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<sst xmlns="http://schemas.openxmlformats.org/spreadsheetml/2006/main" count="1164" uniqueCount="552">
  <si>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</si>
  <si>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</si>
  <si>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</si>
  <si>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</si>
  <si>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</si>
  <si>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</si>
  <si>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</si>
  <si>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</si>
  <si>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</si>
  <si>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</si>
  <si>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</si>
  <si>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</si>
  <si>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</si>
  <si>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</si>
  <si>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</si>
  <si>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</si>
  <si>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</si>
  <si>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</si>
  <si>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</si>
  <si>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</si>
  <si>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</si>
  <si>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</si>
  <si>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</si>
  <si>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</si>
  <si>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</si>
  <si>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</si>
  <si>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</si>
  <si>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</si>
  <si>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</si>
  <si>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</si>
  <si>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</si>
  <si>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</si>
  <si>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</si>
  <si>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</si>
  <si>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</si>
  <si>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</si>
  <si>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</si>
  <si>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</si>
  <si>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</si>
  <si>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</si>
  <si>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</si>
  <si>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</si>
  <si>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</si>
  <si>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</si>
  <si>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</si>
  <si>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</si>
  <si>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</si>
  <si>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</si>
  <si>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</si>
  <si>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</si>
  <si>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</si>
  <si>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</si>
  <si>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</si>
  <si>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</si>
  <si>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</si>
  <si>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</si>
  <si>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</si>
  <si>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</si>
  <si>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</si>
  <si>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</si>
  <si>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</si>
  <si>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</si>
  <si>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</si>
  <si>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</si>
  <si>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</si>
  <si>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</si>
  <si>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</si>
  <si>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</si>
  <si>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</si>
  <si>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</si>
  <si>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</si>
  <si>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</si>
  <si>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</si>
  <si>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</si>
  <si>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</si>
  <si>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</si>
  <si>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</si>
  <si>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</si>
  <si>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</si>
  <si>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</si>
  <si>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</si>
  <si>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</si>
  <si>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</si>
  <si>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</si>
  <si>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</si>
  <si>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</si>
  <si>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</si>
  <si>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</si>
  <si>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</si>
  <si>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</si>
  <si>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</si>
  <si>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</si>
  <si>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</si>
  <si>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</si>
  <si>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</si>
  <si>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</si>
  <si>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</si>
  <si>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</si>
  <si>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</si>
  <si>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</si>
  <si>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</si>
  <si>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</si>
  <si>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</si>
  <si>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</si>
  <si>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</si>
  <si>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</si>
  <si>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</si>
  <si>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</si>
  <si>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</si>
  <si>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</si>
  <si>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</si>
  <si>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</si>
  <si>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</si>
  <si>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</si>
  <si>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</si>
  <si>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</si>
  <si>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</si>
  <si>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</si>
  <si>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</si>
  <si>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</si>
  <si>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</si>
  <si>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</si>
  <si>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</si>
  <si>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</si>
  <si>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</si>
  <si>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</si>
  <si>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</si>
  <si>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</si>
  <si>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</si>
  <si>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観光振興基金</t>
    <rPh sb="0" eb="2">
      <t>カンコウ</t>
    </rPh>
    <rPh sb="2" eb="4">
      <t>シンコウ</t>
    </rPh>
    <rPh sb="4" eb="6">
      <t>キキン</t>
    </rPh>
    <phoneticPr fontId="36"/>
  </si>
  <si>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</si>
  <si>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</si>
  <si>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</si>
  <si>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</si>
  <si>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</si>
  <si>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</si>
  <si>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</si>
  <si>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</si>
  <si>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道路維持管理基金</t>
    <rPh sb="0" eb="2">
      <t>ドウロ</t>
    </rPh>
    <rPh sb="2" eb="4">
      <t>イジ</t>
    </rPh>
    <rPh sb="4" eb="6">
      <t>カンリ</t>
    </rPh>
    <rPh sb="6" eb="8">
      <t>キキン</t>
    </rPh>
    <phoneticPr fontId="3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</si>
  <si>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</si>
  <si>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</si>
  <si>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</si>
  <si>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</si>
  <si>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</si>
  <si>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</si>
  <si>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</si>
  <si>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</si>
  <si>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</si>
  <si>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</si>
  <si>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</si>
  <si>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</si>
  <si>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</si>
  <si>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</si>
  <si>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</si>
  <si>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</si>
  <si>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</si>
  <si>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</si>
  <si>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</si>
  <si>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</si>
  <si>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</si>
  <si>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公営企業に要する経費の財源とする地方債の償還の財源に
充てたと認められる繰入金</t>
  </si>
  <si>
    <t>大潟村</t>
  </si>
  <si>
    <t>地方特例交付金</t>
  </si>
  <si>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</si>
  <si>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</si>
  <si>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</si>
  <si>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</si>
  <si>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</si>
  <si>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</si>
  <si>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</si>
  <si>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</si>
  <si>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</si>
  <si>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</si>
  <si>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</si>
  <si>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</si>
  <si>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</si>
  <si>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</si>
  <si>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</si>
  <si>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</si>
  <si>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</si>
  <si>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</si>
  <si>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</si>
  <si>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</si>
  <si>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</si>
  <si>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</si>
  <si>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</si>
  <si>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</si>
  <si>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</si>
  <si>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</si>
  <si>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</si>
  <si>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</si>
  <si>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</si>
  <si>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</si>
  <si>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</si>
  <si>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</si>
  <si>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</si>
  <si>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</si>
  <si>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</si>
  <si>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</si>
  <si>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</si>
  <si>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</si>
  <si>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</si>
  <si>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</si>
  <si>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</si>
  <si>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</si>
  <si>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</si>
  <si>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</si>
  <si>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</si>
  <si>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</si>
  <si>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</si>
  <si>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</si>
  <si>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</si>
  <si>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参考</t>
    <rPh sb="0" eb="2">
      <t>サンコウ</t>
    </rPh>
    <phoneticPr fontId="6"/>
  </si>
  <si>
    <t>○</t>
  </si>
  <si>
    <t>　　軽自動車税</t>
  </si>
  <si>
    <t>実質単年度収支</t>
  </si>
  <si>
    <t>　実質公債費比率</t>
    <rPh sb="1" eb="3">
      <t>ジッシツ</t>
    </rPh>
    <rPh sb="3" eb="6">
      <t>コウサイヒ</t>
    </rPh>
    <rPh sb="6" eb="8">
      <t>ヒリツ</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</si>
  <si>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</si>
  <si>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</si>
  <si>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</si>
  <si>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</si>
  <si>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</si>
  <si>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</si>
  <si>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</si>
  <si>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</si>
  <si>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</si>
  <si>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</si>
  <si>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</si>
  <si>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</si>
  <si>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</si>
  <si>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</si>
  <si>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</si>
  <si>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</si>
  <si>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</si>
  <si>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</si>
  <si>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</si>
  <si>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</si>
  <si>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</si>
  <si>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</si>
  <si>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</si>
  <si>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</si>
  <si>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</si>
  <si>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</si>
  <si>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</si>
  <si>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</si>
  <si>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</si>
  <si>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</si>
  <si>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</si>
  <si>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秋田県市町村総合事務組合（一般会計）</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</si>
  <si>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</si>
  <si>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</si>
  <si>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</si>
  <si>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</si>
  <si>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</si>
  <si>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</si>
  <si>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</si>
  <si>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</si>
  <si>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</si>
  <si>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</si>
  <si>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</si>
  <si>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</si>
  <si>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大潟村診療所特別会計</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</si>
  <si>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</si>
  <si>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</si>
  <si>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</si>
  <si>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</si>
  <si>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</si>
  <si>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</si>
  <si>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</si>
  <si>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</si>
  <si>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</si>
  <si>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</si>
  <si>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7"/>
  </si>
  <si>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</si>
  <si>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</si>
  <si>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</si>
  <si>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</si>
  <si>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</si>
  <si>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</si>
  <si>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</si>
  <si>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</si>
  <si>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大潟村介護サービス事業特別会計</t>
  </si>
  <si>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</si>
  <si>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</si>
  <si>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</si>
  <si>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</si>
  <si>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</si>
  <si>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</si>
  <si>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</si>
  <si>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</si>
  <si>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</si>
  <si>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</si>
  <si>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</si>
  <si>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</si>
  <si>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</si>
  <si>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</si>
  <si>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</si>
  <si>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</si>
  <si>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</si>
  <si>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</si>
  <si>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</si>
  <si>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</si>
  <si>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</si>
  <si>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　　入湯税</t>
  </si>
  <si>
    <t>秋田県大潟村</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</si>
  <si>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</si>
  <si>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</si>
  <si>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</si>
  <si>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</si>
  <si>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</si>
  <si>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</si>
  <si>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</si>
  <si>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</si>
  <si>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</si>
  <si>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</si>
  <si>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</si>
  <si>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</si>
  <si>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</si>
  <si>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</si>
  <si>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</si>
  <si>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</si>
  <si>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</si>
  <si>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</si>
  <si>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</si>
  <si>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</si>
  <si>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</si>
  <si>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</si>
  <si>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</si>
  <si>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</si>
  <si>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</si>
  <si>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</si>
  <si>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</si>
  <si>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</si>
  <si>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</si>
  <si>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</si>
  <si>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</si>
  <si>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</si>
  <si>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</si>
  <si>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</si>
  <si>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</si>
  <si>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</si>
  <si>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</si>
  <si>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</si>
  <si>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</si>
  <si>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</si>
  <si>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</si>
  <si>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</si>
  <si>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大潟村カントリーエレベーター公社</t>
    <rPh sb="0" eb="3">
      <t>オオガタムラ</t>
    </rPh>
    <rPh sb="14" eb="16">
      <t>コウシャ</t>
    </rPh>
    <phoneticPr fontId="33"/>
  </si>
  <si>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</si>
  <si>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</si>
  <si>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</si>
  <si>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</si>
  <si>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</si>
  <si>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</si>
  <si>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</si>
  <si>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</si>
  <si>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7"/>
  </si>
  <si>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</si>
  <si>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</si>
  <si>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</si>
  <si>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</si>
  <si>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</si>
  <si>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</si>
  <si>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</si>
  <si>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</si>
  <si>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</si>
  <si>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</si>
  <si>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</si>
  <si>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</si>
  <si>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</si>
  <si>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</si>
  <si>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</si>
  <si>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</si>
  <si>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</si>
  <si>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</si>
  <si>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5"/>
  </si>
  <si>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</si>
  <si>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</si>
  <si>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</si>
  <si>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</si>
  <si>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</si>
  <si>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</si>
  <si>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</si>
  <si>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</si>
  <si>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</si>
  <si>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</si>
  <si>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</si>
  <si>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</si>
  <si>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</si>
  <si>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</si>
  <si>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</si>
  <si>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</si>
  <si>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</si>
  <si>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</si>
  <si>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</si>
  <si>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</si>
  <si>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</si>
  <si>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</si>
  <si>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</si>
  <si>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</si>
  <si>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</si>
  <si>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</si>
  <si>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</si>
  <si>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</si>
  <si>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</si>
  <si>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介護サービス</t>
  </si>
  <si>
    <t>財政再生基準</t>
  </si>
  <si>
    <t>実質公債費比率</t>
  </si>
  <si>
    <t>再差引収支</t>
    <rPh sb="0" eb="1">
      <t>サイ</t>
    </rPh>
    <rPh sb="1" eb="3">
      <t>サシヒキ</t>
    </rPh>
    <rPh sb="3" eb="5">
      <t>シュウシ</t>
    </rPh>
    <phoneticPr fontId="6"/>
  </si>
  <si>
    <t>　うち臨時財政対策債</t>
  </si>
  <si>
    <t>歳入合計</t>
  </si>
  <si>
    <t>下水道</t>
  </si>
  <si>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</si>
  <si>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</si>
  <si>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</si>
  <si>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</si>
  <si>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</si>
  <si>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</si>
  <si>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</si>
  <si>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</si>
  <si>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</si>
  <si>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</si>
  <si>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</si>
  <si>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</si>
  <si>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</si>
  <si>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</si>
  <si>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</si>
  <si>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</si>
  <si>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</si>
  <si>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</si>
  <si>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</si>
  <si>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</si>
  <si>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</si>
  <si>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</si>
  <si>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</si>
  <si>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</si>
  <si>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</si>
  <si>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</si>
  <si>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</si>
  <si>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</si>
  <si>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</si>
  <si>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</si>
  <si>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</si>
  <si>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</si>
  <si>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</si>
  <si>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</si>
  <si>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</si>
  <si>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</si>
  <si>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</si>
  <si>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</si>
  <si>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</si>
  <si>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</si>
  <si>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</si>
  <si>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</si>
  <si>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</si>
  <si>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大潟村国民健康保険事業特別会計</t>
  </si>
  <si>
    <t>人件費及び人件費に準ずる費用の分析</t>
    <rPh sb="0" eb="3">
      <t>ジンケンヒ</t>
    </rPh>
    <rPh sb="3" eb="4">
      <t>オヨ</t>
    </rPh>
    <rPh sb="5" eb="8">
      <t>ジンケンヒ</t>
    </rPh>
    <rPh sb="9" eb="10">
      <t>ジュン</t>
    </rPh>
    <rPh sb="12" eb="14">
      <t>ヒヨウ</t>
    </rPh>
    <rPh sb="15" eb="17">
      <t>ブンセキ</t>
    </rPh>
    <phoneticPr fontId="6"/>
  </si>
  <si>
    <t>大潟村介護保険事業特別会計</t>
  </si>
  <si>
    <t>大潟村後期高齢者医療特別会計</t>
  </si>
  <si>
    <t>大潟村水道事業特別会計</t>
  </si>
  <si>
    <t>大潟村公共下水道事業特別会計</t>
  </si>
  <si>
    <t>普通建設事業費</t>
    <rPh sb="0" eb="2">
      <t>フツウ</t>
    </rPh>
    <rPh sb="2" eb="4">
      <t>ケンセツ</t>
    </rPh>
    <rPh sb="4" eb="7">
      <t>ジギョウヒ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</si>
  <si>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</si>
  <si>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</si>
  <si>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</si>
  <si>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</si>
  <si>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</si>
  <si>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</si>
  <si>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</si>
  <si>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</si>
  <si>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</si>
  <si>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</si>
  <si>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</si>
  <si>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5"/>
  </si>
  <si>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</si>
  <si>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</si>
  <si>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</si>
  <si>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</si>
  <si>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</si>
  <si>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</si>
  <si>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</si>
  <si>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</si>
  <si>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</si>
  <si>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</si>
  <si>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</si>
  <si>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</si>
  <si>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</si>
  <si>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</si>
  <si>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</si>
  <si>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</si>
  <si>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</si>
  <si>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</si>
  <si>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</si>
  <si>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</si>
  <si>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</si>
  <si>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</si>
  <si>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</si>
  <si>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5"/>
  </si>
  <si>
    <t>平成30年度</t>
    <rPh sb="0" eb="2">
      <t>ヘイセイ</t>
    </rPh>
    <rPh sb="4" eb="6">
      <t>ネンド</t>
    </rPh>
    <phoneticPr fontId="35"/>
  </si>
  <si>
    <t>ルーラル大潟</t>
    <rPh sb="4" eb="6">
      <t>オオガタ</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</si>
  <si>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</si>
  <si>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</si>
  <si>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</si>
  <si>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</si>
  <si>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</si>
  <si>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</si>
  <si>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</si>
  <si>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</si>
  <si>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</si>
  <si>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</si>
  <si>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</si>
  <si>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秋田県後期高齢者医療広域連合（一般会計）</t>
  </si>
  <si>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</si>
  <si>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</si>
  <si>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 7.88</t>
  </si>
  <si>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</si>
  <si>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</si>
  <si>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</si>
  <si>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</si>
  <si>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</si>
  <si>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</si>
  <si>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</si>
  <si>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</si>
  <si>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</si>
  <si>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</si>
  <si>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</si>
  <si>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</si>
  <si>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H30</t>
  </si>
  <si>
    <t>▲ 0.36</t>
  </si>
  <si>
    <t>その他会計（赤字）</t>
  </si>
  <si>
    <t>H27末</t>
  </si>
  <si>
    <t>H26末</t>
  </si>
  <si>
    <t>H28末</t>
  </si>
  <si>
    <t>H29末</t>
  </si>
  <si>
    <t>秋田県市町村総合事務組合（交通災害共済事業等特別会計）</t>
  </si>
  <si>
    <t>秋田県市町村会館管理組合（一般会計）</t>
    <rPh sb="13" eb="15">
      <t>イッパン</t>
    </rPh>
    <rPh sb="15" eb="17">
      <t>カイケイ</t>
    </rPh>
    <phoneticPr fontId="6"/>
  </si>
  <si>
    <t>秋田県後期高齢者医療広域連合（後期高齢者医療特別会計）</t>
  </si>
  <si>
    <t>秋田県町村電算システム共同事業組合（一般会計）</t>
    <rPh sb="18" eb="20">
      <t>イッパン</t>
    </rPh>
    <rPh sb="20" eb="22">
      <t>カイケイ</t>
    </rPh>
    <phoneticPr fontId="6"/>
  </si>
  <si>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6"/>
  </si>
  <si>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6"/>
  </si>
  <si>
    <t>大潟共生自然エネルギー</t>
    <rPh sb="0" eb="2">
      <t>オオガタ</t>
    </rPh>
    <rPh sb="2" eb="4">
      <t>キョウセイ</t>
    </rPh>
    <rPh sb="4" eb="6">
      <t>シゼン</t>
    </rPh>
    <phoneticPr fontId="33"/>
  </si>
  <si>
    <t>かんがい排水施設整備基金</t>
    <rPh sb="4" eb="6">
      <t>ハイスイ</t>
    </rPh>
    <rPh sb="6" eb="8">
      <t>シセツ</t>
    </rPh>
    <rPh sb="8" eb="10">
      <t>セイビ</t>
    </rPh>
    <rPh sb="10" eb="12">
      <t>キキン</t>
    </rPh>
    <phoneticPr fontId="36"/>
  </si>
  <si>
    <t>ふるさと応援基金</t>
    <rPh sb="4" eb="6">
      <t>オウエン</t>
    </rPh>
    <rPh sb="6" eb="8">
      <t>キキン</t>
    </rPh>
    <phoneticPr fontId="6"/>
  </si>
  <si>
    <t>石油貯蔵施設立地対策等基金</t>
    <rPh sb="0" eb="2">
      <t>セキユ</t>
    </rPh>
    <rPh sb="2" eb="4">
      <t>チョゾウ</t>
    </rPh>
    <rPh sb="4" eb="6">
      <t>シセツ</t>
    </rPh>
    <rPh sb="6" eb="8">
      <t>リッチ</t>
    </rPh>
    <rPh sb="8" eb="10">
      <t>タイサク</t>
    </rPh>
    <rPh sb="10" eb="11">
      <t>トウ</t>
    </rPh>
    <rPh sb="11" eb="13">
      <t>キキン</t>
    </rPh>
    <phoneticPr fontId="6"/>
  </si>
  <si>
    <t>－</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</si>
  <si>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</si>
  <si>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</si>
  <si>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</si>
  <si>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</si>
  <si>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</si>
  <si>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実質公債費比率は平成28年度までは類似団体内平均を下回っていたが、近年増加傾向にあり平成29年度以降は類似団体内平均を上回るようになった。これは、平成21年～24年度にかけて行った小中学校建設の地方債の償還が始まった影響が大きい。平成30年度以降は金額の大きな地方債の発行は予定していないため、今後は減少傾向が見込まれる。
　特別な理由が無い限り、地方債借入額が償還額を上回らないことを基本とし、繰上償還を行うことや施設の更新費用を計画的に積み立てていく事などを検討し、両比率の抑制と平準化を図っていく。</t>
    <rPh sb="22" eb="23">
      <t>ナイ</t>
    </rPh>
    <rPh sb="23" eb="25">
      <t>ヘイキン</t>
    </rPh>
    <rPh sb="56" eb="57">
      <t>ナイ</t>
    </rPh>
    <rPh sb="57" eb="59">
      <t>ヘイキン</t>
    </rPh>
    <rPh sb="83" eb="84">
      <t>ド</t>
    </rPh>
    <rPh sb="98" eb="100">
      <t>チホウ</t>
    </rPh>
    <rPh sb="131" eb="134">
      <t>チホウサイ</t>
    </rPh>
    <rPh sb="135" eb="137">
      <t>ハッコウ</t>
    </rPh>
    <rPh sb="138" eb="140">
      <t>ヨテイ</t>
    </rPh>
    <rPh sb="156" eb="158">
      <t>ミコ</t>
    </rPh>
    <phoneticPr fontId="6"/>
  </si>
  <si>
    <t>　有形固定資産減価償却率は類似団体内平均を下回っているが、将来負担比率では類似団体内平均を上回っている。将来負担比率が高い理由は平成21～24年度にかけて行った小中学校建設や、平成29～30年度にかけて行った認定こども園建設の際の基金の取崩しや、地方債の発行により将来負担額が増加し、充当可能基金額が減少したためである。特別な理由が無い限り、地方債借入額が償還額を上回らないことを基本とし、繰上償還を行うことや施設の更新費用を計画的に積み立てていく事などを検討し、両比率の抑制と平準化を図っていく。</t>
    <rPh sb="1" eb="12">
      <t>ユウケイコテイシサンゲンカショウキャクリツ</t>
    </rPh>
    <rPh sb="13" eb="15">
      <t>ルイジ</t>
    </rPh>
    <rPh sb="15" eb="17">
      <t>ダンタイ</t>
    </rPh>
    <rPh sb="17" eb="18">
      <t>ナイ</t>
    </rPh>
    <rPh sb="18" eb="20">
      <t>ヘイキン</t>
    </rPh>
    <rPh sb="21" eb="23">
      <t>シタマワ</t>
    </rPh>
    <rPh sb="29" eb="31">
      <t>ショウライ</t>
    </rPh>
    <rPh sb="31" eb="33">
      <t>フタン</t>
    </rPh>
    <rPh sb="33" eb="35">
      <t>ヒリツ</t>
    </rPh>
    <rPh sb="37" eb="39">
      <t>ルイジ</t>
    </rPh>
    <rPh sb="39" eb="41">
      <t>ダンタイ</t>
    </rPh>
    <rPh sb="41" eb="42">
      <t>ナイ</t>
    </rPh>
    <rPh sb="42" eb="44">
      <t>ヘイキン</t>
    </rPh>
    <rPh sb="45" eb="47">
      <t>ウワマワ</t>
    </rPh>
    <rPh sb="52" eb="54">
      <t>ショウライ</t>
    </rPh>
    <rPh sb="54" eb="56">
      <t>フタン</t>
    </rPh>
    <rPh sb="56" eb="58">
      <t>ヒリツ</t>
    </rPh>
    <rPh sb="59" eb="60">
      <t>タカ</t>
    </rPh>
    <rPh sb="61" eb="63">
      <t>リユウ</t>
    </rPh>
    <rPh sb="64" eb="66">
      <t>ヘイセイ</t>
    </rPh>
    <rPh sb="71" eb="73">
      <t>ネンド</t>
    </rPh>
    <rPh sb="77" eb="78">
      <t>オコナ</t>
    </rPh>
    <rPh sb="80" eb="84">
      <t>ショウチュウガッコウ</t>
    </rPh>
    <rPh sb="84" eb="86">
      <t>ケンセツ</t>
    </rPh>
    <rPh sb="88" eb="90">
      <t>ヘイセイ</t>
    </rPh>
    <rPh sb="95" eb="97">
      <t>ネンド</t>
    </rPh>
    <rPh sb="101" eb="102">
      <t>オコナ</t>
    </rPh>
    <rPh sb="104" eb="106">
      <t>ニンテイ</t>
    </rPh>
    <rPh sb="109" eb="110">
      <t>エン</t>
    </rPh>
    <rPh sb="110" eb="112">
      <t>ケンセツ</t>
    </rPh>
    <rPh sb="113" eb="114">
      <t>サイ</t>
    </rPh>
    <rPh sb="115" eb="117">
      <t>キキン</t>
    </rPh>
    <rPh sb="118" eb="120">
      <t>トリクズシ</t>
    </rPh>
    <rPh sb="123" eb="126">
      <t>チホウサイ</t>
    </rPh>
    <rPh sb="127" eb="129">
      <t>ハッコウ</t>
    </rPh>
    <rPh sb="132" eb="134">
      <t>ショウライ</t>
    </rPh>
    <rPh sb="134" eb="136">
      <t>フタン</t>
    </rPh>
    <rPh sb="146" eb="148">
      <t>キキン</t>
    </rPh>
    <rPh sb="160" eb="162">
      <t>トクベツ</t>
    </rPh>
    <rPh sb="163" eb="165">
      <t>リユウ</t>
    </rPh>
    <rPh sb="166" eb="167">
      <t>ナ</t>
    </rPh>
    <rPh sb="168" eb="169">
      <t>カギ</t>
    </rPh>
    <rPh sb="171" eb="174">
      <t>チホウサイ</t>
    </rPh>
    <rPh sb="174" eb="177">
      <t>カリイレガク</t>
    </rPh>
    <rPh sb="178" eb="181">
      <t>ショウカンガク</t>
    </rPh>
    <rPh sb="182" eb="184">
      <t>ウワマワ</t>
    </rPh>
    <rPh sb="190" eb="192">
      <t>キホン</t>
    </rPh>
    <rPh sb="195" eb="197">
      <t>クリアゲ</t>
    </rPh>
    <rPh sb="197" eb="199">
      <t>ショウカン</t>
    </rPh>
    <rPh sb="200" eb="201">
      <t>オコナ</t>
    </rPh>
    <rPh sb="205" eb="207">
      <t>シセツ</t>
    </rPh>
    <rPh sb="208" eb="210">
      <t>コウシン</t>
    </rPh>
    <rPh sb="210" eb="212">
      <t>ヒヨウ</t>
    </rPh>
    <rPh sb="213" eb="216">
      <t>ケイカクテキ</t>
    </rPh>
    <rPh sb="224" eb="225">
      <t>コト</t>
    </rPh>
    <rPh sb="228" eb="230">
      <t>ケントウ</t>
    </rPh>
    <rPh sb="232" eb="233">
      <t>リョウ</t>
    </rPh>
    <rPh sb="233" eb="235">
      <t>ヒリツ</t>
    </rPh>
    <rPh sb="236" eb="238">
      <t>ヨクセイ</t>
    </rPh>
    <rPh sb="239" eb="242">
      <t>ヘイジュンカ</t>
    </rPh>
    <rPh sb="243" eb="244">
      <t>ハカ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</si>
</sst>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11"/>
      <color rgb="FFFF0000"/>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1"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663740</c:v>
                </c:pt>
                <c:pt idx="1">
                  <c:v>170812</c:v>
                </c:pt>
                <c:pt idx="2">
                  <c:v>48854</c:v>
                </c:pt>
                <c:pt idx="3">
                  <c:v>316656</c:v>
                </c:pt>
                <c:pt idx="4">
                  <c:v>83432</c:v>
                </c:pt>
              </c:numCache>
            </c:numRef>
          </c:val>
          <c:smooth val="0"/>
        </c:ser>
        <c:dLbls>
          <c:showLegendKey val="0"/>
          <c:showVal val="0"/>
          <c:showCatName val="0"/>
          <c:showSerName val="0"/>
          <c:showPercent val="0"/>
          <c:showBubbleSize val="0"/>
        </c:dLbls>
        <c:marker val="1"/>
        <c:smooth val="0"/>
        <c:axId val="152593920"/>
        <c:axId val="152595840"/>
      </c:lineChart>
      <c:catAx>
        <c:axId val="152593920"/>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52595840"/>
        <c:crosses val="autoZero"/>
        <c:auto val="1"/>
        <c:lblAlgn val="ctr"/>
        <c:lblOffset val="100"/>
        <c:tickLblSkip val="1"/>
        <c:noMultiLvlLbl val="0"/>
      </c:catAx>
      <c:valAx>
        <c:axId val="152595840"/>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557575437301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52593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4.25</c:v>
                </c:pt>
                <c:pt idx="1">
                  <c:v>7.05</c:v>
                </c:pt>
                <c:pt idx="2">
                  <c:v>6.97</c:v>
                </c:pt>
                <c:pt idx="3">
                  <c:v>5.9</c:v>
                </c:pt>
                <c:pt idx="4">
                  <c:v>5.88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18.850000000000001</c:v>
                </c:pt>
                <c:pt idx="1">
                  <c:v>18.34</c:v>
                </c:pt>
                <c:pt idx="2">
                  <c:v>18.73</c:v>
                </c:pt>
                <c:pt idx="3">
                  <c:v>19.559999999999999</c:v>
                </c:pt>
                <c:pt idx="4">
                  <c:v>18.62</c:v>
                </c:pt>
              </c:numCache>
            </c:numRef>
          </c:val>
        </c:ser>
        <c:dLbls>
          <c:showLegendKey val="0"/>
          <c:showVal val="0"/>
          <c:showCatName val="0"/>
          <c:showSerName val="0"/>
          <c:showPercent val="0"/>
          <c:showBubbleSize val="0"/>
        </c:dLbls>
        <c:gapWidth val="250"/>
        <c:overlap val="100"/>
        <c:axId val="155116672"/>
        <c:axId val="15511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-7.88</c:v>
                </c:pt>
                <c:pt idx="1">
                  <c:v>2.2200000000000002</c:v>
                </c:pt>
                <c:pt idx="2">
                  <c:v>4.17</c:v>
                </c:pt>
                <c:pt idx="3">
                  <c:v>-0.36</c:v>
                </c:pt>
                <c:pt idx="4">
                  <c:v>7.91</c:v>
                </c:pt>
              </c:numCache>
            </c:numRef>
          </c:val>
          <c:smooth val="0"/>
        </c:ser>
        <c:dLbls>
          <c:showLegendKey val="0"/>
          <c:showVal val="0"/>
          <c:showCatName val="0"/>
          <c:showSerName val="0"/>
          <c:showPercent val="0"/>
          <c:showBubbleSize val="0"/>
        </c:dLbls>
        <c:marker val="1"/>
        <c:smooth val="0"/>
        <c:axId val="155116672"/>
        <c:axId val="155118592"/>
      </c:lineChart>
      <c:catAx>
        <c:axId val="1551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55118592"/>
        <c:crosses val="autoZero"/>
        <c:auto val="1"/>
        <c:lblAlgn val="ctr"/>
        <c:lblOffset val="100"/>
        <c:tickLblSkip val="1"/>
        <c:noMultiLvlLbl val="0"/>
      </c:catAx>
      <c:valAx>
        <c:axId val="1551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551166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1.52</c:v>
                </c:pt>
                <c:pt idx="4">
                  <c:v>#N/A</c:v>
                </c:pt>
                <c:pt idx="5">
                  <c:v>1.48</c:v>
                </c:pt>
                <c:pt idx="6">
                  <c:v>#N/A</c:v>
                </c:pt>
                <c:pt idx="7">
                  <c:v>1.5699999999999998</c:v>
                </c:pt>
                <c:pt idx="8">
                  <c:v>#N/A</c:v>
                </c:pt>
                <c:pt idx="9">
                  <c:v>0</c:v>
                </c:pt>
              </c:numCache>
            </c:numRef>
          </c:val>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0.06</c:v>
                </c:pt>
                <c:pt idx="4">
                  <c:v>#N/A</c:v>
                </c:pt>
                <c:pt idx="5">
                  <c:v>0.23</c:v>
                </c:pt>
                <c:pt idx="6">
                  <c:v>#N/A</c:v>
                </c:pt>
                <c:pt idx="7">
                  <c:v>0.18</c:v>
                </c:pt>
                <c:pt idx="8">
                  <c:v>#N/A</c:v>
                </c:pt>
                <c:pt idx="9">
                  <c:v>0.13</c:v>
                </c:pt>
              </c:numCache>
            </c:numRef>
          </c:val>
        </c:ser>
        <c:ser>
          <c:idx val="4"/>
          <c:order val="4"/>
          <c:tx>
            <c:strRef>
              <c:f>データシート!$A$31</c:f>
              <c:strCache>
                <c:ptCount val="1"/>
                <c:pt idx="0">
                  <c:v>大潟村水道事業特別会計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0.25</c:v>
                </c:pt>
                <c:pt idx="2">
                  <c:v>#N/A</c:v>
                </c:pt>
                <c:pt idx="3">
                  <c:v>0.01</c:v>
                </c:pt>
                <c:pt idx="4">
                  <c:v>#N/A</c:v>
                </c:pt>
                <c:pt idx="5">
                  <c:v>0.15</c:v>
                </c:pt>
                <c:pt idx="6">
                  <c:v>#N/A</c:v>
                </c:pt>
                <c:pt idx="7">
                  <c:v>0.01</c:v>
                </c:pt>
                <c:pt idx="8">
                  <c:v>#N/A</c:v>
                </c:pt>
                <c:pt idx="9">
                  <c:v>0.23</c:v>
                </c:pt>
              </c:numCache>
            </c:numRef>
          </c:val>
        </c:ser>
        <c:ser>
          <c:idx val="5"/>
          <c:order val="5"/>
          <c:tx>
            <c:strRef>
              <c:f>データシート!$A$32</c:f>
              <c:strCache>
                <c:ptCount val="1"/>
                <c:pt idx="0">
                  <c:v>大潟村公共下水道事業特別会計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c:v>
                </c:pt>
                <c:pt idx="2">
                  <c:v>#N/A</c:v>
                </c:pt>
                <c:pt idx="3">
                  <c:v>0.15</c:v>
                </c:pt>
                <c:pt idx="4">
                  <c:v>#N/A</c:v>
                </c:pt>
                <c:pt idx="5">
                  <c:v>0.57999999999999996</c:v>
                </c:pt>
                <c:pt idx="6">
                  <c:v>#N/A</c:v>
                </c:pt>
                <c:pt idx="7">
                  <c:v>0.36</c:v>
                </c:pt>
                <c:pt idx="8">
                  <c:v>#N/A</c:v>
                </c:pt>
                <c:pt idx="9">
                  <c:v>0.32</c:v>
                </c:pt>
              </c:numCache>
            </c:numRef>
          </c:val>
        </c:ser>
        <c:ser>
          <c:idx val="6"/>
          <c:order val="6"/>
          <c:tx>
            <c:strRef>
              <c:f>データシート!$A$33</c:f>
              <c:strCache>
                <c:ptCount val="1"/>
                <c:pt idx="0">
                  <c:v>大潟村介護保険事業特別会計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1.62</c:v>
                </c:pt>
                <c:pt idx="4">
                  <c:v>#N/A</c:v>
                </c:pt>
                <c:pt idx="5">
                  <c:v>0.38</c:v>
                </c:pt>
                <c:pt idx="6">
                  <c:v>#N/A</c:v>
                </c:pt>
                <c:pt idx="7">
                  <c:v>0.69</c:v>
                </c:pt>
                <c:pt idx="8">
                  <c:v>#N/A</c:v>
                </c:pt>
                <c:pt idx="9">
                  <c:v>0.57999999999999996</c:v>
                </c:pt>
              </c:numCache>
            </c:numRef>
          </c:val>
        </c:ser>
        <c:ser>
          <c:idx val="7"/>
          <c:order val="7"/>
          <c:tx>
            <c:strRef>
              <c:f>データシート!$A$34</c:f>
              <c:strCache>
                <c:ptCount val="1"/>
                <c:pt idx="0">
                  <c:v>大潟村介護サービス事業特別会計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0.71</c:v>
                </c:pt>
                <c:pt idx="4">
                  <c:v>#N/A</c:v>
                </c:pt>
                <c:pt idx="5">
                  <c:v>0.53</c:v>
                </c:pt>
                <c:pt idx="6">
                  <c:v>#N/A</c:v>
                </c:pt>
                <c:pt idx="7">
                  <c:v>1.1000000000000001</c:v>
                </c:pt>
                <c:pt idx="8">
                  <c:v>#N/A</c:v>
                </c:pt>
                <c:pt idx="9">
                  <c:v>1.1000000000000001</c:v>
                </c:pt>
              </c:numCache>
            </c:numRef>
          </c:val>
        </c:ser>
        <c:ser>
          <c:idx val="8"/>
          <c:order val="8"/>
          <c:tx>
            <c:strRef>
              <c:f>データシート!$A$35</c:f>
              <c:strCache>
                <c:ptCount val="1"/>
                <c:pt idx="0">
                  <c:v>大潟村国民健康保険事業特別会計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1.07</c:v>
                </c:pt>
                <c:pt idx="2">
                  <c:v>#N/A</c:v>
                </c:pt>
                <c:pt idx="3">
                  <c:v>1.59</c:v>
                </c:pt>
                <c:pt idx="4">
                  <c:v>#N/A</c:v>
                </c:pt>
                <c:pt idx="5">
                  <c:v>2.09</c:v>
                </c:pt>
                <c:pt idx="6">
                  <c:v>#N/A</c:v>
                </c:pt>
                <c:pt idx="7">
                  <c:v>3.15</c:v>
                </c:pt>
                <c:pt idx="8">
                  <c:v>#N/A</c:v>
                </c:pt>
                <c:pt idx="9">
                  <c:v>1.96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4.0999999999999996</c:v>
                </c:pt>
                <c:pt idx="2">
                  <c:v>#N/A</c:v>
                </c:pt>
                <c:pt idx="3">
                  <c:v>6.98</c:v>
                </c:pt>
                <c:pt idx="4">
                  <c:v>#N/A</c:v>
                </c:pt>
                <c:pt idx="5">
                  <c:v>6.73</c:v>
                </c:pt>
                <c:pt idx="6">
                  <c:v>#N/A</c:v>
                </c:pt>
                <c:pt idx="7">
                  <c:v>5.71</c:v>
                </c:pt>
                <c:pt idx="8">
                  <c:v>#N/A</c:v>
                </c:pt>
                <c:pt idx="9">
                  <c:v>5.74</c:v>
                </c:pt>
              </c:numCache>
            </c:numRef>
          </c:val>
        </c:ser>
        <c:dLbls>
          <c:showLegendKey val="0"/>
          <c:showVal val="0"/>
          <c:showCatName val="0"/>
          <c:showSerName val="0"/>
          <c:showPercent val="0"/>
          <c:showBubbleSize val="0"/>
        </c:dLbls>
        <c:gapWidth val="150"/>
        <c:overlap val="100"/>
        <c:axId val="155204992"/>
        <c:axId val="155206784"/>
      </c:barChart>
      <c:catAx>
        <c:axId val="1552049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155206784"/>
        <c:crosses val="autoZero"/>
        <c:auto val="1"/>
        <c:lblAlgn val="ctr"/>
        <c:lblOffset val="100"/>
        <c:tickLblSkip val="1"/>
        <c:noMultiLvlLbl val="0"/>
      </c:catAx>
      <c:valAx>
        <c:axId val="15520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552049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235</c:v>
                </c:pt>
                <c:pt idx="5">
                  <c:v>216</c:v>
                </c:pt>
                <c:pt idx="8">
                  <c:v>208</c:v>
                </c:pt>
                <c:pt idx="11">
                  <c:v>211</c:v>
                </c:pt>
                <c:pt idx="14">
                  <c:v>212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c:v>
                </c:pt>
                <c:pt idx="3">
                  <c:v>10</c:v>
                </c:pt>
                <c:pt idx="6">
                  <c:v>14</c:v>
                </c:pt>
                <c:pt idx="9">
                  <c:v>18</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c:v>
                </c:pt>
                <c:pt idx="3">
                  <c:v>31</c:v>
                </c:pt>
                <c:pt idx="6">
                  <c:v>43</c:v>
                </c:pt>
                <c:pt idx="9">
                  <c:v>21</c:v>
                </c:pt>
                <c:pt idx="12">
                  <c:v>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259</c:v>
                </c:pt>
                <c:pt idx="3">
                  <c:v>315</c:v>
                </c:pt>
                <c:pt idx="6">
                  <c:v>324</c:v>
                </c:pt>
                <c:pt idx="9">
                  <c:v>338</c:v>
                </c:pt>
                <c:pt idx="12">
                  <c:v>333</c:v>
                </c:pt>
              </c:numCache>
            </c:numRef>
          </c:val>
        </c:ser>
        <c:dLbls>
          <c:showLegendKey val="0"/>
          <c:showVal val="0"/>
          <c:showCatName val="0"/>
          <c:showSerName val="0"/>
          <c:showPercent val="0"/>
          <c:showBubbleSize val="0"/>
        </c:dLbls>
        <c:gapWidth val="100"/>
        <c:overlap val="100"/>
        <c:axId val="263232512"/>
        <c:axId val="26323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c:v>
                </c:pt>
                <c:pt idx="2">
                  <c:v>#N/A</c:v>
                </c:pt>
                <c:pt idx="3">
                  <c:v>#N/A</c:v>
                </c:pt>
                <c:pt idx="4">
                  <c:v>140</c:v>
                </c:pt>
                <c:pt idx="5">
                  <c:v>#N/A</c:v>
                </c:pt>
                <c:pt idx="6">
                  <c:v>#N/A</c:v>
                </c:pt>
                <c:pt idx="7">
                  <c:v>173</c:v>
                </c:pt>
                <c:pt idx="8">
                  <c:v>#N/A</c:v>
                </c:pt>
                <c:pt idx="9">
                  <c:v>#N/A</c:v>
                </c:pt>
                <c:pt idx="10">
                  <c:v>166</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263232512"/>
        <c:axId val="263234688"/>
      </c:lineChart>
      <c:catAx>
        <c:axId val="2632325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63234688"/>
        <c:crosses val="autoZero"/>
        <c:auto val="1"/>
        <c:lblAlgn val="ctr"/>
        <c:lblOffset val="100"/>
        <c:tickLblSkip val="1"/>
        <c:noMultiLvlLbl val="0"/>
      </c:catAx>
      <c:valAx>
        <c:axId val="26323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63232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2540</c:v>
                </c:pt>
                <c:pt idx="5">
                  <c:v>2559</c:v>
                </c:pt>
                <c:pt idx="8">
                  <c:v>2543</c:v>
                </c:pt>
                <c:pt idx="11">
                  <c:v>2661</c:v>
                </c:pt>
                <c:pt idx="14">
                  <c:v>2650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1051</c:v>
                </c:pt>
                <c:pt idx="5">
                  <c:v>1023</c:v>
                </c:pt>
                <c:pt idx="8">
                  <c:v>1111</c:v>
                </c:pt>
                <c:pt idx="11">
                  <c:v>1068</c:v>
                </c:pt>
                <c:pt idx="14">
                  <c:v>945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429</c:v>
                </c:pt>
                <c:pt idx="3">
                  <c:v>413</c:v>
                </c:pt>
                <c:pt idx="6">
                  <c:v>409</c:v>
                </c:pt>
                <c:pt idx="9">
                  <c:v>376</c:v>
                </c:pt>
                <c:pt idx="12">
                  <c:v>379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c:v>
                </c:pt>
                <c:pt idx="3">
                  <c:v>166</c:v>
                </c:pt>
                <c:pt idx="6">
                  <c:v>153</c:v>
                </c:pt>
                <c:pt idx="9">
                  <c:v>139</c:v>
                </c:pt>
                <c:pt idx="12">
                  <c:v>122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339</c:v>
                </c:pt>
                <c:pt idx="3">
                  <c:v>315</c:v>
                </c:pt>
                <c:pt idx="6">
                  <c:v>217</c:v>
                </c:pt>
                <c:pt idx="9">
                  <c:v>228</c:v>
                </c:pt>
                <c:pt idx="12">
                  <c:v>197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2</c:v>
                </c:pt>
                <c:pt idx="6">
                  <c:v>2</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3996</c:v>
                </c:pt>
                <c:pt idx="3">
                  <c:v>4013</c:v>
                </c:pt>
                <c:pt idx="6">
                  <c:v>3767</c:v>
                </c:pt>
                <c:pt idx="9">
                  <c:v>4175</c:v>
                </c:pt>
                <c:pt idx="12">
                  <c:v>3864</c:v>
                </c:pt>
              </c:numCache>
            </c:numRef>
          </c:val>
        </c:ser>
        <c:dLbls>
          <c:showLegendKey val="0"/>
          <c:showVal val="0"/>
          <c:showCatName val="0"/>
          <c:showSerName val="0"/>
          <c:showPercent val="0"/>
          <c:showBubbleSize val="0"/>
        </c:dLbls>
        <c:gapWidth val="100"/>
        <c:overlap val="100"/>
        <c:axId val="263659904"/>
        <c:axId val="26366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1343</c:v>
                </c:pt>
                <c:pt idx="2">
                  <c:v>#N/A</c:v>
                </c:pt>
                <c:pt idx="3">
                  <c:v>#N/A</c:v>
                </c:pt>
                <c:pt idx="4">
                  <c:v>1327</c:v>
                </c:pt>
                <c:pt idx="5">
                  <c:v>#N/A</c:v>
                </c:pt>
                <c:pt idx="6">
                  <c:v>#N/A</c:v>
                </c:pt>
                <c:pt idx="7">
                  <c:v>894</c:v>
                </c:pt>
                <c:pt idx="8">
                  <c:v>#N/A</c:v>
                </c:pt>
                <c:pt idx="9">
                  <c:v>#N/A</c:v>
                </c:pt>
                <c:pt idx="10">
                  <c:v>1190</c:v>
                </c:pt>
                <c:pt idx="11">
                  <c:v>#N/A</c:v>
                </c:pt>
                <c:pt idx="12">
                  <c:v>#N/A</c:v>
                </c:pt>
                <c:pt idx="13">
                  <c:v>969</c:v>
                </c:pt>
                <c:pt idx="14">
                  <c:v>#N/A</c:v>
                </c:pt>
              </c:numCache>
            </c:numRef>
          </c:val>
          <c:smooth val="0"/>
        </c:ser>
        <c:dLbls>
          <c:showLegendKey val="0"/>
          <c:showVal val="0"/>
          <c:showCatName val="0"/>
          <c:showSerName val="0"/>
          <c:showPercent val="0"/>
          <c:showBubbleSize val="0"/>
        </c:dLbls>
        <c:marker val="1"/>
        <c:smooth val="0"/>
        <c:axId val="263659904"/>
        <c:axId val="263661824"/>
      </c:lineChart>
      <c:catAx>
        <c:axId val="2636599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63661824"/>
        <c:crosses val="autoZero"/>
        <c:auto val="1"/>
        <c:lblAlgn val="ctr"/>
        <c:lblOffset val="100"/>
        <c:tickLblSkip val="1"/>
        <c:noMultiLvlLbl val="0"/>
      </c:catAx>
      <c:valAx>
        <c:axId val="2636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636599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408</c:v>
                </c:pt>
                <c:pt idx="1">
                  <c:v>424</c:v>
                </c:pt>
                <c:pt idx="2">
                  <c:v>395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201</c:v>
                </c:pt>
                <c:pt idx="2">
                  <c:v>38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404</c:v>
                </c:pt>
                <c:pt idx="1">
                  <c:v>344</c:v>
                </c:pt>
                <c:pt idx="2">
                  <c:v>296</c:v>
                </c:pt>
              </c:numCache>
            </c:numRef>
          </c:val>
        </c:ser>
        <c:dLbls>
          <c:showLegendKey val="0"/>
          <c:showVal val="0"/>
          <c:showCatName val="0"/>
          <c:showSerName val="0"/>
          <c:showPercent val="0"/>
          <c:showBubbleSize val="0"/>
        </c:dLbls>
        <c:gapWidth val="120"/>
        <c:overlap val="100"/>
        <c:axId val="263401856"/>
        <c:axId val="263403392"/>
      </c:barChart>
      <c:catAx>
        <c:axId val="263401856"/>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63403392"/>
        <c:crosses val="autoZero"/>
        <c:auto val="1"/>
        <c:lblAlgn val="ctr"/>
        <c:lblOffset val="100"/>
        <c:tickLblSkip val="1"/>
        <c:noMultiLvlLbl val="0"/>
      </c:catAx>
      <c:valAx>
        <c:axId val="263403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634018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{FE7A26C9-B86F-4A16-8804-C4B9C53CEBB9}</c15:txfldGUID>
                      <c15:f>'公会計指標分析・財政指標組合せ分析表'!$BP$50</c15:f>
                      <c15:dlblFieldTableCache>
                        <c:ptCount val="1"/>
                        <c:pt idx="0">
                          <c:v>H26</c:v>
                        </c:pt>
                      </c15:dlblFieldTableCache>
                    </c15:dlblFTEntry>
                  </c15:dlblFieldTabl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{00D8E896-65C3-4FBB-8D38-F1DB9E58F233}</c15:txfldGUID>
                      <c15:f>'公会計指標分析・財政指標組合せ分析表'!$BX$50</c15:f>
                      <c15:dlblFieldTableCache>
                        <c:ptCount val="1"/>
                        <c:pt idx="0">
                          <c:v>H27</c:v>
                        </c:pt>
                      </c15:dlblFieldTableCache>
                    </c15:dlblFTEntry>
                  </c15:dlblFieldTable>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{2484E75A-1991-45CD-88D3-AD77C7D5059D}</c15:txfldGUID>
                      <c15:f>'公会計指標分析・財政指標組合せ分析表'!$CF$50</c15:f>
                      <c15:dlblFieldTableCache>
                        <c:ptCount val="1"/>
                        <c:pt idx="0">
                          <c:v>H28</c:v>
                        </c:pt>
                      </c15:dlblFieldTableCache>
                    </c15:dlblFTEntry>
                  </c15:dlblFieldTable>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{E9344AC8-B9A8-495B-A3AF-7F3A734CFE89}</c15:txfldGUID>
                      <c15:f>'公会計指標分析・財政指標組合せ分析表'!$CN$50</c15:f>
                      <c15:dlblFieldTableCache>
                        <c:ptCount val="1"/>
                        <c:pt idx="0">
                          <c:v>H29</c:v>
                        </c:pt>
                      </c15:dlblFieldTableCache>
                    </c15:dlblFTEntry>
                  </c15:dlblFieldTable>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{919902B5-5F26-44FA-832C-5A4B5A97AB7C}</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公会計指標分析・財政指標組合せ分析表!$BP$53:$DC$53</c:f>
              <c:numCache>
                <c:formatCode>#,##0.0;"▲ "#,##0.0</c:formatCode>
                <c:ptCount val="40"/>
                <c:pt idx="8">
                  <c:v>49.2</c:v>
                </c:pt>
                <c:pt idx="16">
                  <c:v>51.8</c:v>
                </c:pt>
                <c:pt idx="24">
                  <c:v>54.4</c:v>
                </c:pt>
                <c:pt idx="32">
                  <c:v>55.9</c:v>
                </c:pt>
              </c:numCache>
            </c:numRef>
          </c:xVal>
          <c:yVal>
            <c:numRef>
              <c:f>公会計指標分析・財政指標組合せ分析表!$BP$51:$DC$51</c:f>
              <c:numCache>
                <c:formatCode>#,##0.0;"▲ "#,##0.0</c:formatCode>
                <c:ptCount val="40"/>
                <c:pt idx="8">
                  <c:v>64.2</c:v>
                </c:pt>
                <c:pt idx="16">
                  <c:v>45.3</c:v>
                </c:pt>
                <c:pt idx="24">
                  <c:v>60.8</c:v>
                </c:pt>
                <c:pt idx="32">
                  <c:v>50.7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{42C20788-BD1C-4A9F-9445-2D1A9B576C39}</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{71540025-F92C-4B0F-91F1-762883BF70AD}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{EB6ADC38-675E-4836-AEB9-755A6AB8B90F}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{E928D7AD-9721-4E7F-9940-0029E6DBDFF0}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{BD41BE05-E05D-49A5-8F33-32CD239942BD}</c15:txfldGUID>
                      <c15:f>#REF!</c15:f>
                      <c15:dlblFieldTableCache>
                        <c:ptCount val="1"/>
                        <c:pt idx="0">
                          <c:v>#REF!</c:v>
                        </c:pt>
                      </c15:dlblFieldTableCache>
                    </c15:dlblFTEntry>
                  </c15:dlblFieldTable>
                </c:ext>
              </c:extLst>
            </c:dLbl>
            <c:dLbl>
              <c:idx val="8"/>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{2E13824C-8700-4E20-B99F-2F2331695E68}</c15:txfldGUID>
                      <c15:f>'公会計指標分析・財政指標組合せ分析表'!$BX$50</c15:f>
                      <c15:dlblFieldTableCache>
                        <c:ptCount val="1"/>
                        <c:pt idx="0">
                          <c:v>H27</c:v>
                        </c:pt>
                      </c15:dlblFieldTableCache>
                    </c15:dlblFTEntry>
                  </c15:dlblFieldTable>
                </c:ext>
              </c:extLst>
            </c:dLbl>
            <c:dLbl>
              <c:idx val="16"/>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{FD67D1E8-7097-4E03-8B84-AD0674597D92}</c15:txfldGUID>
                      <c15:f>'公会計指標分析・財政指標組合せ分析表'!$CF$50</c15:f>
                      <c15:dlblFieldTableCache>
                        <c:ptCount val="1"/>
                        <c:pt idx="0">
                          <c:v>H28</c:v>
                        </c:pt>
                      </c15:dlblFieldTableCache>
                    </c15:dlblFTEntry>
                  </c15:dlblFieldTable>
                </c:ext>
              </c:extLst>
            </c:dLbl>
            <c:dLbl>
              <c:idx val="24"/>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{94FD73A2-D2DB-44D5-B770-D95DD1588B51}</c15:txfldGUID>
                      <c15:f>'公会計指標分析・財政指標組合せ分析表'!$CN$50</c15:f>
                      <c15:dlblFieldTableCache>
                        <c:ptCount val="1"/>
                        <c:pt idx="0">
                          <c:v>H29</c:v>
                        </c:pt>
                      </c15:dlblFieldTableCache>
                    </c15:dlblFTEntry>
                  </c15:dlblFieldTable>
                </c:ext>
              </c:extLst>
            </c:dLbl>
            <c:dLbl>
              <c:idx val="32"/>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{279B6F69-64F4-4BCD-9C30-D4FF7F5D5363}</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showLegendKey val="0"/>
          <c:showVal val="1"/>
          <c:showCatName val="0"/>
          <c:showSerName val="0"/>
          <c:showPercent val="0"/>
          <c:showBubbleSize val="0"/>
        </c:dLbls>
        <c:axId val="264098944"/>
        <c:axId val="264100864"/>
      </c:scatterChart>
      <c:valAx>
        <c:axId val="264098944"/>
        <c:scaling>
          <c:orientation val="minMax"/>
          <c:max val="59.5"/>
          <c:min val="48.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64100864"/>
        <c:crosses val="autoZero"/>
        <c:crossBetween val="midCat"/>
      </c:valAx>
      <c:valAx>
        <c:axId val="264100864"/>
        <c:scaling>
          <c:orientation val="minMax"/>
          <c:max val="75"/>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6409894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{AF7ABF88-E434-407D-9781-212E2109FF90}</c15:txfldGUID>
                      <c15:f>'公会計指標分析・財政指標組合せ分析表'!$BP$72</c15:f>
                      <c15:dlblFieldTableCache>
                        <c:ptCount val="1"/>
                        <c:pt idx="0">
                          <c:v>H26</c:v>
                        </c:pt>
                      </c15:dlblFieldTableCache>
                    </c15:dlblFTEntry>
                  </c15:dlblFieldTable>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{A8866DAE-C579-4EAD-AD0D-78CCCF6D94A7}</c15:txfldGUID>
                      <c15:f>#REF!</c15:f>
                      <c15:dlblFieldTableCache>
                        <c:ptCount val="1"/>
                        <c:pt idx="0">
                          <c:v>#REF!</c:v>
                        </c:pt>
                      </c15:dlblFieldTableCache>
                    </c15:dlblFTEntry>
                  </c15:dlblFieldTable>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{95A236DE-5DFB-4538-8CB0-AD9DADA56610}</c15:txfldGUID>
                      <c15:f>#REF!</c15:f>
                      <c15:dlblFieldTableCache>
                        <c:ptCount val="1"/>
                        <c:pt idx="0">
                          <c:v>#REF!</c:v>
                        </c:pt>
                      </c15:dlblFieldTableCache>
                    </c15:dlblFTEntry>
                  </c15:dlblFieldTable>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{3C7A36D2-2BF0-4BCF-8C9E-D47B97BBD15D}</c15:txfldGUID>
                      <c15:f>#REF!</c15:f>
                      <c15:dlblFieldTableCache>
                        <c:ptCount val="1"/>
                        <c:pt idx="0">
                          <c:v>#REF!</c:v>
                        </c:pt>
                      </c15:dlblFieldTableCache>
                    </c15:dlblFTEntry>
                  </c15:dlblFieldTable>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{A11DB22D-E957-4FB5-814F-E4E80F636FBD}</c15:txfldGUID>
                      <c15:f>#REF!</c15:f>
                      <c15:dlblFieldTableCache>
                        <c:ptCount val="1"/>
                        <c:pt idx="0">
                          <c:v>#REF!</c:v>
                        </c:pt>
                      </c15:dlblFieldTableCache>
                    </c15:dlblFTEntry>
                  </c15:dlblFieldTable>
                </c:ext>
              </c:extLst>
            </c:dLbl>
            <c:dLbl>
              <c:idx val="8"/>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{3E8AF0B1-9CEA-4340-A846-6E125E1124D5}</c15:txfldGUID>
                      <c15:f>'公会計指標分析・財政指標組合せ分析表'!$BX$72</c15:f>
                      <c15:dlblFieldTableCache>
                        <c:ptCount val="1"/>
                        <c:pt idx="0">
                          <c:v>H27</c:v>
                        </c:pt>
                      </c15:dlblFieldTableCache>
                    </c15:dlblFTEntry>
                  </c15:dlblFieldTable>
                </c:ext>
              </c:extLst>
            </c:dLbl>
            <c:dLbl>
              <c:idx val="16"/>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{0F01F489-7F1B-4C6B-9B15-CAAAE5BFF80C}</c15:txfldGUID>
                      <c15:f>'公会計指標分析・財政指標組合せ分析表'!$CF$72</c15:f>
                      <c15:dlblFieldTableCache>
                        <c:ptCount val="1"/>
                        <c:pt idx="0">
                          <c:v>H28</c:v>
                        </c:pt>
                      </c15:dlblFieldTableCache>
                    </c15:dlblFTEntry>
                  </c15:dlblFieldTable>
                </c:ext>
              </c:extLst>
            </c:dLbl>
            <c:dLbl>
              <c:idx val="24"/>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{04AAB189-CADB-484E-BB8F-4AED4555CBE3}</c15:txfldGUID>
                      <c15:f>'公会計指標分析・財政指標組合せ分析表'!$CN$72</c15:f>
                      <c15:dlblFieldTableCache>
                        <c:ptCount val="1"/>
                        <c:pt idx="0">
                          <c:v>H29</c:v>
                        </c:pt>
                      </c15:dlblFieldTableCache>
                    </c15:dlblFTEntry>
                  </c15:dlblFieldTable>
                </c:ext>
              </c:extLst>
            </c:dLbl>
            <c:dLbl>
              <c:idx val="32"/>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{F1F1C2D6-457E-4828-914F-26A4C52D2FCD}</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dLbls>
          <c:xVal>
            <c:numRef>
              <c:f>公会計指標分析・財政指標組合せ分析表!$BP$75:$DC$75</c:f>
              <c:numCache>
                <c:formatCode>#,##0.0;"▲ "#,##0.0</c:formatCode>
                <c:ptCount val="40"/>
                <c:pt idx="0">
                  <c:v>4.3</c:v>
                </c:pt>
                <c:pt idx="8">
                  <c:v>5.3</c:v>
                </c:pt>
                <c:pt idx="16">
                  <c:v>6.5</c:v>
                </c:pt>
                <c:pt idx="24">
                  <c:v>8</c:v>
                </c:pt>
                <c:pt idx="32">
                  <c:v>8.5</c:v>
                </c:pt>
              </c:numCache>
            </c:numRef>
          </c:xVal>
          <c:yVal>
            <c:numRef>
              <c:f>公会計指標分析・財政指標組合せ分析表!$BP$73:$DC$73</c:f>
              <c:numCache>
                <c:formatCode>#,##0.0;"▲ "#,##0.0</c:formatCode>
                <c:ptCount val="40"/>
                <c:pt idx="0">
                  <c:v>65.5</c:v>
                </c:pt>
                <c:pt idx="8">
                  <c:v>64.2</c:v>
                </c:pt>
                <c:pt idx="16">
                  <c:v>45.3</c:v>
                </c:pt>
                <c:pt idx="24">
                  <c:v>60.8</c:v>
                </c:pt>
                <c:pt idx="32">
                  <c:v>50.7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{C537BAC0-A8BC-47CC-BD6E-43AA86177DB8}</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{EDED96E7-C65C-4E4E-8A43-2B7BFD69706D}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{7C8FDC13-21A3-463A-84CC-42D7E5155484}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{5294169F-53F1-4969-98A3-16146A87D6A3}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{E0EA7D92-F274-4FF2-9289-7B1A276DB2EB}</c15:txfldGUID>
                      <c15:f>#REF!</c15:f>
                      <c15:dlblFieldTableCache>
                        <c:ptCount val="1"/>
                        <c:pt idx="0">
                          <c:v>#REF!</c:v>
                        </c:pt>
                      </c15:dlblFieldTableCache>
                    </c15:dlblFTEntry>
                  </c15:dlblFieldTable>
                </c:ext>
              </c:extLst>
            </c:dLbl>
            <c:dLbl>
              <c:idx val="8"/>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{5325906B-59DD-48AD-8737-3A50A1837995}</c15:txfldGUID>
                      <c15:f>'公会計指標分析・財政指標組合せ分析表'!$BX$72</c15:f>
                      <c15:dlblFieldTableCache>
                        <c:ptCount val="1"/>
                        <c:pt idx="0">
                          <c:v>H27</c:v>
                        </c:pt>
                      </c15:dlblFieldTableCache>
                    </c15:dlblFTEntry>
                  </c15:dlblFieldTable>
                </c:ext>
              </c:extLst>
            </c:dLbl>
            <c:dLbl>
              <c:idx val="16"/>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{FFCB2868-A4C6-4BB7-B174-29FDD054AE38}</c15:txfldGUID>
                      <c15:f>'公会計指標分析・財政指標組合せ分析表'!$CF$72</c15:f>
                      <c15:dlblFieldTableCache>
                        <c:ptCount val="1"/>
                        <c:pt idx="0">
                          <c:v>H28</c:v>
                        </c:pt>
                      </c15:dlblFieldTableCache>
                    </c15:dlblFTEntry>
                  </c15:dlblFieldTable>
                </c:ext>
              </c:extLst>
            </c:dLbl>
            <c:dLbl>
              <c:idx val="24"/>
              <c:layout>
                <c:manualLayout>
                  <c:x val="-4.5160355153971272E-2"/>
                  <c:y val="-4.3495921315535931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{BEE1CDEF-E6C8-42C0-89AD-B6B1034E7F1F}</c15:txfldGUID>
                      <c15:f>'公会計指標分析・財政指標組合せ分析表'!$CN$72</c15:f>
                      <c15:dlblFieldTableCache>
                        <c:ptCount val="1"/>
                        <c:pt idx="0">
                          <c:v>H29</c:v>
                        </c:pt>
                      </c15:dlblFieldTableCache>
                    </c15:dlblFTEntry>
                  </c15:dlblFieldTable>
                </c:ext>
              </c:extLst>
            </c:dLbl>
            <c:dLbl>
              <c:idx val="32"/>
              <c:layout>
                <c:manualLayout>
                  <c:x val="-1.8235628084249993E-2"/>
                  <c:y val="-8.1337372860052118E-2"/>
                </c:manualLayout>
              </c:layout>
              <c:tx>
                <c:rich>
                  <a:bodyPr horzOverflow="overflow"/>
                  <a:lstStyle/>
                  <a:p>
                    <a:pPr>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{980BBEA1-7D26-4144-AB22-BF7E195FE8E8}</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showLegendKey val="0"/>
          <c:showVal val="1"/>
          <c:showCatName val="0"/>
          <c:showSerName val="0"/>
          <c:showPercent val="0"/>
          <c:showBubbleSize val="0"/>
        </c:dLbls>
        <c:axId val="263639424"/>
        <c:axId val="263641344"/>
      </c:scatterChart>
      <c:valAx>
        <c:axId val="263639424"/>
        <c:scaling>
          <c:orientation val="minMax"/>
          <c:max val="8.9"/>
          <c:min val="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63641344"/>
        <c:crosses val="autoZero"/>
        <c:crossBetween val="midCat"/>
      </c:valAx>
      <c:valAx>
        <c:axId val="263641344"/>
        <c:scaling>
          <c:orientation val="minMax"/>
          <c:max val="77"/>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263639424"/>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元利償還金等：</a:t>
          </a:r>
        </a:p>
        <a:p>
          <a:r>
            <a:rPr kumimoji="1" lang="ja-JP" altLang="en-US" sz="1100">
              <a:latin typeface="ＭＳ ゴシック"/>
              <a:ea typeface="ＭＳ ゴシック"/>
            </a:rPr>
            <a:t>　元利償還金については、普通建設事業の償還終了に伴い減となっているが、認定こども園等建設事業の償還開始等に伴い、償還のピークが令和５年度～７年度になると見込まれる。</a:t>
          </a:r>
        </a:p>
        <a:p>
          <a:r>
            <a:rPr kumimoji="1" lang="ja-JP" altLang="en-US" sz="1100">
              <a:latin typeface="ＭＳ ゴシック"/>
              <a:ea typeface="ＭＳ ゴシック"/>
            </a:rPr>
            <a:t>　</a:t>
          </a:r>
        </a:p>
        <a:p>
          <a:r>
            <a:rPr kumimoji="1" lang="ja-JP" altLang="en-US" sz="1100">
              <a:latin typeface="ＭＳ ゴシック"/>
              <a:ea typeface="ＭＳ ゴシック"/>
            </a:rPr>
            <a:t>算入公債費等：</a:t>
          </a:r>
        </a:p>
        <a:p>
          <a:r>
            <a:rPr kumimoji="1" lang="ja-JP" altLang="en-US" sz="1100">
              <a:latin typeface="ＭＳ ゴシック"/>
              <a:ea typeface="ＭＳ ゴシック"/>
            </a:rPr>
            <a:t>　大潟小中学校建設事業に伴う元金償還開始等の影響で前年度との比較で１百万円増加しており、今後も認定こども園建設事業などの大規模建設事業の財源として地方債の発行が増となる見込みであることから、交付税算入率の高い地方債を活用していく。</a:t>
          </a:r>
        </a:p>
        <a:p>
          <a:r>
            <a:rPr kumimoji="1" lang="ja-JP" altLang="en-US" sz="1100">
              <a:latin typeface="ＭＳ ゴシック"/>
              <a:ea typeface="ＭＳ ゴシック"/>
            </a:rPr>
            <a:t>　今後も繰上償還の実施や徹底した歳出削減等により、元利償還金の抑制に努める。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将来負担額：</a:t>
          </a:r>
        </a:p>
        <a:p>
          <a:r>
            <a:rPr kumimoji="1" lang="ja-JP" altLang="en-US" sz="1200">
              <a:latin typeface="ＭＳ ゴシック"/>
              <a:ea typeface="ＭＳ ゴシック"/>
            </a:rPr>
            <a:t>　一般会計等に係る地方債の現在高が大きな割合を占めており、適時繰上償還事業を実施することにより将来負担額の引下げを行っており、過去５年間はほぼ横ばいで推移している。平成３０年度も繰上償還の実施に伴い減となっている。</a:t>
          </a:r>
        </a:p>
        <a:p>
          <a:r>
            <a:rPr kumimoji="1" lang="ja-JP" altLang="en-US" sz="1200">
              <a:latin typeface="ＭＳ ゴシック"/>
              <a:ea typeface="ＭＳ ゴシック"/>
            </a:rPr>
            <a:t>　大潟小中学校建設事業、認定こども園等建設事業等の大規模建設事業の財源として地方債の借入による地方債の残高増加要素があるため、今後も繰上償還を積極的に行い、将来負担額の抑制に努める。</a:t>
          </a:r>
        </a:p>
        <a:p>
          <a:r>
            <a:rPr kumimoji="1" lang="ja-JP" altLang="en-US" sz="1200">
              <a:latin typeface="ＭＳ ゴシック"/>
              <a:ea typeface="ＭＳ ゴシック"/>
            </a:rPr>
            <a:t>充当可能財源等：</a:t>
          </a:r>
        </a:p>
        <a:p>
          <a:r>
            <a:rPr kumimoji="1" lang="ja-JP" altLang="en-US" sz="1200">
              <a:latin typeface="ＭＳ ゴシック"/>
              <a:ea typeface="ＭＳ ゴシック"/>
            </a:rPr>
            <a:t>　充当可能基金はほぼ横ばい傾向となっている。</a:t>
          </a:r>
        </a:p>
        <a:p>
          <a:r>
            <a:rPr kumimoji="1" lang="ja-JP" altLang="en-US" sz="1200">
              <a:latin typeface="ＭＳ ゴシック"/>
              <a:ea typeface="ＭＳ ゴシック"/>
            </a:rPr>
            <a:t>　今後は計画的な基金の積み増しを行い、充当可能財源等の確保に努める。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秋田県大潟村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年度末の基金全体の現在高は</a:t>
          </a:r>
          <a:r>
            <a:rPr kumimoji="1" lang="en-US" altLang="ja-JP" sz="1300">
              <a:solidFill>
                <a:schemeClr val="dk1"/>
              </a:solidFill>
              <a:effectLst/>
              <a:latin typeface="ＭＳ ゴシック"/>
              <a:ea typeface="ＭＳ ゴシック"/>
              <a:cs typeface="+mn-cs"/>
            </a:rPr>
            <a:t>729</a:t>
          </a:r>
          <a:r>
            <a:rPr kumimoji="1" lang="ja-JP" altLang="en-US" sz="1300">
              <a:solidFill>
                <a:schemeClr val="dk1"/>
              </a:solidFill>
              <a:effectLst/>
              <a:latin typeface="ＭＳ ゴシック"/>
              <a:ea typeface="ＭＳ ゴシック"/>
              <a:cs typeface="+mn-cs"/>
            </a:rPr>
            <a:t>百万円で前年度比で</a:t>
          </a:r>
          <a:r>
            <a:rPr kumimoji="1" lang="en-US" altLang="ja-JP" sz="1300">
              <a:solidFill>
                <a:schemeClr val="dk1"/>
              </a:solidFill>
              <a:effectLst/>
              <a:latin typeface="ＭＳ ゴシック"/>
              <a:ea typeface="ＭＳ ゴシック"/>
              <a:cs typeface="+mn-cs"/>
            </a:rPr>
            <a:t>240</a:t>
          </a:r>
          <a:r>
            <a:rPr kumimoji="1" lang="ja-JP" altLang="en-US" sz="1300">
              <a:solidFill>
                <a:schemeClr val="dk1"/>
              </a:solidFill>
              <a:effectLst/>
              <a:latin typeface="ＭＳ ゴシック"/>
              <a:ea typeface="ＭＳ ゴシック"/>
              <a:cs typeface="+mn-cs"/>
            </a:rPr>
            <a:t>百万円の減となっている。主な減の理由は認定こども園等建設事業の本体工事の開始に伴い認定こども園等建設整備基金</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百万円を取り崩したためである。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認定こども園等建設事業等の大規模建設事業の財源としての地方債の借入増により、償還のピークは令和５年度～令和７年度であると見込まれる。また、今後大規模なかんがい排水施設の整備事業が予定されている。今後は可能な限り基金の積み増しを行い、充当可能財源等の確保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・道路維持管理基金は、村道の維持管理をするための資金として設置している。</a:t>
          </a:r>
        </a:p>
        <a:p>
          <a:r>
            <a:rPr kumimoji="1" lang="ja-JP" altLang="en-US" sz="1200">
              <a:solidFill>
                <a:schemeClr val="dk1"/>
              </a:solidFill>
              <a:effectLst/>
              <a:latin typeface="ＭＳ ゴシック"/>
              <a:ea typeface="ＭＳ ゴシック"/>
              <a:cs typeface="+mn-cs"/>
            </a:rPr>
            <a:t>　・かんがい排水施設整備基金は、かんがい排水施設整備事業に伴う負担金の支払い及び償還金に必要な資金として設置している。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・観光振興基金は、観光施設の整備や観光振興のための資金として設置している。</a:t>
          </a:r>
        </a:p>
        <a:p>
          <a:r>
            <a:rPr kumimoji="1" lang="ja-JP" altLang="en-US" sz="1200">
              <a:solidFill>
                <a:schemeClr val="dk1"/>
              </a:solidFill>
              <a:effectLst/>
              <a:latin typeface="ＭＳ ゴシック"/>
              <a:ea typeface="ＭＳ ゴシック"/>
              <a:cs typeface="+mn-cs"/>
            </a:rPr>
            <a:t>　・ふるさと応援基金は、ふるさと応援寄附金（ふるさと納税）を原資に、まちづくりのためにに必要な資金として設置している。</a:t>
          </a:r>
        </a:p>
        <a:p>
          <a:r>
            <a:rPr kumimoji="1" lang="ja-JP" altLang="en-US" sz="1200">
              <a:solidFill>
                <a:schemeClr val="dk1"/>
              </a:solidFill>
              <a:effectLst/>
              <a:latin typeface="ＭＳ ゴシック"/>
              <a:ea typeface="ＭＳ ゴシック"/>
              <a:cs typeface="+mn-cs"/>
            </a:rPr>
            <a:t>　・石油貯蔵施設立地対策等基金は、石油貯蔵施設立地対策等交付金を原資に、地域の防災活動に必要な事業を支援する資金として設置している。</a:t>
          </a: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前年度の一般会計の剰余金を３月補正で増額補正し積み立てている。平成３０年度については、かんがい排水施設整備金が</a:t>
          </a:r>
          <a:r>
            <a:rPr kumimoji="1" lang="en-US" altLang="ja-JP" sz="1200">
              <a:solidFill>
                <a:schemeClr val="dk1"/>
              </a:solidFill>
              <a:effectLst/>
              <a:latin typeface="ＭＳ ゴシック"/>
              <a:ea typeface="ＭＳ ゴシック"/>
              <a:cs typeface="+mn-cs"/>
            </a:rPr>
            <a:t>21</a:t>
          </a:r>
          <a:r>
            <a:rPr kumimoji="1" lang="ja-JP" altLang="en-US" sz="1200">
              <a:solidFill>
                <a:schemeClr val="dk1"/>
              </a:solidFill>
              <a:effectLst/>
              <a:latin typeface="ＭＳ ゴシック"/>
              <a:ea typeface="ＭＳ ゴシック"/>
              <a:cs typeface="+mn-cs"/>
            </a:rPr>
            <a:t>百万円の増、ふるさと応援基金はふるさと応援寄附金の全額</a:t>
          </a:r>
          <a:r>
            <a:rPr kumimoji="1" lang="en-US" altLang="ja-JP" sz="1200">
              <a:solidFill>
                <a:schemeClr val="dk1"/>
              </a:solidFill>
              <a:effectLst/>
              <a:latin typeface="ＭＳ ゴシック"/>
              <a:ea typeface="ＭＳ ゴシック"/>
              <a:cs typeface="+mn-cs"/>
            </a:rPr>
            <a:t>16</a:t>
          </a:r>
          <a:r>
            <a:rPr kumimoji="1" lang="ja-JP" altLang="en-US" sz="1200">
              <a:solidFill>
                <a:schemeClr val="dk1"/>
              </a:solidFill>
              <a:effectLst/>
              <a:latin typeface="ＭＳ ゴシック"/>
              <a:ea typeface="ＭＳ ゴシック"/>
              <a:cs typeface="+mn-cs"/>
            </a:rPr>
            <a:t>百万円を積み立てている。</a:t>
          </a: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令和２年度に防災センター改修事業を実施するため、石油貯蔵施設立地対策等基金を全額取崩す予定である。今後は大規模なかんがい排水施設整備事業が予定されており、特定目的金ではかんがい排水施設整備基金を優先的に積み増していく予定である。</a:t>
          </a: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当初予算時に財源確保のために</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百万円を取崩したが、３月補正において</a:t>
          </a:r>
          <a:r>
            <a:rPr kumimoji="1" lang="en-US" altLang="ja-JP" sz="1300">
              <a:solidFill>
                <a:schemeClr val="dk1"/>
              </a:solidFill>
              <a:effectLst/>
              <a:latin typeface="ＭＳ ゴシック"/>
              <a:ea typeface="ＭＳ ゴシック"/>
              <a:cs typeface="+mn-cs"/>
            </a:rPr>
            <a:t>71</a:t>
          </a:r>
          <a:r>
            <a:rPr kumimoji="1" lang="ja-JP" altLang="en-US" sz="1300">
              <a:solidFill>
                <a:schemeClr val="dk1"/>
              </a:solidFill>
              <a:effectLst/>
              <a:latin typeface="ＭＳ ゴシック"/>
              <a:ea typeface="ＭＳ ゴシック"/>
              <a:cs typeface="+mn-cs"/>
            </a:rPr>
            <a:t>百万円を積み立てを行ったことから、平成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年度末の財政調整基金の現在高は</a:t>
          </a:r>
          <a:r>
            <a:rPr kumimoji="1" lang="en-US" altLang="ja-JP" sz="1300">
              <a:solidFill>
                <a:schemeClr val="dk1"/>
              </a:solidFill>
              <a:effectLst/>
              <a:latin typeface="ＭＳ ゴシック"/>
              <a:ea typeface="ＭＳ ゴシック"/>
              <a:cs typeface="+mn-cs"/>
            </a:rPr>
            <a:t>395</a:t>
          </a:r>
          <a:r>
            <a:rPr kumimoji="1" lang="ja-JP" altLang="en-US" sz="1300">
              <a:solidFill>
                <a:schemeClr val="dk1"/>
              </a:solidFill>
              <a:effectLst/>
              <a:latin typeface="ＭＳ ゴシック"/>
              <a:ea typeface="ＭＳ ゴシック"/>
              <a:cs typeface="+mn-cs"/>
            </a:rPr>
            <a:t>百万円で前年度比で</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百万円の減となっている。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は大規模なかんがい排水施設整備事業が予定されており、特定目的基金であるかんがい排水施設整備基金や減債基金を優先的に積み増していく予定である。財政調整基金については可能な限り積み増しを行い、標準財政規模の１割を下回ることのないように運用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例年、当初予算において</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百万円の積立金を予算措置している。平成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年度は繰上償還実施に伴い</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百万円を取崩しており、平</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年度末の減債基金の現在高は</a:t>
          </a:r>
          <a:r>
            <a:rPr kumimoji="1" lang="en-US" altLang="ja-JP" sz="1300">
              <a:solidFill>
                <a:schemeClr val="dk1"/>
              </a:solidFill>
              <a:effectLst/>
              <a:latin typeface="ＭＳ ゴシック"/>
              <a:ea typeface="ＭＳ ゴシック"/>
              <a:cs typeface="+mn-cs"/>
            </a:rPr>
            <a:t>38</a:t>
          </a:r>
          <a:r>
            <a:rPr kumimoji="1" lang="ja-JP" altLang="en-US" sz="1300">
              <a:solidFill>
                <a:schemeClr val="dk1"/>
              </a:solidFill>
              <a:effectLst/>
              <a:latin typeface="ＭＳ ゴシック"/>
              <a:ea typeface="ＭＳ ゴシック"/>
              <a:cs typeface="+mn-cs"/>
            </a:rPr>
            <a:t>百万円で前年度比で</a:t>
          </a:r>
          <a:r>
            <a:rPr kumimoji="1" lang="en-US" altLang="ja-JP" sz="1300">
              <a:solidFill>
                <a:schemeClr val="dk1"/>
              </a:solidFill>
              <a:effectLst/>
              <a:latin typeface="ＭＳ ゴシック"/>
              <a:ea typeface="ＭＳ ゴシック"/>
              <a:cs typeface="+mn-cs"/>
            </a:rPr>
            <a:t>163</a:t>
          </a:r>
          <a:r>
            <a:rPr kumimoji="1" lang="ja-JP" altLang="en-US" sz="1300">
              <a:solidFill>
                <a:schemeClr val="dk1"/>
              </a:solidFill>
              <a:effectLst/>
              <a:latin typeface="ＭＳ ゴシック"/>
              <a:ea typeface="ＭＳ ゴシック"/>
              <a:cs typeface="+mn-cs"/>
            </a:rPr>
            <a:t>百万円の減となっている。</a:t>
          </a:r>
        </a:p>
        <a:p>
          <a:r>
            <a:rPr kumimoji="1" lang="ja-JP" altLang="en-US" sz="1300">
              <a:solidFill>
                <a:schemeClr val="dk1"/>
              </a:solidFill>
              <a:effectLst/>
              <a:latin typeface="ＭＳ ゴシック"/>
              <a:ea typeface="ＭＳ ゴシック"/>
              <a:cs typeface="+mn-cs"/>
            </a:rPr>
            <a:t>　</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今後、積立金については減債基金を優先的に積み増しすることとし、計画的に繰上償還を実施ししていく。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8445"/>
    <xdr:sp macro="" textlink="">
      <xdr:nvSpPr>
        <xdr:cNvPr id="32" name="テキスト ボックス 31"/>
        <xdr:cNvSpPr txBox="1"/>
      </xdr:nvSpPr>
      <xdr:spPr>
        <a:xfrm>
          <a:off x="419100" y="30734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8445"/>
    <xdr:sp macro="" textlink="">
      <xdr:nvSpPr>
        <xdr:cNvPr id="34" name="テキスト ボックス 33"/>
        <xdr:cNvSpPr txBox="1"/>
      </xdr:nvSpPr>
      <xdr:spPr>
        <a:xfrm>
          <a:off x="419100" y="3657600"/>
          <a:ext cx="10967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有形固定資産償却率は</a:t>
          </a:r>
          <a:r>
            <a:rPr kumimoji="1" lang="en-US" altLang="ja-JP" sz="1100" baseline="0">
              <a:latin typeface="ＭＳ Ｐゴシック"/>
              <a:ea typeface="ＭＳ Ｐゴシック"/>
            </a:rPr>
            <a:t>55.9%</a:t>
          </a:r>
          <a:r>
            <a:rPr kumimoji="1" lang="ja-JP" altLang="en-US" sz="1100" baseline="0">
              <a:latin typeface="ＭＳ Ｐゴシック"/>
              <a:ea typeface="ＭＳ Ｐゴシック"/>
            </a:rPr>
            <a:t>であり、近年増加傾向にあるが、全国平均・県平均・類似団体内平均値より低い水準にある。</a:t>
          </a:r>
          <a:endParaRPr kumimoji="1" lang="en-US" altLang="ja-JP" sz="1100" baseline="0">
            <a:latin typeface="ＭＳ Ｐゴシック"/>
            <a:ea typeface="ＭＳ Ｐゴシック"/>
          </a:endParaRPr>
        </a:p>
        <a:p>
          <a:r>
            <a:rPr kumimoji="1" lang="ja-JP" altLang="en-US" sz="1100" baseline="0">
              <a:latin typeface="ＭＳ Ｐゴシック"/>
              <a:ea typeface="ＭＳ Ｐゴシック"/>
            </a:rPr>
            <a:t>　主な増加要因は平成</a:t>
          </a:r>
          <a:r>
            <a:rPr kumimoji="1" lang="en-US" altLang="ja-JP" sz="1100" baseline="0">
              <a:latin typeface="ＭＳ Ｐゴシック"/>
              <a:ea typeface="ＭＳ Ｐゴシック"/>
            </a:rPr>
            <a:t>21</a:t>
          </a:r>
          <a:r>
            <a:rPr kumimoji="1" lang="ja-JP" altLang="en-US" sz="1100" baseline="0">
              <a:latin typeface="ＭＳ Ｐゴシック"/>
              <a:ea typeface="ＭＳ Ｐゴシック"/>
            </a:rPr>
            <a:t>年～</a:t>
          </a:r>
          <a:r>
            <a:rPr kumimoji="1" lang="en-US" altLang="ja-JP" sz="1100" baseline="0">
              <a:latin typeface="ＭＳ Ｐゴシック"/>
              <a:ea typeface="ＭＳ Ｐゴシック"/>
            </a:rPr>
            <a:t>24</a:t>
          </a:r>
          <a:r>
            <a:rPr kumimoji="1" lang="ja-JP" altLang="en-US" sz="1100" baseline="0">
              <a:latin typeface="ＭＳ Ｐゴシック"/>
              <a:ea typeface="ＭＳ Ｐゴシック"/>
            </a:rPr>
            <a:t>年度にかけて行った小中学校建設と平成</a:t>
          </a:r>
          <a:r>
            <a:rPr kumimoji="1" lang="en-US" altLang="ja-JP" sz="1100" baseline="0">
              <a:latin typeface="ＭＳ Ｐゴシック"/>
              <a:ea typeface="ＭＳ Ｐゴシック"/>
            </a:rPr>
            <a:t>29</a:t>
          </a:r>
          <a:r>
            <a:rPr kumimoji="1" lang="ja-JP" altLang="en-US" sz="1100" baseline="0">
              <a:latin typeface="ＭＳ Ｐゴシック"/>
              <a:ea typeface="ＭＳ Ｐゴシック"/>
            </a:rPr>
            <a:t>年～</a:t>
          </a:r>
          <a:r>
            <a:rPr kumimoji="1" lang="en-US" altLang="ja-JP" sz="1100" baseline="0">
              <a:latin typeface="ＭＳ Ｐゴシック"/>
              <a:ea typeface="ＭＳ Ｐゴシック"/>
            </a:rPr>
            <a:t>30</a:t>
          </a:r>
          <a:r>
            <a:rPr kumimoji="1" lang="ja-JP" altLang="en-US" sz="1100" baseline="0">
              <a:latin typeface="ＭＳ Ｐゴシック"/>
              <a:ea typeface="ＭＳ Ｐゴシック"/>
            </a:rPr>
            <a:t>年度にかけて行った認定こども園建設である。各平均値より低い水準にあるが、役場庁舎・公営住宅等老朽化が進んでいる施設もあり、改修や建替等が今後必要となってくることから、公共施設等総合管理計画に従い、長寿命化を図るとともに、計画的、効率的な改修・更新を推進しライフサイクルコストを縮減する。</a:t>
          </a:r>
          <a:endParaRPr kumimoji="1" lang="en-US" altLang="ja-JP" sz="1100" baseline="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4" name="テキスト ボックス 63"/>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24130</xdr:rowOff>
    </xdr:from>
    <xdr:to>
      <xdr:col>23</xdr:col>
      <xdr:colOff>85090</xdr:colOff>
      <xdr:row>35</xdr:row>
      <xdr:rowOff>27940</xdr:rowOff>
    </xdr:to>
    <xdr:cxnSp macro="">
      <xdr:nvCxnSpPr>
        <xdr:cNvPr id="66" name="直線コネクタ 65"/>
        <xdr:cNvCxnSpPr/>
      </xdr:nvCxnSpPr>
      <xdr:spPr>
        <a:xfrm flipV="1">
          <a:off x="4760595" y="542480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31750</xdr:rowOff>
    </xdr:from>
    <xdr:ext cx="404495" cy="258445"/>
    <xdr:sp macro="" textlink="">
      <xdr:nvSpPr>
        <xdr:cNvPr id="67" name="有形固定資産減価償却率最小値テキスト"/>
        <xdr:cNvSpPr txBox="1"/>
      </xdr:nvSpPr>
      <xdr:spPr>
        <a:xfrm>
          <a:off x="4813300" y="6804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27940</xdr:rowOff>
    </xdr:from>
    <xdr:to>
      <xdr:col>23</xdr:col>
      <xdr:colOff>174625</xdr:colOff>
      <xdr:row>35</xdr:row>
      <xdr:rowOff>27940</xdr:rowOff>
    </xdr:to>
    <xdr:cxnSp macro="">
      <xdr:nvCxnSpPr>
        <xdr:cNvPr id="68" name="直線コネクタ 67"/>
        <xdr:cNvCxnSpPr/>
      </xdr:nvCxnSpPr>
      <xdr:spPr>
        <a:xfrm>
          <a:off x="4673600" y="6800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142240</xdr:rowOff>
    </xdr:from>
    <xdr:ext cx="404495" cy="259080"/>
    <xdr:sp macro="" textlink="">
      <xdr:nvSpPr>
        <xdr:cNvPr id="69" name="有形固定資産減価償却率最大値テキスト"/>
        <xdr:cNvSpPr txBox="1"/>
      </xdr:nvSpPr>
      <xdr:spPr>
        <a:xfrm>
          <a:off x="4813300" y="5200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74.7</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24130</xdr:rowOff>
    </xdr:from>
    <xdr:to>
      <xdr:col>23</xdr:col>
      <xdr:colOff>174625</xdr:colOff>
      <xdr:row>27</xdr:row>
      <xdr:rowOff>24130</xdr:rowOff>
    </xdr:to>
    <xdr:cxnSp macro="">
      <xdr:nvCxnSpPr>
        <xdr:cNvPr id="70" name="直線コネクタ 69"/>
        <xdr:cNvCxnSpPr/>
      </xdr:nvCxnSpPr>
      <xdr:spPr>
        <a:xfrm>
          <a:off x="4673600" y="542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146685</xdr:rowOff>
    </xdr:from>
    <xdr:ext cx="404495" cy="258445"/>
    <xdr:sp macro="" textlink="">
      <xdr:nvSpPr>
        <xdr:cNvPr id="71" name="有形固定資産減価償却率平均値テキスト"/>
        <xdr:cNvSpPr txBox="1"/>
      </xdr:nvSpPr>
      <xdr:spPr>
        <a:xfrm>
          <a:off x="4813300" y="571881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123825</xdr:rowOff>
    </xdr:from>
    <xdr:to>
      <xdr:col>23</xdr:col>
      <xdr:colOff>136525</xdr:colOff>
      <xdr:row>30</xdr:row>
      <xdr:rowOff>53975</xdr:rowOff>
    </xdr:to>
    <xdr:sp macro="" textlink="">
      <xdr:nvSpPr>
        <xdr:cNvPr id="72" name="フローチャート: 判断 71"/>
        <xdr:cNvSpPr/>
      </xdr:nvSpPr>
      <xdr:spPr>
        <a:xfrm>
          <a:off x="4711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158115</xdr:rowOff>
    </xdr:from>
    <xdr:to>
      <xdr:col>19</xdr:col>
      <xdr:colOff>187325</xdr:colOff>
      <xdr:row>30</xdr:row>
      <xdr:rowOff>88265</xdr:rowOff>
    </xdr:to>
    <xdr:sp macro="" textlink="">
      <xdr:nvSpPr>
        <xdr:cNvPr id="73" name="フローチャート: 判断 72"/>
        <xdr:cNvSpPr/>
      </xdr:nvSpPr>
      <xdr:spPr>
        <a:xfrm>
          <a:off x="4000500" y="59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26670</xdr:rowOff>
    </xdr:from>
    <xdr:to>
      <xdr:col>15</xdr:col>
      <xdr:colOff>187325</xdr:colOff>
      <xdr:row>30</xdr:row>
      <xdr:rowOff>128270</xdr:rowOff>
    </xdr:to>
    <xdr:sp macro="" textlink="">
      <xdr:nvSpPr>
        <xdr:cNvPr id="74" name="フローチャート: 判断 73"/>
        <xdr:cNvSpPr/>
      </xdr:nvSpPr>
      <xdr:spPr>
        <a:xfrm>
          <a:off x="3238500" y="59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91440</xdr:rowOff>
    </xdr:from>
    <xdr:to>
      <xdr:col>11</xdr:col>
      <xdr:colOff>187325</xdr:colOff>
      <xdr:row>31</xdr:row>
      <xdr:rowOff>21590</xdr:rowOff>
    </xdr:to>
    <xdr:sp macro="" textlink="">
      <xdr:nvSpPr>
        <xdr:cNvPr id="75" name="フローチャート: 判断 74"/>
        <xdr:cNvSpPr/>
      </xdr:nvSpPr>
      <xdr:spPr>
        <a:xfrm>
          <a:off x="2476500" y="60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30</xdr:row>
      <xdr:rowOff>38735</xdr:rowOff>
    </xdr:from>
    <xdr:to>
      <xdr:col>23</xdr:col>
      <xdr:colOff>136525</xdr:colOff>
      <xdr:row>30</xdr:row>
      <xdr:rowOff>140335</xdr:rowOff>
    </xdr:to>
    <xdr:sp macro="" textlink="">
      <xdr:nvSpPr>
        <xdr:cNvPr id="81" name="楕円 80"/>
        <xdr:cNvSpPr/>
      </xdr:nvSpPr>
      <xdr:spPr>
        <a:xfrm>
          <a:off x="4711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17780</xdr:rowOff>
    </xdr:from>
    <xdr:ext cx="404495" cy="258445"/>
    <xdr:sp macro="" textlink="">
      <xdr:nvSpPr>
        <xdr:cNvPr id="82" name="有形固定資産減価償却率該当値テキスト"/>
        <xdr:cNvSpPr txBox="1"/>
      </xdr:nvSpPr>
      <xdr:spPr>
        <a:xfrm>
          <a:off x="4813300" y="5932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85090</xdr:rowOff>
    </xdr:from>
    <xdr:to>
      <xdr:col>19</xdr:col>
      <xdr:colOff>187325</xdr:colOff>
      <xdr:row>31</xdr:row>
      <xdr:rowOff>15240</xdr:rowOff>
    </xdr:to>
    <xdr:sp macro="" textlink="">
      <xdr:nvSpPr>
        <xdr:cNvPr id="83" name="楕円 82"/>
        <xdr:cNvSpPr/>
      </xdr:nvSpPr>
      <xdr:spPr>
        <a:xfrm>
          <a:off x="4000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89535</xdr:rowOff>
    </xdr:from>
    <xdr:to>
      <xdr:col>23</xdr:col>
      <xdr:colOff>85725</xdr:colOff>
      <xdr:row>30</xdr:row>
      <xdr:rowOff>135890</xdr:rowOff>
    </xdr:to>
    <xdr:cxnSp macro="">
      <xdr:nvCxnSpPr>
        <xdr:cNvPr id="84" name="直線コネクタ 83"/>
        <xdr:cNvCxnSpPr/>
      </xdr:nvCxnSpPr>
      <xdr:spPr>
        <a:xfrm flipV="1">
          <a:off x="4051300" y="600456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165100</xdr:rowOff>
    </xdr:from>
    <xdr:to>
      <xdr:col>15</xdr:col>
      <xdr:colOff>187325</xdr:colOff>
      <xdr:row>31</xdr:row>
      <xdr:rowOff>95250</xdr:rowOff>
    </xdr:to>
    <xdr:sp macro="" textlink="">
      <xdr:nvSpPr>
        <xdr:cNvPr id="85" name="楕円 84"/>
        <xdr:cNvSpPr/>
      </xdr:nvSpPr>
      <xdr:spPr>
        <a:xfrm>
          <a:off x="3238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135890</xdr:rowOff>
    </xdr:from>
    <xdr:to>
      <xdr:col>19</xdr:col>
      <xdr:colOff>136525</xdr:colOff>
      <xdr:row>31</xdr:row>
      <xdr:rowOff>44450</xdr:rowOff>
    </xdr:to>
    <xdr:cxnSp macro="">
      <xdr:nvCxnSpPr>
        <xdr:cNvPr id="86" name="直線コネクタ 85"/>
        <xdr:cNvCxnSpPr/>
      </xdr:nvCxnSpPr>
      <xdr:spPr>
        <a:xfrm flipV="1">
          <a:off x="3289300" y="6050915"/>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74930</xdr:rowOff>
    </xdr:from>
    <xdr:to>
      <xdr:col>11</xdr:col>
      <xdr:colOff>187325</xdr:colOff>
      <xdr:row>32</xdr:row>
      <xdr:rowOff>4445</xdr:rowOff>
    </xdr:to>
    <xdr:sp macro="" textlink="">
      <xdr:nvSpPr>
        <xdr:cNvPr id="87" name="楕円 86"/>
        <xdr:cNvSpPr/>
      </xdr:nvSpPr>
      <xdr:spPr>
        <a:xfrm>
          <a:off x="2476500" y="6161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44450</xdr:rowOff>
    </xdr:from>
    <xdr:to>
      <xdr:col>15</xdr:col>
      <xdr:colOff>136525</xdr:colOff>
      <xdr:row>31</xdr:row>
      <xdr:rowOff>125095</xdr:rowOff>
    </xdr:to>
    <xdr:cxnSp macro="">
      <xdr:nvCxnSpPr>
        <xdr:cNvPr id="88" name="直線コネクタ 87"/>
        <xdr:cNvCxnSpPr/>
      </xdr:nvCxnSpPr>
      <xdr:spPr>
        <a:xfrm flipV="1">
          <a:off x="2527300" y="6130925"/>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104775</xdr:rowOff>
    </xdr:from>
    <xdr:ext cx="404495" cy="259080"/>
    <xdr:sp macro="" textlink="">
      <xdr:nvSpPr>
        <xdr:cNvPr id="89" name="n_1aveValue有形固定資産減価償却率"/>
        <xdr:cNvSpPr txBox="1"/>
      </xdr:nvSpPr>
      <xdr:spPr>
        <a:xfrm>
          <a:off x="3836035" y="5676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144780</xdr:rowOff>
    </xdr:from>
    <xdr:ext cx="404495" cy="258445"/>
    <xdr:sp macro="" textlink="">
      <xdr:nvSpPr>
        <xdr:cNvPr id="90" name="n_2aveValue有形固定資産減価償却率"/>
        <xdr:cNvSpPr txBox="1"/>
      </xdr:nvSpPr>
      <xdr:spPr>
        <a:xfrm>
          <a:off x="3086735" y="5716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38100</xdr:rowOff>
    </xdr:from>
    <xdr:ext cx="404495" cy="259080"/>
    <xdr:sp macro="" textlink="">
      <xdr:nvSpPr>
        <xdr:cNvPr id="91" name="n_3aveValue有形固定資産減価償却率"/>
        <xdr:cNvSpPr txBox="1"/>
      </xdr:nvSpPr>
      <xdr:spPr>
        <a:xfrm>
          <a:off x="2324735" y="5781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6350</xdr:rowOff>
    </xdr:from>
    <xdr:ext cx="404495" cy="258445"/>
    <xdr:sp macro="" textlink="">
      <xdr:nvSpPr>
        <xdr:cNvPr id="92" name="n_1mainValue有形固定資産減価償却率"/>
        <xdr:cNvSpPr txBox="1"/>
      </xdr:nvSpPr>
      <xdr:spPr>
        <a:xfrm>
          <a:off x="3836035" y="6092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86360</xdr:rowOff>
    </xdr:from>
    <xdr:ext cx="404495" cy="258445"/>
    <xdr:sp macro="" textlink="">
      <xdr:nvSpPr>
        <xdr:cNvPr id="93" name="n_2mainValue有形固定資産減価償却率"/>
        <xdr:cNvSpPr txBox="1"/>
      </xdr:nvSpPr>
      <xdr:spPr>
        <a:xfrm>
          <a:off x="3086735" y="6172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31</xdr:row>
      <xdr:rowOff>167005</xdr:rowOff>
    </xdr:from>
    <xdr:ext cx="404495" cy="258445"/>
    <xdr:sp macro="" textlink="">
      <xdr:nvSpPr>
        <xdr:cNvPr id="94" name="n_3mainValue有形固定資産減価償却率"/>
        <xdr:cNvSpPr txBox="1"/>
      </xdr:nvSpPr>
      <xdr:spPr>
        <a:xfrm>
          <a:off x="2324735" y="6253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[ 666.7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767.6</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a:t>
          </a:r>
          <a:r>
            <a:rPr kumimoji="1" lang="ja-JP" altLang="en-US" sz="1000">
              <a:latin typeface="ＭＳ Ｐゴシック"/>
              <a:ea typeface="ＭＳ Ｐゴシック"/>
            </a:rPr>
            <a:t>債務償還比率は</a:t>
          </a:r>
          <a:r>
            <a:rPr kumimoji="1" lang="en-US" altLang="ja-JP" sz="1000">
              <a:latin typeface="ＭＳ Ｐゴシック"/>
              <a:ea typeface="ＭＳ Ｐゴシック"/>
            </a:rPr>
            <a:t>666.7%</a:t>
          </a:r>
          <a:r>
            <a:rPr kumimoji="1" lang="ja-JP" altLang="en-US" sz="1000">
              <a:latin typeface="ＭＳ Ｐゴシック"/>
              <a:ea typeface="ＭＳ Ｐゴシック"/>
            </a:rPr>
            <a:t>であり、秋田県平均は下回っているが全国平均および類似団体内平均値を上回っている。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　これは、平成</a:t>
          </a:r>
          <a:r>
            <a:rPr kumimoji="1" lang="en-US" altLang="ja-JP" sz="1000">
              <a:latin typeface="ＭＳ Ｐゴシック"/>
              <a:ea typeface="ＭＳ Ｐゴシック"/>
            </a:rPr>
            <a:t>21</a:t>
          </a:r>
          <a:r>
            <a:rPr kumimoji="1" lang="ja-JP" altLang="en-US" sz="1000">
              <a:latin typeface="ＭＳ Ｐゴシック"/>
              <a:ea typeface="ＭＳ Ｐゴシック"/>
            </a:rPr>
            <a:t>年～</a:t>
          </a:r>
          <a:r>
            <a:rPr kumimoji="1" lang="en-US" altLang="ja-JP" sz="1000">
              <a:latin typeface="ＭＳ Ｐゴシック"/>
              <a:ea typeface="ＭＳ Ｐゴシック"/>
            </a:rPr>
            <a:t>24</a:t>
          </a:r>
          <a:r>
            <a:rPr kumimoji="1" lang="ja-JP" altLang="en-US" sz="1000">
              <a:latin typeface="ＭＳ Ｐゴシック"/>
              <a:ea typeface="ＭＳ Ｐゴシック"/>
            </a:rPr>
            <a:t>年度にかけて行った小中学校建設と平成</a:t>
          </a:r>
          <a:r>
            <a:rPr kumimoji="1" lang="en-US" altLang="ja-JP" sz="1000">
              <a:latin typeface="ＭＳ Ｐゴシック"/>
              <a:ea typeface="ＭＳ Ｐゴシック"/>
            </a:rPr>
            <a:t>29</a:t>
          </a:r>
          <a:r>
            <a:rPr kumimoji="1" lang="ja-JP" altLang="en-US" sz="1000">
              <a:latin typeface="ＭＳ Ｐゴシック"/>
              <a:ea typeface="ＭＳ Ｐゴシック"/>
            </a:rPr>
            <a:t>年～</a:t>
          </a:r>
          <a:r>
            <a:rPr kumimoji="1" lang="en-US" altLang="ja-JP" sz="1000">
              <a:latin typeface="ＭＳ Ｐゴシック"/>
              <a:ea typeface="ＭＳ Ｐゴシック"/>
            </a:rPr>
            <a:t>30</a:t>
          </a:r>
          <a:r>
            <a:rPr kumimoji="1" lang="ja-JP" altLang="en-US" sz="1000">
              <a:latin typeface="ＭＳ Ｐゴシック"/>
              <a:ea typeface="ＭＳ Ｐゴシック"/>
            </a:rPr>
            <a:t>年度にかけて行った認定こども園建設で、基金を取り崩し、地方債を発行した影響等から、将来負担額が増加し、また基金等充当可能財源が減少したためである。今後は国営土地改良事業のための基金積立を行っていくため、比率は下がっていく見込であるが、引き続き徹底した歳出削減を行い、積極的な繰上償還の実施や基金の積み増しを行っていく。</a:t>
          </a:r>
          <a:endParaRPr kumimoji="1" lang="en-US" altLang="ja-JP" sz="10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08" name="テキスト ボックス 107"/>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0" name="直線コネクタ 109"/>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1" name="テキスト ボックス 110"/>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2" name="直線コネクタ 111"/>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4790"/>
    <xdr:sp macro="" textlink="">
      <xdr:nvSpPr>
        <xdr:cNvPr id="113" name="テキスト ボックス 112"/>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15" name="テキスト ボックス 114"/>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6" name="直線コネクタ 115"/>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4790"/>
    <xdr:sp macro="" textlink="">
      <xdr:nvSpPr>
        <xdr:cNvPr id="117" name="テキスト ボックス 116"/>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8" name="直線コネクタ 117"/>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9" name="テキスト ボックス 118"/>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790"/>
    <xdr:sp macro="" textlink="">
      <xdr:nvSpPr>
        <xdr:cNvPr id="121" name="テキスト ボックス 120"/>
        <xdr:cNvSpPr txBox="1"/>
      </xdr:nvSpPr>
      <xdr:spPr>
        <a:xfrm>
          <a:off x="10756900" y="485902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114300</xdr:rowOff>
    </xdr:from>
    <xdr:to>
      <xdr:col>76</xdr:col>
      <xdr:colOff>21590</xdr:colOff>
      <xdr:row>34</xdr:row>
      <xdr:rowOff>151130</xdr:rowOff>
    </xdr:to>
    <xdr:cxnSp macro="">
      <xdr:nvCxnSpPr>
        <xdr:cNvPr id="123" name="直線コネクタ 122"/>
        <xdr:cNvCxnSpPr/>
      </xdr:nvCxnSpPr>
      <xdr:spPr>
        <a:xfrm flipV="1">
          <a:off x="14793595" y="5514975"/>
          <a:ext cx="127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24" name="債務償還比率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5" name="直線コネクタ 124"/>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60960</xdr:rowOff>
    </xdr:from>
    <xdr:ext cx="560070" cy="259080"/>
    <xdr:sp macro="" textlink="">
      <xdr:nvSpPr>
        <xdr:cNvPr id="126" name="債務償還比率最大値テキスト"/>
        <xdr:cNvSpPr txBox="1"/>
      </xdr:nvSpPr>
      <xdr:spPr>
        <a:xfrm>
          <a:off x="14846300" y="529018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1,031.7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114300</xdr:rowOff>
    </xdr:from>
    <xdr:to>
      <xdr:col>76</xdr:col>
      <xdr:colOff>111125</xdr:colOff>
      <xdr:row>27</xdr:row>
      <xdr:rowOff>114300</xdr:rowOff>
    </xdr:to>
    <xdr:cxnSp macro="">
      <xdr:nvCxnSpPr>
        <xdr:cNvPr id="127" name="直線コネクタ 126"/>
        <xdr:cNvCxnSpPr/>
      </xdr:nvCxnSpPr>
      <xdr:spPr>
        <a:xfrm>
          <a:off x="14706600" y="551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90805</xdr:rowOff>
    </xdr:from>
    <xdr:ext cx="469265" cy="258445"/>
    <xdr:sp macro="" textlink="">
      <xdr:nvSpPr>
        <xdr:cNvPr id="128" name="債務償還比率平均値テキスト"/>
        <xdr:cNvSpPr txBox="1"/>
      </xdr:nvSpPr>
      <xdr:spPr>
        <a:xfrm>
          <a:off x="14846300" y="63487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32</xdr:row>
      <xdr:rowOff>112395</xdr:rowOff>
    </xdr:from>
    <xdr:to>
      <xdr:col>76</xdr:col>
      <xdr:colOff>73025</xdr:colOff>
      <xdr:row>33</xdr:row>
      <xdr:rowOff>42545</xdr:rowOff>
    </xdr:to>
    <xdr:sp macro="" textlink="">
      <xdr:nvSpPr>
        <xdr:cNvPr id="129" name="フローチャート: 判断 128"/>
        <xdr:cNvSpPr/>
      </xdr:nvSpPr>
      <xdr:spPr>
        <a:xfrm>
          <a:off x="147447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145415</xdr:rowOff>
    </xdr:from>
    <xdr:to>
      <xdr:col>72</xdr:col>
      <xdr:colOff>123825</xdr:colOff>
      <xdr:row>33</xdr:row>
      <xdr:rowOff>75565</xdr:rowOff>
    </xdr:to>
    <xdr:sp macro="" textlink="">
      <xdr:nvSpPr>
        <xdr:cNvPr id="130" name="フローチャート: 判断 129"/>
        <xdr:cNvSpPr/>
      </xdr:nvSpPr>
      <xdr:spPr>
        <a:xfrm>
          <a:off x="1403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1" name="テキスト ボックス 130"/>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2" name="テキスト ボックス 131"/>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33" name="テキスト ボックス 132"/>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34" name="テキスト ボックス 133"/>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35" name="テキスト ボックス 134"/>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158115</xdr:rowOff>
    </xdr:from>
    <xdr:to>
      <xdr:col>76</xdr:col>
      <xdr:colOff>73025</xdr:colOff>
      <xdr:row>30</xdr:row>
      <xdr:rowOff>88265</xdr:rowOff>
    </xdr:to>
    <xdr:sp macro="" textlink="">
      <xdr:nvSpPr>
        <xdr:cNvPr id="136" name="楕円 135"/>
        <xdr:cNvSpPr/>
      </xdr:nvSpPr>
      <xdr:spPr>
        <a:xfrm>
          <a:off x="147447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9525</xdr:rowOff>
    </xdr:from>
    <xdr:ext cx="469265" cy="258445"/>
    <xdr:sp macro="" textlink="">
      <xdr:nvSpPr>
        <xdr:cNvPr id="137" name="債務償還比率該当値テキスト"/>
        <xdr:cNvSpPr txBox="1"/>
      </xdr:nvSpPr>
      <xdr:spPr>
        <a:xfrm>
          <a:off x="14846300" y="5753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49530</xdr:rowOff>
    </xdr:from>
    <xdr:to>
      <xdr:col>72</xdr:col>
      <xdr:colOff>123825</xdr:colOff>
      <xdr:row>29</xdr:row>
      <xdr:rowOff>151130</xdr:rowOff>
    </xdr:to>
    <xdr:sp macro="" textlink="">
      <xdr:nvSpPr>
        <xdr:cNvPr id="138" name="楕円 137"/>
        <xdr:cNvSpPr/>
      </xdr:nvSpPr>
      <xdr:spPr>
        <a:xfrm>
          <a:off x="14033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100330</xdr:rowOff>
    </xdr:from>
    <xdr:to>
      <xdr:col>76</xdr:col>
      <xdr:colOff>22225</xdr:colOff>
      <xdr:row>30</xdr:row>
      <xdr:rowOff>37465</xdr:rowOff>
    </xdr:to>
    <xdr:cxnSp macro="">
      <xdr:nvCxnSpPr>
        <xdr:cNvPr id="139" name="直線コネクタ 138"/>
        <xdr:cNvCxnSpPr/>
      </xdr:nvCxnSpPr>
      <xdr:spPr>
        <a:xfrm>
          <a:off x="14084300" y="5843905"/>
          <a:ext cx="711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33</xdr:row>
      <xdr:rowOff>66675</xdr:rowOff>
    </xdr:from>
    <xdr:ext cx="469265" cy="258445"/>
    <xdr:sp macro="" textlink="">
      <xdr:nvSpPr>
        <xdr:cNvPr id="140" name="n_1aveValue債務償還比率"/>
        <xdr:cNvSpPr txBox="1"/>
      </xdr:nvSpPr>
      <xdr:spPr>
        <a:xfrm>
          <a:off x="13836650" y="6496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167640</xdr:rowOff>
    </xdr:from>
    <xdr:ext cx="469265" cy="258445"/>
    <xdr:sp macro="" textlink="">
      <xdr:nvSpPr>
        <xdr:cNvPr id="141" name="n_1mainValue債務償還比率"/>
        <xdr:cNvSpPr txBox="1"/>
      </xdr:nvSpPr>
      <xdr:spPr>
        <a:xfrm>
          <a:off x="13836650" y="5568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44" name="テキスト ボックス 14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45" name="テキスト ボックス 14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46" name="テキスト ボックス 14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47" name="テキスト ボックス 14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29210</xdr:rowOff>
    </xdr:from>
    <xdr:to>
      <xdr:col>24</xdr:col>
      <xdr:colOff>62865</xdr:colOff>
      <xdr:row>41</xdr:row>
      <xdr:rowOff>161290</xdr:rowOff>
    </xdr:to>
    <xdr:cxnSp macro="">
      <xdr:nvCxnSpPr>
        <xdr:cNvPr id="57" name="直線コネクタ 56"/>
        <xdr:cNvCxnSpPr/>
      </xdr:nvCxnSpPr>
      <xdr:spPr>
        <a:xfrm flipV="1">
          <a:off x="4634865" y="568706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165100</xdr:rowOff>
    </xdr:from>
    <xdr:ext cx="340360" cy="259080"/>
    <xdr:sp macro="" textlink="">
      <xdr:nvSpPr>
        <xdr:cNvPr id="58" name="【道路】&#10;有形固定資産減価償却率最小値テキスト"/>
        <xdr:cNvSpPr txBox="1"/>
      </xdr:nvSpPr>
      <xdr:spPr>
        <a:xfrm>
          <a:off x="4673600" y="719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161290</xdr:rowOff>
    </xdr:from>
    <xdr:to>
      <xdr:col>24</xdr:col>
      <xdr:colOff>152400</xdr:colOff>
      <xdr:row>41</xdr:row>
      <xdr:rowOff>161290</xdr:rowOff>
    </xdr:to>
    <xdr:cxnSp macro="">
      <xdr:nvCxnSpPr>
        <xdr:cNvPr id="59" name="直線コネクタ 58"/>
        <xdr:cNvCxnSpPr/>
      </xdr:nvCxnSpPr>
      <xdr:spPr>
        <a:xfrm>
          <a:off x="45466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146685</xdr:rowOff>
    </xdr:from>
    <xdr:ext cx="405130" cy="258445"/>
    <xdr:sp macro="" textlink="">
      <xdr:nvSpPr>
        <xdr:cNvPr id="60" name="【道路】&#10;有形固定資産減価償却率最大値テキスト"/>
        <xdr:cNvSpPr txBox="1"/>
      </xdr:nvSpPr>
      <xdr:spPr>
        <a:xfrm>
          <a:off x="4673600" y="5461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29210</xdr:rowOff>
    </xdr:from>
    <xdr:to>
      <xdr:col>24</xdr:col>
      <xdr:colOff>152400</xdr:colOff>
      <xdr:row>33</xdr:row>
      <xdr:rowOff>29210</xdr:rowOff>
    </xdr:to>
    <xdr:cxnSp macro="">
      <xdr:nvCxnSpPr>
        <xdr:cNvPr id="61" name="直線コネクタ 60"/>
        <xdr:cNvCxnSpPr/>
      </xdr:nvCxnSpPr>
      <xdr:spPr>
        <a:xfrm>
          <a:off x="4546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57785</xdr:rowOff>
    </xdr:from>
    <xdr:ext cx="405130" cy="259080"/>
    <xdr:sp macro="" textlink="">
      <xdr:nvSpPr>
        <xdr:cNvPr id="62" name="【道路】&#10;有形固定資産減価償却率平均値テキスト"/>
        <xdr:cNvSpPr txBox="1"/>
      </xdr:nvSpPr>
      <xdr:spPr>
        <a:xfrm>
          <a:off x="4673600"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79375</xdr:rowOff>
    </xdr:from>
    <xdr:to>
      <xdr:col>24</xdr:col>
      <xdr:colOff>114300</xdr:colOff>
      <xdr:row>37</xdr:row>
      <xdr:rowOff>9525</xdr:rowOff>
    </xdr:to>
    <xdr:sp macro="" textlink="">
      <xdr:nvSpPr>
        <xdr:cNvPr id="63" name="フローチャート: 判断 62"/>
        <xdr:cNvSpPr/>
      </xdr:nvSpPr>
      <xdr:spPr>
        <a:xfrm>
          <a:off x="45847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110490</xdr:rowOff>
    </xdr:from>
    <xdr:to>
      <xdr:col>20</xdr:col>
      <xdr:colOff>38100</xdr:colOff>
      <xdr:row>37</xdr:row>
      <xdr:rowOff>40640</xdr:rowOff>
    </xdr:to>
    <xdr:sp macro="" textlink="">
      <xdr:nvSpPr>
        <xdr:cNvPr id="64" name="フローチャート: 判断 63"/>
        <xdr:cNvSpPr/>
      </xdr:nvSpPr>
      <xdr:spPr>
        <a:xfrm>
          <a:off x="3746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133350</xdr:rowOff>
    </xdr:from>
    <xdr:to>
      <xdr:col>15</xdr:col>
      <xdr:colOff>101600</xdr:colOff>
      <xdr:row>37</xdr:row>
      <xdr:rowOff>63500</xdr:rowOff>
    </xdr:to>
    <xdr:sp macro="" textlink="">
      <xdr:nvSpPr>
        <xdr:cNvPr id="65" name="フローチャート: 判断 64"/>
        <xdr:cNvSpPr/>
      </xdr:nvSpPr>
      <xdr:spPr>
        <a:xfrm>
          <a:off x="2857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167640</xdr:rowOff>
    </xdr:from>
    <xdr:to>
      <xdr:col>10</xdr:col>
      <xdr:colOff>165100</xdr:colOff>
      <xdr:row>37</xdr:row>
      <xdr:rowOff>97790</xdr:rowOff>
    </xdr:to>
    <xdr:sp macro="" textlink="">
      <xdr:nvSpPr>
        <xdr:cNvPr id="66" name="フローチャート: 判断 65"/>
        <xdr:cNvSpPr/>
      </xdr:nvSpPr>
      <xdr:spPr>
        <a:xfrm>
          <a:off x="1968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107315</xdr:rowOff>
    </xdr:from>
    <xdr:to>
      <xdr:col>24</xdr:col>
      <xdr:colOff>114300</xdr:colOff>
      <xdr:row>34</xdr:row>
      <xdr:rowOff>37465</xdr:rowOff>
    </xdr:to>
    <xdr:sp macro="" textlink="">
      <xdr:nvSpPr>
        <xdr:cNvPr id="72" name="楕円 71"/>
        <xdr:cNvSpPr/>
      </xdr:nvSpPr>
      <xdr:spPr>
        <a:xfrm>
          <a:off x="45847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130175</xdr:rowOff>
    </xdr:from>
    <xdr:ext cx="405130" cy="259080"/>
    <xdr:sp macro="" textlink="">
      <xdr:nvSpPr>
        <xdr:cNvPr id="73" name="【道路】&#10;有形固定資産減価償却率該当値テキスト"/>
        <xdr:cNvSpPr txBox="1"/>
      </xdr:nvSpPr>
      <xdr:spPr>
        <a:xfrm>
          <a:off x="4673600" y="561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113665</xdr:rowOff>
    </xdr:from>
    <xdr:to>
      <xdr:col>20</xdr:col>
      <xdr:colOff>38100</xdr:colOff>
      <xdr:row>34</xdr:row>
      <xdr:rowOff>43815</xdr:rowOff>
    </xdr:to>
    <xdr:sp macro="" textlink="">
      <xdr:nvSpPr>
        <xdr:cNvPr id="74" name="楕円 73"/>
        <xdr:cNvSpPr/>
      </xdr:nvSpPr>
      <xdr:spPr>
        <a:xfrm>
          <a:off x="3746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158115</xdr:rowOff>
    </xdr:from>
    <xdr:to>
      <xdr:col>24</xdr:col>
      <xdr:colOff>63500</xdr:colOff>
      <xdr:row>33</xdr:row>
      <xdr:rowOff>164465</xdr:rowOff>
    </xdr:to>
    <xdr:cxnSp macro="">
      <xdr:nvCxnSpPr>
        <xdr:cNvPr id="75" name="直線コネクタ 74"/>
        <xdr:cNvCxnSpPr/>
      </xdr:nvCxnSpPr>
      <xdr:spPr>
        <a:xfrm flipV="1">
          <a:off x="3797300" y="581596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149225</xdr:rowOff>
    </xdr:from>
    <xdr:to>
      <xdr:col>15</xdr:col>
      <xdr:colOff>101600</xdr:colOff>
      <xdr:row>34</xdr:row>
      <xdr:rowOff>79375</xdr:rowOff>
    </xdr:to>
    <xdr:sp macro="" textlink="">
      <xdr:nvSpPr>
        <xdr:cNvPr id="76" name="楕円 75"/>
        <xdr:cNvSpPr/>
      </xdr:nvSpPr>
      <xdr:spPr>
        <a:xfrm>
          <a:off x="2857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164465</xdr:rowOff>
    </xdr:from>
    <xdr:to>
      <xdr:col>19</xdr:col>
      <xdr:colOff>177800</xdr:colOff>
      <xdr:row>34</xdr:row>
      <xdr:rowOff>29210</xdr:rowOff>
    </xdr:to>
    <xdr:cxnSp macro="">
      <xdr:nvCxnSpPr>
        <xdr:cNvPr id="77" name="直線コネクタ 76"/>
        <xdr:cNvCxnSpPr/>
      </xdr:nvCxnSpPr>
      <xdr:spPr>
        <a:xfrm flipV="1">
          <a:off x="2908300" y="5822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144780</xdr:rowOff>
    </xdr:from>
    <xdr:to>
      <xdr:col>10</xdr:col>
      <xdr:colOff>165100</xdr:colOff>
      <xdr:row>34</xdr:row>
      <xdr:rowOff>74930</xdr:rowOff>
    </xdr:to>
    <xdr:sp macro="" textlink="">
      <xdr:nvSpPr>
        <xdr:cNvPr id="78" name="楕円 77"/>
        <xdr:cNvSpPr/>
      </xdr:nvSpPr>
      <xdr:spPr>
        <a:xfrm>
          <a:off x="196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24130</xdr:rowOff>
    </xdr:from>
    <xdr:to>
      <xdr:col>15</xdr:col>
      <xdr:colOff>50800</xdr:colOff>
      <xdr:row>34</xdr:row>
      <xdr:rowOff>29210</xdr:rowOff>
    </xdr:to>
    <xdr:cxnSp macro="">
      <xdr:nvCxnSpPr>
        <xdr:cNvPr id="79" name="直線コネクタ 78"/>
        <xdr:cNvCxnSpPr/>
      </xdr:nvCxnSpPr>
      <xdr:spPr>
        <a:xfrm>
          <a:off x="2019300" y="58534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31750</xdr:rowOff>
    </xdr:from>
    <xdr:ext cx="405130" cy="258445"/>
    <xdr:sp macro="" textlink="">
      <xdr:nvSpPr>
        <xdr:cNvPr id="80" name="n_1aveValue【道路】&#10;有形固定資産減価償却率"/>
        <xdr:cNvSpPr txBox="1"/>
      </xdr:nvSpPr>
      <xdr:spPr>
        <a:xfrm>
          <a:off x="3582035" y="6375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54610</xdr:rowOff>
    </xdr:from>
    <xdr:ext cx="404495" cy="258445"/>
    <xdr:sp macro="" textlink="">
      <xdr:nvSpPr>
        <xdr:cNvPr id="81" name="n_2aveValue【道路】&#10;有形固定資産減価償却率"/>
        <xdr:cNvSpPr txBox="1"/>
      </xdr:nvSpPr>
      <xdr:spPr>
        <a:xfrm>
          <a:off x="2705735" y="6398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88900</xdr:rowOff>
    </xdr:from>
    <xdr:ext cx="404495" cy="258445"/>
    <xdr:sp macro="" textlink="">
      <xdr:nvSpPr>
        <xdr:cNvPr id="82" name="n_3aveValue【道路】&#10;有形固定資産減価償却率"/>
        <xdr:cNvSpPr txBox="1"/>
      </xdr:nvSpPr>
      <xdr:spPr>
        <a:xfrm>
          <a:off x="1816735" y="6432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60325</xdr:rowOff>
    </xdr:from>
    <xdr:ext cx="405130" cy="259080"/>
    <xdr:sp macro="" textlink="">
      <xdr:nvSpPr>
        <xdr:cNvPr id="83" name="n_1mainValue【道路】&#10;有形固定資産減価償却率"/>
        <xdr:cNvSpPr txBox="1"/>
      </xdr:nvSpPr>
      <xdr:spPr>
        <a:xfrm>
          <a:off x="3582035" y="5546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95885</xdr:rowOff>
    </xdr:from>
    <xdr:ext cx="404495" cy="259080"/>
    <xdr:sp macro="" textlink="">
      <xdr:nvSpPr>
        <xdr:cNvPr id="84" name="n_2mainValue【道路】&#10;有形固定資産減価償却率"/>
        <xdr:cNvSpPr txBox="1"/>
      </xdr:nvSpPr>
      <xdr:spPr>
        <a:xfrm>
          <a:off x="2705735" y="5582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32</xdr:row>
      <xdr:rowOff>91440</xdr:rowOff>
    </xdr:from>
    <xdr:ext cx="404495" cy="259080"/>
    <xdr:sp macro="" textlink="">
      <xdr:nvSpPr>
        <xdr:cNvPr id="85" name="n_3mainValue【道路】&#10;有形固定資産減価償却率"/>
        <xdr:cNvSpPr txBox="1"/>
      </xdr:nvSpPr>
      <xdr:spPr>
        <a:xfrm>
          <a:off x="1816735" y="5577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40/118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4" name="テキスト ボックス 93"/>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7" name="テキスト ボックス 96"/>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995" cy="258445"/>
    <xdr:sp macro="" textlink="">
      <xdr:nvSpPr>
        <xdr:cNvPr id="99" name="テキスト ボックス 98"/>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995" cy="259080"/>
    <xdr:sp macro="" textlink="">
      <xdr:nvSpPr>
        <xdr:cNvPr id="101" name="テキスト ボックス 100"/>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995" cy="259080"/>
    <xdr:sp macro="" textlink="">
      <xdr:nvSpPr>
        <xdr:cNvPr id="103" name="テキスト ボックス 102"/>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105" name="テキスト ボックス 104"/>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5165" cy="259080"/>
    <xdr:sp macro="" textlink="">
      <xdr:nvSpPr>
        <xdr:cNvPr id="107" name="テキスト ボックス 106"/>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111125</xdr:rowOff>
    </xdr:from>
    <xdr:to>
      <xdr:col>54</xdr:col>
      <xdr:colOff>189865</xdr:colOff>
      <xdr:row>42</xdr:row>
      <xdr:rowOff>36830</xdr:rowOff>
    </xdr:to>
    <xdr:cxnSp macro="">
      <xdr:nvCxnSpPr>
        <xdr:cNvPr id="109" name="直線コネクタ 108"/>
        <xdr:cNvCxnSpPr/>
      </xdr:nvCxnSpPr>
      <xdr:spPr>
        <a:xfrm flipV="1">
          <a:off x="10476865" y="576897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40640</xdr:rowOff>
    </xdr:from>
    <xdr:ext cx="469900" cy="258445"/>
    <xdr:sp macro="" textlink="">
      <xdr:nvSpPr>
        <xdr:cNvPr id="110" name="【道路】&#10;一人当たり延長最小値テキスト"/>
        <xdr:cNvSpPr txBox="1"/>
      </xdr:nvSpPr>
      <xdr:spPr>
        <a:xfrm>
          <a:off x="10515600" y="724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36830</xdr:rowOff>
    </xdr:from>
    <xdr:to>
      <xdr:col>55</xdr:col>
      <xdr:colOff>88900</xdr:colOff>
      <xdr:row>42</xdr:row>
      <xdr:rowOff>36830</xdr:rowOff>
    </xdr:to>
    <xdr:cxnSp macro="">
      <xdr:nvCxnSpPr>
        <xdr:cNvPr id="111" name="直線コネクタ 110"/>
        <xdr:cNvCxnSpPr/>
      </xdr:nvCxnSpPr>
      <xdr:spPr>
        <a:xfrm>
          <a:off x="10388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57785</xdr:rowOff>
    </xdr:from>
    <xdr:ext cx="598805" cy="259080"/>
    <xdr:sp macro="" textlink="">
      <xdr:nvSpPr>
        <xdr:cNvPr id="112" name="【道路】&#10;一人当たり延長最大値テキスト"/>
        <xdr:cNvSpPr txBox="1"/>
      </xdr:nvSpPr>
      <xdr:spPr>
        <a:xfrm>
          <a:off x="10515600" y="55441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771.817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111125</xdr:rowOff>
    </xdr:from>
    <xdr:to>
      <xdr:col>55</xdr:col>
      <xdr:colOff>88900</xdr:colOff>
      <xdr:row>33</xdr:row>
      <xdr:rowOff>111125</xdr:rowOff>
    </xdr:to>
    <xdr:cxnSp macro="">
      <xdr:nvCxnSpPr>
        <xdr:cNvPr id="113" name="直線コネクタ 112"/>
        <xdr:cNvCxnSpPr/>
      </xdr:nvCxnSpPr>
      <xdr:spPr>
        <a:xfrm>
          <a:off x="103886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149225</xdr:rowOff>
    </xdr:from>
    <xdr:ext cx="534670" cy="259080"/>
    <xdr:sp macro="" textlink="">
      <xdr:nvSpPr>
        <xdr:cNvPr id="114" name="【道路】&#10;一人当たり延長平均値テキスト"/>
        <xdr:cNvSpPr txBox="1"/>
      </xdr:nvSpPr>
      <xdr:spPr>
        <a:xfrm>
          <a:off x="10515600" y="7007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170815</xdr:rowOff>
    </xdr:from>
    <xdr:to>
      <xdr:col>55</xdr:col>
      <xdr:colOff>50800</xdr:colOff>
      <xdr:row>41</xdr:row>
      <xdr:rowOff>100965</xdr:rowOff>
    </xdr:to>
    <xdr:sp macro="" textlink="">
      <xdr:nvSpPr>
        <xdr:cNvPr id="115" name="フローチャート: 判断 114"/>
        <xdr:cNvSpPr/>
      </xdr:nvSpPr>
      <xdr:spPr>
        <a:xfrm>
          <a:off x="10426700" y="702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163195</xdr:rowOff>
    </xdr:from>
    <xdr:to>
      <xdr:col>50</xdr:col>
      <xdr:colOff>165100</xdr:colOff>
      <xdr:row>41</xdr:row>
      <xdr:rowOff>93345</xdr:rowOff>
    </xdr:to>
    <xdr:sp macro="" textlink="">
      <xdr:nvSpPr>
        <xdr:cNvPr id="116" name="フローチャート: 判断 115"/>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168910</xdr:rowOff>
    </xdr:from>
    <xdr:to>
      <xdr:col>46</xdr:col>
      <xdr:colOff>38100</xdr:colOff>
      <xdr:row>41</xdr:row>
      <xdr:rowOff>99060</xdr:rowOff>
    </xdr:to>
    <xdr:sp macro="" textlink="">
      <xdr:nvSpPr>
        <xdr:cNvPr id="117" name="フローチャート: 判断 116"/>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10795</xdr:rowOff>
    </xdr:from>
    <xdr:to>
      <xdr:col>41</xdr:col>
      <xdr:colOff>101600</xdr:colOff>
      <xdr:row>41</xdr:row>
      <xdr:rowOff>112395</xdr:rowOff>
    </xdr:to>
    <xdr:sp macro="" textlink="">
      <xdr:nvSpPr>
        <xdr:cNvPr id="118" name="フローチャート: 判断 117"/>
        <xdr:cNvSpPr/>
      </xdr:nvSpPr>
      <xdr:spPr>
        <a:xfrm>
          <a:off x="7810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145415</xdr:rowOff>
    </xdr:from>
    <xdr:to>
      <xdr:col>55</xdr:col>
      <xdr:colOff>50800</xdr:colOff>
      <xdr:row>41</xdr:row>
      <xdr:rowOff>75565</xdr:rowOff>
    </xdr:to>
    <xdr:sp macro="" textlink="">
      <xdr:nvSpPr>
        <xdr:cNvPr id="124" name="楕円 123"/>
        <xdr:cNvSpPr/>
      </xdr:nvSpPr>
      <xdr:spPr>
        <a:xfrm>
          <a:off x="10426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168275</xdr:rowOff>
    </xdr:from>
    <xdr:ext cx="534670" cy="258445"/>
    <xdr:sp macro="" textlink="">
      <xdr:nvSpPr>
        <xdr:cNvPr id="125" name="【道路】&#10;一人当たり延長該当値テキスト"/>
        <xdr:cNvSpPr txBox="1"/>
      </xdr:nvSpPr>
      <xdr:spPr>
        <a:xfrm>
          <a:off x="10515600" y="6854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147320</xdr:rowOff>
    </xdr:from>
    <xdr:to>
      <xdr:col>50</xdr:col>
      <xdr:colOff>165100</xdr:colOff>
      <xdr:row>41</xdr:row>
      <xdr:rowOff>77470</xdr:rowOff>
    </xdr:to>
    <xdr:sp macro="" textlink="">
      <xdr:nvSpPr>
        <xdr:cNvPr id="126" name="楕円 125"/>
        <xdr:cNvSpPr/>
      </xdr:nvSpPr>
      <xdr:spPr>
        <a:xfrm>
          <a:off x="9588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24765</xdr:rowOff>
    </xdr:from>
    <xdr:to>
      <xdr:col>55</xdr:col>
      <xdr:colOff>0</xdr:colOff>
      <xdr:row>41</xdr:row>
      <xdr:rowOff>26670</xdr:rowOff>
    </xdr:to>
    <xdr:cxnSp macro="">
      <xdr:nvCxnSpPr>
        <xdr:cNvPr id="127" name="直線コネクタ 126"/>
        <xdr:cNvCxnSpPr/>
      </xdr:nvCxnSpPr>
      <xdr:spPr>
        <a:xfrm flipV="1">
          <a:off x="9639300" y="70542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28" name="楕円 127"/>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26670</xdr:rowOff>
    </xdr:from>
    <xdr:to>
      <xdr:col>50</xdr:col>
      <xdr:colOff>114300</xdr:colOff>
      <xdr:row>41</xdr:row>
      <xdr:rowOff>26670</xdr:rowOff>
    </xdr:to>
    <xdr:cxnSp macro="">
      <xdr:nvCxnSpPr>
        <xdr:cNvPr id="129" name="直線コネクタ 128"/>
        <xdr:cNvCxnSpPr/>
      </xdr:nvCxnSpPr>
      <xdr:spPr>
        <a:xfrm flipV="1">
          <a:off x="8750300" y="7056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149225</xdr:rowOff>
    </xdr:from>
    <xdr:to>
      <xdr:col>41</xdr:col>
      <xdr:colOff>101600</xdr:colOff>
      <xdr:row>41</xdr:row>
      <xdr:rowOff>79375</xdr:rowOff>
    </xdr:to>
    <xdr:sp macro="" textlink="">
      <xdr:nvSpPr>
        <xdr:cNvPr id="130" name="楕円 129"/>
        <xdr:cNvSpPr/>
      </xdr:nvSpPr>
      <xdr:spPr>
        <a:xfrm>
          <a:off x="781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29210</xdr:rowOff>
    </xdr:to>
    <xdr:cxnSp macro="">
      <xdr:nvCxnSpPr>
        <xdr:cNvPr id="131" name="直線コネクタ 130"/>
        <xdr:cNvCxnSpPr/>
      </xdr:nvCxnSpPr>
      <xdr:spPr>
        <a:xfrm flipV="1">
          <a:off x="7861300" y="70561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84455</xdr:rowOff>
    </xdr:from>
    <xdr:ext cx="534670" cy="259080"/>
    <xdr:sp macro="" textlink="">
      <xdr:nvSpPr>
        <xdr:cNvPr id="132" name="n_1aveValue【道路】&#10;一人当たり延長"/>
        <xdr:cNvSpPr txBox="1"/>
      </xdr:nvSpPr>
      <xdr:spPr>
        <a:xfrm>
          <a:off x="9359265" y="7113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90170</xdr:rowOff>
    </xdr:from>
    <xdr:ext cx="534035" cy="259080"/>
    <xdr:sp macro="" textlink="">
      <xdr:nvSpPr>
        <xdr:cNvPr id="133" name="n_2aveValue【道路】&#10;一人当たり延長"/>
        <xdr:cNvSpPr txBox="1"/>
      </xdr:nvSpPr>
      <xdr:spPr>
        <a:xfrm>
          <a:off x="8482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103505</xdr:rowOff>
    </xdr:from>
    <xdr:ext cx="534035" cy="259080"/>
    <xdr:sp macro="" textlink="">
      <xdr:nvSpPr>
        <xdr:cNvPr id="134" name="n_3aveValue【道路】&#10;一人当たり延長"/>
        <xdr:cNvSpPr txBox="1"/>
      </xdr:nvSpPr>
      <xdr:spPr>
        <a:xfrm>
          <a:off x="7593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93980</xdr:rowOff>
    </xdr:from>
    <xdr:ext cx="534670" cy="259080"/>
    <xdr:sp macro="" textlink="">
      <xdr:nvSpPr>
        <xdr:cNvPr id="135" name="n_1mainValue【道路】&#10;一人当たり延長"/>
        <xdr:cNvSpPr txBox="1"/>
      </xdr:nvSpPr>
      <xdr:spPr>
        <a:xfrm>
          <a:off x="9359265" y="678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93980</xdr:rowOff>
    </xdr:from>
    <xdr:ext cx="534035" cy="259080"/>
    <xdr:sp macro="" textlink="">
      <xdr:nvSpPr>
        <xdr:cNvPr id="136" name="n_2mainValue【道路】&#10;一人当たり延長"/>
        <xdr:cNvSpPr txBox="1"/>
      </xdr:nvSpPr>
      <xdr:spPr>
        <a:xfrm>
          <a:off x="8482965" y="678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95885</xdr:rowOff>
    </xdr:from>
    <xdr:ext cx="534035" cy="259080"/>
    <xdr:sp macro="" textlink="">
      <xdr:nvSpPr>
        <xdr:cNvPr id="137" name="n_3mainValue【道路】&#10;一人当たり延長"/>
        <xdr:cNvSpPr txBox="1"/>
      </xdr:nvSpPr>
      <xdr:spPr>
        <a:xfrm>
          <a:off x="7593965" y="6782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46" name="テキスト ボックス 14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8455" cy="259080"/>
    <xdr:sp macro="" textlink="">
      <xdr:nvSpPr>
        <xdr:cNvPr id="149" name="テキスト ボックス 148"/>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53" name="テキスト ボックス 15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57" name="テキスト ボックス 15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725" cy="259080"/>
    <xdr:sp macro="" textlink="">
      <xdr:nvSpPr>
        <xdr:cNvPr id="159" name="テキスト ボックス 158"/>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61" name="テキスト ボックス 160"/>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130810</xdr:rowOff>
    </xdr:from>
    <xdr:to>
      <xdr:col>24</xdr:col>
      <xdr:colOff>62865</xdr:colOff>
      <xdr:row>64</xdr:row>
      <xdr:rowOff>102870</xdr:rowOff>
    </xdr:to>
    <xdr:cxnSp macro="">
      <xdr:nvCxnSpPr>
        <xdr:cNvPr id="163" name="直線コネクタ 162"/>
        <xdr:cNvCxnSpPr/>
      </xdr:nvCxnSpPr>
      <xdr:spPr>
        <a:xfrm flipV="1">
          <a:off x="4634865" y="956056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64"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77470</xdr:rowOff>
    </xdr:from>
    <xdr:ext cx="405130" cy="258445"/>
    <xdr:sp macro="" textlink="">
      <xdr:nvSpPr>
        <xdr:cNvPr id="166" name="【橋りょう・トンネル】&#10;有形固定資産減価償却率最大値テキスト"/>
        <xdr:cNvSpPr txBox="1"/>
      </xdr:nvSpPr>
      <xdr:spPr>
        <a:xfrm>
          <a:off x="4673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130810</xdr:rowOff>
    </xdr:from>
    <xdr:to>
      <xdr:col>24</xdr:col>
      <xdr:colOff>152400</xdr:colOff>
      <xdr:row>55</xdr:row>
      <xdr:rowOff>130810</xdr:rowOff>
    </xdr:to>
    <xdr:cxnSp macro="">
      <xdr:nvCxnSpPr>
        <xdr:cNvPr id="167" name="直線コネクタ 166"/>
        <xdr:cNvCxnSpPr/>
      </xdr:nvCxnSpPr>
      <xdr:spPr>
        <a:xfrm>
          <a:off x="4546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113665</xdr:rowOff>
    </xdr:from>
    <xdr:ext cx="405130" cy="258445"/>
    <xdr:sp macro="" textlink="">
      <xdr:nvSpPr>
        <xdr:cNvPr id="168" name="【橋りょう・トンネル】&#10;有形固定資産減価償却率平均値テキスト"/>
        <xdr:cNvSpPr txBox="1"/>
      </xdr:nvSpPr>
      <xdr:spPr>
        <a:xfrm>
          <a:off x="46736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135255</xdr:rowOff>
    </xdr:from>
    <xdr:to>
      <xdr:col>24</xdr:col>
      <xdr:colOff>114300</xdr:colOff>
      <xdr:row>59</xdr:row>
      <xdr:rowOff>65405</xdr:rowOff>
    </xdr:to>
    <xdr:sp macro="" textlink="">
      <xdr:nvSpPr>
        <xdr:cNvPr id="169" name="フローチャート: 判断 168"/>
        <xdr:cNvSpPr/>
      </xdr:nvSpPr>
      <xdr:spPr>
        <a:xfrm>
          <a:off x="4584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149860</xdr:rowOff>
    </xdr:from>
    <xdr:to>
      <xdr:col>20</xdr:col>
      <xdr:colOff>38100</xdr:colOff>
      <xdr:row>59</xdr:row>
      <xdr:rowOff>80010</xdr:rowOff>
    </xdr:to>
    <xdr:sp macro="" textlink="">
      <xdr:nvSpPr>
        <xdr:cNvPr id="170" name="フローチャート: 判断 169"/>
        <xdr:cNvSpPr/>
      </xdr:nvSpPr>
      <xdr:spPr>
        <a:xfrm>
          <a:off x="3746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3175</xdr:rowOff>
    </xdr:from>
    <xdr:to>
      <xdr:col>15</xdr:col>
      <xdr:colOff>101600</xdr:colOff>
      <xdr:row>59</xdr:row>
      <xdr:rowOff>104775</xdr:rowOff>
    </xdr:to>
    <xdr:sp macro="" textlink="">
      <xdr:nvSpPr>
        <xdr:cNvPr id="171" name="フローチャート: 判断 170"/>
        <xdr:cNvSpPr/>
      </xdr:nvSpPr>
      <xdr:spPr>
        <a:xfrm>
          <a:off x="2857500" y="101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58420</xdr:rowOff>
    </xdr:from>
    <xdr:to>
      <xdr:col>10</xdr:col>
      <xdr:colOff>165100</xdr:colOff>
      <xdr:row>59</xdr:row>
      <xdr:rowOff>160020</xdr:rowOff>
    </xdr:to>
    <xdr:sp macro="" textlink="">
      <xdr:nvSpPr>
        <xdr:cNvPr id="172" name="フローチャート: 判断 171"/>
        <xdr:cNvSpPr/>
      </xdr:nvSpPr>
      <xdr:spPr>
        <a:xfrm>
          <a:off x="19685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73" name="テキスト ボックス 17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74" name="テキスト ボックス 17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75" name="テキスト ボックス 17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76" name="テキスト ボックス 17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77" name="テキスト ボックス 17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8" name="楕円 177"/>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111125</xdr:rowOff>
    </xdr:from>
    <xdr:ext cx="405130" cy="258445"/>
    <xdr:sp macro="" textlink="">
      <xdr:nvSpPr>
        <xdr:cNvPr id="179" name="【橋りょう・トンネル】&#10;有形固定資産減価償却率該当値テキスト"/>
        <xdr:cNvSpPr txBox="1"/>
      </xdr:nvSpPr>
      <xdr:spPr>
        <a:xfrm>
          <a:off x="4673600" y="9883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115570</xdr:rowOff>
    </xdr:from>
    <xdr:to>
      <xdr:col>20</xdr:col>
      <xdr:colOff>38100</xdr:colOff>
      <xdr:row>59</xdr:row>
      <xdr:rowOff>45720</xdr:rowOff>
    </xdr:to>
    <xdr:sp macro="" textlink="">
      <xdr:nvSpPr>
        <xdr:cNvPr id="180" name="楕円 179"/>
        <xdr:cNvSpPr/>
      </xdr:nvSpPr>
      <xdr:spPr>
        <a:xfrm>
          <a:off x="3746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58</xdr:row>
      <xdr:rowOff>166370</xdr:rowOff>
    </xdr:to>
    <xdr:cxnSp macro="">
      <xdr:nvCxnSpPr>
        <xdr:cNvPr id="181" name="直線コネクタ 180"/>
        <xdr:cNvCxnSpPr/>
      </xdr:nvCxnSpPr>
      <xdr:spPr>
        <a:xfrm flipV="1">
          <a:off x="3797300" y="100831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135255</xdr:rowOff>
    </xdr:from>
    <xdr:to>
      <xdr:col>15</xdr:col>
      <xdr:colOff>101600</xdr:colOff>
      <xdr:row>59</xdr:row>
      <xdr:rowOff>65405</xdr:rowOff>
    </xdr:to>
    <xdr:sp macro="" textlink="">
      <xdr:nvSpPr>
        <xdr:cNvPr id="182" name="楕円 181"/>
        <xdr:cNvSpPr/>
      </xdr:nvSpPr>
      <xdr:spPr>
        <a:xfrm>
          <a:off x="2857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166370</xdr:rowOff>
    </xdr:from>
    <xdr:to>
      <xdr:col>19</xdr:col>
      <xdr:colOff>177800</xdr:colOff>
      <xdr:row>59</xdr:row>
      <xdr:rowOff>14605</xdr:rowOff>
    </xdr:to>
    <xdr:cxnSp macro="">
      <xdr:nvCxnSpPr>
        <xdr:cNvPr id="183" name="直線コネクタ 182"/>
        <xdr:cNvCxnSpPr/>
      </xdr:nvCxnSpPr>
      <xdr:spPr>
        <a:xfrm flipV="1">
          <a:off x="2908300" y="10110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161290</xdr:rowOff>
    </xdr:from>
    <xdr:to>
      <xdr:col>10</xdr:col>
      <xdr:colOff>165100</xdr:colOff>
      <xdr:row>59</xdr:row>
      <xdr:rowOff>91440</xdr:rowOff>
    </xdr:to>
    <xdr:sp macro="" textlink="">
      <xdr:nvSpPr>
        <xdr:cNvPr id="184" name="楕円 183"/>
        <xdr:cNvSpPr/>
      </xdr:nvSpPr>
      <xdr:spPr>
        <a:xfrm>
          <a:off x="1968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14605</xdr:rowOff>
    </xdr:from>
    <xdr:to>
      <xdr:col>15</xdr:col>
      <xdr:colOff>50800</xdr:colOff>
      <xdr:row>59</xdr:row>
      <xdr:rowOff>40640</xdr:rowOff>
    </xdr:to>
    <xdr:cxnSp macro="">
      <xdr:nvCxnSpPr>
        <xdr:cNvPr id="185" name="直線コネクタ 184"/>
        <xdr:cNvCxnSpPr/>
      </xdr:nvCxnSpPr>
      <xdr:spPr>
        <a:xfrm flipV="1">
          <a:off x="2019300" y="101301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71120</xdr:rowOff>
    </xdr:from>
    <xdr:ext cx="405130" cy="259080"/>
    <xdr:sp macro="" textlink="">
      <xdr:nvSpPr>
        <xdr:cNvPr id="186" name="n_1aveValue【橋りょう・トンネル】&#10;有形固定資産減価償却率"/>
        <xdr:cNvSpPr txBox="1"/>
      </xdr:nvSpPr>
      <xdr:spPr>
        <a:xfrm>
          <a:off x="3582035" y="10186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95885</xdr:rowOff>
    </xdr:from>
    <xdr:ext cx="404495" cy="259080"/>
    <xdr:sp macro="" textlink="">
      <xdr:nvSpPr>
        <xdr:cNvPr id="187" name="n_2aveValue【橋りょう・トンネル】&#10;有形固定資産減価償却率"/>
        <xdr:cNvSpPr txBox="1"/>
      </xdr:nvSpPr>
      <xdr:spPr>
        <a:xfrm>
          <a:off x="2705735" y="10211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151130</xdr:rowOff>
    </xdr:from>
    <xdr:ext cx="404495" cy="259080"/>
    <xdr:sp macro="" textlink="">
      <xdr:nvSpPr>
        <xdr:cNvPr id="188" name="n_3aveValue【橋りょう・トンネル】&#10;有形固定資産減価償却率"/>
        <xdr:cNvSpPr txBox="1"/>
      </xdr:nvSpPr>
      <xdr:spPr>
        <a:xfrm>
          <a:off x="1816735" y="10266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62230</xdr:rowOff>
    </xdr:from>
    <xdr:ext cx="405130" cy="259080"/>
    <xdr:sp macro="" textlink="">
      <xdr:nvSpPr>
        <xdr:cNvPr id="189" name="n_1mainValue【橋りょう・トンネル】&#10;有形固定資産減価償却率"/>
        <xdr:cNvSpPr txBox="1"/>
      </xdr:nvSpPr>
      <xdr:spPr>
        <a:xfrm>
          <a:off x="3582035" y="9834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81915</xdr:rowOff>
    </xdr:from>
    <xdr:ext cx="404495" cy="259080"/>
    <xdr:sp macro="" textlink="">
      <xdr:nvSpPr>
        <xdr:cNvPr id="190" name="n_2mainValue【橋りょう・トンネル】&#10;有形固定資産減価償却率"/>
        <xdr:cNvSpPr txBox="1"/>
      </xdr:nvSpPr>
      <xdr:spPr>
        <a:xfrm>
          <a:off x="2705735" y="9854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107950</xdr:rowOff>
    </xdr:from>
    <xdr:ext cx="404495" cy="259080"/>
    <xdr:sp macro="" textlink="">
      <xdr:nvSpPr>
        <xdr:cNvPr id="191" name="n_3mainValue【橋りょう・トンネル】&#10;有形固定資産減価償却率"/>
        <xdr:cNvSpPr txBox="1"/>
      </xdr:nvSpPr>
      <xdr:spPr>
        <a:xfrm>
          <a:off x="1816735" y="9880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00" name="テキスト ボックス 19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03" name="テキスト ボックス 202"/>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5165" cy="258445"/>
    <xdr:sp macro="" textlink="">
      <xdr:nvSpPr>
        <xdr:cNvPr id="205" name="テキスト ボックス 204"/>
        <xdr:cNvSpPr txBox="1"/>
      </xdr:nvSpPr>
      <xdr:spPr>
        <a:xfrm>
          <a:off x="5918200" y="1037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5165" cy="258445"/>
    <xdr:sp macro="" textlink="">
      <xdr:nvSpPr>
        <xdr:cNvPr id="207" name="テキスト ボックス 206"/>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5165" cy="258445"/>
    <xdr:sp macro="" textlink="">
      <xdr:nvSpPr>
        <xdr:cNvPr id="209" name="テキスト ボックス 208"/>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11" name="テキスト ボックス 210"/>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103505</xdr:rowOff>
    </xdr:from>
    <xdr:to>
      <xdr:col>54</xdr:col>
      <xdr:colOff>189865</xdr:colOff>
      <xdr:row>63</xdr:row>
      <xdr:rowOff>170180</xdr:rowOff>
    </xdr:to>
    <xdr:cxnSp macro="">
      <xdr:nvCxnSpPr>
        <xdr:cNvPr id="213" name="直線コネクタ 212"/>
        <xdr:cNvCxnSpPr/>
      </xdr:nvCxnSpPr>
      <xdr:spPr>
        <a:xfrm flipV="1">
          <a:off x="10476865" y="970470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2540</xdr:rowOff>
    </xdr:from>
    <xdr:ext cx="469900" cy="259080"/>
    <xdr:sp macro="" textlink="">
      <xdr:nvSpPr>
        <xdr:cNvPr id="214"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170180</xdr:rowOff>
    </xdr:from>
    <xdr:to>
      <xdr:col>55</xdr:col>
      <xdr:colOff>88900</xdr:colOff>
      <xdr:row>63</xdr:row>
      <xdr:rowOff>170180</xdr:rowOff>
    </xdr:to>
    <xdr:cxnSp macro="">
      <xdr:nvCxnSpPr>
        <xdr:cNvPr id="215" name="直線コネクタ 214"/>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50165</xdr:rowOff>
    </xdr:from>
    <xdr:ext cx="690245" cy="259080"/>
    <xdr:sp macro="" textlink="">
      <xdr:nvSpPr>
        <xdr:cNvPr id="216" name="【橋りょう・トンネル】&#10;一人当たり有形固定資産（償却資産）額最大値テキスト"/>
        <xdr:cNvSpPr txBox="1"/>
      </xdr:nvSpPr>
      <xdr:spPr>
        <a:xfrm>
          <a:off x="10515600" y="94799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5,547,782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103505</xdr:rowOff>
    </xdr:from>
    <xdr:to>
      <xdr:col>55</xdr:col>
      <xdr:colOff>88900</xdr:colOff>
      <xdr:row>56</xdr:row>
      <xdr:rowOff>103505</xdr:rowOff>
    </xdr:to>
    <xdr:cxnSp macro="">
      <xdr:nvCxnSpPr>
        <xdr:cNvPr id="217" name="直線コネクタ 216"/>
        <xdr:cNvCxnSpPr/>
      </xdr:nvCxnSpPr>
      <xdr:spPr>
        <a:xfrm>
          <a:off x="10388600" y="970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71120</xdr:rowOff>
    </xdr:from>
    <xdr:ext cx="690245" cy="259080"/>
    <xdr:sp macro="" textlink="">
      <xdr:nvSpPr>
        <xdr:cNvPr id="218" name="【橋りょう・トンネル】&#10;一人当たり有形固定資産（償却資産）額平均値テキスト"/>
        <xdr:cNvSpPr txBox="1"/>
      </xdr:nvSpPr>
      <xdr:spPr>
        <a:xfrm>
          <a:off x="10515600" y="1052957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1,067,087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19" name="フローチャート: 判断 218"/>
        <xdr:cNvSpPr/>
      </xdr:nvSpPr>
      <xdr:spPr>
        <a:xfrm>
          <a:off x="104267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59690</xdr:rowOff>
    </xdr:from>
    <xdr:to>
      <xdr:col>50</xdr:col>
      <xdr:colOff>165100</xdr:colOff>
      <xdr:row>62</xdr:row>
      <xdr:rowOff>161290</xdr:rowOff>
    </xdr:to>
    <xdr:sp macro="" textlink="">
      <xdr:nvSpPr>
        <xdr:cNvPr id="220" name="フローチャート: 判断 219"/>
        <xdr:cNvSpPr/>
      </xdr:nvSpPr>
      <xdr:spPr>
        <a:xfrm>
          <a:off x="9588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55245</xdr:rowOff>
    </xdr:from>
    <xdr:to>
      <xdr:col>46</xdr:col>
      <xdr:colOff>38100</xdr:colOff>
      <xdr:row>62</xdr:row>
      <xdr:rowOff>156845</xdr:rowOff>
    </xdr:to>
    <xdr:sp macro="" textlink="">
      <xdr:nvSpPr>
        <xdr:cNvPr id="221" name="フローチャート: 判断 220"/>
        <xdr:cNvSpPr/>
      </xdr:nvSpPr>
      <xdr:spPr>
        <a:xfrm>
          <a:off x="8699500" y="106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84455</xdr:rowOff>
    </xdr:from>
    <xdr:to>
      <xdr:col>41</xdr:col>
      <xdr:colOff>101600</xdr:colOff>
      <xdr:row>63</xdr:row>
      <xdr:rowOff>14605</xdr:rowOff>
    </xdr:to>
    <xdr:sp macro="" textlink="">
      <xdr:nvSpPr>
        <xdr:cNvPr id="222" name="フローチャート: 判断 221"/>
        <xdr:cNvSpPr/>
      </xdr:nvSpPr>
      <xdr:spPr>
        <a:xfrm>
          <a:off x="7810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23" name="テキスト ボックス 22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24" name="テキスト ボックス 22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25" name="テキスト ボックス 22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26" name="テキスト ボックス 22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27" name="テキスト ボックス 22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60960</xdr:rowOff>
    </xdr:from>
    <xdr:to>
      <xdr:col>55</xdr:col>
      <xdr:colOff>50800</xdr:colOff>
      <xdr:row>63</xdr:row>
      <xdr:rowOff>162560</xdr:rowOff>
    </xdr:to>
    <xdr:sp macro="" textlink="">
      <xdr:nvSpPr>
        <xdr:cNvPr id="228" name="楕円 227"/>
        <xdr:cNvSpPr/>
      </xdr:nvSpPr>
      <xdr:spPr>
        <a:xfrm>
          <a:off x="104267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147320</xdr:rowOff>
    </xdr:from>
    <xdr:ext cx="598805" cy="259080"/>
    <xdr:sp macro="" textlink="">
      <xdr:nvSpPr>
        <xdr:cNvPr id="229" name="【橋りょう・トンネル】&#10;一人当たり有形固定資産（償却資産）額該当値テキスト"/>
        <xdr:cNvSpPr txBox="1"/>
      </xdr:nvSpPr>
      <xdr:spPr>
        <a:xfrm>
          <a:off x="10515600" y="10777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262,113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60960</xdr:rowOff>
    </xdr:from>
    <xdr:to>
      <xdr:col>50</xdr:col>
      <xdr:colOff>165100</xdr:colOff>
      <xdr:row>63</xdr:row>
      <xdr:rowOff>162560</xdr:rowOff>
    </xdr:to>
    <xdr:sp macro="" textlink="">
      <xdr:nvSpPr>
        <xdr:cNvPr id="230" name="楕円 229"/>
        <xdr:cNvSpPr/>
      </xdr:nvSpPr>
      <xdr:spPr>
        <a:xfrm>
          <a:off x="9588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111760</xdr:rowOff>
    </xdr:from>
    <xdr:to>
      <xdr:col>55</xdr:col>
      <xdr:colOff>0</xdr:colOff>
      <xdr:row>63</xdr:row>
      <xdr:rowOff>111760</xdr:rowOff>
    </xdr:to>
    <xdr:cxnSp macro="">
      <xdr:nvCxnSpPr>
        <xdr:cNvPr id="231" name="直線コネクタ 230"/>
        <xdr:cNvCxnSpPr/>
      </xdr:nvCxnSpPr>
      <xdr:spPr>
        <a:xfrm flipV="1">
          <a:off x="9639300" y="10913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32" name="楕円 231"/>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111760</xdr:rowOff>
    </xdr:from>
    <xdr:to>
      <xdr:col>50</xdr:col>
      <xdr:colOff>114300</xdr:colOff>
      <xdr:row>63</xdr:row>
      <xdr:rowOff>112395</xdr:rowOff>
    </xdr:to>
    <xdr:cxnSp macro="">
      <xdr:nvCxnSpPr>
        <xdr:cNvPr id="233" name="直線コネクタ 232"/>
        <xdr:cNvCxnSpPr/>
      </xdr:nvCxnSpPr>
      <xdr:spPr>
        <a:xfrm flipV="1">
          <a:off x="8750300" y="10913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64135</xdr:rowOff>
    </xdr:from>
    <xdr:to>
      <xdr:col>41</xdr:col>
      <xdr:colOff>101600</xdr:colOff>
      <xdr:row>63</xdr:row>
      <xdr:rowOff>166370</xdr:rowOff>
    </xdr:to>
    <xdr:sp macro="" textlink="">
      <xdr:nvSpPr>
        <xdr:cNvPr id="234" name="楕円 233"/>
        <xdr:cNvSpPr/>
      </xdr:nvSpPr>
      <xdr:spPr>
        <a:xfrm>
          <a:off x="7810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112395</xdr:rowOff>
    </xdr:from>
    <xdr:to>
      <xdr:col>45</xdr:col>
      <xdr:colOff>177800</xdr:colOff>
      <xdr:row>63</xdr:row>
      <xdr:rowOff>114935</xdr:rowOff>
    </xdr:to>
    <xdr:cxnSp macro="">
      <xdr:nvCxnSpPr>
        <xdr:cNvPr id="235" name="直線コネクタ 234"/>
        <xdr:cNvCxnSpPr/>
      </xdr:nvCxnSpPr>
      <xdr:spPr>
        <a:xfrm flipV="1">
          <a:off x="7861300" y="10913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137795</xdr:colOff>
      <xdr:row>61</xdr:row>
      <xdr:rowOff>6350</xdr:rowOff>
    </xdr:from>
    <xdr:ext cx="690245" cy="258445"/>
    <xdr:sp macro="" textlink="">
      <xdr:nvSpPr>
        <xdr:cNvPr id="236" name="n_1aveValue【橋りょう・トンネル】&#10;一人当たり有形固定資産（償却資産）額"/>
        <xdr:cNvSpPr txBox="1"/>
      </xdr:nvSpPr>
      <xdr:spPr>
        <a:xfrm>
          <a:off x="9281795" y="104648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23495</xdr:colOff>
      <xdr:row>61</xdr:row>
      <xdr:rowOff>1905</xdr:rowOff>
    </xdr:from>
    <xdr:ext cx="689610" cy="259080"/>
    <xdr:sp macro="" textlink="">
      <xdr:nvSpPr>
        <xdr:cNvPr id="237" name="n_2aveValue【橋りょう・トンネル】&#10;一人当たり有形固定資産（償却資産）額"/>
        <xdr:cNvSpPr txBox="1"/>
      </xdr:nvSpPr>
      <xdr:spPr>
        <a:xfrm>
          <a:off x="8405495" y="1046035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31115</xdr:rowOff>
    </xdr:from>
    <xdr:ext cx="598170" cy="258445"/>
    <xdr:sp macro="" textlink="">
      <xdr:nvSpPr>
        <xdr:cNvPr id="238" name="n_3aveValue【橋りょう・トンネル】&#10;一人当たり有形固定資産（償却資産）額"/>
        <xdr:cNvSpPr txBox="1"/>
      </xdr:nvSpPr>
      <xdr:spPr>
        <a:xfrm>
          <a:off x="7561580" y="10489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153670</xdr:rowOff>
    </xdr:from>
    <xdr:ext cx="598170" cy="259080"/>
    <xdr:sp macro="" textlink="">
      <xdr:nvSpPr>
        <xdr:cNvPr id="239" name="n_1mainValue【橋りょう・トンネル】&#10;一人当たり有形固定資産（償却資産）額"/>
        <xdr:cNvSpPr txBox="1"/>
      </xdr:nvSpPr>
      <xdr:spPr>
        <a:xfrm>
          <a:off x="9326880" y="10955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154940</xdr:rowOff>
    </xdr:from>
    <xdr:ext cx="598170" cy="258445"/>
    <xdr:sp macro="" textlink="">
      <xdr:nvSpPr>
        <xdr:cNvPr id="240" name="n_2mainValue【橋りょう・トンネル】&#10;一人当たり有形固定資産（償却資産）額"/>
        <xdr:cNvSpPr txBox="1"/>
      </xdr:nvSpPr>
      <xdr:spPr>
        <a:xfrm>
          <a:off x="8450580" y="10956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156845</xdr:rowOff>
    </xdr:from>
    <xdr:ext cx="598170" cy="258445"/>
    <xdr:sp macro="" textlink="">
      <xdr:nvSpPr>
        <xdr:cNvPr id="241" name="n_3mainValue【橋りょう・トンネル】&#10;一人当たり有形固定資産（償却資産）額"/>
        <xdr:cNvSpPr txBox="1"/>
      </xdr:nvSpPr>
      <xdr:spPr>
        <a:xfrm>
          <a:off x="7561580" y="10958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50" name="テキスト ボックス 24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52" name="テキスト ボックス 251"/>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54" name="テキスト ボックス 253"/>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6" name="テキスト ボックス 2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8" name="テキスト ボックス 2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60" name="テキスト ボックス 25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62" name="テキスト ボックス 261"/>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64" name="テキスト ボックス 2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106680</xdr:rowOff>
    </xdr:from>
    <xdr:ext cx="405130" cy="259080"/>
    <xdr:sp macro="" textlink="">
      <xdr:nvSpPr>
        <xdr:cNvPr id="267" name="【公営住宅】&#10;有形固定資産減価償却率最小値テキスト"/>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69"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143510</xdr:rowOff>
    </xdr:from>
    <xdr:ext cx="405130" cy="258445"/>
    <xdr:sp macro="" textlink="">
      <xdr:nvSpPr>
        <xdr:cNvPr id="271" name="【公営住宅】&#10;有形固定資産減価償却率平均値テキスト"/>
        <xdr:cNvSpPr txBox="1"/>
      </xdr:nvSpPr>
      <xdr:spPr>
        <a:xfrm>
          <a:off x="4673600" y="140309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164465</xdr:rowOff>
    </xdr:from>
    <xdr:to>
      <xdr:col>24</xdr:col>
      <xdr:colOff>114300</xdr:colOff>
      <xdr:row>82</xdr:row>
      <xdr:rowOff>94615</xdr:rowOff>
    </xdr:to>
    <xdr:sp macro="" textlink="">
      <xdr:nvSpPr>
        <xdr:cNvPr id="272" name="フローチャート: 判断 271"/>
        <xdr:cNvSpPr/>
      </xdr:nvSpPr>
      <xdr:spPr>
        <a:xfrm>
          <a:off x="45847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19685</xdr:rowOff>
    </xdr:from>
    <xdr:to>
      <xdr:col>20</xdr:col>
      <xdr:colOff>38100</xdr:colOff>
      <xdr:row>82</xdr:row>
      <xdr:rowOff>121285</xdr:rowOff>
    </xdr:to>
    <xdr:sp macro="" textlink="">
      <xdr:nvSpPr>
        <xdr:cNvPr id="273" name="フローチャート: 判断 272"/>
        <xdr:cNvSpPr/>
      </xdr:nvSpPr>
      <xdr:spPr>
        <a:xfrm>
          <a:off x="3746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59690</xdr:rowOff>
    </xdr:from>
    <xdr:to>
      <xdr:col>15</xdr:col>
      <xdr:colOff>101600</xdr:colOff>
      <xdr:row>82</xdr:row>
      <xdr:rowOff>161290</xdr:rowOff>
    </xdr:to>
    <xdr:sp macro="" textlink="">
      <xdr:nvSpPr>
        <xdr:cNvPr id="274" name="フローチャート: 判断 273"/>
        <xdr:cNvSpPr/>
      </xdr:nvSpPr>
      <xdr:spPr>
        <a:xfrm>
          <a:off x="2857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6" name="テキスト ボックス 27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7" name="テキスト ボックス 27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8" name="テキスト ボックス 27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9" name="テキスト ボックス 27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0" name="テキスト ボックス 27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113030</xdr:rowOff>
    </xdr:from>
    <xdr:to>
      <xdr:col>24</xdr:col>
      <xdr:colOff>114300</xdr:colOff>
      <xdr:row>79</xdr:row>
      <xdr:rowOff>43180</xdr:rowOff>
    </xdr:to>
    <xdr:sp macro="" textlink="">
      <xdr:nvSpPr>
        <xdr:cNvPr id="281" name="楕円 280"/>
        <xdr:cNvSpPr/>
      </xdr:nvSpPr>
      <xdr:spPr>
        <a:xfrm>
          <a:off x="45847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135890</xdr:rowOff>
    </xdr:from>
    <xdr:ext cx="405130" cy="259080"/>
    <xdr:sp macro="" textlink="">
      <xdr:nvSpPr>
        <xdr:cNvPr id="282" name="【公営住宅】&#10;有形固定資産減価償却率該当値テキスト"/>
        <xdr:cNvSpPr txBox="1"/>
      </xdr:nvSpPr>
      <xdr:spPr>
        <a:xfrm>
          <a:off x="4673600" y="1333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133985</xdr:rowOff>
    </xdr:from>
    <xdr:to>
      <xdr:col>20</xdr:col>
      <xdr:colOff>38100</xdr:colOff>
      <xdr:row>79</xdr:row>
      <xdr:rowOff>64135</xdr:rowOff>
    </xdr:to>
    <xdr:sp macro="" textlink="">
      <xdr:nvSpPr>
        <xdr:cNvPr id="283" name="楕円 282"/>
        <xdr:cNvSpPr/>
      </xdr:nvSpPr>
      <xdr:spPr>
        <a:xfrm>
          <a:off x="3746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163830</xdr:rowOff>
    </xdr:from>
    <xdr:to>
      <xdr:col>24</xdr:col>
      <xdr:colOff>63500</xdr:colOff>
      <xdr:row>79</xdr:row>
      <xdr:rowOff>13335</xdr:rowOff>
    </xdr:to>
    <xdr:cxnSp macro="">
      <xdr:nvCxnSpPr>
        <xdr:cNvPr id="284" name="直線コネクタ 283"/>
        <xdr:cNvCxnSpPr/>
      </xdr:nvCxnSpPr>
      <xdr:spPr>
        <a:xfrm flipV="1">
          <a:off x="3797300" y="135369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153035</xdr:rowOff>
    </xdr:from>
    <xdr:to>
      <xdr:col>15</xdr:col>
      <xdr:colOff>101600</xdr:colOff>
      <xdr:row>79</xdr:row>
      <xdr:rowOff>83185</xdr:rowOff>
    </xdr:to>
    <xdr:sp macro="" textlink="">
      <xdr:nvSpPr>
        <xdr:cNvPr id="285" name="楕円 284"/>
        <xdr:cNvSpPr/>
      </xdr:nvSpPr>
      <xdr:spPr>
        <a:xfrm>
          <a:off x="2857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xdr:rowOff>
    </xdr:from>
    <xdr:to>
      <xdr:col>19</xdr:col>
      <xdr:colOff>177800</xdr:colOff>
      <xdr:row>79</xdr:row>
      <xdr:rowOff>32385</xdr:rowOff>
    </xdr:to>
    <xdr:cxnSp macro="">
      <xdr:nvCxnSpPr>
        <xdr:cNvPr id="286" name="直線コネクタ 285"/>
        <xdr:cNvCxnSpPr/>
      </xdr:nvCxnSpPr>
      <xdr:spPr>
        <a:xfrm flipV="1">
          <a:off x="2908300" y="135578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287" name="楕円 286"/>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32385</xdr:rowOff>
    </xdr:from>
    <xdr:to>
      <xdr:col>15</xdr:col>
      <xdr:colOff>50800</xdr:colOff>
      <xdr:row>79</xdr:row>
      <xdr:rowOff>74930</xdr:rowOff>
    </xdr:to>
    <xdr:cxnSp macro="">
      <xdr:nvCxnSpPr>
        <xdr:cNvPr id="288" name="直線コネクタ 287"/>
        <xdr:cNvCxnSpPr/>
      </xdr:nvCxnSpPr>
      <xdr:spPr>
        <a:xfrm flipV="1">
          <a:off x="2019300" y="135769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112395</xdr:rowOff>
    </xdr:from>
    <xdr:ext cx="405130" cy="258445"/>
    <xdr:sp macro="" textlink="">
      <xdr:nvSpPr>
        <xdr:cNvPr id="289" name="n_1aveValue【公営住宅】&#10;有形固定資産減価償却率"/>
        <xdr:cNvSpPr txBox="1"/>
      </xdr:nvSpPr>
      <xdr:spPr>
        <a:xfrm>
          <a:off x="3582035" y="14171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152400</xdr:rowOff>
    </xdr:from>
    <xdr:ext cx="404495" cy="259080"/>
    <xdr:sp macro="" textlink="">
      <xdr:nvSpPr>
        <xdr:cNvPr id="290" name="n_2aveValue【公営住宅】&#10;有形固定資産減価償却率"/>
        <xdr:cNvSpPr txBox="1"/>
      </xdr:nvSpPr>
      <xdr:spPr>
        <a:xfrm>
          <a:off x="2705735" y="1421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166370</xdr:rowOff>
    </xdr:from>
    <xdr:ext cx="404495" cy="258445"/>
    <xdr:sp macro="" textlink="">
      <xdr:nvSpPr>
        <xdr:cNvPr id="291" name="n_3aveValue【公営住宅】&#10;有形固定資産減価償却率"/>
        <xdr:cNvSpPr txBox="1"/>
      </xdr:nvSpPr>
      <xdr:spPr>
        <a:xfrm>
          <a:off x="1816735" y="14225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80645</xdr:rowOff>
    </xdr:from>
    <xdr:ext cx="405130" cy="259080"/>
    <xdr:sp macro="" textlink="">
      <xdr:nvSpPr>
        <xdr:cNvPr id="292" name="n_1mainValue【公営住宅】&#10;有形固定資産減価償却率"/>
        <xdr:cNvSpPr txBox="1"/>
      </xdr:nvSpPr>
      <xdr:spPr>
        <a:xfrm>
          <a:off x="3582035" y="1328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99695</xdr:rowOff>
    </xdr:from>
    <xdr:ext cx="404495" cy="258445"/>
    <xdr:sp macro="" textlink="">
      <xdr:nvSpPr>
        <xdr:cNvPr id="293" name="n_2mainValue【公営住宅】&#10;有形固定資産減価償却率"/>
        <xdr:cNvSpPr txBox="1"/>
      </xdr:nvSpPr>
      <xdr:spPr>
        <a:xfrm>
          <a:off x="2705735" y="13301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141605</xdr:rowOff>
    </xdr:from>
    <xdr:ext cx="404495" cy="259080"/>
    <xdr:sp macro="" textlink="">
      <xdr:nvSpPr>
        <xdr:cNvPr id="294" name="n_3mainValue【公営住宅】&#10;有形固定資産減価償却率"/>
        <xdr:cNvSpPr txBox="1"/>
      </xdr:nvSpPr>
      <xdr:spPr>
        <a:xfrm>
          <a:off x="1816735" y="13343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90/116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03" name="テキスト ボックス 30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06" name="テキスト ボックス 30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83</xdr:row>
      <xdr:rowOff>105410</xdr:rowOff>
    </xdr:from>
    <xdr:ext cx="531495" cy="259080"/>
    <xdr:sp macro="" textlink="">
      <xdr:nvSpPr>
        <xdr:cNvPr id="308" name="テキスト ボックス 307"/>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81</xdr:row>
      <xdr:rowOff>67310</xdr:rowOff>
    </xdr:from>
    <xdr:ext cx="531495" cy="259080"/>
    <xdr:sp macro="" textlink="">
      <xdr:nvSpPr>
        <xdr:cNvPr id="310" name="テキスト ボックス 309"/>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79</xdr:row>
      <xdr:rowOff>29210</xdr:rowOff>
    </xdr:from>
    <xdr:ext cx="531495" cy="258445"/>
    <xdr:sp macro="" textlink="">
      <xdr:nvSpPr>
        <xdr:cNvPr id="312" name="テキスト ボックス 311"/>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162560</xdr:rowOff>
    </xdr:from>
    <xdr:ext cx="531495" cy="259080"/>
    <xdr:sp macro="" textlink="">
      <xdr:nvSpPr>
        <xdr:cNvPr id="314" name="テキスト ボックス 313"/>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16" name="テキスト ボックス 31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34925</xdr:rowOff>
    </xdr:from>
    <xdr:to>
      <xdr:col>54</xdr:col>
      <xdr:colOff>189865</xdr:colOff>
      <xdr:row>86</xdr:row>
      <xdr:rowOff>109855</xdr:rowOff>
    </xdr:to>
    <xdr:cxnSp macro="">
      <xdr:nvCxnSpPr>
        <xdr:cNvPr id="318" name="直線コネクタ 317"/>
        <xdr:cNvCxnSpPr/>
      </xdr:nvCxnSpPr>
      <xdr:spPr>
        <a:xfrm flipV="1">
          <a:off x="10476865" y="1340802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113665</xdr:rowOff>
    </xdr:from>
    <xdr:ext cx="469900" cy="258445"/>
    <xdr:sp macro="" textlink="">
      <xdr:nvSpPr>
        <xdr:cNvPr id="319"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109855</xdr:rowOff>
    </xdr:from>
    <xdr:to>
      <xdr:col>55</xdr:col>
      <xdr:colOff>88900</xdr:colOff>
      <xdr:row>86</xdr:row>
      <xdr:rowOff>109855</xdr:rowOff>
    </xdr:to>
    <xdr:cxnSp macro="">
      <xdr:nvCxnSpPr>
        <xdr:cNvPr id="320" name="直線コネクタ 319"/>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153035</xdr:rowOff>
    </xdr:from>
    <xdr:ext cx="534670" cy="259080"/>
    <xdr:sp macro="" textlink="">
      <xdr:nvSpPr>
        <xdr:cNvPr id="321" name="【公営住宅】&#10;一人当たり面積最大値テキスト"/>
        <xdr:cNvSpPr txBox="1"/>
      </xdr:nvSpPr>
      <xdr:spPr>
        <a:xfrm>
          <a:off x="10515600" y="13183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34925</xdr:rowOff>
    </xdr:from>
    <xdr:to>
      <xdr:col>55</xdr:col>
      <xdr:colOff>88900</xdr:colOff>
      <xdr:row>78</xdr:row>
      <xdr:rowOff>34925</xdr:rowOff>
    </xdr:to>
    <xdr:cxnSp macro="">
      <xdr:nvCxnSpPr>
        <xdr:cNvPr id="322" name="直線コネクタ 321"/>
        <xdr:cNvCxnSpPr/>
      </xdr:nvCxnSpPr>
      <xdr:spPr>
        <a:xfrm>
          <a:off x="10388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87630</xdr:rowOff>
    </xdr:from>
    <xdr:ext cx="469900" cy="258445"/>
    <xdr:sp macro="" textlink="">
      <xdr:nvSpPr>
        <xdr:cNvPr id="323" name="【公営住宅】&#10;一人当たり面積平均値テキスト"/>
        <xdr:cNvSpPr txBox="1"/>
      </xdr:nvSpPr>
      <xdr:spPr>
        <a:xfrm>
          <a:off x="10515600" y="144894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64770</xdr:rowOff>
    </xdr:from>
    <xdr:to>
      <xdr:col>55</xdr:col>
      <xdr:colOff>50800</xdr:colOff>
      <xdr:row>85</xdr:row>
      <xdr:rowOff>166370</xdr:rowOff>
    </xdr:to>
    <xdr:sp macro="" textlink="">
      <xdr:nvSpPr>
        <xdr:cNvPr id="324" name="フローチャート: 判断 323"/>
        <xdr:cNvSpPr/>
      </xdr:nvSpPr>
      <xdr:spPr>
        <a:xfrm>
          <a:off x="10426700" y="146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61595</xdr:rowOff>
    </xdr:from>
    <xdr:to>
      <xdr:col>50</xdr:col>
      <xdr:colOff>165100</xdr:colOff>
      <xdr:row>85</xdr:row>
      <xdr:rowOff>163195</xdr:rowOff>
    </xdr:to>
    <xdr:sp macro="" textlink="">
      <xdr:nvSpPr>
        <xdr:cNvPr id="325" name="フローチャート: 判断 324"/>
        <xdr:cNvSpPr/>
      </xdr:nvSpPr>
      <xdr:spPr>
        <a:xfrm>
          <a:off x="9588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26" name="フローチャート: 判断 325"/>
        <xdr:cNvSpPr/>
      </xdr:nvSpPr>
      <xdr:spPr>
        <a:xfrm>
          <a:off x="8699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97790</xdr:rowOff>
    </xdr:from>
    <xdr:to>
      <xdr:col>41</xdr:col>
      <xdr:colOff>101600</xdr:colOff>
      <xdr:row>86</xdr:row>
      <xdr:rowOff>27305</xdr:rowOff>
    </xdr:to>
    <xdr:sp macro="" textlink="">
      <xdr:nvSpPr>
        <xdr:cNvPr id="327" name="フローチャート: 判断 326"/>
        <xdr:cNvSpPr/>
      </xdr:nvSpPr>
      <xdr:spPr>
        <a:xfrm>
          <a:off x="7810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8" name="テキスト ボックス 32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9" name="テキスト ボックス 32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0" name="テキスト ボックス 32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1" name="テキスト ボックス 33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2" name="テキスト ボックス 33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33" name="楕円 332"/>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85090</xdr:rowOff>
    </xdr:from>
    <xdr:ext cx="469900" cy="259080"/>
    <xdr:sp macro="" textlink="">
      <xdr:nvSpPr>
        <xdr:cNvPr id="334" name="【公営住宅】&#10;一人当たり面積該当値テキスト"/>
        <xdr:cNvSpPr txBox="1"/>
      </xdr:nvSpPr>
      <xdr:spPr>
        <a:xfrm>
          <a:off x="10515600" y="1465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170815</xdr:rowOff>
    </xdr:from>
    <xdr:to>
      <xdr:col>50</xdr:col>
      <xdr:colOff>165100</xdr:colOff>
      <xdr:row>86</xdr:row>
      <xdr:rowOff>100965</xdr:rowOff>
    </xdr:to>
    <xdr:sp macro="" textlink="">
      <xdr:nvSpPr>
        <xdr:cNvPr id="335" name="楕円 334"/>
        <xdr:cNvSpPr/>
      </xdr:nvSpPr>
      <xdr:spPr>
        <a:xfrm>
          <a:off x="95885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50165</xdr:rowOff>
    </xdr:to>
    <xdr:cxnSp macro="">
      <xdr:nvCxnSpPr>
        <xdr:cNvPr id="336" name="直線コネクタ 335"/>
        <xdr:cNvCxnSpPr/>
      </xdr:nvCxnSpPr>
      <xdr:spPr>
        <a:xfrm flipV="1">
          <a:off x="9639300" y="147942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170815</xdr:rowOff>
    </xdr:from>
    <xdr:to>
      <xdr:col>46</xdr:col>
      <xdr:colOff>38100</xdr:colOff>
      <xdr:row>86</xdr:row>
      <xdr:rowOff>100965</xdr:rowOff>
    </xdr:to>
    <xdr:sp macro="" textlink="">
      <xdr:nvSpPr>
        <xdr:cNvPr id="337" name="楕円 336"/>
        <xdr:cNvSpPr/>
      </xdr:nvSpPr>
      <xdr:spPr>
        <a:xfrm>
          <a:off x="86995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50165</xdr:rowOff>
    </xdr:from>
    <xdr:to>
      <xdr:col>50</xdr:col>
      <xdr:colOff>114300</xdr:colOff>
      <xdr:row>86</xdr:row>
      <xdr:rowOff>50165</xdr:rowOff>
    </xdr:to>
    <xdr:cxnSp macro="">
      <xdr:nvCxnSpPr>
        <xdr:cNvPr id="338" name="直線コネクタ 337"/>
        <xdr:cNvCxnSpPr/>
      </xdr:nvCxnSpPr>
      <xdr:spPr>
        <a:xfrm flipV="1">
          <a:off x="8750300" y="147948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0</xdr:rowOff>
    </xdr:from>
    <xdr:to>
      <xdr:col>41</xdr:col>
      <xdr:colOff>101600</xdr:colOff>
      <xdr:row>86</xdr:row>
      <xdr:rowOff>101600</xdr:rowOff>
    </xdr:to>
    <xdr:sp macro="" textlink="">
      <xdr:nvSpPr>
        <xdr:cNvPr id="339" name="楕円 338"/>
        <xdr:cNvSpPr/>
      </xdr:nvSpPr>
      <xdr:spPr>
        <a:xfrm>
          <a:off x="7810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50165</xdr:rowOff>
    </xdr:from>
    <xdr:to>
      <xdr:col>45</xdr:col>
      <xdr:colOff>177800</xdr:colOff>
      <xdr:row>86</xdr:row>
      <xdr:rowOff>50800</xdr:rowOff>
    </xdr:to>
    <xdr:cxnSp macro="">
      <xdr:nvCxnSpPr>
        <xdr:cNvPr id="340" name="直線コネクタ 339"/>
        <xdr:cNvCxnSpPr/>
      </xdr:nvCxnSpPr>
      <xdr:spPr>
        <a:xfrm flipV="1">
          <a:off x="7861300" y="14794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8255</xdr:rowOff>
    </xdr:from>
    <xdr:ext cx="469900" cy="258445"/>
    <xdr:sp macro="" textlink="">
      <xdr:nvSpPr>
        <xdr:cNvPr id="341" name="n_1aveValue【公営住宅】&#10;一人当たり面積"/>
        <xdr:cNvSpPr txBox="1"/>
      </xdr:nvSpPr>
      <xdr:spPr>
        <a:xfrm>
          <a:off x="9391650" y="14410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10160</xdr:rowOff>
    </xdr:from>
    <xdr:ext cx="469265" cy="259080"/>
    <xdr:sp macro="" textlink="">
      <xdr:nvSpPr>
        <xdr:cNvPr id="342" name="n_2aveValue【公営住宅】&#10;一人当たり面積"/>
        <xdr:cNvSpPr txBox="1"/>
      </xdr:nvSpPr>
      <xdr:spPr>
        <a:xfrm>
          <a:off x="8515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43815</xdr:rowOff>
    </xdr:from>
    <xdr:ext cx="469265" cy="258445"/>
    <xdr:sp macro="" textlink="">
      <xdr:nvSpPr>
        <xdr:cNvPr id="343" name="n_3aveValue【公営住宅】&#10;一人当たり面積"/>
        <xdr:cNvSpPr txBox="1"/>
      </xdr:nvSpPr>
      <xdr:spPr>
        <a:xfrm>
          <a:off x="7626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92075</xdr:rowOff>
    </xdr:from>
    <xdr:ext cx="469900" cy="259080"/>
    <xdr:sp macro="" textlink="">
      <xdr:nvSpPr>
        <xdr:cNvPr id="344" name="n_1mainValue【公営住宅】&#10;一人当たり面積"/>
        <xdr:cNvSpPr txBox="1"/>
      </xdr:nvSpPr>
      <xdr:spPr>
        <a:xfrm>
          <a:off x="9391650" y="1483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92075</xdr:rowOff>
    </xdr:from>
    <xdr:ext cx="469265" cy="259080"/>
    <xdr:sp macro="" textlink="">
      <xdr:nvSpPr>
        <xdr:cNvPr id="345" name="n_2mainValue【公営住宅】&#10;一人当たり面積"/>
        <xdr:cNvSpPr txBox="1"/>
      </xdr:nvSpPr>
      <xdr:spPr>
        <a:xfrm>
          <a:off x="8515350" y="148367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92710</xdr:rowOff>
    </xdr:from>
    <xdr:ext cx="469265" cy="259080"/>
    <xdr:sp macro="" textlink="">
      <xdr:nvSpPr>
        <xdr:cNvPr id="346" name="n_3mainValue【公営住宅】&#10;一人当たり面積"/>
        <xdr:cNvSpPr txBox="1"/>
      </xdr:nvSpPr>
      <xdr:spPr>
        <a:xfrm>
          <a:off x="7626350" y="1483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110/110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71" name="テキスト ボックス 37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73" name="直線コネクタ 37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374" name="テキスト ボックス 373"/>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75" name="直線コネクタ 37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76" name="テキスト ボックス 37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77" name="直線コネクタ 37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378" name="テキスト ボックス 377"/>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79" name="直線コネクタ 37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80" name="テキスト ボックス 37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81" name="直線コネクタ 38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82" name="テキスト ボックス 38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83" name="直線コネクタ 38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384" name="テキスト ボックス 383"/>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86" name="テキスト ボックス 385"/>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42</xdr:row>
      <xdr:rowOff>25400</xdr:rowOff>
    </xdr:to>
    <xdr:cxnSp macro="">
      <xdr:nvCxnSpPr>
        <xdr:cNvPr id="388" name="直線コネクタ 387"/>
        <xdr:cNvCxnSpPr/>
      </xdr:nvCxnSpPr>
      <xdr:spPr>
        <a:xfrm flipV="1">
          <a:off x="16318865" y="5660390"/>
          <a:ext cx="0" cy="1565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29210</xdr:rowOff>
    </xdr:from>
    <xdr:ext cx="340360" cy="258445"/>
    <xdr:sp macro="" textlink="">
      <xdr:nvSpPr>
        <xdr:cNvPr id="389" name="【認定こども園・幼稚園・保育所】&#10;有形固定資産減価償却率最小値テキスト"/>
        <xdr:cNvSpPr txBox="1"/>
      </xdr:nvSpPr>
      <xdr:spPr>
        <a:xfrm>
          <a:off x="16357600" y="72301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25400</xdr:rowOff>
    </xdr:from>
    <xdr:to>
      <xdr:col>86</xdr:col>
      <xdr:colOff>25400</xdr:colOff>
      <xdr:row>42</xdr:row>
      <xdr:rowOff>25400</xdr:rowOff>
    </xdr:to>
    <xdr:cxnSp macro="">
      <xdr:nvCxnSpPr>
        <xdr:cNvPr id="390" name="直線コネクタ 389"/>
        <xdr:cNvCxnSpPr/>
      </xdr:nvCxnSpPr>
      <xdr:spPr>
        <a:xfrm>
          <a:off x="162306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8445"/>
    <xdr:sp macro="" textlink="">
      <xdr:nvSpPr>
        <xdr:cNvPr id="391"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92" name="直線コネクタ 391"/>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34925</xdr:rowOff>
    </xdr:from>
    <xdr:ext cx="405130" cy="259080"/>
    <xdr:sp macro="" textlink="">
      <xdr:nvSpPr>
        <xdr:cNvPr id="393" name="【認定こども園・幼稚園・保育所】&#10;有形固定資産減価償却率平均値テキスト"/>
        <xdr:cNvSpPr txBox="1"/>
      </xdr:nvSpPr>
      <xdr:spPr>
        <a:xfrm>
          <a:off x="16357600" y="62071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394" name="フローチャート: 判断 393"/>
        <xdr:cNvSpPr/>
      </xdr:nvSpPr>
      <xdr:spPr>
        <a:xfrm>
          <a:off x="16268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7620</xdr:rowOff>
    </xdr:from>
    <xdr:to>
      <xdr:col>81</xdr:col>
      <xdr:colOff>101600</xdr:colOff>
      <xdr:row>37</xdr:row>
      <xdr:rowOff>109220</xdr:rowOff>
    </xdr:to>
    <xdr:sp macro="" textlink="">
      <xdr:nvSpPr>
        <xdr:cNvPr id="395" name="フローチャート: 判断 394"/>
        <xdr:cNvSpPr/>
      </xdr:nvSpPr>
      <xdr:spPr>
        <a:xfrm>
          <a:off x="15430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61595</xdr:rowOff>
    </xdr:to>
    <xdr:sp macro="" textlink="">
      <xdr:nvSpPr>
        <xdr:cNvPr id="396" name="フローチャート: 判断 395"/>
        <xdr:cNvSpPr/>
      </xdr:nvSpPr>
      <xdr:spPr>
        <a:xfrm>
          <a:off x="14541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159385</xdr:rowOff>
    </xdr:from>
    <xdr:to>
      <xdr:col>72</xdr:col>
      <xdr:colOff>38100</xdr:colOff>
      <xdr:row>37</xdr:row>
      <xdr:rowOff>89535</xdr:rowOff>
    </xdr:to>
    <xdr:sp macro="" textlink="">
      <xdr:nvSpPr>
        <xdr:cNvPr id="397" name="フローチャート: 判断 396"/>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8" name="テキスト ボックス 39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99" name="テキスト ボックス 39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0" name="テキスト ボックス 39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1" name="テキスト ボックス 40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2" name="テキスト ボックス 40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146050</xdr:rowOff>
    </xdr:from>
    <xdr:to>
      <xdr:col>85</xdr:col>
      <xdr:colOff>177800</xdr:colOff>
      <xdr:row>42</xdr:row>
      <xdr:rowOff>76200</xdr:rowOff>
    </xdr:to>
    <xdr:sp macro="" textlink="">
      <xdr:nvSpPr>
        <xdr:cNvPr id="403" name="楕円 402"/>
        <xdr:cNvSpPr/>
      </xdr:nvSpPr>
      <xdr:spPr>
        <a:xfrm>
          <a:off x="162687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60960</xdr:rowOff>
    </xdr:from>
    <xdr:ext cx="340360" cy="259080"/>
    <xdr:sp macro="" textlink="">
      <xdr:nvSpPr>
        <xdr:cNvPr id="404" name="【認定こども園・幼稚園・保育所】&#10;有形固定資産減価償却率該当値テキスト"/>
        <xdr:cNvSpPr txBox="1"/>
      </xdr:nvSpPr>
      <xdr:spPr>
        <a:xfrm>
          <a:off x="16357600" y="7090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66040</xdr:rowOff>
    </xdr:from>
    <xdr:to>
      <xdr:col>81</xdr:col>
      <xdr:colOff>101600</xdr:colOff>
      <xdr:row>40</xdr:row>
      <xdr:rowOff>167640</xdr:rowOff>
    </xdr:to>
    <xdr:sp macro="" textlink="">
      <xdr:nvSpPr>
        <xdr:cNvPr id="405" name="楕円 404"/>
        <xdr:cNvSpPr/>
      </xdr:nvSpPr>
      <xdr:spPr>
        <a:xfrm>
          <a:off x="15430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116840</xdr:rowOff>
    </xdr:from>
    <xdr:to>
      <xdr:col>85</xdr:col>
      <xdr:colOff>127000</xdr:colOff>
      <xdr:row>42</xdr:row>
      <xdr:rowOff>25400</xdr:rowOff>
    </xdr:to>
    <xdr:cxnSp macro="">
      <xdr:nvCxnSpPr>
        <xdr:cNvPr id="406" name="直線コネクタ 405"/>
        <xdr:cNvCxnSpPr/>
      </xdr:nvCxnSpPr>
      <xdr:spPr>
        <a:xfrm>
          <a:off x="15481300" y="697484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159385</xdr:rowOff>
    </xdr:from>
    <xdr:to>
      <xdr:col>76</xdr:col>
      <xdr:colOff>165100</xdr:colOff>
      <xdr:row>34</xdr:row>
      <xdr:rowOff>89535</xdr:rowOff>
    </xdr:to>
    <xdr:sp macro="" textlink="">
      <xdr:nvSpPr>
        <xdr:cNvPr id="407" name="楕円 406"/>
        <xdr:cNvSpPr/>
      </xdr:nvSpPr>
      <xdr:spPr>
        <a:xfrm>
          <a:off x="14541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38735</xdr:rowOff>
    </xdr:from>
    <xdr:to>
      <xdr:col>81</xdr:col>
      <xdr:colOff>50800</xdr:colOff>
      <xdr:row>40</xdr:row>
      <xdr:rowOff>116840</xdr:rowOff>
    </xdr:to>
    <xdr:cxnSp macro="">
      <xdr:nvCxnSpPr>
        <xdr:cNvPr id="408" name="直線コネクタ 407"/>
        <xdr:cNvCxnSpPr/>
      </xdr:nvCxnSpPr>
      <xdr:spPr>
        <a:xfrm>
          <a:off x="14592300" y="5868035"/>
          <a:ext cx="889000" cy="1106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54610</xdr:rowOff>
    </xdr:from>
    <xdr:to>
      <xdr:col>72</xdr:col>
      <xdr:colOff>38100</xdr:colOff>
      <xdr:row>34</xdr:row>
      <xdr:rowOff>156210</xdr:rowOff>
    </xdr:to>
    <xdr:sp macro="" textlink="">
      <xdr:nvSpPr>
        <xdr:cNvPr id="409" name="楕円 408"/>
        <xdr:cNvSpPr/>
      </xdr:nvSpPr>
      <xdr:spPr>
        <a:xfrm>
          <a:off x="13652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38735</xdr:rowOff>
    </xdr:from>
    <xdr:to>
      <xdr:col>76</xdr:col>
      <xdr:colOff>114300</xdr:colOff>
      <xdr:row>34</xdr:row>
      <xdr:rowOff>105410</xdr:rowOff>
    </xdr:to>
    <xdr:cxnSp macro="">
      <xdr:nvCxnSpPr>
        <xdr:cNvPr id="410" name="直線コネクタ 409"/>
        <xdr:cNvCxnSpPr/>
      </xdr:nvCxnSpPr>
      <xdr:spPr>
        <a:xfrm flipV="1">
          <a:off x="13703300" y="58680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125730</xdr:rowOff>
    </xdr:from>
    <xdr:ext cx="405130" cy="259080"/>
    <xdr:sp macro="" textlink="">
      <xdr:nvSpPr>
        <xdr:cNvPr id="411" name="n_1aveValue【認定こども園・幼稚園・保育所】&#10;有形固定資産減価償却率"/>
        <xdr:cNvSpPr txBox="1"/>
      </xdr:nvSpPr>
      <xdr:spPr>
        <a:xfrm>
          <a:off x="15266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52705</xdr:rowOff>
    </xdr:from>
    <xdr:ext cx="404495" cy="258445"/>
    <xdr:sp macro="" textlink="">
      <xdr:nvSpPr>
        <xdr:cNvPr id="412" name="n_2aveValue【認定こども園・幼稚園・保育所】&#10;有形固定資産減価償却率"/>
        <xdr:cNvSpPr txBox="1"/>
      </xdr:nvSpPr>
      <xdr:spPr>
        <a:xfrm>
          <a:off x="14389735" y="6396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80645</xdr:rowOff>
    </xdr:from>
    <xdr:ext cx="404495" cy="259080"/>
    <xdr:sp macro="" textlink="">
      <xdr:nvSpPr>
        <xdr:cNvPr id="413" name="n_3aveValue【認定こども園・幼稚園・保育所】&#10;有形固定資産減価償却率"/>
        <xdr:cNvSpPr txBox="1"/>
      </xdr:nvSpPr>
      <xdr:spPr>
        <a:xfrm>
          <a:off x="13500735" y="642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158750</xdr:rowOff>
    </xdr:from>
    <xdr:ext cx="405130" cy="259080"/>
    <xdr:sp macro="" textlink="">
      <xdr:nvSpPr>
        <xdr:cNvPr id="414" name="n_1mainValue【認定こども園・幼稚園・保育所】&#10;有形固定資産減価償却率"/>
        <xdr:cNvSpPr txBox="1"/>
      </xdr:nvSpPr>
      <xdr:spPr>
        <a:xfrm>
          <a:off x="15266035" y="7016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106045</xdr:rowOff>
    </xdr:from>
    <xdr:ext cx="404495" cy="259080"/>
    <xdr:sp macro="" textlink="">
      <xdr:nvSpPr>
        <xdr:cNvPr id="415" name="n_2mainValue【認定こども園・幼稚園・保育所】&#10;有形固定資産減価償却率"/>
        <xdr:cNvSpPr txBox="1"/>
      </xdr:nvSpPr>
      <xdr:spPr>
        <a:xfrm>
          <a:off x="14389735" y="5592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1270</xdr:rowOff>
    </xdr:from>
    <xdr:ext cx="404495" cy="259080"/>
    <xdr:sp macro="" textlink="">
      <xdr:nvSpPr>
        <xdr:cNvPr id="416" name="n_3mainValue【認定こども園・幼稚園・保育所】&#10;有形固定資産減価償却率"/>
        <xdr:cNvSpPr txBox="1"/>
      </xdr:nvSpPr>
      <xdr:spPr>
        <a:xfrm>
          <a:off x="13500735" y="5659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25" name="テキスト ボックス 42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27" name="直線コネクタ 426"/>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28" name="テキスト ボックス 427"/>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29" name="直線コネクタ 428"/>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30" name="テキスト ボックス 429"/>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31" name="直線コネクタ 430"/>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32" name="テキスト ボックス 431"/>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33" name="直線コネクタ 432"/>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34" name="テキスト ボックス 433"/>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35" name="直線コネクタ 434"/>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36" name="テキスト ボックス 435"/>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37" name="直線コネクタ 436"/>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38" name="テキスト ボックス 437"/>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40" name="テキスト ボックス 43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168910</xdr:rowOff>
    </xdr:from>
    <xdr:to>
      <xdr:col>116</xdr:col>
      <xdr:colOff>62865</xdr:colOff>
      <xdr:row>41</xdr:row>
      <xdr:rowOff>162560</xdr:rowOff>
    </xdr:to>
    <xdr:cxnSp macro="">
      <xdr:nvCxnSpPr>
        <xdr:cNvPr id="442" name="直線コネクタ 441"/>
        <xdr:cNvCxnSpPr/>
      </xdr:nvCxnSpPr>
      <xdr:spPr>
        <a:xfrm flipV="1">
          <a:off x="22160865" y="565531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166370</xdr:rowOff>
    </xdr:from>
    <xdr:ext cx="469900" cy="258445"/>
    <xdr:sp macro="" textlink="">
      <xdr:nvSpPr>
        <xdr:cNvPr id="443" name="【認定こども園・幼稚園・保育所】&#10;一人当たり面積最小値テキスト"/>
        <xdr:cNvSpPr txBox="1"/>
      </xdr:nvSpPr>
      <xdr:spPr>
        <a:xfrm>
          <a:off x="22199600" y="7195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162560</xdr:rowOff>
    </xdr:from>
    <xdr:to>
      <xdr:col>116</xdr:col>
      <xdr:colOff>152400</xdr:colOff>
      <xdr:row>41</xdr:row>
      <xdr:rowOff>162560</xdr:rowOff>
    </xdr:to>
    <xdr:cxnSp macro="">
      <xdr:nvCxnSpPr>
        <xdr:cNvPr id="444" name="直線コネクタ 443"/>
        <xdr:cNvCxnSpPr/>
      </xdr:nvCxnSpPr>
      <xdr:spPr>
        <a:xfrm>
          <a:off x="22072600" y="719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115570</xdr:rowOff>
    </xdr:from>
    <xdr:ext cx="469900" cy="259080"/>
    <xdr:sp macro="" textlink="">
      <xdr:nvSpPr>
        <xdr:cNvPr id="445" name="【認定こども園・幼稚園・保育所】&#10;一人当たり面積最大値テキスト"/>
        <xdr:cNvSpPr txBox="1"/>
      </xdr:nvSpPr>
      <xdr:spPr>
        <a:xfrm>
          <a:off x="22199600" y="543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168910</xdr:rowOff>
    </xdr:from>
    <xdr:to>
      <xdr:col>116</xdr:col>
      <xdr:colOff>152400</xdr:colOff>
      <xdr:row>32</xdr:row>
      <xdr:rowOff>168910</xdr:rowOff>
    </xdr:to>
    <xdr:cxnSp macro="">
      <xdr:nvCxnSpPr>
        <xdr:cNvPr id="446" name="直線コネクタ 445"/>
        <xdr:cNvCxnSpPr/>
      </xdr:nvCxnSpPr>
      <xdr:spPr>
        <a:xfrm>
          <a:off x="22072600" y="565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90170</xdr:rowOff>
    </xdr:from>
    <xdr:ext cx="469900" cy="259080"/>
    <xdr:sp macro="" textlink="">
      <xdr:nvSpPr>
        <xdr:cNvPr id="447" name="【認定こども園・幼稚園・保育所】&#10;一人当たり面積平均値テキスト"/>
        <xdr:cNvSpPr txBox="1"/>
      </xdr:nvSpPr>
      <xdr:spPr>
        <a:xfrm>
          <a:off x="22199600" y="6776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111760</xdr:rowOff>
    </xdr:from>
    <xdr:to>
      <xdr:col>116</xdr:col>
      <xdr:colOff>114300</xdr:colOff>
      <xdr:row>40</xdr:row>
      <xdr:rowOff>41910</xdr:rowOff>
    </xdr:to>
    <xdr:sp macro="" textlink="">
      <xdr:nvSpPr>
        <xdr:cNvPr id="448" name="フローチャート: 判断 447"/>
        <xdr:cNvSpPr/>
      </xdr:nvSpPr>
      <xdr:spPr>
        <a:xfrm>
          <a:off x="221107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106680</xdr:rowOff>
    </xdr:from>
    <xdr:to>
      <xdr:col>112</xdr:col>
      <xdr:colOff>38100</xdr:colOff>
      <xdr:row>40</xdr:row>
      <xdr:rowOff>36830</xdr:rowOff>
    </xdr:to>
    <xdr:sp macro="" textlink="">
      <xdr:nvSpPr>
        <xdr:cNvPr id="449" name="フローチャート: 判断 448"/>
        <xdr:cNvSpPr/>
      </xdr:nvSpPr>
      <xdr:spPr>
        <a:xfrm>
          <a:off x="21272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134620</xdr:rowOff>
    </xdr:from>
    <xdr:to>
      <xdr:col>107</xdr:col>
      <xdr:colOff>101600</xdr:colOff>
      <xdr:row>40</xdr:row>
      <xdr:rowOff>64770</xdr:rowOff>
    </xdr:to>
    <xdr:sp macro="" textlink="">
      <xdr:nvSpPr>
        <xdr:cNvPr id="450" name="フローチャート: 判断 449"/>
        <xdr:cNvSpPr/>
      </xdr:nvSpPr>
      <xdr:spPr>
        <a:xfrm>
          <a:off x="20383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145415</xdr:rowOff>
    </xdr:from>
    <xdr:to>
      <xdr:col>102</xdr:col>
      <xdr:colOff>165100</xdr:colOff>
      <xdr:row>40</xdr:row>
      <xdr:rowOff>75565</xdr:rowOff>
    </xdr:to>
    <xdr:sp macro="" textlink="">
      <xdr:nvSpPr>
        <xdr:cNvPr id="451" name="フローチャート: 判断 450"/>
        <xdr:cNvSpPr/>
      </xdr:nvSpPr>
      <xdr:spPr>
        <a:xfrm>
          <a:off x="194945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52" name="テキスト ボックス 45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3" name="テキスト ボックス 45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4" name="テキスト ボックス 45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5" name="テキスト ボックス 45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6" name="テキスト ボックス 45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122555</xdr:rowOff>
    </xdr:from>
    <xdr:to>
      <xdr:col>116</xdr:col>
      <xdr:colOff>114300</xdr:colOff>
      <xdr:row>38</xdr:row>
      <xdr:rowOff>52705</xdr:rowOff>
    </xdr:to>
    <xdr:sp macro="" textlink="">
      <xdr:nvSpPr>
        <xdr:cNvPr id="457" name="楕円 456"/>
        <xdr:cNvSpPr/>
      </xdr:nvSpPr>
      <xdr:spPr>
        <a:xfrm>
          <a:off x="22110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145415</xdr:rowOff>
    </xdr:from>
    <xdr:ext cx="469900" cy="258445"/>
    <xdr:sp macro="" textlink="">
      <xdr:nvSpPr>
        <xdr:cNvPr id="458" name="【認定こども園・幼稚園・保育所】&#10;一人当たり面積該当値テキスト"/>
        <xdr:cNvSpPr txBox="1"/>
      </xdr:nvSpPr>
      <xdr:spPr>
        <a:xfrm>
          <a:off x="22199600" y="6317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57785</xdr:rowOff>
    </xdr:from>
    <xdr:to>
      <xdr:col>112</xdr:col>
      <xdr:colOff>38100</xdr:colOff>
      <xdr:row>36</xdr:row>
      <xdr:rowOff>159385</xdr:rowOff>
    </xdr:to>
    <xdr:sp macro="" textlink="">
      <xdr:nvSpPr>
        <xdr:cNvPr id="459" name="楕円 458"/>
        <xdr:cNvSpPr/>
      </xdr:nvSpPr>
      <xdr:spPr>
        <a:xfrm>
          <a:off x="2127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109220</xdr:rowOff>
    </xdr:from>
    <xdr:to>
      <xdr:col>116</xdr:col>
      <xdr:colOff>63500</xdr:colOff>
      <xdr:row>38</xdr:row>
      <xdr:rowOff>1905</xdr:rowOff>
    </xdr:to>
    <xdr:cxnSp macro="">
      <xdr:nvCxnSpPr>
        <xdr:cNvPr id="460" name="直線コネクタ 459"/>
        <xdr:cNvCxnSpPr/>
      </xdr:nvCxnSpPr>
      <xdr:spPr>
        <a:xfrm>
          <a:off x="21323300" y="6281420"/>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95885</xdr:rowOff>
    </xdr:from>
    <xdr:to>
      <xdr:col>107</xdr:col>
      <xdr:colOff>101600</xdr:colOff>
      <xdr:row>39</xdr:row>
      <xdr:rowOff>26035</xdr:rowOff>
    </xdr:to>
    <xdr:sp macro="" textlink="">
      <xdr:nvSpPr>
        <xdr:cNvPr id="461" name="楕円 460"/>
        <xdr:cNvSpPr/>
      </xdr:nvSpPr>
      <xdr:spPr>
        <a:xfrm>
          <a:off x="2038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109220</xdr:rowOff>
    </xdr:from>
    <xdr:to>
      <xdr:col>111</xdr:col>
      <xdr:colOff>177800</xdr:colOff>
      <xdr:row>38</xdr:row>
      <xdr:rowOff>146685</xdr:rowOff>
    </xdr:to>
    <xdr:cxnSp macro="">
      <xdr:nvCxnSpPr>
        <xdr:cNvPr id="462" name="直線コネクタ 461"/>
        <xdr:cNvCxnSpPr/>
      </xdr:nvCxnSpPr>
      <xdr:spPr>
        <a:xfrm flipV="1">
          <a:off x="20434300" y="6281420"/>
          <a:ext cx="88900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87630</xdr:rowOff>
    </xdr:from>
    <xdr:to>
      <xdr:col>102</xdr:col>
      <xdr:colOff>165100</xdr:colOff>
      <xdr:row>39</xdr:row>
      <xdr:rowOff>17780</xdr:rowOff>
    </xdr:to>
    <xdr:sp macro="" textlink="">
      <xdr:nvSpPr>
        <xdr:cNvPr id="463" name="楕円 462"/>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138430</xdr:rowOff>
    </xdr:from>
    <xdr:to>
      <xdr:col>107</xdr:col>
      <xdr:colOff>50800</xdr:colOff>
      <xdr:row>38</xdr:row>
      <xdr:rowOff>146685</xdr:rowOff>
    </xdr:to>
    <xdr:cxnSp macro="">
      <xdr:nvCxnSpPr>
        <xdr:cNvPr id="464" name="直線コネクタ 463"/>
        <xdr:cNvCxnSpPr/>
      </xdr:nvCxnSpPr>
      <xdr:spPr>
        <a:xfrm>
          <a:off x="19545300" y="66535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27940</xdr:rowOff>
    </xdr:from>
    <xdr:ext cx="469900" cy="259080"/>
    <xdr:sp macro="" textlink="">
      <xdr:nvSpPr>
        <xdr:cNvPr id="465" name="n_1aveValue【認定こども園・幼稚園・保育所】&#10;一人当たり面積"/>
        <xdr:cNvSpPr txBox="1"/>
      </xdr:nvSpPr>
      <xdr:spPr>
        <a:xfrm>
          <a:off x="21075650" y="6885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55880</xdr:rowOff>
    </xdr:from>
    <xdr:ext cx="469265" cy="259080"/>
    <xdr:sp macro="" textlink="">
      <xdr:nvSpPr>
        <xdr:cNvPr id="466" name="n_2aveValue【認定こども園・幼稚園・保育所】&#10;一人当たり面積"/>
        <xdr:cNvSpPr txBox="1"/>
      </xdr:nvSpPr>
      <xdr:spPr>
        <a:xfrm>
          <a:off x="20199350" y="691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66675</xdr:rowOff>
    </xdr:from>
    <xdr:ext cx="469265" cy="258445"/>
    <xdr:sp macro="" textlink="">
      <xdr:nvSpPr>
        <xdr:cNvPr id="467" name="n_3aveValue【認定こども園・幼稚園・保育所】&#10;一人当たり面積"/>
        <xdr:cNvSpPr txBox="1"/>
      </xdr:nvSpPr>
      <xdr:spPr>
        <a:xfrm>
          <a:off x="19310350" y="6924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4445</xdr:rowOff>
    </xdr:from>
    <xdr:ext cx="469900" cy="259080"/>
    <xdr:sp macro="" textlink="">
      <xdr:nvSpPr>
        <xdr:cNvPr id="468" name="n_1mainValue【認定こども園・幼稚園・保育所】&#10;一人当たり面積"/>
        <xdr:cNvSpPr txBox="1"/>
      </xdr:nvSpPr>
      <xdr:spPr>
        <a:xfrm>
          <a:off x="21075650" y="600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42545</xdr:rowOff>
    </xdr:from>
    <xdr:ext cx="469265" cy="258445"/>
    <xdr:sp macro="" textlink="">
      <xdr:nvSpPr>
        <xdr:cNvPr id="469" name="n_2mainValue【認定こども園・幼稚園・保育所】&#10;一人当たり面積"/>
        <xdr:cNvSpPr txBox="1"/>
      </xdr:nvSpPr>
      <xdr:spPr>
        <a:xfrm>
          <a:off x="20199350" y="6386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37</xdr:row>
      <xdr:rowOff>34290</xdr:rowOff>
    </xdr:from>
    <xdr:ext cx="469265" cy="259080"/>
    <xdr:sp macro="" textlink="">
      <xdr:nvSpPr>
        <xdr:cNvPr id="470" name="n_3mainValue【認定こども園・幼稚園・保育所】&#10;一人当たり面積"/>
        <xdr:cNvSpPr txBox="1"/>
      </xdr:nvSpPr>
      <xdr:spPr>
        <a:xfrm>
          <a:off x="19310350" y="637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117/117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79" name="テキスト ボックス 47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81" name="直線コネクタ 48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482" name="テキスト ボックス 481"/>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83" name="直線コネクタ 48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84" name="テキスト ボックス 48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85" name="直線コネクタ 48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486" name="テキスト ボックス 48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87" name="直線コネクタ 48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88" name="テキスト ボックス 48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89" name="直線コネクタ 48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490" name="テキスト ボックス 48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91" name="直線コネクタ 49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492" name="テキスト ボックス 491"/>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494" name="テキスト ボックス 49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122555</xdr:rowOff>
    </xdr:to>
    <xdr:cxnSp macro="">
      <xdr:nvCxnSpPr>
        <xdr:cNvPr id="496" name="直線コネクタ 495"/>
        <xdr:cNvCxnSpPr/>
      </xdr:nvCxnSpPr>
      <xdr:spPr>
        <a:xfrm flipV="1">
          <a:off x="16318865" y="947039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126365</xdr:rowOff>
    </xdr:from>
    <xdr:ext cx="405130" cy="259080"/>
    <xdr:sp macro="" textlink="">
      <xdr:nvSpPr>
        <xdr:cNvPr id="497" name="【学校施設】&#10;有形固定資産減価償却率最小値テキスト"/>
        <xdr:cNvSpPr txBox="1"/>
      </xdr:nvSpPr>
      <xdr:spPr>
        <a:xfrm>
          <a:off x="16357600" y="10927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122555</xdr:rowOff>
    </xdr:from>
    <xdr:to>
      <xdr:col>86</xdr:col>
      <xdr:colOff>25400</xdr:colOff>
      <xdr:row>63</xdr:row>
      <xdr:rowOff>122555</xdr:rowOff>
    </xdr:to>
    <xdr:cxnSp macro="">
      <xdr:nvCxnSpPr>
        <xdr:cNvPr id="498" name="直線コネクタ 497"/>
        <xdr:cNvCxnSpPr/>
      </xdr:nvCxnSpPr>
      <xdr:spPr>
        <a:xfrm>
          <a:off x="16230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499" name="【学校施設】&#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00" name="直線コネクタ 499"/>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9525</xdr:rowOff>
    </xdr:from>
    <xdr:ext cx="405130" cy="258445"/>
    <xdr:sp macro="" textlink="">
      <xdr:nvSpPr>
        <xdr:cNvPr id="501" name="【学校施設】&#10;有形固定資産減価償却率平均値テキスト"/>
        <xdr:cNvSpPr txBox="1"/>
      </xdr:nvSpPr>
      <xdr:spPr>
        <a:xfrm>
          <a:off x="16357600" y="99536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158115</xdr:rowOff>
    </xdr:from>
    <xdr:to>
      <xdr:col>85</xdr:col>
      <xdr:colOff>177800</xdr:colOff>
      <xdr:row>59</xdr:row>
      <xdr:rowOff>88265</xdr:rowOff>
    </xdr:to>
    <xdr:sp macro="" textlink="">
      <xdr:nvSpPr>
        <xdr:cNvPr id="502" name="フローチャート: 判断 501"/>
        <xdr:cNvSpPr/>
      </xdr:nvSpPr>
      <xdr:spPr>
        <a:xfrm>
          <a:off x="16268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163195</xdr:rowOff>
    </xdr:from>
    <xdr:to>
      <xdr:col>81</xdr:col>
      <xdr:colOff>101600</xdr:colOff>
      <xdr:row>59</xdr:row>
      <xdr:rowOff>93345</xdr:rowOff>
    </xdr:to>
    <xdr:sp macro="" textlink="">
      <xdr:nvSpPr>
        <xdr:cNvPr id="503" name="フローチャート: 判断 502"/>
        <xdr:cNvSpPr/>
      </xdr:nvSpPr>
      <xdr:spPr>
        <a:xfrm>
          <a:off x="15430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8255</xdr:rowOff>
    </xdr:from>
    <xdr:to>
      <xdr:col>76</xdr:col>
      <xdr:colOff>165100</xdr:colOff>
      <xdr:row>59</xdr:row>
      <xdr:rowOff>109855</xdr:rowOff>
    </xdr:to>
    <xdr:sp macro="" textlink="">
      <xdr:nvSpPr>
        <xdr:cNvPr id="504" name="フローチャート: 判断 503"/>
        <xdr:cNvSpPr/>
      </xdr:nvSpPr>
      <xdr:spPr>
        <a:xfrm>
          <a:off x="14541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06" name="テキスト ボックス 50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07" name="テキスト ボックス 50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08" name="テキスト ボックス 50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09" name="テキスト ボックス 50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10" name="テキスト ボックス 50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63</xdr:row>
      <xdr:rowOff>71755</xdr:rowOff>
    </xdr:from>
    <xdr:to>
      <xdr:col>85</xdr:col>
      <xdr:colOff>177800</xdr:colOff>
      <xdr:row>64</xdr:row>
      <xdr:rowOff>1905</xdr:rowOff>
    </xdr:to>
    <xdr:sp macro="" textlink="">
      <xdr:nvSpPr>
        <xdr:cNvPr id="511" name="楕円 510"/>
        <xdr:cNvSpPr/>
      </xdr:nvSpPr>
      <xdr:spPr>
        <a:xfrm>
          <a:off x="162687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158115</xdr:rowOff>
    </xdr:from>
    <xdr:ext cx="405130" cy="258445"/>
    <xdr:sp macro="" textlink="">
      <xdr:nvSpPr>
        <xdr:cNvPr id="512" name="【学校施設】&#10;有形固定資産減価償却率該当値テキスト"/>
        <xdr:cNvSpPr txBox="1"/>
      </xdr:nvSpPr>
      <xdr:spPr>
        <a:xfrm>
          <a:off x="16357600" y="10788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63</xdr:row>
      <xdr:rowOff>106045</xdr:rowOff>
    </xdr:from>
    <xdr:to>
      <xdr:col>81</xdr:col>
      <xdr:colOff>101600</xdr:colOff>
      <xdr:row>64</xdr:row>
      <xdr:rowOff>36195</xdr:rowOff>
    </xdr:to>
    <xdr:sp macro="" textlink="">
      <xdr:nvSpPr>
        <xdr:cNvPr id="513" name="楕円 512"/>
        <xdr:cNvSpPr/>
      </xdr:nvSpPr>
      <xdr:spPr>
        <a:xfrm>
          <a:off x="154305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122555</xdr:rowOff>
    </xdr:from>
    <xdr:to>
      <xdr:col>85</xdr:col>
      <xdr:colOff>127000</xdr:colOff>
      <xdr:row>63</xdr:row>
      <xdr:rowOff>156845</xdr:rowOff>
    </xdr:to>
    <xdr:cxnSp macro="">
      <xdr:nvCxnSpPr>
        <xdr:cNvPr id="514" name="直線コネクタ 513"/>
        <xdr:cNvCxnSpPr/>
      </xdr:nvCxnSpPr>
      <xdr:spPr>
        <a:xfrm flipV="1">
          <a:off x="15481300" y="109239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141605</xdr:rowOff>
    </xdr:from>
    <xdr:to>
      <xdr:col>76</xdr:col>
      <xdr:colOff>165100</xdr:colOff>
      <xdr:row>64</xdr:row>
      <xdr:rowOff>71755</xdr:rowOff>
    </xdr:to>
    <xdr:sp macro="" textlink="">
      <xdr:nvSpPr>
        <xdr:cNvPr id="515" name="楕円 514"/>
        <xdr:cNvSpPr/>
      </xdr:nvSpPr>
      <xdr:spPr>
        <a:xfrm>
          <a:off x="14541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156845</xdr:rowOff>
    </xdr:from>
    <xdr:to>
      <xdr:col>81</xdr:col>
      <xdr:colOff>50800</xdr:colOff>
      <xdr:row>64</xdr:row>
      <xdr:rowOff>20955</xdr:rowOff>
    </xdr:to>
    <xdr:cxnSp macro="">
      <xdr:nvCxnSpPr>
        <xdr:cNvPr id="516" name="直線コネクタ 515"/>
        <xdr:cNvCxnSpPr/>
      </xdr:nvCxnSpPr>
      <xdr:spPr>
        <a:xfrm flipV="1">
          <a:off x="14592300" y="109581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43815</xdr:rowOff>
    </xdr:from>
    <xdr:to>
      <xdr:col>72</xdr:col>
      <xdr:colOff>38100</xdr:colOff>
      <xdr:row>64</xdr:row>
      <xdr:rowOff>145415</xdr:rowOff>
    </xdr:to>
    <xdr:sp macro="" textlink="">
      <xdr:nvSpPr>
        <xdr:cNvPr id="517" name="楕円 516"/>
        <xdr:cNvSpPr/>
      </xdr:nvSpPr>
      <xdr:spPr>
        <a:xfrm>
          <a:off x="13652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20955</xdr:rowOff>
    </xdr:from>
    <xdr:to>
      <xdr:col>76</xdr:col>
      <xdr:colOff>114300</xdr:colOff>
      <xdr:row>64</xdr:row>
      <xdr:rowOff>94615</xdr:rowOff>
    </xdr:to>
    <xdr:cxnSp macro="">
      <xdr:nvCxnSpPr>
        <xdr:cNvPr id="518" name="直線コネクタ 517"/>
        <xdr:cNvCxnSpPr/>
      </xdr:nvCxnSpPr>
      <xdr:spPr>
        <a:xfrm flipV="1">
          <a:off x="13703300" y="109937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109855</xdr:rowOff>
    </xdr:from>
    <xdr:ext cx="405130" cy="258445"/>
    <xdr:sp macro="" textlink="">
      <xdr:nvSpPr>
        <xdr:cNvPr id="519" name="n_1aveValue【学校施設】&#10;有形固定資産減価償却率"/>
        <xdr:cNvSpPr txBox="1"/>
      </xdr:nvSpPr>
      <xdr:spPr>
        <a:xfrm>
          <a:off x="15266035" y="9882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126365</xdr:rowOff>
    </xdr:from>
    <xdr:ext cx="404495" cy="259080"/>
    <xdr:sp macro="" textlink="">
      <xdr:nvSpPr>
        <xdr:cNvPr id="520" name="n_2aveValue【学校施設】&#10;有形固定資産減価償却率"/>
        <xdr:cNvSpPr txBox="1"/>
      </xdr:nvSpPr>
      <xdr:spPr>
        <a:xfrm>
          <a:off x="14389735" y="9899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135890</xdr:rowOff>
    </xdr:from>
    <xdr:ext cx="404495" cy="259080"/>
    <xdr:sp macro="" textlink="">
      <xdr:nvSpPr>
        <xdr:cNvPr id="521" name="n_3aveValue【学校施設】&#10;有形固定資産減価償却率"/>
        <xdr:cNvSpPr txBox="1"/>
      </xdr:nvSpPr>
      <xdr:spPr>
        <a:xfrm>
          <a:off x="1350073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64</xdr:row>
      <xdr:rowOff>27305</xdr:rowOff>
    </xdr:from>
    <xdr:ext cx="340360" cy="259080"/>
    <xdr:sp macro="" textlink="">
      <xdr:nvSpPr>
        <xdr:cNvPr id="522" name="n_1mainValue【学校施設】&#10;有形固定資産減価償却率"/>
        <xdr:cNvSpPr txBox="1"/>
      </xdr:nvSpPr>
      <xdr:spPr>
        <a:xfrm>
          <a:off x="15298420" y="110001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64</xdr:row>
      <xdr:rowOff>63500</xdr:rowOff>
    </xdr:from>
    <xdr:ext cx="340360" cy="258445"/>
    <xdr:sp macro="" textlink="">
      <xdr:nvSpPr>
        <xdr:cNvPr id="523" name="n_2mainValue【学校施設】&#10;有形固定資産減価償却率"/>
        <xdr:cNvSpPr txBox="1"/>
      </xdr:nvSpPr>
      <xdr:spPr>
        <a:xfrm>
          <a:off x="14422120" y="110363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64</xdr:row>
      <xdr:rowOff>136525</xdr:rowOff>
    </xdr:from>
    <xdr:ext cx="340360" cy="258445"/>
    <xdr:sp macro="" textlink="">
      <xdr:nvSpPr>
        <xdr:cNvPr id="524" name="n_3mainValue【学校施設】&#10;有形固定資産減価償却率"/>
        <xdr:cNvSpPr txBox="1"/>
      </xdr:nvSpPr>
      <xdr:spPr>
        <a:xfrm>
          <a:off x="13533120" y="111093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86/117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33" name="テキスト ボックス 53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35" name="直線コネクタ 53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36" name="テキスト ボックス 53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37" name="直線コネクタ 53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62</xdr:row>
      <xdr:rowOff>4445</xdr:rowOff>
    </xdr:from>
    <xdr:ext cx="531495" cy="259080"/>
    <xdr:sp macro="" textlink="">
      <xdr:nvSpPr>
        <xdr:cNvPr id="538" name="テキスト ボックス 537"/>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39" name="直線コネクタ 53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60</xdr:row>
      <xdr:rowOff>20955</xdr:rowOff>
    </xdr:from>
    <xdr:ext cx="531495" cy="258445"/>
    <xdr:sp macro="" textlink="">
      <xdr:nvSpPr>
        <xdr:cNvPr id="540" name="テキスト ボックス 539"/>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41" name="直線コネクタ 54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58</xdr:row>
      <xdr:rowOff>37465</xdr:rowOff>
    </xdr:from>
    <xdr:ext cx="531495" cy="259080"/>
    <xdr:sp macro="" textlink="">
      <xdr:nvSpPr>
        <xdr:cNvPr id="542" name="テキスト ボックス 541"/>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43" name="直線コネクタ 54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53975</xdr:rowOff>
    </xdr:from>
    <xdr:ext cx="531495" cy="258445"/>
    <xdr:sp macro="" textlink="">
      <xdr:nvSpPr>
        <xdr:cNvPr id="544" name="テキスト ボックス 54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45" name="直線コネクタ 54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69850</xdr:rowOff>
    </xdr:from>
    <xdr:ext cx="531495" cy="259080"/>
    <xdr:sp macro="" textlink="">
      <xdr:nvSpPr>
        <xdr:cNvPr id="546" name="テキスト ボックス 54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48" name="テキスト ボックス 54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43815</xdr:rowOff>
    </xdr:from>
    <xdr:to>
      <xdr:col>116</xdr:col>
      <xdr:colOff>62865</xdr:colOff>
      <xdr:row>64</xdr:row>
      <xdr:rowOff>126365</xdr:rowOff>
    </xdr:to>
    <xdr:cxnSp macro="">
      <xdr:nvCxnSpPr>
        <xdr:cNvPr id="550" name="直線コネクタ 549"/>
        <xdr:cNvCxnSpPr/>
      </xdr:nvCxnSpPr>
      <xdr:spPr>
        <a:xfrm flipV="1">
          <a:off x="22160865" y="9645015"/>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130175</xdr:rowOff>
    </xdr:from>
    <xdr:ext cx="469900" cy="259080"/>
    <xdr:sp macro="" textlink="">
      <xdr:nvSpPr>
        <xdr:cNvPr id="551" name="【学校施設】&#10;一人当たり面積最小値テキスト"/>
        <xdr:cNvSpPr txBox="1"/>
      </xdr:nvSpPr>
      <xdr:spPr>
        <a:xfrm>
          <a:off x="22199600" y="11102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0.138</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126365</xdr:rowOff>
    </xdr:from>
    <xdr:to>
      <xdr:col>116</xdr:col>
      <xdr:colOff>152400</xdr:colOff>
      <xdr:row>64</xdr:row>
      <xdr:rowOff>126365</xdr:rowOff>
    </xdr:to>
    <xdr:cxnSp macro="">
      <xdr:nvCxnSpPr>
        <xdr:cNvPr id="552" name="直線コネクタ 551"/>
        <xdr:cNvCxnSpPr/>
      </xdr:nvCxnSpPr>
      <xdr:spPr>
        <a:xfrm>
          <a:off x="22072600" y="11099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161925</xdr:rowOff>
    </xdr:from>
    <xdr:ext cx="534670" cy="259080"/>
    <xdr:sp macro="" textlink="">
      <xdr:nvSpPr>
        <xdr:cNvPr id="553" name="【学校施設】&#10;一人当たり面積最大値テキスト"/>
        <xdr:cNvSpPr txBox="1"/>
      </xdr:nvSpPr>
      <xdr:spPr>
        <a:xfrm>
          <a:off x="22199600" y="9420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44.663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43815</xdr:rowOff>
    </xdr:from>
    <xdr:to>
      <xdr:col>116</xdr:col>
      <xdr:colOff>152400</xdr:colOff>
      <xdr:row>56</xdr:row>
      <xdr:rowOff>43815</xdr:rowOff>
    </xdr:to>
    <xdr:cxnSp macro="">
      <xdr:nvCxnSpPr>
        <xdr:cNvPr id="554" name="直線コネクタ 553"/>
        <xdr:cNvCxnSpPr/>
      </xdr:nvCxnSpPr>
      <xdr:spPr>
        <a:xfrm>
          <a:off x="22072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127000</xdr:rowOff>
    </xdr:from>
    <xdr:ext cx="469900" cy="259080"/>
    <xdr:sp macro="" textlink="">
      <xdr:nvSpPr>
        <xdr:cNvPr id="555" name="【学校施設】&#10;一人当たり面積平均値テキスト"/>
        <xdr:cNvSpPr txBox="1"/>
      </xdr:nvSpPr>
      <xdr:spPr>
        <a:xfrm>
          <a:off x="22199600" y="10756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63</xdr:row>
      <xdr:rowOff>104140</xdr:rowOff>
    </xdr:from>
    <xdr:to>
      <xdr:col>116</xdr:col>
      <xdr:colOff>114300</xdr:colOff>
      <xdr:row>64</xdr:row>
      <xdr:rowOff>34290</xdr:rowOff>
    </xdr:to>
    <xdr:sp macro="" textlink="">
      <xdr:nvSpPr>
        <xdr:cNvPr id="556" name="フローチャート: 判断 555"/>
        <xdr:cNvSpPr/>
      </xdr:nvSpPr>
      <xdr:spPr>
        <a:xfrm>
          <a:off x="22110700" y="1090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107950</xdr:rowOff>
    </xdr:from>
    <xdr:to>
      <xdr:col>112</xdr:col>
      <xdr:colOff>38100</xdr:colOff>
      <xdr:row>64</xdr:row>
      <xdr:rowOff>38100</xdr:rowOff>
    </xdr:to>
    <xdr:sp macro="" textlink="">
      <xdr:nvSpPr>
        <xdr:cNvPr id="557" name="フローチャート: 判断 556"/>
        <xdr:cNvSpPr/>
      </xdr:nvSpPr>
      <xdr:spPr>
        <a:xfrm>
          <a:off x="21272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113030</xdr:rowOff>
    </xdr:from>
    <xdr:to>
      <xdr:col>107</xdr:col>
      <xdr:colOff>101600</xdr:colOff>
      <xdr:row>64</xdr:row>
      <xdr:rowOff>43180</xdr:rowOff>
    </xdr:to>
    <xdr:sp macro="" textlink="">
      <xdr:nvSpPr>
        <xdr:cNvPr id="558" name="フローチャート: 判断 557"/>
        <xdr:cNvSpPr/>
      </xdr:nvSpPr>
      <xdr:spPr>
        <a:xfrm>
          <a:off x="20383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128270</xdr:rowOff>
    </xdr:from>
    <xdr:to>
      <xdr:col>102</xdr:col>
      <xdr:colOff>165100</xdr:colOff>
      <xdr:row>64</xdr:row>
      <xdr:rowOff>58420</xdr:rowOff>
    </xdr:to>
    <xdr:sp macro="" textlink="">
      <xdr:nvSpPr>
        <xdr:cNvPr id="559" name="フローチャート: 判断 558"/>
        <xdr:cNvSpPr/>
      </xdr:nvSpPr>
      <xdr:spPr>
        <a:xfrm>
          <a:off x="19494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60" name="テキスト ボックス 55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61" name="テキスト ボックス 56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62" name="テキスト ボックス 56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63" name="テキスト ボックス 56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64" name="テキスト ボックス 56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155575</xdr:rowOff>
    </xdr:from>
    <xdr:to>
      <xdr:col>116</xdr:col>
      <xdr:colOff>114300</xdr:colOff>
      <xdr:row>64</xdr:row>
      <xdr:rowOff>86360</xdr:rowOff>
    </xdr:to>
    <xdr:sp macro="" textlink="">
      <xdr:nvSpPr>
        <xdr:cNvPr id="565" name="楕円 564"/>
        <xdr:cNvSpPr/>
      </xdr:nvSpPr>
      <xdr:spPr>
        <a:xfrm>
          <a:off x="221107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82550</xdr:rowOff>
    </xdr:from>
    <xdr:ext cx="469900" cy="259080"/>
    <xdr:sp macro="" textlink="">
      <xdr:nvSpPr>
        <xdr:cNvPr id="566" name="【学校施設】&#10;一人当たり面積該当値テキスト"/>
        <xdr:cNvSpPr txBox="1"/>
      </xdr:nvSpPr>
      <xdr:spPr>
        <a:xfrm>
          <a:off x="22199600" y="10883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156210</xdr:rowOff>
    </xdr:from>
    <xdr:to>
      <xdr:col>112</xdr:col>
      <xdr:colOff>38100</xdr:colOff>
      <xdr:row>64</xdr:row>
      <xdr:rowOff>86360</xdr:rowOff>
    </xdr:to>
    <xdr:sp macro="" textlink="">
      <xdr:nvSpPr>
        <xdr:cNvPr id="567" name="楕円 566"/>
        <xdr:cNvSpPr/>
      </xdr:nvSpPr>
      <xdr:spPr>
        <a:xfrm>
          <a:off x="212725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34925</xdr:rowOff>
    </xdr:from>
    <xdr:to>
      <xdr:col>116</xdr:col>
      <xdr:colOff>63500</xdr:colOff>
      <xdr:row>64</xdr:row>
      <xdr:rowOff>35560</xdr:rowOff>
    </xdr:to>
    <xdr:cxnSp macro="">
      <xdr:nvCxnSpPr>
        <xdr:cNvPr id="568" name="直線コネクタ 567"/>
        <xdr:cNvCxnSpPr/>
      </xdr:nvCxnSpPr>
      <xdr:spPr>
        <a:xfrm flipV="1">
          <a:off x="21323300" y="110077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156845</xdr:rowOff>
    </xdr:from>
    <xdr:to>
      <xdr:col>107</xdr:col>
      <xdr:colOff>101600</xdr:colOff>
      <xdr:row>64</xdr:row>
      <xdr:rowOff>86995</xdr:rowOff>
    </xdr:to>
    <xdr:sp macro="" textlink="">
      <xdr:nvSpPr>
        <xdr:cNvPr id="569" name="楕円 568"/>
        <xdr:cNvSpPr/>
      </xdr:nvSpPr>
      <xdr:spPr>
        <a:xfrm>
          <a:off x="20383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35560</xdr:rowOff>
    </xdr:from>
    <xdr:to>
      <xdr:col>111</xdr:col>
      <xdr:colOff>177800</xdr:colOff>
      <xdr:row>64</xdr:row>
      <xdr:rowOff>36195</xdr:rowOff>
    </xdr:to>
    <xdr:cxnSp macro="">
      <xdr:nvCxnSpPr>
        <xdr:cNvPr id="570" name="直線コネクタ 569"/>
        <xdr:cNvCxnSpPr/>
      </xdr:nvCxnSpPr>
      <xdr:spPr>
        <a:xfrm flipV="1">
          <a:off x="20434300" y="110083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126365</xdr:rowOff>
    </xdr:from>
    <xdr:to>
      <xdr:col>102</xdr:col>
      <xdr:colOff>165100</xdr:colOff>
      <xdr:row>64</xdr:row>
      <xdr:rowOff>56515</xdr:rowOff>
    </xdr:to>
    <xdr:sp macro="" textlink="">
      <xdr:nvSpPr>
        <xdr:cNvPr id="571" name="楕円 570"/>
        <xdr:cNvSpPr/>
      </xdr:nvSpPr>
      <xdr:spPr>
        <a:xfrm>
          <a:off x="19494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6350</xdr:rowOff>
    </xdr:from>
    <xdr:to>
      <xdr:col>107</xdr:col>
      <xdr:colOff>50800</xdr:colOff>
      <xdr:row>64</xdr:row>
      <xdr:rowOff>36195</xdr:rowOff>
    </xdr:to>
    <xdr:cxnSp macro="">
      <xdr:nvCxnSpPr>
        <xdr:cNvPr id="572" name="直線コネクタ 571"/>
        <xdr:cNvCxnSpPr/>
      </xdr:nvCxnSpPr>
      <xdr:spPr>
        <a:xfrm>
          <a:off x="19545300" y="109791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54610</xdr:rowOff>
    </xdr:from>
    <xdr:ext cx="469900" cy="258445"/>
    <xdr:sp macro="" textlink="">
      <xdr:nvSpPr>
        <xdr:cNvPr id="573" name="n_1aveValue【学校施設】&#10;一人当たり面積"/>
        <xdr:cNvSpPr txBox="1"/>
      </xdr:nvSpPr>
      <xdr:spPr>
        <a:xfrm>
          <a:off x="21075650" y="10684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59690</xdr:rowOff>
    </xdr:from>
    <xdr:ext cx="469265" cy="259080"/>
    <xdr:sp macro="" textlink="">
      <xdr:nvSpPr>
        <xdr:cNvPr id="574" name="n_2aveValue【学校施設】&#10;一人当たり面積"/>
        <xdr:cNvSpPr txBox="1"/>
      </xdr:nvSpPr>
      <xdr:spPr>
        <a:xfrm>
          <a:off x="20199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64</xdr:row>
      <xdr:rowOff>49530</xdr:rowOff>
    </xdr:from>
    <xdr:ext cx="469265" cy="259080"/>
    <xdr:sp macro="" textlink="">
      <xdr:nvSpPr>
        <xdr:cNvPr id="575" name="n_3aveValue【学校施設】&#10;一人当たり面積"/>
        <xdr:cNvSpPr txBox="1"/>
      </xdr:nvSpPr>
      <xdr:spPr>
        <a:xfrm>
          <a:off x="19310350" y="11022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77470</xdr:rowOff>
    </xdr:from>
    <xdr:ext cx="469900" cy="258445"/>
    <xdr:sp macro="" textlink="">
      <xdr:nvSpPr>
        <xdr:cNvPr id="576" name="n_1mainValue【学校施設】&#10;一人当たり面積"/>
        <xdr:cNvSpPr txBox="1"/>
      </xdr:nvSpPr>
      <xdr:spPr>
        <a:xfrm>
          <a:off x="21075650" y="110502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78105</xdr:rowOff>
    </xdr:from>
    <xdr:ext cx="469265" cy="258445"/>
    <xdr:sp macro="" textlink="">
      <xdr:nvSpPr>
        <xdr:cNvPr id="577" name="n_2mainValue【学校施設】&#10;一人当たり面積"/>
        <xdr:cNvSpPr txBox="1"/>
      </xdr:nvSpPr>
      <xdr:spPr>
        <a:xfrm>
          <a:off x="20199350" y="1105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73025</xdr:rowOff>
    </xdr:from>
    <xdr:ext cx="469265" cy="259080"/>
    <xdr:sp macro="" textlink="">
      <xdr:nvSpPr>
        <xdr:cNvPr id="578" name="n_3mainValue【学校施設】&#10;一人当たり面積"/>
        <xdr:cNvSpPr txBox="1"/>
      </xdr:nvSpPr>
      <xdr:spPr>
        <a:xfrm>
          <a:off x="19310350" y="10702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03" name="テキスト ボックス 60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05" name="直線コネクタ 60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06" name="テキスト ボックス 605"/>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7" name="直線コネクタ 60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8" name="テキスト ボックス 60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9" name="直線コネクタ 60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10" name="テキスト ボックス 60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11" name="直線コネクタ 61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12" name="テキスト ボックス 61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13" name="直線コネクタ 61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4" name="テキスト ボックス 61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5" name="直線コネクタ 61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616" name="テキスト ボックス 615"/>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18" name="テキスト ボックス 617"/>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136525</xdr:rowOff>
    </xdr:to>
    <xdr:cxnSp macro="">
      <xdr:nvCxnSpPr>
        <xdr:cNvPr id="620" name="直線コネクタ 619"/>
        <xdr:cNvCxnSpPr/>
      </xdr:nvCxnSpPr>
      <xdr:spPr>
        <a:xfrm flipV="1">
          <a:off x="16318865" y="17090390"/>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140335</xdr:rowOff>
    </xdr:from>
    <xdr:ext cx="340360" cy="259080"/>
    <xdr:sp macro="" textlink="">
      <xdr:nvSpPr>
        <xdr:cNvPr id="621" name="【公民館】&#10;有形固定資産減価償却率最小値テキスト"/>
        <xdr:cNvSpPr txBox="1"/>
      </xdr:nvSpPr>
      <xdr:spPr>
        <a:xfrm>
          <a:off x="16357600" y="18656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136525</xdr:rowOff>
    </xdr:from>
    <xdr:to>
      <xdr:col>86</xdr:col>
      <xdr:colOff>25400</xdr:colOff>
      <xdr:row>108</xdr:row>
      <xdr:rowOff>136525</xdr:rowOff>
    </xdr:to>
    <xdr:cxnSp macro="">
      <xdr:nvCxnSpPr>
        <xdr:cNvPr id="622" name="直線コネクタ 621"/>
        <xdr:cNvCxnSpPr/>
      </xdr:nvCxnSpPr>
      <xdr:spPr>
        <a:xfrm>
          <a:off x="16230600" y="1865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623"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24" name="直線コネクタ 623"/>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120650</xdr:rowOff>
    </xdr:from>
    <xdr:ext cx="405130" cy="258445"/>
    <xdr:sp macro="" textlink="">
      <xdr:nvSpPr>
        <xdr:cNvPr id="625" name="【公民館】&#10;有形固定資産減価償却率平均値テキスト"/>
        <xdr:cNvSpPr txBox="1"/>
      </xdr:nvSpPr>
      <xdr:spPr>
        <a:xfrm>
          <a:off x="16357600" y="17608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626" name="フローチャート: 判断 625"/>
        <xdr:cNvSpPr/>
      </xdr:nvSpPr>
      <xdr:spPr>
        <a:xfrm>
          <a:off x="16268700" y="176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7620</xdr:rowOff>
    </xdr:from>
    <xdr:to>
      <xdr:col>81</xdr:col>
      <xdr:colOff>101600</xdr:colOff>
      <xdr:row>103</xdr:row>
      <xdr:rowOff>109220</xdr:rowOff>
    </xdr:to>
    <xdr:sp macro="" textlink="">
      <xdr:nvSpPr>
        <xdr:cNvPr id="627" name="フローチャート: 判断 626"/>
        <xdr:cNvSpPr/>
      </xdr:nvSpPr>
      <xdr:spPr>
        <a:xfrm>
          <a:off x="15430500" y="1766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79375</xdr:rowOff>
    </xdr:from>
    <xdr:to>
      <xdr:col>72</xdr:col>
      <xdr:colOff>38100</xdr:colOff>
      <xdr:row>104</xdr:row>
      <xdr:rowOff>9525</xdr:rowOff>
    </xdr:to>
    <xdr:sp macro="" textlink="">
      <xdr:nvSpPr>
        <xdr:cNvPr id="629" name="フローチャート: 判断 628"/>
        <xdr:cNvSpPr/>
      </xdr:nvSpPr>
      <xdr:spPr>
        <a:xfrm>
          <a:off x="13652500" y="177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30" name="テキスト ボックス 62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31" name="テキスト ボックス 63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32" name="テキスト ボックス 63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33" name="テキスト ボックス 63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4" name="テキスト ボックス 63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99</xdr:row>
      <xdr:rowOff>116840</xdr:rowOff>
    </xdr:from>
    <xdr:to>
      <xdr:col>85</xdr:col>
      <xdr:colOff>177800</xdr:colOff>
      <xdr:row>100</xdr:row>
      <xdr:rowOff>46990</xdr:rowOff>
    </xdr:to>
    <xdr:sp macro="" textlink="">
      <xdr:nvSpPr>
        <xdr:cNvPr id="635" name="楕円 634"/>
        <xdr:cNvSpPr/>
      </xdr:nvSpPr>
      <xdr:spPr>
        <a:xfrm>
          <a:off x="16268700" y="170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31750</xdr:rowOff>
    </xdr:from>
    <xdr:ext cx="405130" cy="258445"/>
    <xdr:sp macro="" textlink="">
      <xdr:nvSpPr>
        <xdr:cNvPr id="636" name="【公民館】&#10;有形固定資産減価償却率該当値テキスト"/>
        <xdr:cNvSpPr txBox="1"/>
      </xdr:nvSpPr>
      <xdr:spPr>
        <a:xfrm>
          <a:off x="16357600" y="17005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146050</xdr:rowOff>
    </xdr:from>
    <xdr:to>
      <xdr:col>81</xdr:col>
      <xdr:colOff>101600</xdr:colOff>
      <xdr:row>100</xdr:row>
      <xdr:rowOff>76200</xdr:rowOff>
    </xdr:to>
    <xdr:sp macro="" textlink="">
      <xdr:nvSpPr>
        <xdr:cNvPr id="637" name="楕円 636"/>
        <xdr:cNvSpPr/>
      </xdr:nvSpPr>
      <xdr:spPr>
        <a:xfrm>
          <a:off x="15430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167640</xdr:rowOff>
    </xdr:from>
    <xdr:to>
      <xdr:col>85</xdr:col>
      <xdr:colOff>127000</xdr:colOff>
      <xdr:row>100</xdr:row>
      <xdr:rowOff>25400</xdr:rowOff>
    </xdr:to>
    <xdr:cxnSp macro="">
      <xdr:nvCxnSpPr>
        <xdr:cNvPr id="638" name="直線コネクタ 637"/>
        <xdr:cNvCxnSpPr/>
      </xdr:nvCxnSpPr>
      <xdr:spPr>
        <a:xfrm flipV="1">
          <a:off x="15481300" y="1714119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8890</xdr:rowOff>
    </xdr:from>
    <xdr:to>
      <xdr:col>76</xdr:col>
      <xdr:colOff>165100</xdr:colOff>
      <xdr:row>100</xdr:row>
      <xdr:rowOff>110490</xdr:rowOff>
    </xdr:to>
    <xdr:sp macro="" textlink="">
      <xdr:nvSpPr>
        <xdr:cNvPr id="639" name="楕円 638"/>
        <xdr:cNvSpPr/>
      </xdr:nvSpPr>
      <xdr:spPr>
        <a:xfrm>
          <a:off x="14541500" y="171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25400</xdr:rowOff>
    </xdr:from>
    <xdr:to>
      <xdr:col>81</xdr:col>
      <xdr:colOff>50800</xdr:colOff>
      <xdr:row>100</xdr:row>
      <xdr:rowOff>59690</xdr:rowOff>
    </xdr:to>
    <xdr:cxnSp macro="">
      <xdr:nvCxnSpPr>
        <xdr:cNvPr id="640" name="直線コネクタ 639"/>
        <xdr:cNvCxnSpPr/>
      </xdr:nvCxnSpPr>
      <xdr:spPr>
        <a:xfrm flipV="1">
          <a:off x="14592300" y="171704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57785</xdr:rowOff>
    </xdr:from>
    <xdr:to>
      <xdr:col>72</xdr:col>
      <xdr:colOff>38100</xdr:colOff>
      <xdr:row>100</xdr:row>
      <xdr:rowOff>159385</xdr:rowOff>
    </xdr:to>
    <xdr:sp macro="" textlink="">
      <xdr:nvSpPr>
        <xdr:cNvPr id="641" name="楕円 640"/>
        <xdr:cNvSpPr/>
      </xdr:nvSpPr>
      <xdr:spPr>
        <a:xfrm>
          <a:off x="1365250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59690</xdr:rowOff>
    </xdr:from>
    <xdr:to>
      <xdr:col>76</xdr:col>
      <xdr:colOff>114300</xdr:colOff>
      <xdr:row>100</xdr:row>
      <xdr:rowOff>109220</xdr:rowOff>
    </xdr:to>
    <xdr:cxnSp macro="">
      <xdr:nvCxnSpPr>
        <xdr:cNvPr id="642" name="直線コネクタ 641"/>
        <xdr:cNvCxnSpPr/>
      </xdr:nvCxnSpPr>
      <xdr:spPr>
        <a:xfrm flipV="1">
          <a:off x="13703300" y="172046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100330</xdr:rowOff>
    </xdr:from>
    <xdr:ext cx="405130" cy="258445"/>
    <xdr:sp macro="" textlink="">
      <xdr:nvSpPr>
        <xdr:cNvPr id="643" name="n_1aveValue【公民館】&#10;有形固定資産減価償却率"/>
        <xdr:cNvSpPr txBox="1"/>
      </xdr:nvSpPr>
      <xdr:spPr>
        <a:xfrm>
          <a:off x="15266035" y="17759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118110</xdr:rowOff>
    </xdr:from>
    <xdr:ext cx="404495" cy="259080"/>
    <xdr:sp macro="" textlink="">
      <xdr:nvSpPr>
        <xdr:cNvPr id="644" name="n_2aveValue【公民館】&#10;有形固定資産減価償却率"/>
        <xdr:cNvSpPr txBox="1"/>
      </xdr:nvSpPr>
      <xdr:spPr>
        <a:xfrm>
          <a:off x="14389735" y="1777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635</xdr:rowOff>
    </xdr:from>
    <xdr:ext cx="404495" cy="259080"/>
    <xdr:sp macro="" textlink="">
      <xdr:nvSpPr>
        <xdr:cNvPr id="645" name="n_3aveValue【公民館】&#10;有形固定資産減価償却率"/>
        <xdr:cNvSpPr txBox="1"/>
      </xdr:nvSpPr>
      <xdr:spPr>
        <a:xfrm>
          <a:off x="13500735" y="17831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92710</xdr:rowOff>
    </xdr:from>
    <xdr:ext cx="405130" cy="259080"/>
    <xdr:sp macro="" textlink="">
      <xdr:nvSpPr>
        <xdr:cNvPr id="646" name="n_1mainValue【公民館】&#10;有形固定資産減価償却率"/>
        <xdr:cNvSpPr txBox="1"/>
      </xdr:nvSpPr>
      <xdr:spPr>
        <a:xfrm>
          <a:off x="15266035" y="16894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127000</xdr:rowOff>
    </xdr:from>
    <xdr:ext cx="404495" cy="259080"/>
    <xdr:sp macro="" textlink="">
      <xdr:nvSpPr>
        <xdr:cNvPr id="647" name="n_2mainValue【公民館】&#10;有形固定資産減価償却率"/>
        <xdr:cNvSpPr txBox="1"/>
      </xdr:nvSpPr>
      <xdr:spPr>
        <a:xfrm>
          <a:off x="14389735" y="16929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4445</xdr:rowOff>
    </xdr:from>
    <xdr:ext cx="404495" cy="259080"/>
    <xdr:sp macro="" textlink="">
      <xdr:nvSpPr>
        <xdr:cNvPr id="648" name="n_3mainValue【公民館】&#10;有形固定資産減価償却率"/>
        <xdr:cNvSpPr txBox="1"/>
      </xdr:nvSpPr>
      <xdr:spPr>
        <a:xfrm>
          <a:off x="13500735" y="16977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57" name="テキスト ボックス 65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60" name="テキスト ボックス 659"/>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62" name="テキスト ボックス 661"/>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103</xdr:row>
      <xdr:rowOff>105410</xdr:rowOff>
    </xdr:from>
    <xdr:ext cx="531495" cy="259080"/>
    <xdr:sp macro="" textlink="">
      <xdr:nvSpPr>
        <xdr:cNvPr id="664" name="テキスト ボックス 663"/>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101</xdr:row>
      <xdr:rowOff>67310</xdr:rowOff>
    </xdr:from>
    <xdr:ext cx="531495" cy="259080"/>
    <xdr:sp macro="" textlink="">
      <xdr:nvSpPr>
        <xdr:cNvPr id="666" name="テキスト ボックス 665"/>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99</xdr:row>
      <xdr:rowOff>29210</xdr:rowOff>
    </xdr:from>
    <xdr:ext cx="531495" cy="258445"/>
    <xdr:sp macro="" textlink="">
      <xdr:nvSpPr>
        <xdr:cNvPr id="668" name="テキスト ボックス 667"/>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670" name="テキスト ボックス 669"/>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68580</xdr:rowOff>
    </xdr:from>
    <xdr:to>
      <xdr:col>116</xdr:col>
      <xdr:colOff>62865</xdr:colOff>
      <xdr:row>108</xdr:row>
      <xdr:rowOff>150495</xdr:rowOff>
    </xdr:to>
    <xdr:cxnSp macro="">
      <xdr:nvCxnSpPr>
        <xdr:cNvPr id="672" name="直線コネクタ 671"/>
        <xdr:cNvCxnSpPr/>
      </xdr:nvCxnSpPr>
      <xdr:spPr>
        <a:xfrm flipV="1">
          <a:off x="22160865" y="17385030"/>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154940</xdr:rowOff>
    </xdr:from>
    <xdr:ext cx="469900" cy="258445"/>
    <xdr:sp macro="" textlink="">
      <xdr:nvSpPr>
        <xdr:cNvPr id="673"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150495</xdr:rowOff>
    </xdr:from>
    <xdr:to>
      <xdr:col>116</xdr:col>
      <xdr:colOff>152400</xdr:colOff>
      <xdr:row>108</xdr:row>
      <xdr:rowOff>150495</xdr:rowOff>
    </xdr:to>
    <xdr:cxnSp macro="">
      <xdr:nvCxnSpPr>
        <xdr:cNvPr id="674" name="直線コネクタ 673"/>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15240</xdr:rowOff>
    </xdr:from>
    <xdr:ext cx="534670" cy="259080"/>
    <xdr:sp macro="" textlink="">
      <xdr:nvSpPr>
        <xdr:cNvPr id="675" name="【公民館】&#10;一人当たり面積最大値テキスト"/>
        <xdr:cNvSpPr txBox="1"/>
      </xdr:nvSpPr>
      <xdr:spPr>
        <a:xfrm>
          <a:off x="22199600" y="17160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16.849</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68580</xdr:rowOff>
    </xdr:from>
    <xdr:to>
      <xdr:col>116</xdr:col>
      <xdr:colOff>152400</xdr:colOff>
      <xdr:row>101</xdr:row>
      <xdr:rowOff>68580</xdr:rowOff>
    </xdr:to>
    <xdr:cxnSp macro="">
      <xdr:nvCxnSpPr>
        <xdr:cNvPr id="676" name="直線コネクタ 675"/>
        <xdr:cNvCxnSpPr/>
      </xdr:nvCxnSpPr>
      <xdr:spPr>
        <a:xfrm>
          <a:off x="22072600" y="1738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45720</xdr:rowOff>
    </xdr:from>
    <xdr:ext cx="469900" cy="259080"/>
    <xdr:sp macro="" textlink="">
      <xdr:nvSpPr>
        <xdr:cNvPr id="677" name="【公民館】&#10;一人当たり面積平均値テキスト"/>
        <xdr:cNvSpPr txBox="1"/>
      </xdr:nvSpPr>
      <xdr:spPr>
        <a:xfrm>
          <a:off x="22199600" y="183908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22860</xdr:rowOff>
    </xdr:from>
    <xdr:to>
      <xdr:col>116</xdr:col>
      <xdr:colOff>114300</xdr:colOff>
      <xdr:row>108</xdr:row>
      <xdr:rowOff>124460</xdr:rowOff>
    </xdr:to>
    <xdr:sp macro="" textlink="">
      <xdr:nvSpPr>
        <xdr:cNvPr id="678" name="フローチャート: 判断 677"/>
        <xdr:cNvSpPr/>
      </xdr:nvSpPr>
      <xdr:spPr>
        <a:xfrm>
          <a:off x="22110700" y="185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26035</xdr:rowOff>
    </xdr:from>
    <xdr:to>
      <xdr:col>112</xdr:col>
      <xdr:colOff>38100</xdr:colOff>
      <xdr:row>108</xdr:row>
      <xdr:rowOff>127635</xdr:rowOff>
    </xdr:to>
    <xdr:sp macro="" textlink="">
      <xdr:nvSpPr>
        <xdr:cNvPr id="679" name="フローチャート: 判断 678"/>
        <xdr:cNvSpPr/>
      </xdr:nvSpPr>
      <xdr:spPr>
        <a:xfrm>
          <a:off x="21272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38100</xdr:rowOff>
    </xdr:from>
    <xdr:to>
      <xdr:col>107</xdr:col>
      <xdr:colOff>101600</xdr:colOff>
      <xdr:row>108</xdr:row>
      <xdr:rowOff>139700</xdr:rowOff>
    </xdr:to>
    <xdr:sp macro="" textlink="">
      <xdr:nvSpPr>
        <xdr:cNvPr id="680" name="フローチャート: 判断 679"/>
        <xdr:cNvSpPr/>
      </xdr:nvSpPr>
      <xdr:spPr>
        <a:xfrm>
          <a:off x="20383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52070</xdr:rowOff>
    </xdr:from>
    <xdr:to>
      <xdr:col>102</xdr:col>
      <xdr:colOff>165100</xdr:colOff>
      <xdr:row>108</xdr:row>
      <xdr:rowOff>153035</xdr:rowOff>
    </xdr:to>
    <xdr:sp macro="" textlink="">
      <xdr:nvSpPr>
        <xdr:cNvPr id="681" name="フローチャート: 判断 680"/>
        <xdr:cNvSpPr/>
      </xdr:nvSpPr>
      <xdr:spPr>
        <a:xfrm>
          <a:off x="19494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82" name="テキスト ボックス 68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83" name="テキスト ボックス 68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4" name="テキスト ボックス 68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5" name="テキスト ボックス 68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6" name="テキスト ボックス 68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70485</xdr:rowOff>
    </xdr:from>
    <xdr:to>
      <xdr:col>116</xdr:col>
      <xdr:colOff>114300</xdr:colOff>
      <xdr:row>109</xdr:row>
      <xdr:rowOff>635</xdr:rowOff>
    </xdr:to>
    <xdr:sp macro="" textlink="">
      <xdr:nvSpPr>
        <xdr:cNvPr id="687" name="楕円 686"/>
        <xdr:cNvSpPr/>
      </xdr:nvSpPr>
      <xdr:spPr>
        <a:xfrm>
          <a:off x="22110700" y="185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1270</xdr:rowOff>
    </xdr:from>
    <xdr:ext cx="469900" cy="259080"/>
    <xdr:sp macro="" textlink="">
      <xdr:nvSpPr>
        <xdr:cNvPr id="688" name="【公民館】&#10;一人当たり面積該当値テキスト"/>
        <xdr:cNvSpPr txBox="1"/>
      </xdr:nvSpPr>
      <xdr:spPr>
        <a:xfrm>
          <a:off x="22199600" y="1851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70485</xdr:rowOff>
    </xdr:from>
    <xdr:to>
      <xdr:col>112</xdr:col>
      <xdr:colOff>38100</xdr:colOff>
      <xdr:row>109</xdr:row>
      <xdr:rowOff>635</xdr:rowOff>
    </xdr:to>
    <xdr:sp macro="" textlink="">
      <xdr:nvSpPr>
        <xdr:cNvPr id="689" name="楕円 688"/>
        <xdr:cNvSpPr/>
      </xdr:nvSpPr>
      <xdr:spPr>
        <a:xfrm>
          <a:off x="21272500" y="185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121285</xdr:rowOff>
    </xdr:from>
    <xdr:to>
      <xdr:col>116</xdr:col>
      <xdr:colOff>63500</xdr:colOff>
      <xdr:row>108</xdr:row>
      <xdr:rowOff>121285</xdr:rowOff>
    </xdr:to>
    <xdr:cxnSp macro="">
      <xdr:nvCxnSpPr>
        <xdr:cNvPr id="690" name="直線コネクタ 689"/>
        <xdr:cNvCxnSpPr/>
      </xdr:nvCxnSpPr>
      <xdr:spPr>
        <a:xfrm flipV="1">
          <a:off x="21323300" y="18637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70485</xdr:rowOff>
    </xdr:from>
    <xdr:to>
      <xdr:col>107</xdr:col>
      <xdr:colOff>101600</xdr:colOff>
      <xdr:row>109</xdr:row>
      <xdr:rowOff>635</xdr:rowOff>
    </xdr:to>
    <xdr:sp macro="" textlink="">
      <xdr:nvSpPr>
        <xdr:cNvPr id="691" name="楕円 690"/>
        <xdr:cNvSpPr/>
      </xdr:nvSpPr>
      <xdr:spPr>
        <a:xfrm>
          <a:off x="20383500" y="185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121285</xdr:rowOff>
    </xdr:from>
    <xdr:to>
      <xdr:col>111</xdr:col>
      <xdr:colOff>177800</xdr:colOff>
      <xdr:row>108</xdr:row>
      <xdr:rowOff>121285</xdr:rowOff>
    </xdr:to>
    <xdr:cxnSp macro="">
      <xdr:nvCxnSpPr>
        <xdr:cNvPr id="692" name="直線コネクタ 691"/>
        <xdr:cNvCxnSpPr/>
      </xdr:nvCxnSpPr>
      <xdr:spPr>
        <a:xfrm>
          <a:off x="20434300" y="18637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693" name="楕円 692"/>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121285</xdr:rowOff>
    </xdr:from>
    <xdr:to>
      <xdr:col>107</xdr:col>
      <xdr:colOff>50800</xdr:colOff>
      <xdr:row>108</xdr:row>
      <xdr:rowOff>121920</xdr:rowOff>
    </xdr:to>
    <xdr:cxnSp macro="">
      <xdr:nvCxnSpPr>
        <xdr:cNvPr id="694" name="直線コネクタ 693"/>
        <xdr:cNvCxnSpPr/>
      </xdr:nvCxnSpPr>
      <xdr:spPr>
        <a:xfrm flipV="1">
          <a:off x="19545300" y="186378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144145</xdr:rowOff>
    </xdr:from>
    <xdr:ext cx="469900" cy="258445"/>
    <xdr:sp macro="" textlink="">
      <xdr:nvSpPr>
        <xdr:cNvPr id="695" name="n_1aveValue【公民館】&#10;一人当たり面積"/>
        <xdr:cNvSpPr txBox="1"/>
      </xdr:nvSpPr>
      <xdr:spPr>
        <a:xfrm>
          <a:off x="21075650" y="18317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156210</xdr:rowOff>
    </xdr:from>
    <xdr:ext cx="469265" cy="258445"/>
    <xdr:sp macro="" textlink="">
      <xdr:nvSpPr>
        <xdr:cNvPr id="696" name="n_2aveValue【公民館】&#10;一人当たり面積"/>
        <xdr:cNvSpPr txBox="1"/>
      </xdr:nvSpPr>
      <xdr:spPr>
        <a:xfrm>
          <a:off x="20199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169545</xdr:rowOff>
    </xdr:from>
    <xdr:ext cx="469265" cy="258445"/>
    <xdr:sp macro="" textlink="">
      <xdr:nvSpPr>
        <xdr:cNvPr id="697" name="n_3aveValue【公民館】&#10;一人当たり面積"/>
        <xdr:cNvSpPr txBox="1"/>
      </xdr:nvSpPr>
      <xdr:spPr>
        <a:xfrm>
          <a:off x="19310350" y="18343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163195</xdr:rowOff>
    </xdr:from>
    <xdr:ext cx="469900" cy="259080"/>
    <xdr:sp macro="" textlink="">
      <xdr:nvSpPr>
        <xdr:cNvPr id="698" name="n_1mainValue【公民館】&#10;一人当たり面積"/>
        <xdr:cNvSpPr txBox="1"/>
      </xdr:nvSpPr>
      <xdr:spPr>
        <a:xfrm>
          <a:off x="21075650" y="18679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163195</xdr:rowOff>
    </xdr:from>
    <xdr:ext cx="469265" cy="259080"/>
    <xdr:sp macro="" textlink="">
      <xdr:nvSpPr>
        <xdr:cNvPr id="699" name="n_2mainValue【公民館】&#10;一人当たり面積"/>
        <xdr:cNvSpPr txBox="1"/>
      </xdr:nvSpPr>
      <xdr:spPr>
        <a:xfrm>
          <a:off x="20199350" y="18679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163830</xdr:rowOff>
    </xdr:from>
    <xdr:ext cx="469265" cy="259080"/>
    <xdr:sp macro="" textlink="">
      <xdr:nvSpPr>
        <xdr:cNvPr id="700" name="n_3mainValue【公民館】&#10;一人当たり面積"/>
        <xdr:cNvSpPr txBox="1"/>
      </xdr:nvSpPr>
      <xdr:spPr>
        <a:xfrm>
          <a:off x="19310350" y="18680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道路</a:t>
          </a:r>
          <a:r>
            <a:rPr kumimoji="1" lang="en-US" altLang="ja-JP" sz="1100">
              <a:latin typeface="ＭＳ Ｐゴシック"/>
              <a:ea typeface="ＭＳ Ｐゴシック"/>
            </a:rPr>
            <a:t>】</a:t>
          </a:r>
          <a:r>
            <a:rPr kumimoji="1" lang="ja-JP" altLang="en-US" sz="1100">
              <a:latin typeface="ＭＳ Ｐゴシック"/>
              <a:ea typeface="ＭＳ Ｐゴシック"/>
            </a:rPr>
            <a:t>一人当たり延長は類似団体内平均値を下回っているが、有形固定資産減価償却率は</a:t>
          </a:r>
          <a:r>
            <a:rPr kumimoji="1" lang="en-US" altLang="ja-JP" sz="1100">
              <a:latin typeface="ＭＳ Ｐゴシック"/>
              <a:ea typeface="ＭＳ Ｐゴシック"/>
            </a:rPr>
            <a:t>90.5</a:t>
          </a:r>
          <a:r>
            <a:rPr kumimoji="1" lang="ja-JP" altLang="en-US" sz="1100">
              <a:latin typeface="ＭＳ Ｐゴシック"/>
              <a:ea typeface="ＭＳ Ｐゴシック"/>
            </a:rPr>
            <a:t>と類似団体平均を大きく上回っている。これは、多くの道路が法定耐用年数を迎えているためであるが、大潟村公共施設等総合管理計画に基づき、維持補修と長寿命化を可能な限り図っており、今後も同計画に基づき計画的、効率的な改修・更新を推進し、ライフサイクルコストの縮減に努め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認定こども園・幼稚園・保育所</a:t>
          </a:r>
          <a:r>
            <a:rPr kumimoji="1" lang="en-US" altLang="ja-JP" sz="1100">
              <a:latin typeface="ＭＳ Ｐゴシック"/>
              <a:ea typeface="ＭＳ Ｐゴシック"/>
            </a:rPr>
            <a:t>】</a:t>
          </a:r>
          <a:r>
            <a:rPr kumimoji="1" lang="ja-JP" altLang="en-US" sz="1100">
              <a:latin typeface="ＭＳ Ｐゴシック"/>
              <a:ea typeface="ＭＳ Ｐゴシック"/>
            </a:rPr>
            <a:t>平成</a:t>
          </a:r>
          <a:r>
            <a:rPr kumimoji="1" lang="en-US" altLang="ja-JP" sz="1100">
              <a:latin typeface="ＭＳ Ｐゴシック"/>
              <a:ea typeface="ＭＳ Ｐゴシック"/>
            </a:rPr>
            <a:t>29</a:t>
          </a:r>
          <a:r>
            <a:rPr kumimoji="1" lang="ja-JP" altLang="en-US" sz="1100">
              <a:latin typeface="ＭＳ Ｐゴシック"/>
              <a:ea typeface="ＭＳ Ｐゴシック"/>
            </a:rPr>
            <a:t>年度に幼稚園・保育園を統合して認定こども園とし、園舎を建築したことで有形固定資産減価償却率が大幅に低下した。当面、これらの施設の固定資産には大きな変更がない見込みのため、比率は今後も低い水準で推移することが予想され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橋りょう・トンネル</a:t>
          </a:r>
          <a:r>
            <a:rPr kumimoji="1" lang="en-US" altLang="ja-JP" sz="1100">
              <a:latin typeface="ＭＳ Ｐゴシック"/>
              <a:ea typeface="ＭＳ Ｐゴシック"/>
            </a:rPr>
            <a:t>】</a:t>
          </a:r>
          <a:r>
            <a:rPr kumimoji="1" lang="ja-JP" altLang="en-US" sz="1100">
              <a:latin typeface="ＭＳ Ｐゴシック"/>
              <a:ea typeface="ＭＳ Ｐゴシック"/>
            </a:rPr>
            <a:t>有形固定資産減価償却率は類似団体内平均とほぼ同水準にある。予防的な修繕等を実施することで、修繕・掛け替えに係る事業費の大規模化及び高コスト化を回避し、ライフサイクルコストの低減を図る。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学校施設</a:t>
          </a:r>
          <a:r>
            <a:rPr kumimoji="1" lang="en-US" altLang="ja-JP" sz="1100">
              <a:latin typeface="ＭＳ Ｐゴシック"/>
              <a:ea typeface="ＭＳ Ｐゴシック"/>
            </a:rPr>
            <a:t>】</a:t>
          </a:r>
          <a:r>
            <a:rPr kumimoji="1" lang="ja-JP" altLang="en-US" sz="1100">
              <a:latin typeface="ＭＳ Ｐゴシック"/>
              <a:ea typeface="ＭＳ Ｐゴシック"/>
            </a:rPr>
            <a:t>平成</a:t>
          </a:r>
          <a:r>
            <a:rPr kumimoji="1" lang="en-US" altLang="ja-JP" sz="1100">
              <a:latin typeface="ＭＳ Ｐゴシック"/>
              <a:ea typeface="ＭＳ Ｐゴシック"/>
            </a:rPr>
            <a:t>21</a:t>
          </a:r>
          <a:r>
            <a:rPr kumimoji="1" lang="ja-JP" altLang="en-US" sz="1100">
              <a:latin typeface="ＭＳ Ｐゴシック"/>
              <a:ea typeface="ＭＳ Ｐゴシック"/>
            </a:rPr>
            <a:t>年～</a:t>
          </a:r>
          <a:r>
            <a:rPr kumimoji="1" lang="en-US" altLang="ja-JP" sz="1100">
              <a:latin typeface="ＭＳ Ｐゴシック"/>
              <a:ea typeface="ＭＳ Ｐゴシック"/>
            </a:rPr>
            <a:t>24</a:t>
          </a:r>
          <a:r>
            <a:rPr kumimoji="1" lang="ja-JP" altLang="en-US" sz="1100">
              <a:latin typeface="ＭＳ Ｐゴシック"/>
              <a:ea typeface="ＭＳ Ｐゴシック"/>
            </a:rPr>
            <a:t>年度にかけて小中学校の建替を行ったため有形固定資産減価償却率は低い水準となっている。当面、学校施設の固定資産には大きな変更がない見込みのため、比率は今後も低い水準で推移することが予想され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公営住宅</a:t>
          </a:r>
          <a:r>
            <a:rPr kumimoji="1" lang="en-US" altLang="ja-JP" sz="1100">
              <a:latin typeface="ＭＳ Ｐゴシック"/>
              <a:ea typeface="ＭＳ Ｐゴシック"/>
            </a:rPr>
            <a:t>】</a:t>
          </a:r>
          <a:r>
            <a:rPr kumimoji="1" lang="ja-JP" altLang="en-US" sz="1100">
              <a:latin typeface="ＭＳ Ｐゴシック"/>
              <a:ea typeface="ＭＳ Ｐゴシック"/>
            </a:rPr>
            <a:t>有形固定資産減価償却率が</a:t>
          </a:r>
          <a:r>
            <a:rPr kumimoji="1" lang="en-US" altLang="ja-JP" sz="1100">
              <a:latin typeface="ＭＳ Ｐゴシック"/>
              <a:ea typeface="ＭＳ Ｐゴシック"/>
            </a:rPr>
            <a:t>89.4</a:t>
          </a:r>
          <a:r>
            <a:rPr kumimoji="1" lang="ja-JP" altLang="en-US" sz="1100">
              <a:latin typeface="ＭＳ Ｐゴシック"/>
              <a:ea typeface="ＭＳ Ｐゴシック"/>
            </a:rPr>
            <a:t>と類似団体平均を大きくを上回っている。これは、村営住宅の多くが法定耐用年数を経過しているためである。大潟村公共施設等総合管理計画に基づき、維持補修と長寿命化を可能な限り図るとともに、民間の共同住宅の借り上げを行うなど財政負担低減に努め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公民館</a:t>
          </a:r>
          <a:r>
            <a:rPr kumimoji="1" lang="en-US" altLang="ja-JP" sz="1100">
              <a:latin typeface="ＭＳ Ｐゴシック"/>
              <a:ea typeface="ＭＳ Ｐゴシック"/>
            </a:rPr>
            <a:t>】</a:t>
          </a:r>
          <a:r>
            <a:rPr kumimoji="1" lang="ja-JP" altLang="en-US" sz="1100">
              <a:latin typeface="ＭＳ Ｐゴシック"/>
              <a:ea typeface="ＭＳ Ｐゴシック"/>
            </a:rPr>
            <a:t>有形固定資産減価償却率</a:t>
          </a:r>
          <a:r>
            <a:rPr kumimoji="1" lang="en-US" altLang="ja-JP" sz="1100">
              <a:latin typeface="ＭＳ Ｐゴシック"/>
              <a:ea typeface="ＭＳ Ｐゴシック"/>
            </a:rPr>
            <a:t>96.9</a:t>
          </a:r>
          <a:r>
            <a:rPr kumimoji="1" lang="ja-JP" altLang="en-US" sz="1100">
              <a:latin typeface="ＭＳ Ｐゴシック"/>
              <a:ea typeface="ＭＳ Ｐゴシック"/>
            </a:rPr>
            <a:t>と類似団体平均を大きくを上回っている。これは、村で唯一の公民館が令和元年度で法定耐用年数を迎えるためである。大潟村公共施設等総合管理計画に基づき、管理データを整備し、定期点検を行って予防保全的な維持管理を実施することで、劣化状況を把握し、適切な更新・修繕に努める。</a:t>
          </a:r>
          <a:endParaRPr kumimoji="1" lang="en-US" altLang="ja-JP" sz="1100">
            <a:latin typeface="ＭＳ Ｐゴシック"/>
            <a:ea typeface="ＭＳ Ｐゴシック"/>
          </a:endParaRPr>
        </a:p>
        <a:p>
          <a:endParaRPr kumimoji="1" lang="en-US" altLang="ja-JP" sz="1100" baseline="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31/101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74930</xdr:rowOff>
    </xdr:to>
    <xdr:cxnSp macro="">
      <xdr:nvCxnSpPr>
        <xdr:cNvPr id="72" name="直線コネクタ 71"/>
        <xdr:cNvCxnSpPr/>
      </xdr:nvCxnSpPr>
      <xdr:spPr>
        <a:xfrm flipV="1">
          <a:off x="4634865" y="9525000"/>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78105</xdr:rowOff>
    </xdr:from>
    <xdr:ext cx="405130" cy="258445"/>
    <xdr:sp macro="" textlink="">
      <xdr:nvSpPr>
        <xdr:cNvPr id="73" name="【体育館・プール】&#10;有形固定資産減価償却率最小値テキスト"/>
        <xdr:cNvSpPr txBox="1"/>
      </xdr:nvSpPr>
      <xdr:spPr>
        <a:xfrm>
          <a:off x="4673600" y="11050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74" name="直線コネクタ 73"/>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69900" cy="258445"/>
    <xdr:sp macro="" textlink="">
      <xdr:nvSpPr>
        <xdr:cNvPr id="75" name="【体育館・プール】&#10;有形固定資産減価償却率最大値テキスト"/>
        <xdr:cNvSpPr txBox="1"/>
      </xdr:nvSpPr>
      <xdr:spPr>
        <a:xfrm>
          <a:off x="4673600" y="930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125730</xdr:rowOff>
    </xdr:from>
    <xdr:ext cx="405130" cy="259080"/>
    <xdr:sp macro="" textlink="">
      <xdr:nvSpPr>
        <xdr:cNvPr id="77" name="【体育館・プール】&#10;有形固定資産減価償却率平均値テキスト"/>
        <xdr:cNvSpPr txBox="1"/>
      </xdr:nvSpPr>
      <xdr:spPr>
        <a:xfrm>
          <a:off x="4673600" y="10069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100965</xdr:rowOff>
    </xdr:from>
    <xdr:ext cx="405130" cy="258445"/>
    <xdr:sp macro="" textlink="">
      <xdr:nvSpPr>
        <xdr:cNvPr id="80" name="n_1aveValue【体育館・プール】&#10;有形固定資産減価償却率"/>
        <xdr:cNvSpPr txBox="1"/>
      </xdr:nvSpPr>
      <xdr:spPr>
        <a:xfrm>
          <a:off x="3582035" y="10216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59</xdr:row>
      <xdr:rowOff>104775</xdr:rowOff>
    </xdr:from>
    <xdr:ext cx="404495" cy="259080"/>
    <xdr:sp macro="" textlink="">
      <xdr:nvSpPr>
        <xdr:cNvPr id="82" name="n_2aveValue【体育館・プール】&#10;有形固定資産減価償却率"/>
        <xdr:cNvSpPr txBox="1"/>
      </xdr:nvSpPr>
      <xdr:spPr>
        <a:xfrm>
          <a:off x="2705735" y="1022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59</xdr:row>
      <xdr:rowOff>121920</xdr:rowOff>
    </xdr:from>
    <xdr:ext cx="404495" cy="258445"/>
    <xdr:sp macro="" textlink="">
      <xdr:nvSpPr>
        <xdr:cNvPr id="84" name="n_3aveValue【体育館・プール】&#10;有形固定資産減価償却率"/>
        <xdr:cNvSpPr txBox="1"/>
      </xdr:nvSpPr>
      <xdr:spPr>
        <a:xfrm>
          <a:off x="1816735" y="10237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85" name="テキスト ボックス 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86" name="テキスト ボックス 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87" name="テキスト ボックス 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88" name="テキスト ボックス 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89" name="テキスト ボックス 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147320</xdr:rowOff>
    </xdr:from>
    <xdr:to>
      <xdr:col>24</xdr:col>
      <xdr:colOff>114300</xdr:colOff>
      <xdr:row>57</xdr:row>
      <xdr:rowOff>77470</xdr:rowOff>
    </xdr:to>
    <xdr:sp macro="" textlink="">
      <xdr:nvSpPr>
        <xdr:cNvPr id="90" name="楕円 89"/>
        <xdr:cNvSpPr/>
      </xdr:nvSpPr>
      <xdr:spPr>
        <a:xfrm>
          <a:off x="4584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170180</xdr:rowOff>
    </xdr:from>
    <xdr:ext cx="405130" cy="259080"/>
    <xdr:sp macro="" textlink="">
      <xdr:nvSpPr>
        <xdr:cNvPr id="91" name="【体育館・プール】&#10;有形固定資産減価償却率該当値テキスト"/>
        <xdr:cNvSpPr txBox="1"/>
      </xdr:nvSpPr>
      <xdr:spPr>
        <a:xfrm>
          <a:off x="4673600" y="959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92" name="楕円 91"/>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26670</xdr:rowOff>
    </xdr:from>
    <xdr:to>
      <xdr:col>24</xdr:col>
      <xdr:colOff>63500</xdr:colOff>
      <xdr:row>57</xdr:row>
      <xdr:rowOff>68580</xdr:rowOff>
    </xdr:to>
    <xdr:cxnSp macro="">
      <xdr:nvCxnSpPr>
        <xdr:cNvPr id="93" name="直線コネクタ 92"/>
        <xdr:cNvCxnSpPr/>
      </xdr:nvCxnSpPr>
      <xdr:spPr>
        <a:xfrm flipV="1">
          <a:off x="3797300" y="97993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33020</xdr:rowOff>
    </xdr:from>
    <xdr:to>
      <xdr:col>15</xdr:col>
      <xdr:colOff>101600</xdr:colOff>
      <xdr:row>57</xdr:row>
      <xdr:rowOff>134620</xdr:rowOff>
    </xdr:to>
    <xdr:sp macro="" textlink="">
      <xdr:nvSpPr>
        <xdr:cNvPr id="94" name="楕円 93"/>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83820</xdr:rowOff>
    </xdr:to>
    <xdr:cxnSp macro="">
      <xdr:nvCxnSpPr>
        <xdr:cNvPr id="95" name="直線コネクタ 94"/>
        <xdr:cNvCxnSpPr/>
      </xdr:nvCxnSpPr>
      <xdr:spPr>
        <a:xfrm flipV="1">
          <a:off x="2908300" y="98412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96" name="楕円 95"/>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83820</xdr:rowOff>
    </xdr:from>
    <xdr:to>
      <xdr:col>15</xdr:col>
      <xdr:colOff>50800</xdr:colOff>
      <xdr:row>58</xdr:row>
      <xdr:rowOff>9525</xdr:rowOff>
    </xdr:to>
    <xdr:cxnSp macro="">
      <xdr:nvCxnSpPr>
        <xdr:cNvPr id="97" name="直線コネクタ 96"/>
        <xdr:cNvCxnSpPr/>
      </xdr:nvCxnSpPr>
      <xdr:spPr>
        <a:xfrm flipV="1">
          <a:off x="2019300" y="985647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135890</xdr:rowOff>
    </xdr:from>
    <xdr:ext cx="405130" cy="259080"/>
    <xdr:sp macro="" textlink="">
      <xdr:nvSpPr>
        <xdr:cNvPr id="98" name="n_1mainValue【体育館・プール】&#10;有形固定資産減価償却率"/>
        <xdr:cNvSpPr txBox="1"/>
      </xdr:nvSpPr>
      <xdr:spPr>
        <a:xfrm>
          <a:off x="3582035" y="956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151130</xdr:rowOff>
    </xdr:from>
    <xdr:ext cx="404495" cy="259080"/>
    <xdr:sp macro="" textlink="">
      <xdr:nvSpPr>
        <xdr:cNvPr id="99" name="n_2mainValue【体育館・プール】&#10;有形固定資産減価償却率"/>
        <xdr:cNvSpPr txBox="1"/>
      </xdr:nvSpPr>
      <xdr:spPr>
        <a:xfrm>
          <a:off x="2705735" y="9580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76835</xdr:rowOff>
    </xdr:from>
    <xdr:ext cx="404495" cy="258445"/>
    <xdr:sp macro="" textlink="">
      <xdr:nvSpPr>
        <xdr:cNvPr id="100" name="n_3mainValue【体育館・プール】&#10;有形固定資産減価償却率"/>
        <xdr:cNvSpPr txBox="1"/>
      </xdr:nvSpPr>
      <xdr:spPr>
        <a:xfrm>
          <a:off x="1816735" y="9678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09" name="テキスト ボックス 10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11" name="直線コネクタ 110"/>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6725" cy="259080"/>
    <xdr:sp macro="" textlink="">
      <xdr:nvSpPr>
        <xdr:cNvPr id="112" name="テキスト ボックス 111"/>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13" name="直線コネクタ 112"/>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6725" cy="259080"/>
    <xdr:sp macro="" textlink="">
      <xdr:nvSpPr>
        <xdr:cNvPr id="114" name="テキスト ボックス 113"/>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15" name="直線コネクタ 114"/>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6725" cy="258445"/>
    <xdr:sp macro="" textlink="">
      <xdr:nvSpPr>
        <xdr:cNvPr id="116" name="テキスト ボックス 115"/>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17" name="直線コネクタ 116"/>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6725" cy="259080"/>
    <xdr:sp macro="" textlink="">
      <xdr:nvSpPr>
        <xdr:cNvPr id="118" name="テキスト ボックス 117"/>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19" name="直線コネクタ 118"/>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6725" cy="258445"/>
    <xdr:sp macro="" textlink="">
      <xdr:nvSpPr>
        <xdr:cNvPr id="120" name="テキスト ボックス 119"/>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21" name="直線コネクタ 120"/>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69850</xdr:rowOff>
    </xdr:from>
    <xdr:ext cx="531495" cy="259080"/>
    <xdr:sp macro="" textlink="">
      <xdr:nvSpPr>
        <xdr:cNvPr id="122" name="テキスト ボックス 121"/>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86360</xdr:rowOff>
    </xdr:from>
    <xdr:ext cx="531495" cy="258445"/>
    <xdr:sp macro="" textlink="">
      <xdr:nvSpPr>
        <xdr:cNvPr id="124" name="テキスト ボックス 123"/>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92075</xdr:rowOff>
    </xdr:from>
    <xdr:to>
      <xdr:col>54</xdr:col>
      <xdr:colOff>189865</xdr:colOff>
      <xdr:row>64</xdr:row>
      <xdr:rowOff>110490</xdr:rowOff>
    </xdr:to>
    <xdr:cxnSp macro="">
      <xdr:nvCxnSpPr>
        <xdr:cNvPr id="126" name="直線コネクタ 125"/>
        <xdr:cNvCxnSpPr/>
      </xdr:nvCxnSpPr>
      <xdr:spPr>
        <a:xfrm flipV="1">
          <a:off x="10476865" y="952182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114300</xdr:rowOff>
    </xdr:from>
    <xdr:ext cx="469900" cy="259080"/>
    <xdr:sp macro="" textlink="">
      <xdr:nvSpPr>
        <xdr:cNvPr id="127" name="【体育館・プール】&#10;一人当たり面積最小値テキスト"/>
        <xdr:cNvSpPr txBox="1"/>
      </xdr:nvSpPr>
      <xdr:spPr>
        <a:xfrm>
          <a:off x="10515600" y="11087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110490</xdr:rowOff>
    </xdr:from>
    <xdr:to>
      <xdr:col>55</xdr:col>
      <xdr:colOff>88900</xdr:colOff>
      <xdr:row>64</xdr:row>
      <xdr:rowOff>110490</xdr:rowOff>
    </xdr:to>
    <xdr:cxnSp macro="">
      <xdr:nvCxnSpPr>
        <xdr:cNvPr id="128" name="直線コネクタ 127"/>
        <xdr:cNvCxnSpPr/>
      </xdr:nvCxnSpPr>
      <xdr:spPr>
        <a:xfrm>
          <a:off x="10388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38735</xdr:rowOff>
    </xdr:from>
    <xdr:ext cx="469900" cy="259080"/>
    <xdr:sp macro="" textlink="">
      <xdr:nvSpPr>
        <xdr:cNvPr id="129" name="【体育館・プール】&#10;一人当たり面積最大値テキスト"/>
        <xdr:cNvSpPr txBox="1"/>
      </xdr:nvSpPr>
      <xdr:spPr>
        <a:xfrm>
          <a:off x="10515600" y="929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92075</xdr:rowOff>
    </xdr:from>
    <xdr:to>
      <xdr:col>55</xdr:col>
      <xdr:colOff>88900</xdr:colOff>
      <xdr:row>55</xdr:row>
      <xdr:rowOff>92075</xdr:rowOff>
    </xdr:to>
    <xdr:cxnSp macro="">
      <xdr:nvCxnSpPr>
        <xdr:cNvPr id="130" name="直線コネクタ 129"/>
        <xdr:cNvCxnSpPr/>
      </xdr:nvCxnSpPr>
      <xdr:spPr>
        <a:xfrm>
          <a:off x="10388600" y="952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60960</xdr:rowOff>
    </xdr:from>
    <xdr:ext cx="469900" cy="259080"/>
    <xdr:sp macro="" textlink="">
      <xdr:nvSpPr>
        <xdr:cNvPr id="131" name="【体育館・プール】&#10;一人当たり面積平均値テキスト"/>
        <xdr:cNvSpPr txBox="1"/>
      </xdr:nvSpPr>
      <xdr:spPr>
        <a:xfrm>
          <a:off x="10515600" y="10862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82550</xdr:rowOff>
    </xdr:from>
    <xdr:to>
      <xdr:col>55</xdr:col>
      <xdr:colOff>50800</xdr:colOff>
      <xdr:row>64</xdr:row>
      <xdr:rowOff>12700</xdr:rowOff>
    </xdr:to>
    <xdr:sp macro="" textlink="">
      <xdr:nvSpPr>
        <xdr:cNvPr id="132" name="フローチャート: 判断 131"/>
        <xdr:cNvSpPr/>
      </xdr:nvSpPr>
      <xdr:spPr>
        <a:xfrm>
          <a:off x="104267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80010</xdr:rowOff>
    </xdr:from>
    <xdr:to>
      <xdr:col>50</xdr:col>
      <xdr:colOff>165100</xdr:colOff>
      <xdr:row>64</xdr:row>
      <xdr:rowOff>10160</xdr:rowOff>
    </xdr:to>
    <xdr:sp macro="" textlink="">
      <xdr:nvSpPr>
        <xdr:cNvPr id="133" name="フローチャート: 判断 132"/>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64</xdr:row>
      <xdr:rowOff>1270</xdr:rowOff>
    </xdr:from>
    <xdr:ext cx="469900" cy="259080"/>
    <xdr:sp macro="" textlink="">
      <xdr:nvSpPr>
        <xdr:cNvPr id="134" name="n_1aveValue【体育館・プール】&#10;一人当たり面積"/>
        <xdr:cNvSpPr txBox="1"/>
      </xdr:nvSpPr>
      <xdr:spPr>
        <a:xfrm>
          <a:off x="9391650" y="1097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63</xdr:row>
      <xdr:rowOff>75565</xdr:rowOff>
    </xdr:from>
    <xdr:to>
      <xdr:col>46</xdr:col>
      <xdr:colOff>38100</xdr:colOff>
      <xdr:row>64</xdr:row>
      <xdr:rowOff>6350</xdr:rowOff>
    </xdr:to>
    <xdr:sp macro="" textlink="">
      <xdr:nvSpPr>
        <xdr:cNvPr id="135" name="フローチャート: 判断 134"/>
        <xdr:cNvSpPr/>
      </xdr:nvSpPr>
      <xdr:spPr>
        <a:xfrm>
          <a:off x="8699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63</xdr:row>
      <xdr:rowOff>168275</xdr:rowOff>
    </xdr:from>
    <xdr:ext cx="469265" cy="258445"/>
    <xdr:sp macro="" textlink="">
      <xdr:nvSpPr>
        <xdr:cNvPr id="136" name="n_2aveValue【体育館・プール】&#10;一人当たり面積"/>
        <xdr:cNvSpPr txBox="1"/>
      </xdr:nvSpPr>
      <xdr:spPr>
        <a:xfrm>
          <a:off x="8515350" y="1096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63</xdr:row>
      <xdr:rowOff>104775</xdr:rowOff>
    </xdr:from>
    <xdr:to>
      <xdr:col>41</xdr:col>
      <xdr:colOff>101600</xdr:colOff>
      <xdr:row>64</xdr:row>
      <xdr:rowOff>34925</xdr:rowOff>
    </xdr:to>
    <xdr:sp macro="" textlink="">
      <xdr:nvSpPr>
        <xdr:cNvPr id="137" name="フローチャート: 判断 136"/>
        <xdr:cNvSpPr/>
      </xdr:nvSpPr>
      <xdr:spPr>
        <a:xfrm>
          <a:off x="7810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64</xdr:row>
      <xdr:rowOff>26035</xdr:rowOff>
    </xdr:from>
    <xdr:ext cx="469265" cy="259080"/>
    <xdr:sp macro="" textlink="">
      <xdr:nvSpPr>
        <xdr:cNvPr id="138" name="n_3aveValue【体育館・プール】&#10;一人当たり面積"/>
        <xdr:cNvSpPr txBox="1"/>
      </xdr:nvSpPr>
      <xdr:spPr>
        <a:xfrm>
          <a:off x="7626350" y="1099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139" name="テキスト ボックス 1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40" name="テキスト ボックス 1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41" name="テキスト ボックス 1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42" name="テキスト ボックス 1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43" name="テキスト ボックス 1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68580</xdr:rowOff>
    </xdr:from>
    <xdr:to>
      <xdr:col>55</xdr:col>
      <xdr:colOff>50800</xdr:colOff>
      <xdr:row>63</xdr:row>
      <xdr:rowOff>170180</xdr:rowOff>
    </xdr:to>
    <xdr:sp macro="" textlink="">
      <xdr:nvSpPr>
        <xdr:cNvPr id="144" name="楕円 143"/>
        <xdr:cNvSpPr/>
      </xdr:nvSpPr>
      <xdr:spPr>
        <a:xfrm>
          <a:off x="104267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92075</xdr:rowOff>
    </xdr:from>
    <xdr:ext cx="469900" cy="259080"/>
    <xdr:sp macro="" textlink="">
      <xdr:nvSpPr>
        <xdr:cNvPr id="145" name="【体育館・プール】&#10;一人当たり面積該当値テキスト"/>
        <xdr:cNvSpPr txBox="1"/>
      </xdr:nvSpPr>
      <xdr:spPr>
        <a:xfrm>
          <a:off x="10515600" y="1072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70485</xdr:rowOff>
    </xdr:from>
    <xdr:to>
      <xdr:col>50</xdr:col>
      <xdr:colOff>165100</xdr:colOff>
      <xdr:row>64</xdr:row>
      <xdr:rowOff>635</xdr:rowOff>
    </xdr:to>
    <xdr:sp macro="" textlink="">
      <xdr:nvSpPr>
        <xdr:cNvPr id="146" name="楕円 145"/>
        <xdr:cNvSpPr/>
      </xdr:nvSpPr>
      <xdr:spPr>
        <a:xfrm>
          <a:off x="95885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119380</xdr:rowOff>
    </xdr:from>
    <xdr:to>
      <xdr:col>55</xdr:col>
      <xdr:colOff>0</xdr:colOff>
      <xdr:row>63</xdr:row>
      <xdr:rowOff>121285</xdr:rowOff>
    </xdr:to>
    <xdr:cxnSp macro="">
      <xdr:nvCxnSpPr>
        <xdr:cNvPr id="147" name="直線コネクタ 146"/>
        <xdr:cNvCxnSpPr/>
      </xdr:nvCxnSpPr>
      <xdr:spPr>
        <a:xfrm flipV="1">
          <a:off x="9639300" y="109207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70485</xdr:rowOff>
    </xdr:from>
    <xdr:to>
      <xdr:col>46</xdr:col>
      <xdr:colOff>38100</xdr:colOff>
      <xdr:row>64</xdr:row>
      <xdr:rowOff>635</xdr:rowOff>
    </xdr:to>
    <xdr:sp macro="" textlink="">
      <xdr:nvSpPr>
        <xdr:cNvPr id="148" name="楕円 147"/>
        <xdr:cNvSpPr/>
      </xdr:nvSpPr>
      <xdr:spPr>
        <a:xfrm>
          <a:off x="8699500" y="108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121285</xdr:rowOff>
    </xdr:from>
    <xdr:to>
      <xdr:col>50</xdr:col>
      <xdr:colOff>114300</xdr:colOff>
      <xdr:row>63</xdr:row>
      <xdr:rowOff>121285</xdr:rowOff>
    </xdr:to>
    <xdr:cxnSp macro="">
      <xdr:nvCxnSpPr>
        <xdr:cNvPr id="149" name="直線コネクタ 148"/>
        <xdr:cNvCxnSpPr/>
      </xdr:nvCxnSpPr>
      <xdr:spPr>
        <a:xfrm>
          <a:off x="8750300" y="109226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71755</xdr:rowOff>
    </xdr:from>
    <xdr:to>
      <xdr:col>41</xdr:col>
      <xdr:colOff>101600</xdr:colOff>
      <xdr:row>64</xdr:row>
      <xdr:rowOff>1905</xdr:rowOff>
    </xdr:to>
    <xdr:sp macro="" textlink="">
      <xdr:nvSpPr>
        <xdr:cNvPr id="150" name="楕円 149"/>
        <xdr:cNvSpPr/>
      </xdr:nvSpPr>
      <xdr:spPr>
        <a:xfrm>
          <a:off x="7810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121285</xdr:rowOff>
    </xdr:from>
    <xdr:to>
      <xdr:col>45</xdr:col>
      <xdr:colOff>177800</xdr:colOff>
      <xdr:row>63</xdr:row>
      <xdr:rowOff>122555</xdr:rowOff>
    </xdr:to>
    <xdr:cxnSp macro="">
      <xdr:nvCxnSpPr>
        <xdr:cNvPr id="151" name="直線コネクタ 150"/>
        <xdr:cNvCxnSpPr/>
      </xdr:nvCxnSpPr>
      <xdr:spPr>
        <a:xfrm flipV="1">
          <a:off x="7861300" y="109226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17780</xdr:rowOff>
    </xdr:from>
    <xdr:ext cx="469900" cy="258445"/>
    <xdr:sp macro="" textlink="">
      <xdr:nvSpPr>
        <xdr:cNvPr id="152" name="n_1mainValue【体育館・プール】&#10;一人当たり面積"/>
        <xdr:cNvSpPr txBox="1"/>
      </xdr:nvSpPr>
      <xdr:spPr>
        <a:xfrm>
          <a:off x="9391650" y="10647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17780</xdr:rowOff>
    </xdr:from>
    <xdr:ext cx="469265" cy="258445"/>
    <xdr:sp macro="" textlink="">
      <xdr:nvSpPr>
        <xdr:cNvPr id="153" name="n_2mainValue【体育館・プール】&#10;一人当たり面積"/>
        <xdr:cNvSpPr txBox="1"/>
      </xdr:nvSpPr>
      <xdr:spPr>
        <a:xfrm>
          <a:off x="8515350" y="1064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18415</xdr:rowOff>
    </xdr:from>
    <xdr:ext cx="469265" cy="258445"/>
    <xdr:sp macro="" textlink="">
      <xdr:nvSpPr>
        <xdr:cNvPr id="154" name="n_3mainValue【体育館・プール】&#10;一人当たり面積"/>
        <xdr:cNvSpPr txBox="1"/>
      </xdr:nvSpPr>
      <xdr:spPr>
        <a:xfrm>
          <a:off x="7626350" y="10648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163" name="テキスト ボックス 16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165" name="テキスト ボックス 164"/>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167" name="テキスト ボックス 166"/>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69" name="テキスト ボックス 16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71" name="テキスト ボックス 17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173" name="テキスト ボックス 17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175" name="テキスト ボックス 174"/>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177" name="テキスト ボックス 176"/>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17780</xdr:rowOff>
    </xdr:to>
    <xdr:cxnSp macro="">
      <xdr:nvCxnSpPr>
        <xdr:cNvPr id="179" name="直線コネクタ 178"/>
        <xdr:cNvCxnSpPr/>
      </xdr:nvCxnSpPr>
      <xdr:spPr>
        <a:xfrm flipV="1">
          <a:off x="4634865" y="1333500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20955</xdr:rowOff>
    </xdr:from>
    <xdr:ext cx="405130" cy="258445"/>
    <xdr:sp macro="" textlink="">
      <xdr:nvSpPr>
        <xdr:cNvPr id="180" name="【福祉施設】&#10;有形固定資産減価償却率最小値テキスト"/>
        <xdr:cNvSpPr txBox="1"/>
      </xdr:nvSpPr>
      <xdr:spPr>
        <a:xfrm>
          <a:off x="4673600" y="14937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165100</xdr:colOff>
      <xdr:row>87</xdr:row>
      <xdr:rowOff>17780</xdr:rowOff>
    </xdr:from>
    <xdr:to>
      <xdr:col>24</xdr:col>
      <xdr:colOff>152400</xdr:colOff>
      <xdr:row>87</xdr:row>
      <xdr:rowOff>17780</xdr:rowOff>
    </xdr:to>
    <xdr:cxnSp macro="">
      <xdr:nvCxnSpPr>
        <xdr:cNvPr id="181" name="直線コネクタ 180"/>
        <xdr:cNvCxnSpPr/>
      </xdr:nvCxnSpPr>
      <xdr:spPr>
        <a:xfrm>
          <a:off x="4546600" y="1493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182"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80645</xdr:rowOff>
    </xdr:from>
    <xdr:ext cx="405130" cy="259080"/>
    <xdr:sp macro="" textlink="">
      <xdr:nvSpPr>
        <xdr:cNvPr id="184" name="【福祉施設】&#10;有形固定資産減価償却率平均値テキスト"/>
        <xdr:cNvSpPr txBox="1"/>
      </xdr:nvSpPr>
      <xdr:spPr>
        <a:xfrm>
          <a:off x="4673600" y="1413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57785</xdr:rowOff>
    </xdr:from>
    <xdr:to>
      <xdr:col>24</xdr:col>
      <xdr:colOff>114300</xdr:colOff>
      <xdr:row>83</xdr:row>
      <xdr:rowOff>159385</xdr:rowOff>
    </xdr:to>
    <xdr:sp macro="" textlink="">
      <xdr:nvSpPr>
        <xdr:cNvPr id="185" name="フローチャート: 判断 184"/>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17780</xdr:rowOff>
    </xdr:from>
    <xdr:ext cx="405130" cy="258445"/>
    <xdr:sp macro="" textlink="">
      <xdr:nvSpPr>
        <xdr:cNvPr id="187" name="n_1aveValue【福祉施設】&#10;有形固定資産減価償却率"/>
        <xdr:cNvSpPr txBox="1"/>
      </xdr:nvSpPr>
      <xdr:spPr>
        <a:xfrm>
          <a:off x="3582035" y="14076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83</xdr:row>
      <xdr:rowOff>95885</xdr:rowOff>
    </xdr:from>
    <xdr:to>
      <xdr:col>15</xdr:col>
      <xdr:colOff>101600</xdr:colOff>
      <xdr:row>84</xdr:row>
      <xdr:rowOff>26035</xdr:rowOff>
    </xdr:to>
    <xdr:sp macro="" textlink="">
      <xdr:nvSpPr>
        <xdr:cNvPr id="188" name="フローチャート: 判断 187"/>
        <xdr:cNvSpPr/>
      </xdr:nvSpPr>
      <xdr:spPr>
        <a:xfrm>
          <a:off x="2857500" y="1432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82</xdr:row>
      <xdr:rowOff>42545</xdr:rowOff>
    </xdr:from>
    <xdr:ext cx="404495" cy="258445"/>
    <xdr:sp macro="" textlink="">
      <xdr:nvSpPr>
        <xdr:cNvPr id="189" name="n_2aveValue【福祉施設】&#10;有形固定資産減価償却率"/>
        <xdr:cNvSpPr txBox="1"/>
      </xdr:nvSpPr>
      <xdr:spPr>
        <a:xfrm>
          <a:off x="2705735" y="14101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63500</xdr:colOff>
      <xdr:row>83</xdr:row>
      <xdr:rowOff>69215</xdr:rowOff>
    </xdr:from>
    <xdr:to>
      <xdr:col>10</xdr:col>
      <xdr:colOff>165100</xdr:colOff>
      <xdr:row>83</xdr:row>
      <xdr:rowOff>170815</xdr:rowOff>
    </xdr:to>
    <xdr:sp macro="" textlink="">
      <xdr:nvSpPr>
        <xdr:cNvPr id="190" name="フローチャート: 判断 189"/>
        <xdr:cNvSpPr/>
      </xdr:nvSpPr>
      <xdr:spPr>
        <a:xfrm>
          <a:off x="1968500" y="142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102235</xdr:colOff>
      <xdr:row>82</xdr:row>
      <xdr:rowOff>15875</xdr:rowOff>
    </xdr:from>
    <xdr:ext cx="404495" cy="259080"/>
    <xdr:sp macro="" textlink="">
      <xdr:nvSpPr>
        <xdr:cNvPr id="191" name="n_3aveValue【福祉施設】&#10;有形固定資産減価償却率"/>
        <xdr:cNvSpPr txBox="1"/>
      </xdr:nvSpPr>
      <xdr:spPr>
        <a:xfrm>
          <a:off x="1816735" y="14074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192" name="テキスト ボックス 1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93" name="テキスト ボックス 1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94" name="テキスト ボックス 1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95" name="テキスト ボックス 1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96" name="テキスト ボックス 1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197" name="楕円 196"/>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11430</xdr:rowOff>
    </xdr:from>
    <xdr:ext cx="405130" cy="259080"/>
    <xdr:sp macro="" textlink="">
      <xdr:nvSpPr>
        <xdr:cNvPr id="198" name="【福祉施設】&#10;有形固定資産減価償却率該当値テキスト"/>
        <xdr:cNvSpPr txBox="1"/>
      </xdr:nvSpPr>
      <xdr:spPr>
        <a:xfrm>
          <a:off x="4673600" y="1441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74930</xdr:rowOff>
    </xdr:from>
    <xdr:to>
      <xdr:col>20</xdr:col>
      <xdr:colOff>38100</xdr:colOff>
      <xdr:row>85</xdr:row>
      <xdr:rowOff>5080</xdr:rowOff>
    </xdr:to>
    <xdr:sp macro="" textlink="">
      <xdr:nvSpPr>
        <xdr:cNvPr id="199" name="楕円 198"/>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125730</xdr:rowOff>
    </xdr:to>
    <xdr:cxnSp macro="">
      <xdr:nvCxnSpPr>
        <xdr:cNvPr id="200" name="直線コネクタ 199"/>
        <xdr:cNvCxnSpPr/>
      </xdr:nvCxnSpPr>
      <xdr:spPr>
        <a:xfrm flipV="1">
          <a:off x="3797300" y="144856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116840</xdr:rowOff>
    </xdr:from>
    <xdr:to>
      <xdr:col>15</xdr:col>
      <xdr:colOff>101600</xdr:colOff>
      <xdr:row>85</xdr:row>
      <xdr:rowOff>46990</xdr:rowOff>
    </xdr:to>
    <xdr:sp macro="" textlink="">
      <xdr:nvSpPr>
        <xdr:cNvPr id="201" name="楕円 200"/>
        <xdr:cNvSpPr/>
      </xdr:nvSpPr>
      <xdr:spPr>
        <a:xfrm>
          <a:off x="28575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125730</xdr:rowOff>
    </xdr:from>
    <xdr:to>
      <xdr:col>19</xdr:col>
      <xdr:colOff>177800</xdr:colOff>
      <xdr:row>84</xdr:row>
      <xdr:rowOff>167640</xdr:rowOff>
    </xdr:to>
    <xdr:cxnSp macro="">
      <xdr:nvCxnSpPr>
        <xdr:cNvPr id="202" name="直線コネクタ 201"/>
        <xdr:cNvCxnSpPr/>
      </xdr:nvCxnSpPr>
      <xdr:spPr>
        <a:xfrm flipV="1">
          <a:off x="2908300" y="145275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84</xdr:row>
      <xdr:rowOff>167640</xdr:rowOff>
    </xdr:from>
    <xdr:ext cx="405130" cy="258445"/>
    <xdr:sp macro="" textlink="">
      <xdr:nvSpPr>
        <xdr:cNvPr id="203" name="n_1mainValue【福祉施設】&#10;有形固定資産減価償却率"/>
        <xdr:cNvSpPr txBox="1"/>
      </xdr:nvSpPr>
      <xdr:spPr>
        <a:xfrm>
          <a:off x="3582035" y="14569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38100</xdr:rowOff>
    </xdr:from>
    <xdr:ext cx="404495" cy="259080"/>
    <xdr:sp macro="" textlink="">
      <xdr:nvSpPr>
        <xdr:cNvPr id="204" name="n_2mainValue【福祉施設】&#10;有形固定資産減価償却率"/>
        <xdr:cNvSpPr txBox="1"/>
      </xdr:nvSpPr>
      <xdr:spPr>
        <a:xfrm>
          <a:off x="2705735" y="146113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13" name="テキスト ボックス 21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15" name="直線コネクタ 21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6725" cy="259080"/>
    <xdr:sp macro="" textlink="">
      <xdr:nvSpPr>
        <xdr:cNvPr id="216" name="テキスト ボックス 215"/>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17" name="直線コネクタ 21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6725" cy="258445"/>
    <xdr:sp macro="" textlink="">
      <xdr:nvSpPr>
        <xdr:cNvPr id="218" name="テキスト ボックス 217"/>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19" name="直線コネクタ 21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6725" cy="259080"/>
    <xdr:sp macro="" textlink="">
      <xdr:nvSpPr>
        <xdr:cNvPr id="220" name="テキスト ボックス 219"/>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21" name="直線コネクタ 22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6725" cy="258445"/>
    <xdr:sp macro="" textlink="">
      <xdr:nvSpPr>
        <xdr:cNvPr id="222" name="テキスト ボックス 221"/>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23" name="直線コネクタ 22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6725" cy="259080"/>
    <xdr:sp macro="" textlink="">
      <xdr:nvSpPr>
        <xdr:cNvPr id="224" name="テキスト ボックス 223"/>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25" name="直線コネクタ 22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6725" cy="259080"/>
    <xdr:sp macro="" textlink="">
      <xdr:nvSpPr>
        <xdr:cNvPr id="226" name="テキスト ボックス 225"/>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28" name="テキスト ボックス 22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160655</xdr:rowOff>
    </xdr:from>
    <xdr:to>
      <xdr:col>54</xdr:col>
      <xdr:colOff>189865</xdr:colOff>
      <xdr:row>86</xdr:row>
      <xdr:rowOff>159385</xdr:rowOff>
    </xdr:to>
    <xdr:cxnSp macro="">
      <xdr:nvCxnSpPr>
        <xdr:cNvPr id="230" name="直線コネクタ 229"/>
        <xdr:cNvCxnSpPr/>
      </xdr:nvCxnSpPr>
      <xdr:spPr>
        <a:xfrm flipV="1">
          <a:off x="10476865" y="13362305"/>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163195</xdr:rowOff>
    </xdr:from>
    <xdr:ext cx="469900" cy="259080"/>
    <xdr:sp macro="" textlink="">
      <xdr:nvSpPr>
        <xdr:cNvPr id="231" name="【福祉施設】&#10;一人当たり面積最小値テキスト"/>
        <xdr:cNvSpPr txBox="1"/>
      </xdr:nvSpPr>
      <xdr:spPr>
        <a:xfrm>
          <a:off x="10515600" y="14907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159385</xdr:rowOff>
    </xdr:from>
    <xdr:to>
      <xdr:col>55</xdr:col>
      <xdr:colOff>88900</xdr:colOff>
      <xdr:row>86</xdr:row>
      <xdr:rowOff>159385</xdr:rowOff>
    </xdr:to>
    <xdr:cxnSp macro="">
      <xdr:nvCxnSpPr>
        <xdr:cNvPr id="232" name="直線コネクタ 231"/>
        <xdr:cNvCxnSpPr/>
      </xdr:nvCxnSpPr>
      <xdr:spPr>
        <a:xfrm>
          <a:off x="10388600" y="1490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107315</xdr:rowOff>
    </xdr:from>
    <xdr:ext cx="469900" cy="259080"/>
    <xdr:sp macro="" textlink="">
      <xdr:nvSpPr>
        <xdr:cNvPr id="233" name="【福祉施設】&#10;一人当たり面積最大値テキスト"/>
        <xdr:cNvSpPr txBox="1"/>
      </xdr:nvSpPr>
      <xdr:spPr>
        <a:xfrm>
          <a:off x="10515600" y="13137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160655</xdr:rowOff>
    </xdr:from>
    <xdr:to>
      <xdr:col>55</xdr:col>
      <xdr:colOff>88900</xdr:colOff>
      <xdr:row>77</xdr:row>
      <xdr:rowOff>160655</xdr:rowOff>
    </xdr:to>
    <xdr:cxnSp macro="">
      <xdr:nvCxnSpPr>
        <xdr:cNvPr id="234" name="直線コネクタ 233"/>
        <xdr:cNvCxnSpPr/>
      </xdr:nvCxnSpPr>
      <xdr:spPr>
        <a:xfrm>
          <a:off x="10388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132080</xdr:rowOff>
    </xdr:from>
    <xdr:ext cx="469900" cy="258445"/>
    <xdr:sp macro="" textlink="">
      <xdr:nvSpPr>
        <xdr:cNvPr id="235" name="【福祉施設】&#10;一人当たり面積平均値テキスト"/>
        <xdr:cNvSpPr txBox="1"/>
      </xdr:nvSpPr>
      <xdr:spPr>
        <a:xfrm>
          <a:off x="10515600" y="145338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153035</xdr:rowOff>
    </xdr:from>
    <xdr:to>
      <xdr:col>55</xdr:col>
      <xdr:colOff>50800</xdr:colOff>
      <xdr:row>85</xdr:row>
      <xdr:rowOff>83185</xdr:rowOff>
    </xdr:to>
    <xdr:sp macro="" textlink="">
      <xdr:nvSpPr>
        <xdr:cNvPr id="236" name="フローチャート: 判断 235"/>
        <xdr:cNvSpPr/>
      </xdr:nvSpPr>
      <xdr:spPr>
        <a:xfrm>
          <a:off x="10426700" y="1455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635</xdr:rowOff>
    </xdr:from>
    <xdr:to>
      <xdr:col>50</xdr:col>
      <xdr:colOff>165100</xdr:colOff>
      <xdr:row>85</xdr:row>
      <xdr:rowOff>102235</xdr:rowOff>
    </xdr:to>
    <xdr:sp macro="" textlink="">
      <xdr:nvSpPr>
        <xdr:cNvPr id="237" name="フローチャート: 判断 236"/>
        <xdr:cNvSpPr/>
      </xdr:nvSpPr>
      <xdr:spPr>
        <a:xfrm>
          <a:off x="9588500" y="145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85</xdr:row>
      <xdr:rowOff>93345</xdr:rowOff>
    </xdr:from>
    <xdr:ext cx="469900" cy="259080"/>
    <xdr:sp macro="" textlink="">
      <xdr:nvSpPr>
        <xdr:cNvPr id="238" name="n_1aveValue【福祉施設】&#10;一人当たり面積"/>
        <xdr:cNvSpPr txBox="1"/>
      </xdr:nvSpPr>
      <xdr:spPr>
        <a:xfrm>
          <a:off x="939165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85</xdr:row>
      <xdr:rowOff>10795</xdr:rowOff>
    </xdr:from>
    <xdr:to>
      <xdr:col>46</xdr:col>
      <xdr:colOff>38100</xdr:colOff>
      <xdr:row>85</xdr:row>
      <xdr:rowOff>112395</xdr:rowOff>
    </xdr:to>
    <xdr:sp macro="" textlink="">
      <xdr:nvSpPr>
        <xdr:cNvPr id="239" name="フローチャート: 判断 238"/>
        <xdr:cNvSpPr/>
      </xdr:nvSpPr>
      <xdr:spPr>
        <a:xfrm>
          <a:off x="8699500" y="1458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85</xdr:row>
      <xdr:rowOff>103505</xdr:rowOff>
    </xdr:from>
    <xdr:ext cx="469265" cy="259080"/>
    <xdr:sp macro="" textlink="">
      <xdr:nvSpPr>
        <xdr:cNvPr id="240" name="n_2aveValue【福祉施設】&#10;一人当たり面積"/>
        <xdr:cNvSpPr txBox="1"/>
      </xdr:nvSpPr>
      <xdr:spPr>
        <a:xfrm>
          <a:off x="8515350" y="14676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85</xdr:row>
      <xdr:rowOff>33655</xdr:rowOff>
    </xdr:from>
    <xdr:to>
      <xdr:col>41</xdr:col>
      <xdr:colOff>101600</xdr:colOff>
      <xdr:row>85</xdr:row>
      <xdr:rowOff>135255</xdr:rowOff>
    </xdr:to>
    <xdr:sp macro="" textlink="">
      <xdr:nvSpPr>
        <xdr:cNvPr id="241" name="フローチャート: 判断 240"/>
        <xdr:cNvSpPr/>
      </xdr:nvSpPr>
      <xdr:spPr>
        <a:xfrm>
          <a:off x="7810500" y="1460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83</xdr:row>
      <xdr:rowOff>151765</xdr:rowOff>
    </xdr:from>
    <xdr:ext cx="469265" cy="259080"/>
    <xdr:sp macro="" textlink="">
      <xdr:nvSpPr>
        <xdr:cNvPr id="242" name="n_3aveValue【福祉施設】&#10;一人当たり面積"/>
        <xdr:cNvSpPr txBox="1"/>
      </xdr:nvSpPr>
      <xdr:spPr>
        <a:xfrm>
          <a:off x="7626350" y="14382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43" name="テキスト ボックス 24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44" name="テキスト ボックス 24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45" name="テキスト ボックス 24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46" name="テキスト ボックス 24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47" name="テキスト ボックス 24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129540</xdr:rowOff>
    </xdr:from>
    <xdr:to>
      <xdr:col>55</xdr:col>
      <xdr:colOff>50800</xdr:colOff>
      <xdr:row>84</xdr:row>
      <xdr:rowOff>59690</xdr:rowOff>
    </xdr:to>
    <xdr:sp macro="" textlink="">
      <xdr:nvSpPr>
        <xdr:cNvPr id="248" name="楕円 247"/>
        <xdr:cNvSpPr/>
      </xdr:nvSpPr>
      <xdr:spPr>
        <a:xfrm>
          <a:off x="10426700" y="143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152400</xdr:rowOff>
    </xdr:from>
    <xdr:ext cx="469900" cy="259080"/>
    <xdr:sp macro="" textlink="">
      <xdr:nvSpPr>
        <xdr:cNvPr id="249" name="【福祉施設】&#10;一人当たり面積該当値テキスト"/>
        <xdr:cNvSpPr txBox="1"/>
      </xdr:nvSpPr>
      <xdr:spPr>
        <a:xfrm>
          <a:off x="10515600" y="14211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133350</xdr:rowOff>
    </xdr:from>
    <xdr:to>
      <xdr:col>50</xdr:col>
      <xdr:colOff>165100</xdr:colOff>
      <xdr:row>84</xdr:row>
      <xdr:rowOff>63500</xdr:rowOff>
    </xdr:to>
    <xdr:sp macro="" textlink="">
      <xdr:nvSpPr>
        <xdr:cNvPr id="250" name="楕円 249"/>
        <xdr:cNvSpPr/>
      </xdr:nvSpPr>
      <xdr:spPr>
        <a:xfrm>
          <a:off x="9588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xdr:rowOff>
    </xdr:from>
    <xdr:to>
      <xdr:col>55</xdr:col>
      <xdr:colOff>0</xdr:colOff>
      <xdr:row>84</xdr:row>
      <xdr:rowOff>12700</xdr:rowOff>
    </xdr:to>
    <xdr:cxnSp macro="">
      <xdr:nvCxnSpPr>
        <xdr:cNvPr id="251" name="直線コネクタ 250"/>
        <xdr:cNvCxnSpPr/>
      </xdr:nvCxnSpPr>
      <xdr:spPr>
        <a:xfrm flipV="1">
          <a:off x="9639300" y="144106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133350</xdr:rowOff>
    </xdr:from>
    <xdr:to>
      <xdr:col>46</xdr:col>
      <xdr:colOff>38100</xdr:colOff>
      <xdr:row>84</xdr:row>
      <xdr:rowOff>63500</xdr:rowOff>
    </xdr:to>
    <xdr:sp macro="" textlink="">
      <xdr:nvSpPr>
        <xdr:cNvPr id="252" name="楕円 251"/>
        <xdr:cNvSpPr/>
      </xdr:nvSpPr>
      <xdr:spPr>
        <a:xfrm>
          <a:off x="8699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xdr:rowOff>
    </xdr:from>
    <xdr:to>
      <xdr:col>50</xdr:col>
      <xdr:colOff>114300</xdr:colOff>
      <xdr:row>84</xdr:row>
      <xdr:rowOff>12700</xdr:rowOff>
    </xdr:to>
    <xdr:cxnSp macro="">
      <xdr:nvCxnSpPr>
        <xdr:cNvPr id="253" name="直線コネクタ 252"/>
        <xdr:cNvCxnSpPr/>
      </xdr:nvCxnSpPr>
      <xdr:spPr>
        <a:xfrm flipV="1">
          <a:off x="8750300" y="14414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80010</xdr:rowOff>
    </xdr:from>
    <xdr:ext cx="469900" cy="259080"/>
    <xdr:sp macro="" textlink="">
      <xdr:nvSpPr>
        <xdr:cNvPr id="254" name="n_1mainValue【福祉施設】&#10;一人当たり面積"/>
        <xdr:cNvSpPr txBox="1"/>
      </xdr:nvSpPr>
      <xdr:spPr>
        <a:xfrm>
          <a:off x="9391650" y="1413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80010</xdr:rowOff>
    </xdr:from>
    <xdr:ext cx="469265" cy="259080"/>
    <xdr:sp macro="" textlink="">
      <xdr:nvSpPr>
        <xdr:cNvPr id="255" name="n_2mainValue【福祉施設】&#10;一人当たり面積"/>
        <xdr:cNvSpPr txBox="1"/>
      </xdr:nvSpPr>
      <xdr:spPr>
        <a:xfrm>
          <a:off x="8515350" y="14138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280" name="テキスト ボックス 27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2" name="直線コネクタ 28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67310</xdr:rowOff>
    </xdr:from>
    <xdr:ext cx="338455" cy="259080"/>
    <xdr:sp macro="" textlink="">
      <xdr:nvSpPr>
        <xdr:cNvPr id="283" name="テキスト ボックス 282"/>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4" name="直線コネクタ 28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285" name="テキスト ボックス 28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6" name="直線コネクタ 28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287" name="テキスト ボックス 28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8" name="直線コネクタ 28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289" name="テキスト ボックス 28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0" name="直線コネクタ 28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291" name="テキスト ボックス 290"/>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2" name="直線コネクタ 29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293" name="テキスト ボックス 29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139700</xdr:rowOff>
    </xdr:from>
    <xdr:to>
      <xdr:col>85</xdr:col>
      <xdr:colOff>126365</xdr:colOff>
      <xdr:row>42</xdr:row>
      <xdr:rowOff>38100</xdr:rowOff>
    </xdr:to>
    <xdr:cxnSp macro="">
      <xdr:nvCxnSpPr>
        <xdr:cNvPr id="295" name="直線コネクタ 294"/>
        <xdr:cNvCxnSpPr/>
      </xdr:nvCxnSpPr>
      <xdr:spPr>
        <a:xfrm flipV="1">
          <a:off x="16318865" y="596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340360" cy="258445"/>
    <xdr:sp macro="" textlink="">
      <xdr:nvSpPr>
        <xdr:cNvPr id="296" name="【一般廃棄物処理施設】&#10;有形固定資産減価償却率最小値テキスト"/>
        <xdr:cNvSpPr txBox="1"/>
      </xdr:nvSpPr>
      <xdr:spPr>
        <a:xfrm>
          <a:off x="16357600" y="724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97" name="直線コネクタ 296"/>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86360</xdr:rowOff>
    </xdr:from>
    <xdr:ext cx="469900" cy="258445"/>
    <xdr:sp macro="" textlink="">
      <xdr:nvSpPr>
        <xdr:cNvPr id="298" name="【一般廃棄物処理施設】&#10;有形固定資産減価償却率最大値テキスト"/>
        <xdr:cNvSpPr txBox="1"/>
      </xdr:nvSpPr>
      <xdr:spPr>
        <a:xfrm>
          <a:off x="16357600" y="574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99" name="直線コネクタ 298"/>
        <xdr:cNvCxnSpPr/>
      </xdr:nvCxnSpPr>
      <xdr:spPr>
        <a:xfrm>
          <a:off x="16230600" y="59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7620</xdr:rowOff>
    </xdr:from>
    <xdr:ext cx="405130" cy="258445"/>
    <xdr:sp macro="" textlink="">
      <xdr:nvSpPr>
        <xdr:cNvPr id="300" name="【一般廃棄物処理施設】&#10;有形固定資産減価償却率平均値テキスト"/>
        <xdr:cNvSpPr txBox="1"/>
      </xdr:nvSpPr>
      <xdr:spPr>
        <a:xfrm>
          <a:off x="16357600" y="6351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1" name="フローチャート: 判断 300"/>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2" name="フローチャート: 判断 301"/>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124460</xdr:rowOff>
    </xdr:from>
    <xdr:ext cx="405130" cy="259080"/>
    <xdr:sp macro="" textlink="">
      <xdr:nvSpPr>
        <xdr:cNvPr id="303" name="n_1aveValue【一般廃棄物処理施設】&#10;有形固定資産減価償却率"/>
        <xdr:cNvSpPr txBox="1"/>
      </xdr:nvSpPr>
      <xdr:spPr>
        <a:xfrm>
          <a:off x="15266035"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04" name="フローチャート: 判断 30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36</xdr:row>
      <xdr:rowOff>52070</xdr:rowOff>
    </xdr:from>
    <xdr:ext cx="404495" cy="258445"/>
    <xdr:sp macro="" textlink="">
      <xdr:nvSpPr>
        <xdr:cNvPr id="305" name="n_2aveValue【一般廃棄物処理施設】&#10;有形固定資産減価償却率"/>
        <xdr:cNvSpPr txBox="1"/>
      </xdr:nvSpPr>
      <xdr:spPr>
        <a:xfrm>
          <a:off x="14389735" y="6224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06" name="フローチャート: 判断 305"/>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37</xdr:row>
      <xdr:rowOff>1270</xdr:rowOff>
    </xdr:from>
    <xdr:ext cx="404495" cy="259080"/>
    <xdr:sp macro="" textlink="">
      <xdr:nvSpPr>
        <xdr:cNvPr id="307" name="n_3aveValue【一般廃棄物処理施設】&#10;有形固定資産減価償却率"/>
        <xdr:cNvSpPr txBox="1"/>
      </xdr:nvSpPr>
      <xdr:spPr>
        <a:xfrm>
          <a:off x="13500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08" name="テキスト ボックス 30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09" name="テキスト ボックス 30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0" name="テキスト ボックス 30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1" name="テキスト ボックス 31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12" name="テキスト ボックス 31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41910</xdr:rowOff>
    </xdr:from>
    <xdr:to>
      <xdr:col>85</xdr:col>
      <xdr:colOff>177800</xdr:colOff>
      <xdr:row>39</xdr:row>
      <xdr:rowOff>143510</xdr:rowOff>
    </xdr:to>
    <xdr:sp macro="" textlink="">
      <xdr:nvSpPr>
        <xdr:cNvPr id="313" name="楕円 312"/>
        <xdr:cNvSpPr/>
      </xdr:nvSpPr>
      <xdr:spPr>
        <a:xfrm>
          <a:off x="162687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20320</xdr:rowOff>
    </xdr:from>
    <xdr:ext cx="405130" cy="258445"/>
    <xdr:sp macro="" textlink="">
      <xdr:nvSpPr>
        <xdr:cNvPr id="314" name="【一般廃棄物処理施設】&#10;有形固定資産減価償却率該当値テキスト"/>
        <xdr:cNvSpPr txBox="1"/>
      </xdr:nvSpPr>
      <xdr:spPr>
        <a:xfrm>
          <a:off x="16357600" y="6706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83820</xdr:rowOff>
    </xdr:from>
    <xdr:to>
      <xdr:col>81</xdr:col>
      <xdr:colOff>101600</xdr:colOff>
      <xdr:row>40</xdr:row>
      <xdr:rowOff>13970</xdr:rowOff>
    </xdr:to>
    <xdr:sp macro="" textlink="">
      <xdr:nvSpPr>
        <xdr:cNvPr id="315" name="楕円 314"/>
        <xdr:cNvSpPr/>
      </xdr:nvSpPr>
      <xdr:spPr>
        <a:xfrm>
          <a:off x="15430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92710</xdr:rowOff>
    </xdr:from>
    <xdr:to>
      <xdr:col>85</xdr:col>
      <xdr:colOff>127000</xdr:colOff>
      <xdr:row>39</xdr:row>
      <xdr:rowOff>134620</xdr:rowOff>
    </xdr:to>
    <xdr:cxnSp macro="">
      <xdr:nvCxnSpPr>
        <xdr:cNvPr id="316" name="直線コネクタ 315"/>
        <xdr:cNvCxnSpPr/>
      </xdr:nvCxnSpPr>
      <xdr:spPr>
        <a:xfrm flipV="1">
          <a:off x="15481300" y="677926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317" name="楕円 316"/>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134620</xdr:rowOff>
    </xdr:to>
    <xdr:cxnSp macro="">
      <xdr:nvCxnSpPr>
        <xdr:cNvPr id="318" name="直線コネクタ 317"/>
        <xdr:cNvCxnSpPr/>
      </xdr:nvCxnSpPr>
      <xdr:spPr>
        <a:xfrm>
          <a:off x="14592300" y="671703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40</xdr:row>
      <xdr:rowOff>5080</xdr:rowOff>
    </xdr:from>
    <xdr:ext cx="405130" cy="259080"/>
    <xdr:sp macro="" textlink="">
      <xdr:nvSpPr>
        <xdr:cNvPr id="319" name="n_1mainValue【一般廃棄物処理施設】&#10;有形固定資産減価償却率"/>
        <xdr:cNvSpPr txBox="1"/>
      </xdr:nvSpPr>
      <xdr:spPr>
        <a:xfrm>
          <a:off x="15266035" y="686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72390</xdr:rowOff>
    </xdr:from>
    <xdr:ext cx="404495" cy="259080"/>
    <xdr:sp macro="" textlink="">
      <xdr:nvSpPr>
        <xdr:cNvPr id="320" name="n_2mainValue【一般廃棄物処理施設】&#10;有形固定資産減価償却率"/>
        <xdr:cNvSpPr txBox="1"/>
      </xdr:nvSpPr>
      <xdr:spPr>
        <a:xfrm>
          <a:off x="14389735" y="6758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29" name="テキスト ボックス 32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1" name="直線コネクタ 33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8285" cy="259080"/>
    <xdr:sp macro="" textlink="">
      <xdr:nvSpPr>
        <xdr:cNvPr id="332" name="テキスト ボックス 331"/>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3" name="直線コネクタ 33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4995" cy="258445"/>
    <xdr:sp macro="" textlink="">
      <xdr:nvSpPr>
        <xdr:cNvPr id="334" name="テキスト ボックス 333"/>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5" name="直線コネクタ 33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995" cy="259080"/>
    <xdr:sp macro="" textlink="">
      <xdr:nvSpPr>
        <xdr:cNvPr id="336" name="テキスト ボックス 335"/>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7" name="直線コネクタ 33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995" cy="259080"/>
    <xdr:sp macro="" textlink="">
      <xdr:nvSpPr>
        <xdr:cNvPr id="338" name="テキスト ボックス 337"/>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9" name="直線コネクタ 33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5165" cy="258445"/>
    <xdr:sp macro="" textlink="">
      <xdr:nvSpPr>
        <xdr:cNvPr id="340" name="テキスト ボックス 339"/>
        <xdr:cNvSpPr txBox="1"/>
      </xdr:nvSpPr>
      <xdr:spPr>
        <a:xfrm>
          <a:off x="17602200" y="557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165" cy="259080"/>
    <xdr:sp macro="" textlink="">
      <xdr:nvSpPr>
        <xdr:cNvPr id="342" name="テキスト ボックス 341"/>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21590</xdr:rowOff>
    </xdr:from>
    <xdr:to>
      <xdr:col>116</xdr:col>
      <xdr:colOff>62865</xdr:colOff>
      <xdr:row>42</xdr:row>
      <xdr:rowOff>38100</xdr:rowOff>
    </xdr:to>
    <xdr:cxnSp macro="">
      <xdr:nvCxnSpPr>
        <xdr:cNvPr id="344" name="直線コネクタ 343"/>
        <xdr:cNvCxnSpPr/>
      </xdr:nvCxnSpPr>
      <xdr:spPr>
        <a:xfrm flipV="1">
          <a:off x="22160865" y="58508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78460" cy="258445"/>
    <xdr:sp macro="" textlink="">
      <xdr:nvSpPr>
        <xdr:cNvPr id="345" name="【一般廃棄物処理施設】&#10;一人当たり有形固定資産（償却資産）額最小値テキスト"/>
        <xdr:cNvSpPr txBox="1"/>
      </xdr:nvSpPr>
      <xdr:spPr>
        <a:xfrm>
          <a:off x="22199600" y="72428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346" name="直線コネクタ 345"/>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139700</xdr:rowOff>
    </xdr:from>
    <xdr:ext cx="690245" cy="259080"/>
    <xdr:sp macro="" textlink="">
      <xdr:nvSpPr>
        <xdr:cNvPr id="347" name="【一般廃棄物処理施設】&#10;一人当たり有形固定資産（償却資産）額最大値テキスト"/>
        <xdr:cNvSpPr txBox="1"/>
      </xdr:nvSpPr>
      <xdr:spPr>
        <a:xfrm>
          <a:off x="22199600" y="56261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1,092,991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21590</xdr:rowOff>
    </xdr:from>
    <xdr:to>
      <xdr:col>116</xdr:col>
      <xdr:colOff>152400</xdr:colOff>
      <xdr:row>34</xdr:row>
      <xdr:rowOff>21590</xdr:rowOff>
    </xdr:to>
    <xdr:cxnSp macro="">
      <xdr:nvCxnSpPr>
        <xdr:cNvPr id="348" name="直線コネクタ 347"/>
        <xdr:cNvCxnSpPr/>
      </xdr:nvCxnSpPr>
      <xdr:spPr>
        <a:xfrm>
          <a:off x="22072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158115</xdr:rowOff>
    </xdr:from>
    <xdr:ext cx="598805" cy="258445"/>
    <xdr:sp macro="" textlink="">
      <xdr:nvSpPr>
        <xdr:cNvPr id="349" name="【一般廃棄物処理施設】&#10;一人当たり有形固定資産（償却資産）額平均値テキスト"/>
        <xdr:cNvSpPr txBox="1"/>
      </xdr:nvSpPr>
      <xdr:spPr>
        <a:xfrm>
          <a:off x="22199600" y="68446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135255</xdr:rowOff>
    </xdr:from>
    <xdr:to>
      <xdr:col>116</xdr:col>
      <xdr:colOff>114300</xdr:colOff>
      <xdr:row>41</xdr:row>
      <xdr:rowOff>65405</xdr:rowOff>
    </xdr:to>
    <xdr:sp macro="" textlink="">
      <xdr:nvSpPr>
        <xdr:cNvPr id="350" name="フローチャート: 判断 349"/>
        <xdr:cNvSpPr/>
      </xdr:nvSpPr>
      <xdr:spPr>
        <a:xfrm>
          <a:off x="22110700" y="699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153035</xdr:rowOff>
    </xdr:from>
    <xdr:to>
      <xdr:col>112</xdr:col>
      <xdr:colOff>38100</xdr:colOff>
      <xdr:row>41</xdr:row>
      <xdr:rowOff>83185</xdr:rowOff>
    </xdr:to>
    <xdr:sp macro="" textlink="">
      <xdr:nvSpPr>
        <xdr:cNvPr id="351" name="フローチャート: 判断 350"/>
        <xdr:cNvSpPr/>
      </xdr:nvSpPr>
      <xdr:spPr>
        <a:xfrm>
          <a:off x="21272500" y="701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39</xdr:row>
      <xdr:rowOff>99695</xdr:rowOff>
    </xdr:from>
    <xdr:ext cx="598170" cy="258445"/>
    <xdr:sp macro="" textlink="">
      <xdr:nvSpPr>
        <xdr:cNvPr id="352" name="n_1aveValue【一般廃棄物処理施設】&#10;一人当たり有形固定資産（償却資産）額"/>
        <xdr:cNvSpPr txBox="1"/>
      </xdr:nvSpPr>
      <xdr:spPr>
        <a:xfrm>
          <a:off x="21010880" y="6786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40</xdr:row>
      <xdr:rowOff>93980</xdr:rowOff>
    </xdr:from>
    <xdr:to>
      <xdr:col>107</xdr:col>
      <xdr:colOff>101600</xdr:colOff>
      <xdr:row>41</xdr:row>
      <xdr:rowOff>24130</xdr:rowOff>
    </xdr:to>
    <xdr:sp macro="" textlink="">
      <xdr:nvSpPr>
        <xdr:cNvPr id="353" name="フローチャート: 判断 352"/>
        <xdr:cNvSpPr/>
      </xdr:nvSpPr>
      <xdr:spPr>
        <a:xfrm>
          <a:off x="20383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39</xdr:row>
      <xdr:rowOff>40640</xdr:rowOff>
    </xdr:from>
    <xdr:ext cx="598170" cy="258445"/>
    <xdr:sp macro="" textlink="">
      <xdr:nvSpPr>
        <xdr:cNvPr id="354" name="n_2aveValue【一般廃棄物処理施設】&#10;一人当たり有形固定資産（償却資産）額"/>
        <xdr:cNvSpPr txBox="1"/>
      </xdr:nvSpPr>
      <xdr:spPr>
        <a:xfrm>
          <a:off x="20134580" y="6727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40</xdr:row>
      <xdr:rowOff>102235</xdr:rowOff>
    </xdr:from>
    <xdr:to>
      <xdr:col>102</xdr:col>
      <xdr:colOff>165100</xdr:colOff>
      <xdr:row>41</xdr:row>
      <xdr:rowOff>32385</xdr:rowOff>
    </xdr:to>
    <xdr:sp macro="" textlink="">
      <xdr:nvSpPr>
        <xdr:cNvPr id="355" name="フローチャート: 判断 354"/>
        <xdr:cNvSpPr/>
      </xdr:nvSpPr>
      <xdr:spPr>
        <a:xfrm>
          <a:off x="19494500" y="69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39</xdr:row>
      <xdr:rowOff>48895</xdr:rowOff>
    </xdr:from>
    <xdr:ext cx="598170" cy="259080"/>
    <xdr:sp macro="" textlink="">
      <xdr:nvSpPr>
        <xdr:cNvPr id="356" name="n_3aveValue【一般廃棄物処理施設】&#10;一人当たり有形固定資産（償却資産）額"/>
        <xdr:cNvSpPr txBox="1"/>
      </xdr:nvSpPr>
      <xdr:spPr>
        <a:xfrm>
          <a:off x="19245580" y="6735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57" name="テキスト ボックス 35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58" name="テキスト ボックス 35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59" name="テキスト ボックス 35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0" name="テキスト ボックス 35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1" name="テキスト ボックス 36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66675</xdr:rowOff>
    </xdr:from>
    <xdr:to>
      <xdr:col>116</xdr:col>
      <xdr:colOff>114300</xdr:colOff>
      <xdr:row>41</xdr:row>
      <xdr:rowOff>168275</xdr:rowOff>
    </xdr:to>
    <xdr:sp macro="" textlink="">
      <xdr:nvSpPr>
        <xdr:cNvPr id="362" name="楕円 361"/>
        <xdr:cNvSpPr/>
      </xdr:nvSpPr>
      <xdr:spPr>
        <a:xfrm>
          <a:off x="2211070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153035</xdr:rowOff>
    </xdr:from>
    <xdr:ext cx="534670" cy="259080"/>
    <xdr:sp macro="" textlink="">
      <xdr:nvSpPr>
        <xdr:cNvPr id="363" name="【一般廃棄物処理施設】&#10;一人当たり有形固定資産（償却資産）額該当値テキスト"/>
        <xdr:cNvSpPr txBox="1"/>
      </xdr:nvSpPr>
      <xdr:spPr>
        <a:xfrm>
          <a:off x="22199600" y="7011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68580</xdr:rowOff>
    </xdr:from>
    <xdr:to>
      <xdr:col>112</xdr:col>
      <xdr:colOff>38100</xdr:colOff>
      <xdr:row>41</xdr:row>
      <xdr:rowOff>170180</xdr:rowOff>
    </xdr:to>
    <xdr:sp macro="" textlink="">
      <xdr:nvSpPr>
        <xdr:cNvPr id="364" name="楕円 363"/>
        <xdr:cNvSpPr/>
      </xdr:nvSpPr>
      <xdr:spPr>
        <a:xfrm>
          <a:off x="21272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117475</xdr:rowOff>
    </xdr:from>
    <xdr:to>
      <xdr:col>116</xdr:col>
      <xdr:colOff>63500</xdr:colOff>
      <xdr:row>41</xdr:row>
      <xdr:rowOff>119380</xdr:rowOff>
    </xdr:to>
    <xdr:cxnSp macro="">
      <xdr:nvCxnSpPr>
        <xdr:cNvPr id="365" name="直線コネクタ 364"/>
        <xdr:cNvCxnSpPr/>
      </xdr:nvCxnSpPr>
      <xdr:spPr>
        <a:xfrm flipV="1">
          <a:off x="21323300" y="7146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153670</xdr:rowOff>
    </xdr:from>
    <xdr:to>
      <xdr:col>107</xdr:col>
      <xdr:colOff>101600</xdr:colOff>
      <xdr:row>42</xdr:row>
      <xdr:rowOff>83820</xdr:rowOff>
    </xdr:to>
    <xdr:sp macro="" textlink="">
      <xdr:nvSpPr>
        <xdr:cNvPr id="366" name="楕円 365"/>
        <xdr:cNvSpPr/>
      </xdr:nvSpPr>
      <xdr:spPr>
        <a:xfrm>
          <a:off x="20383500" y="71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119380</xdr:rowOff>
    </xdr:from>
    <xdr:to>
      <xdr:col>111</xdr:col>
      <xdr:colOff>177800</xdr:colOff>
      <xdr:row>42</xdr:row>
      <xdr:rowOff>33020</xdr:rowOff>
    </xdr:to>
    <xdr:cxnSp macro="">
      <xdr:nvCxnSpPr>
        <xdr:cNvPr id="367" name="直線コネクタ 366"/>
        <xdr:cNvCxnSpPr/>
      </xdr:nvCxnSpPr>
      <xdr:spPr>
        <a:xfrm flipV="1">
          <a:off x="20434300" y="71488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41</xdr:row>
      <xdr:rowOff>161290</xdr:rowOff>
    </xdr:from>
    <xdr:ext cx="534670" cy="259080"/>
    <xdr:sp macro="" textlink="">
      <xdr:nvSpPr>
        <xdr:cNvPr id="368" name="n_1mainValue【一般廃棄物処理施設】&#10;一人当たり有形固定資産（償却資産）額"/>
        <xdr:cNvSpPr txBox="1"/>
      </xdr:nvSpPr>
      <xdr:spPr>
        <a:xfrm>
          <a:off x="21043265" y="719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74930</xdr:rowOff>
    </xdr:from>
    <xdr:ext cx="469265" cy="258445"/>
    <xdr:sp macro="" textlink="">
      <xdr:nvSpPr>
        <xdr:cNvPr id="369" name="n_2mainValue【一般廃棄物処理施設】&#10;一人当たり有形固定資産（償却資産）額"/>
        <xdr:cNvSpPr txBox="1"/>
      </xdr:nvSpPr>
      <xdr:spPr>
        <a:xfrm>
          <a:off x="20199350" y="7275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78" name="テキスト ボックス 37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9" name="直線コネクタ 37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80" name="直線コネクタ 37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381" name="テキスト ボックス 380"/>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82" name="直線コネクタ 38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83" name="テキスト ボックス 38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84" name="直線コネクタ 38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385" name="テキスト ボックス 384"/>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86" name="直線コネクタ 38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87" name="テキスト ボックス 38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88" name="直線コネクタ 38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389" name="テキスト ボックス 388"/>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90" name="直線コネクタ 38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391" name="テキスト ボックス 390"/>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393" name="テキスト ボックス 392"/>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130810</xdr:rowOff>
    </xdr:from>
    <xdr:to>
      <xdr:col>85</xdr:col>
      <xdr:colOff>126365</xdr:colOff>
      <xdr:row>64</xdr:row>
      <xdr:rowOff>65405</xdr:rowOff>
    </xdr:to>
    <xdr:cxnSp macro="">
      <xdr:nvCxnSpPr>
        <xdr:cNvPr id="395" name="直線コネクタ 394"/>
        <xdr:cNvCxnSpPr/>
      </xdr:nvCxnSpPr>
      <xdr:spPr>
        <a:xfrm flipV="1">
          <a:off x="16318865" y="956056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69215</xdr:rowOff>
    </xdr:from>
    <xdr:ext cx="340360" cy="259080"/>
    <xdr:sp macro="" textlink="">
      <xdr:nvSpPr>
        <xdr:cNvPr id="396" name="【保健センター・保健所】&#10;有形固定資産減価償却率最小値テキスト"/>
        <xdr:cNvSpPr txBox="1"/>
      </xdr:nvSpPr>
      <xdr:spPr>
        <a:xfrm>
          <a:off x="16357600" y="110420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65405</xdr:rowOff>
    </xdr:from>
    <xdr:to>
      <xdr:col>86</xdr:col>
      <xdr:colOff>25400</xdr:colOff>
      <xdr:row>64</xdr:row>
      <xdr:rowOff>65405</xdr:rowOff>
    </xdr:to>
    <xdr:cxnSp macro="">
      <xdr:nvCxnSpPr>
        <xdr:cNvPr id="397" name="直線コネクタ 396"/>
        <xdr:cNvCxnSpPr/>
      </xdr:nvCxnSpPr>
      <xdr:spPr>
        <a:xfrm>
          <a:off x="16230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77470</xdr:rowOff>
    </xdr:from>
    <xdr:ext cx="405130" cy="258445"/>
    <xdr:sp macro="" textlink="">
      <xdr:nvSpPr>
        <xdr:cNvPr id="398" name="【保健センター・保健所】&#10;有形固定資産減価償却率最大値テキスト"/>
        <xdr:cNvSpPr txBox="1"/>
      </xdr:nvSpPr>
      <xdr:spPr>
        <a:xfrm>
          <a:off x="16357600" y="9335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130810</xdr:rowOff>
    </xdr:from>
    <xdr:to>
      <xdr:col>86</xdr:col>
      <xdr:colOff>25400</xdr:colOff>
      <xdr:row>55</xdr:row>
      <xdr:rowOff>130810</xdr:rowOff>
    </xdr:to>
    <xdr:cxnSp macro="">
      <xdr:nvCxnSpPr>
        <xdr:cNvPr id="399" name="直線コネクタ 398"/>
        <xdr:cNvCxnSpPr/>
      </xdr:nvCxnSpPr>
      <xdr:spPr>
        <a:xfrm>
          <a:off x="16230600" y="956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81280</xdr:rowOff>
    </xdr:from>
    <xdr:ext cx="405130" cy="259080"/>
    <xdr:sp macro="" textlink="">
      <xdr:nvSpPr>
        <xdr:cNvPr id="400" name="【保健センター・保健所】&#10;有形固定資産減価償却率平均値テキスト"/>
        <xdr:cNvSpPr txBox="1"/>
      </xdr:nvSpPr>
      <xdr:spPr>
        <a:xfrm>
          <a:off x="16357600" y="1019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401" name="フローチャート: 判断 400"/>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4445</xdr:rowOff>
    </xdr:from>
    <xdr:to>
      <xdr:col>81</xdr:col>
      <xdr:colOff>101600</xdr:colOff>
      <xdr:row>60</xdr:row>
      <xdr:rowOff>106045</xdr:rowOff>
    </xdr:to>
    <xdr:sp macro="" textlink="">
      <xdr:nvSpPr>
        <xdr:cNvPr id="402" name="フローチャート: 判断 401"/>
        <xdr:cNvSpPr/>
      </xdr:nvSpPr>
      <xdr:spPr>
        <a:xfrm>
          <a:off x="15430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97790</xdr:rowOff>
    </xdr:from>
    <xdr:ext cx="405130" cy="258445"/>
    <xdr:sp macro="" textlink="">
      <xdr:nvSpPr>
        <xdr:cNvPr id="403" name="n_1aveValue【保健センター・保健所】&#10;有形固定資産減価償却率"/>
        <xdr:cNvSpPr txBox="1"/>
      </xdr:nvSpPr>
      <xdr:spPr>
        <a:xfrm>
          <a:off x="15266035" y="10384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14605</xdr:rowOff>
    </xdr:from>
    <xdr:to>
      <xdr:col>76</xdr:col>
      <xdr:colOff>165100</xdr:colOff>
      <xdr:row>60</xdr:row>
      <xdr:rowOff>116205</xdr:rowOff>
    </xdr:to>
    <xdr:sp macro="" textlink="">
      <xdr:nvSpPr>
        <xdr:cNvPr id="404" name="フローチャート: 判断 403"/>
        <xdr:cNvSpPr/>
      </xdr:nvSpPr>
      <xdr:spPr>
        <a:xfrm>
          <a:off x="14541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60</xdr:row>
      <xdr:rowOff>107315</xdr:rowOff>
    </xdr:from>
    <xdr:ext cx="404495" cy="259080"/>
    <xdr:sp macro="" textlink="">
      <xdr:nvSpPr>
        <xdr:cNvPr id="405" name="n_2aveValue【保健センター・保健所】&#10;有形固定資産減価償却率"/>
        <xdr:cNvSpPr txBox="1"/>
      </xdr:nvSpPr>
      <xdr:spPr>
        <a:xfrm>
          <a:off x="14389735" y="1039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60</xdr:row>
      <xdr:rowOff>43815</xdr:rowOff>
    </xdr:from>
    <xdr:to>
      <xdr:col>72</xdr:col>
      <xdr:colOff>38100</xdr:colOff>
      <xdr:row>60</xdr:row>
      <xdr:rowOff>145415</xdr:rowOff>
    </xdr:to>
    <xdr:sp macro="" textlink="">
      <xdr:nvSpPr>
        <xdr:cNvPr id="406" name="フローチャート: 判断 405"/>
        <xdr:cNvSpPr/>
      </xdr:nvSpPr>
      <xdr:spPr>
        <a:xfrm>
          <a:off x="136525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60</xdr:row>
      <xdr:rowOff>136525</xdr:rowOff>
    </xdr:from>
    <xdr:ext cx="404495" cy="258445"/>
    <xdr:sp macro="" textlink="">
      <xdr:nvSpPr>
        <xdr:cNvPr id="407" name="n_3aveValue【保健センター・保健所】&#10;有形固定資産減価償却率"/>
        <xdr:cNvSpPr txBox="1"/>
      </xdr:nvSpPr>
      <xdr:spPr>
        <a:xfrm>
          <a:off x="13500735" y="1042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8445"/>
    <xdr:sp macro="" textlink="">
      <xdr:nvSpPr>
        <xdr:cNvPr id="408" name="テキスト ボックス 40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09" name="テキスト ボックス 40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10" name="テキスト ボックス 40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11" name="テキスト ボックス 41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12" name="テキスト ボックス 41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80010</xdr:rowOff>
    </xdr:from>
    <xdr:to>
      <xdr:col>85</xdr:col>
      <xdr:colOff>177800</xdr:colOff>
      <xdr:row>58</xdr:row>
      <xdr:rowOff>10160</xdr:rowOff>
    </xdr:to>
    <xdr:sp macro="" textlink="">
      <xdr:nvSpPr>
        <xdr:cNvPr id="413" name="楕円 412"/>
        <xdr:cNvSpPr/>
      </xdr:nvSpPr>
      <xdr:spPr>
        <a:xfrm>
          <a:off x="162687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102870</xdr:rowOff>
    </xdr:from>
    <xdr:ext cx="405130" cy="259080"/>
    <xdr:sp macro="" textlink="">
      <xdr:nvSpPr>
        <xdr:cNvPr id="414" name="【保健センター・保健所】&#10;有形固定資産減価償却率該当値テキスト"/>
        <xdr:cNvSpPr txBox="1"/>
      </xdr:nvSpPr>
      <xdr:spPr>
        <a:xfrm>
          <a:off x="16357600" y="970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114300</xdr:rowOff>
    </xdr:from>
    <xdr:to>
      <xdr:col>81</xdr:col>
      <xdr:colOff>101600</xdr:colOff>
      <xdr:row>58</xdr:row>
      <xdr:rowOff>44450</xdr:rowOff>
    </xdr:to>
    <xdr:sp macro="" textlink="">
      <xdr:nvSpPr>
        <xdr:cNvPr id="415" name="楕円 414"/>
        <xdr:cNvSpPr/>
      </xdr:nvSpPr>
      <xdr:spPr>
        <a:xfrm>
          <a:off x="15430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130810</xdr:rowOff>
    </xdr:from>
    <xdr:to>
      <xdr:col>85</xdr:col>
      <xdr:colOff>127000</xdr:colOff>
      <xdr:row>57</xdr:row>
      <xdr:rowOff>165100</xdr:rowOff>
    </xdr:to>
    <xdr:cxnSp macro="">
      <xdr:nvCxnSpPr>
        <xdr:cNvPr id="416" name="直線コネクタ 415"/>
        <xdr:cNvCxnSpPr/>
      </xdr:nvCxnSpPr>
      <xdr:spPr>
        <a:xfrm flipV="1">
          <a:off x="15481300" y="99034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123825</xdr:rowOff>
    </xdr:from>
    <xdr:to>
      <xdr:col>76</xdr:col>
      <xdr:colOff>165100</xdr:colOff>
      <xdr:row>58</xdr:row>
      <xdr:rowOff>53975</xdr:rowOff>
    </xdr:to>
    <xdr:sp macro="" textlink="">
      <xdr:nvSpPr>
        <xdr:cNvPr id="417" name="楕円 416"/>
        <xdr:cNvSpPr/>
      </xdr:nvSpPr>
      <xdr:spPr>
        <a:xfrm>
          <a:off x="14541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165100</xdr:rowOff>
    </xdr:from>
    <xdr:to>
      <xdr:col>81</xdr:col>
      <xdr:colOff>50800</xdr:colOff>
      <xdr:row>58</xdr:row>
      <xdr:rowOff>3175</xdr:rowOff>
    </xdr:to>
    <xdr:cxnSp macro="">
      <xdr:nvCxnSpPr>
        <xdr:cNvPr id="418" name="直線コネクタ 417"/>
        <xdr:cNvCxnSpPr/>
      </xdr:nvCxnSpPr>
      <xdr:spPr>
        <a:xfrm flipV="1">
          <a:off x="14592300" y="9937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419" name="楕円 418"/>
        <xdr:cNvSpPr/>
      </xdr:nvSpPr>
      <xdr:spPr>
        <a:xfrm>
          <a:off x="13652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3175</xdr:rowOff>
    </xdr:from>
    <xdr:to>
      <xdr:col>76</xdr:col>
      <xdr:colOff>114300</xdr:colOff>
      <xdr:row>58</xdr:row>
      <xdr:rowOff>93345</xdr:rowOff>
    </xdr:to>
    <xdr:cxnSp macro="">
      <xdr:nvCxnSpPr>
        <xdr:cNvPr id="420" name="直線コネクタ 419"/>
        <xdr:cNvCxnSpPr/>
      </xdr:nvCxnSpPr>
      <xdr:spPr>
        <a:xfrm flipV="1">
          <a:off x="13703300" y="994727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56</xdr:row>
      <xdr:rowOff>60960</xdr:rowOff>
    </xdr:from>
    <xdr:ext cx="405130" cy="259080"/>
    <xdr:sp macro="" textlink="">
      <xdr:nvSpPr>
        <xdr:cNvPr id="421" name="n_1mainValue【保健センター・保健所】&#10;有形固定資産減価償却率"/>
        <xdr:cNvSpPr txBox="1"/>
      </xdr:nvSpPr>
      <xdr:spPr>
        <a:xfrm>
          <a:off x="15266035" y="9662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70485</xdr:rowOff>
    </xdr:from>
    <xdr:ext cx="404495" cy="259080"/>
    <xdr:sp macro="" textlink="">
      <xdr:nvSpPr>
        <xdr:cNvPr id="422" name="n_2mainValue【保健センター・保健所】&#10;有形固定資産減価償却率"/>
        <xdr:cNvSpPr txBox="1"/>
      </xdr:nvSpPr>
      <xdr:spPr>
        <a:xfrm>
          <a:off x="14389735" y="9671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160655</xdr:rowOff>
    </xdr:from>
    <xdr:ext cx="404495" cy="259080"/>
    <xdr:sp macro="" textlink="">
      <xdr:nvSpPr>
        <xdr:cNvPr id="423" name="n_3mainValue【保健センター・保健所】&#10;有形固定資産減価償却率"/>
        <xdr:cNvSpPr txBox="1"/>
      </xdr:nvSpPr>
      <xdr:spPr>
        <a:xfrm>
          <a:off x="13500735" y="9761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32" name="テキスト ボックス 43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4" name="直線コネクタ 43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435" name="テキスト ボックス 43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6" name="直線コネクタ 43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437" name="テキスト ボックス 43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8" name="直線コネクタ 43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439" name="テキスト ボックス 43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0" name="直線コネクタ 43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441" name="テキスト ボックス 44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2" name="直線コネクタ 44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443" name="テキスト ボックス 44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45" name="テキスト ボックス 44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166370</xdr:rowOff>
    </xdr:from>
    <xdr:to>
      <xdr:col>116</xdr:col>
      <xdr:colOff>62865</xdr:colOff>
      <xdr:row>64</xdr:row>
      <xdr:rowOff>63500</xdr:rowOff>
    </xdr:to>
    <xdr:cxnSp macro="">
      <xdr:nvCxnSpPr>
        <xdr:cNvPr id="447" name="直線コネクタ 446"/>
        <xdr:cNvCxnSpPr/>
      </xdr:nvCxnSpPr>
      <xdr:spPr>
        <a:xfrm flipV="1">
          <a:off x="22160865" y="95961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67310</xdr:rowOff>
    </xdr:from>
    <xdr:ext cx="469900" cy="259080"/>
    <xdr:sp macro="" textlink="">
      <xdr:nvSpPr>
        <xdr:cNvPr id="448"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63500</xdr:rowOff>
    </xdr:from>
    <xdr:to>
      <xdr:col>116</xdr:col>
      <xdr:colOff>152400</xdr:colOff>
      <xdr:row>64</xdr:row>
      <xdr:rowOff>63500</xdr:rowOff>
    </xdr:to>
    <xdr:cxnSp macro="">
      <xdr:nvCxnSpPr>
        <xdr:cNvPr id="449" name="直線コネクタ 448"/>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113030</xdr:rowOff>
    </xdr:from>
    <xdr:ext cx="469900" cy="259080"/>
    <xdr:sp macro="" textlink="">
      <xdr:nvSpPr>
        <xdr:cNvPr id="450" name="【保健センター・保健所】&#10;一人当たり面積最大値テキスト"/>
        <xdr:cNvSpPr txBox="1"/>
      </xdr:nvSpPr>
      <xdr:spPr>
        <a:xfrm>
          <a:off x="22199600" y="937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166370</xdr:rowOff>
    </xdr:from>
    <xdr:to>
      <xdr:col>116</xdr:col>
      <xdr:colOff>152400</xdr:colOff>
      <xdr:row>55</xdr:row>
      <xdr:rowOff>166370</xdr:rowOff>
    </xdr:to>
    <xdr:cxnSp macro="">
      <xdr:nvCxnSpPr>
        <xdr:cNvPr id="451" name="直線コネクタ 450"/>
        <xdr:cNvCxnSpPr/>
      </xdr:nvCxnSpPr>
      <xdr:spPr>
        <a:xfrm>
          <a:off x="22072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78740</xdr:rowOff>
    </xdr:from>
    <xdr:ext cx="469900" cy="259080"/>
    <xdr:sp macro="" textlink="">
      <xdr:nvSpPr>
        <xdr:cNvPr id="452" name="【保健センター・保健所】&#10;一人当たり面積平均値テキスト"/>
        <xdr:cNvSpPr txBox="1"/>
      </xdr:nvSpPr>
      <xdr:spPr>
        <a:xfrm>
          <a:off x="22199600" y="10537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53" name="フローチャート: 判断 452"/>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454" name="フローチャート: 判断 453"/>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3810</xdr:rowOff>
    </xdr:from>
    <xdr:ext cx="469900" cy="259080"/>
    <xdr:sp macro="" textlink="">
      <xdr:nvSpPr>
        <xdr:cNvPr id="455" name="n_1aveValue【保健センター・保健所】&#10;一人当たり面積"/>
        <xdr:cNvSpPr txBox="1"/>
      </xdr:nvSpPr>
      <xdr:spPr>
        <a:xfrm>
          <a:off x="2107565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456" name="フローチャート: 判断 455"/>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22860</xdr:rowOff>
    </xdr:from>
    <xdr:ext cx="469265" cy="259080"/>
    <xdr:sp macro="" textlink="">
      <xdr:nvSpPr>
        <xdr:cNvPr id="457" name="n_2aveValue【保健センター・保健所】&#10;一人当たり面積"/>
        <xdr:cNvSpPr txBox="1"/>
      </xdr:nvSpPr>
      <xdr:spPr>
        <a:xfrm>
          <a:off x="20199350" y="10481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62</xdr:row>
      <xdr:rowOff>81915</xdr:rowOff>
    </xdr:from>
    <xdr:to>
      <xdr:col>102</xdr:col>
      <xdr:colOff>165100</xdr:colOff>
      <xdr:row>63</xdr:row>
      <xdr:rowOff>12065</xdr:rowOff>
    </xdr:to>
    <xdr:sp macro="" textlink="">
      <xdr:nvSpPr>
        <xdr:cNvPr id="458" name="フローチャート: 判断 457"/>
        <xdr:cNvSpPr/>
      </xdr:nvSpPr>
      <xdr:spPr>
        <a:xfrm>
          <a:off x="19494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61</xdr:row>
      <xdr:rowOff>29210</xdr:rowOff>
    </xdr:from>
    <xdr:ext cx="469265" cy="258445"/>
    <xdr:sp macro="" textlink="">
      <xdr:nvSpPr>
        <xdr:cNvPr id="459" name="n_3aveValue【保健センター・保健所】&#10;一人当たり面積"/>
        <xdr:cNvSpPr txBox="1"/>
      </xdr:nvSpPr>
      <xdr:spPr>
        <a:xfrm>
          <a:off x="19310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8445"/>
    <xdr:sp macro="" textlink="">
      <xdr:nvSpPr>
        <xdr:cNvPr id="460" name="テキスト ボックス 459"/>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61" name="テキスト ボックス 460"/>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62" name="テキスト ボックス 461"/>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63" name="テキスト ボックス 462"/>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64" name="テキスト ボックス 463"/>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77470</xdr:rowOff>
    </xdr:from>
    <xdr:to>
      <xdr:col>116</xdr:col>
      <xdr:colOff>114300</xdr:colOff>
      <xdr:row>64</xdr:row>
      <xdr:rowOff>7620</xdr:rowOff>
    </xdr:to>
    <xdr:sp macro="" textlink="">
      <xdr:nvSpPr>
        <xdr:cNvPr id="465" name="楕円 464"/>
        <xdr:cNvSpPr/>
      </xdr:nvSpPr>
      <xdr:spPr>
        <a:xfrm>
          <a:off x="221107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163830</xdr:rowOff>
    </xdr:from>
    <xdr:ext cx="469900" cy="259080"/>
    <xdr:sp macro="" textlink="">
      <xdr:nvSpPr>
        <xdr:cNvPr id="466" name="【保健センター・保健所】&#10;一人当たり面積該当値テキスト"/>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78105</xdr:rowOff>
    </xdr:from>
    <xdr:to>
      <xdr:col>112</xdr:col>
      <xdr:colOff>38100</xdr:colOff>
      <xdr:row>64</xdr:row>
      <xdr:rowOff>8255</xdr:rowOff>
    </xdr:to>
    <xdr:sp macro="" textlink="">
      <xdr:nvSpPr>
        <xdr:cNvPr id="467" name="楕円 466"/>
        <xdr:cNvSpPr/>
      </xdr:nvSpPr>
      <xdr:spPr>
        <a:xfrm>
          <a:off x="21272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128270</xdr:rowOff>
    </xdr:from>
    <xdr:to>
      <xdr:col>116</xdr:col>
      <xdr:colOff>63500</xdr:colOff>
      <xdr:row>63</xdr:row>
      <xdr:rowOff>128905</xdr:rowOff>
    </xdr:to>
    <xdr:cxnSp macro="">
      <xdr:nvCxnSpPr>
        <xdr:cNvPr id="468" name="直線コネクタ 467"/>
        <xdr:cNvCxnSpPr/>
      </xdr:nvCxnSpPr>
      <xdr:spPr>
        <a:xfrm flipV="1">
          <a:off x="21323300" y="109296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78105</xdr:rowOff>
    </xdr:from>
    <xdr:to>
      <xdr:col>107</xdr:col>
      <xdr:colOff>101600</xdr:colOff>
      <xdr:row>64</xdr:row>
      <xdr:rowOff>8255</xdr:rowOff>
    </xdr:to>
    <xdr:sp macro="" textlink="">
      <xdr:nvSpPr>
        <xdr:cNvPr id="469" name="楕円 468"/>
        <xdr:cNvSpPr/>
      </xdr:nvSpPr>
      <xdr:spPr>
        <a:xfrm>
          <a:off x="20383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128905</xdr:rowOff>
    </xdr:from>
    <xdr:to>
      <xdr:col>111</xdr:col>
      <xdr:colOff>177800</xdr:colOff>
      <xdr:row>63</xdr:row>
      <xdr:rowOff>128905</xdr:rowOff>
    </xdr:to>
    <xdr:cxnSp macro="">
      <xdr:nvCxnSpPr>
        <xdr:cNvPr id="470" name="直線コネクタ 469"/>
        <xdr:cNvCxnSpPr/>
      </xdr:nvCxnSpPr>
      <xdr:spPr>
        <a:xfrm>
          <a:off x="20434300" y="10930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79375</xdr:rowOff>
    </xdr:from>
    <xdr:to>
      <xdr:col>102</xdr:col>
      <xdr:colOff>165100</xdr:colOff>
      <xdr:row>64</xdr:row>
      <xdr:rowOff>9525</xdr:rowOff>
    </xdr:to>
    <xdr:sp macro="" textlink="">
      <xdr:nvSpPr>
        <xdr:cNvPr id="471" name="楕円 470"/>
        <xdr:cNvSpPr/>
      </xdr:nvSpPr>
      <xdr:spPr>
        <a:xfrm>
          <a:off x="19494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128905</xdr:rowOff>
    </xdr:from>
    <xdr:to>
      <xdr:col>107</xdr:col>
      <xdr:colOff>50800</xdr:colOff>
      <xdr:row>63</xdr:row>
      <xdr:rowOff>130175</xdr:rowOff>
    </xdr:to>
    <xdr:cxnSp macro="">
      <xdr:nvCxnSpPr>
        <xdr:cNvPr id="472" name="直線コネクタ 471"/>
        <xdr:cNvCxnSpPr/>
      </xdr:nvCxnSpPr>
      <xdr:spPr>
        <a:xfrm flipV="1">
          <a:off x="19545300" y="10930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170815</xdr:rowOff>
    </xdr:from>
    <xdr:ext cx="469900" cy="258445"/>
    <xdr:sp macro="" textlink="">
      <xdr:nvSpPr>
        <xdr:cNvPr id="473" name="n_1mainValue【保健センター・保健所】&#10;一人当たり面積"/>
        <xdr:cNvSpPr txBox="1"/>
      </xdr:nvSpPr>
      <xdr:spPr>
        <a:xfrm>
          <a:off x="2107565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170815</xdr:rowOff>
    </xdr:from>
    <xdr:ext cx="469265" cy="258445"/>
    <xdr:sp macro="" textlink="">
      <xdr:nvSpPr>
        <xdr:cNvPr id="474" name="n_2mainValue【保健センター・保健所】&#10;一人当たり面積"/>
        <xdr:cNvSpPr txBox="1"/>
      </xdr:nvSpPr>
      <xdr:spPr>
        <a:xfrm>
          <a:off x="20199350" y="1097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635</xdr:rowOff>
    </xdr:from>
    <xdr:ext cx="469265" cy="259080"/>
    <xdr:sp macro="" textlink="">
      <xdr:nvSpPr>
        <xdr:cNvPr id="475" name="n_3mainValue【保健センター・保健所】&#10;一人当たり面積"/>
        <xdr:cNvSpPr txBox="1"/>
      </xdr:nvSpPr>
      <xdr:spPr>
        <a:xfrm>
          <a:off x="19310350" y="10973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84" name="テキスト ボックス 48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86" name="直線コネクタ 48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8455" cy="259080"/>
    <xdr:sp macro="" textlink="">
      <xdr:nvSpPr>
        <xdr:cNvPr id="487" name="テキスト ボックス 486"/>
        <xdr:cNvSpPr txBox="1"/>
      </xdr:nvSpPr>
      <xdr:spPr>
        <a:xfrm>
          <a:off x="12106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88" name="直線コネクタ 48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489" name="テキスト ボックス 48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90" name="直線コネクタ 48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491" name="テキスト ボックス 49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492" name="直線コネクタ 49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493" name="テキスト ボックス 49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494" name="直線コネクタ 49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495" name="テキスト ボックス 49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496" name="直線コネクタ 49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725" cy="259080"/>
    <xdr:sp macro="" textlink="">
      <xdr:nvSpPr>
        <xdr:cNvPr id="497" name="テキスト ボックス 496"/>
        <xdr:cNvSpPr txBox="1"/>
      </xdr:nvSpPr>
      <xdr:spPr>
        <a:xfrm>
          <a:off x="11978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99" name="テキスト ボックス 498"/>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127635</xdr:rowOff>
    </xdr:to>
    <xdr:cxnSp macro="">
      <xdr:nvCxnSpPr>
        <xdr:cNvPr id="501" name="直線コネクタ 500"/>
        <xdr:cNvCxnSpPr/>
      </xdr:nvCxnSpPr>
      <xdr:spPr>
        <a:xfrm flipV="1">
          <a:off x="16318865" y="13280390"/>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132080</xdr:rowOff>
    </xdr:from>
    <xdr:ext cx="340360" cy="258445"/>
    <xdr:sp macro="" textlink="">
      <xdr:nvSpPr>
        <xdr:cNvPr id="502" name="【消防施設】&#10;有形固定資産減価償却率最小値テキスト"/>
        <xdr:cNvSpPr txBox="1"/>
      </xdr:nvSpPr>
      <xdr:spPr>
        <a:xfrm>
          <a:off x="16357600" y="148767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127635</xdr:rowOff>
    </xdr:from>
    <xdr:to>
      <xdr:col>86</xdr:col>
      <xdr:colOff>25400</xdr:colOff>
      <xdr:row>86</xdr:row>
      <xdr:rowOff>127635</xdr:rowOff>
    </xdr:to>
    <xdr:cxnSp macro="">
      <xdr:nvCxnSpPr>
        <xdr:cNvPr id="503" name="直線コネクタ 502"/>
        <xdr:cNvCxnSpPr/>
      </xdr:nvCxnSpPr>
      <xdr:spPr>
        <a:xfrm>
          <a:off x="16230600" y="14872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04" name="【消防施設】&#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05" name="直線コネクタ 504"/>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139065</xdr:rowOff>
    </xdr:from>
    <xdr:ext cx="405130" cy="259080"/>
    <xdr:sp macro="" textlink="">
      <xdr:nvSpPr>
        <xdr:cNvPr id="506" name="【消防施設】&#10;有形固定資産減価償却率平均値テキスト"/>
        <xdr:cNvSpPr txBox="1"/>
      </xdr:nvSpPr>
      <xdr:spPr>
        <a:xfrm>
          <a:off x="16357600" y="13855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160655</xdr:rowOff>
    </xdr:from>
    <xdr:to>
      <xdr:col>85</xdr:col>
      <xdr:colOff>177800</xdr:colOff>
      <xdr:row>81</xdr:row>
      <xdr:rowOff>90805</xdr:rowOff>
    </xdr:to>
    <xdr:sp macro="" textlink="">
      <xdr:nvSpPr>
        <xdr:cNvPr id="507" name="フローチャート: 判断 506"/>
        <xdr:cNvSpPr/>
      </xdr:nvSpPr>
      <xdr:spPr>
        <a:xfrm>
          <a:off x="16268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27940</xdr:rowOff>
    </xdr:from>
    <xdr:to>
      <xdr:col>81</xdr:col>
      <xdr:colOff>101600</xdr:colOff>
      <xdr:row>81</xdr:row>
      <xdr:rowOff>129540</xdr:rowOff>
    </xdr:to>
    <xdr:sp macro="" textlink="">
      <xdr:nvSpPr>
        <xdr:cNvPr id="508" name="フローチャート: 判断 507"/>
        <xdr:cNvSpPr/>
      </xdr:nvSpPr>
      <xdr:spPr>
        <a:xfrm>
          <a:off x="154305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120650</xdr:rowOff>
    </xdr:from>
    <xdr:ext cx="405130" cy="258445"/>
    <xdr:sp macro="" textlink="">
      <xdr:nvSpPr>
        <xdr:cNvPr id="509" name="n_1aveValue【消防施設】&#10;有形固定資産減価償却率"/>
        <xdr:cNvSpPr txBox="1"/>
      </xdr:nvSpPr>
      <xdr:spPr>
        <a:xfrm>
          <a:off x="15266035" y="14008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80</xdr:row>
      <xdr:rowOff>153670</xdr:rowOff>
    </xdr:from>
    <xdr:to>
      <xdr:col>76</xdr:col>
      <xdr:colOff>165100</xdr:colOff>
      <xdr:row>81</xdr:row>
      <xdr:rowOff>83820</xdr:rowOff>
    </xdr:to>
    <xdr:sp macro="" textlink="">
      <xdr:nvSpPr>
        <xdr:cNvPr id="510" name="フローチャート: 判断 509"/>
        <xdr:cNvSpPr/>
      </xdr:nvSpPr>
      <xdr:spPr>
        <a:xfrm>
          <a:off x="14541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81</xdr:row>
      <xdr:rowOff>74930</xdr:rowOff>
    </xdr:from>
    <xdr:ext cx="404495" cy="258445"/>
    <xdr:sp macro="" textlink="">
      <xdr:nvSpPr>
        <xdr:cNvPr id="511" name="n_2aveValue【消防施設】&#10;有形固定資産減価償却率"/>
        <xdr:cNvSpPr txBox="1"/>
      </xdr:nvSpPr>
      <xdr:spPr>
        <a:xfrm>
          <a:off x="14389735" y="13962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80</xdr:row>
      <xdr:rowOff>122555</xdr:rowOff>
    </xdr:from>
    <xdr:to>
      <xdr:col>72</xdr:col>
      <xdr:colOff>38100</xdr:colOff>
      <xdr:row>81</xdr:row>
      <xdr:rowOff>52705</xdr:rowOff>
    </xdr:to>
    <xdr:sp macro="" textlink="">
      <xdr:nvSpPr>
        <xdr:cNvPr id="512" name="フローチャート: 判断 511"/>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81</xdr:row>
      <xdr:rowOff>43815</xdr:rowOff>
    </xdr:from>
    <xdr:ext cx="404495" cy="258445"/>
    <xdr:sp macro="" textlink="">
      <xdr:nvSpPr>
        <xdr:cNvPr id="513" name="n_3aveValue【消防施設】&#10;有形固定資産減価償却率"/>
        <xdr:cNvSpPr txBox="1"/>
      </xdr:nvSpPr>
      <xdr:spPr>
        <a:xfrm>
          <a:off x="13500735" y="13931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514" name="テキスト ボックス 51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15" name="テキスト ボックス 51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16" name="テキスト ボックス 51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17" name="テキスト ボックス 51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18" name="テキスト ボックス 51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137795</xdr:rowOff>
    </xdr:from>
    <xdr:to>
      <xdr:col>85</xdr:col>
      <xdr:colOff>177800</xdr:colOff>
      <xdr:row>80</xdr:row>
      <xdr:rowOff>67945</xdr:rowOff>
    </xdr:to>
    <xdr:sp macro="" textlink="">
      <xdr:nvSpPr>
        <xdr:cNvPr id="519" name="楕円 518"/>
        <xdr:cNvSpPr/>
      </xdr:nvSpPr>
      <xdr:spPr>
        <a:xfrm>
          <a:off x="162687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160655</xdr:rowOff>
    </xdr:from>
    <xdr:ext cx="405130" cy="259080"/>
    <xdr:sp macro="" textlink="">
      <xdr:nvSpPr>
        <xdr:cNvPr id="520" name="【消防施設】&#10;有形固定資産減価償却率該当値テキスト"/>
        <xdr:cNvSpPr txBox="1"/>
      </xdr:nvSpPr>
      <xdr:spPr>
        <a:xfrm>
          <a:off x="16357600" y="1353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142240</xdr:rowOff>
    </xdr:from>
    <xdr:to>
      <xdr:col>81</xdr:col>
      <xdr:colOff>101600</xdr:colOff>
      <xdr:row>80</xdr:row>
      <xdr:rowOff>72390</xdr:rowOff>
    </xdr:to>
    <xdr:sp macro="" textlink="">
      <xdr:nvSpPr>
        <xdr:cNvPr id="521" name="楕円 520"/>
        <xdr:cNvSpPr/>
      </xdr:nvSpPr>
      <xdr:spPr>
        <a:xfrm>
          <a:off x="154305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17780</xdr:rowOff>
    </xdr:from>
    <xdr:to>
      <xdr:col>85</xdr:col>
      <xdr:colOff>127000</xdr:colOff>
      <xdr:row>80</xdr:row>
      <xdr:rowOff>21590</xdr:rowOff>
    </xdr:to>
    <xdr:cxnSp macro="">
      <xdr:nvCxnSpPr>
        <xdr:cNvPr id="522" name="直線コネクタ 521"/>
        <xdr:cNvCxnSpPr/>
      </xdr:nvCxnSpPr>
      <xdr:spPr>
        <a:xfrm flipV="1">
          <a:off x="15481300" y="137337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26670</xdr:rowOff>
    </xdr:from>
    <xdr:to>
      <xdr:col>76</xdr:col>
      <xdr:colOff>165100</xdr:colOff>
      <xdr:row>78</xdr:row>
      <xdr:rowOff>128270</xdr:rowOff>
    </xdr:to>
    <xdr:sp macro="" textlink="">
      <xdr:nvSpPr>
        <xdr:cNvPr id="523" name="楕円 522"/>
        <xdr:cNvSpPr/>
      </xdr:nvSpPr>
      <xdr:spPr>
        <a:xfrm>
          <a:off x="14541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77470</xdr:rowOff>
    </xdr:from>
    <xdr:to>
      <xdr:col>81</xdr:col>
      <xdr:colOff>50800</xdr:colOff>
      <xdr:row>80</xdr:row>
      <xdr:rowOff>21590</xdr:rowOff>
    </xdr:to>
    <xdr:cxnSp macro="">
      <xdr:nvCxnSpPr>
        <xdr:cNvPr id="524" name="直線コネクタ 523"/>
        <xdr:cNvCxnSpPr/>
      </xdr:nvCxnSpPr>
      <xdr:spPr>
        <a:xfrm>
          <a:off x="14592300" y="13450570"/>
          <a:ext cx="8890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133985</xdr:rowOff>
    </xdr:from>
    <xdr:to>
      <xdr:col>72</xdr:col>
      <xdr:colOff>38100</xdr:colOff>
      <xdr:row>79</xdr:row>
      <xdr:rowOff>64135</xdr:rowOff>
    </xdr:to>
    <xdr:sp macro="" textlink="">
      <xdr:nvSpPr>
        <xdr:cNvPr id="525" name="楕円 524"/>
        <xdr:cNvSpPr/>
      </xdr:nvSpPr>
      <xdr:spPr>
        <a:xfrm>
          <a:off x="13652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77470</xdr:rowOff>
    </xdr:from>
    <xdr:to>
      <xdr:col>76</xdr:col>
      <xdr:colOff>114300</xdr:colOff>
      <xdr:row>79</xdr:row>
      <xdr:rowOff>13335</xdr:rowOff>
    </xdr:to>
    <xdr:cxnSp macro="">
      <xdr:nvCxnSpPr>
        <xdr:cNvPr id="526" name="直線コネクタ 525"/>
        <xdr:cNvCxnSpPr/>
      </xdr:nvCxnSpPr>
      <xdr:spPr>
        <a:xfrm flipV="1">
          <a:off x="13703300" y="1345057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78</xdr:row>
      <xdr:rowOff>88900</xdr:rowOff>
    </xdr:from>
    <xdr:ext cx="405130" cy="258445"/>
    <xdr:sp macro="" textlink="">
      <xdr:nvSpPr>
        <xdr:cNvPr id="527" name="n_1mainValue【消防施設】&#10;有形固定資産減価償却率"/>
        <xdr:cNvSpPr txBox="1"/>
      </xdr:nvSpPr>
      <xdr:spPr>
        <a:xfrm>
          <a:off x="15266035" y="13462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144780</xdr:rowOff>
    </xdr:from>
    <xdr:ext cx="404495" cy="258445"/>
    <xdr:sp macro="" textlink="">
      <xdr:nvSpPr>
        <xdr:cNvPr id="528" name="n_2mainValue【消防施設】&#10;有形固定資産減価償却率"/>
        <xdr:cNvSpPr txBox="1"/>
      </xdr:nvSpPr>
      <xdr:spPr>
        <a:xfrm>
          <a:off x="14389735" y="13174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80645</xdr:rowOff>
    </xdr:from>
    <xdr:ext cx="404495" cy="259080"/>
    <xdr:sp macro="" textlink="">
      <xdr:nvSpPr>
        <xdr:cNvPr id="529" name="n_3mainValue【消防施設】&#10;有形固定資産減価償却率"/>
        <xdr:cNvSpPr txBox="1"/>
      </xdr:nvSpPr>
      <xdr:spPr>
        <a:xfrm>
          <a:off x="13500735" y="13282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38" name="テキスト ボックス 53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9" name="直線コネクタ 53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0" name="直線コネクタ 53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541" name="テキスト ボックス 54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2" name="直線コネクタ 54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543" name="テキスト ボックス 54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4" name="直線コネクタ 54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545" name="テキスト ボックス 54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6" name="直線コネクタ 54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547" name="テキスト ボックス 54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8" name="直線コネクタ 54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549" name="テキスト ボックス 54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0" name="直線コネクタ 54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124460</xdr:rowOff>
    </xdr:from>
    <xdr:ext cx="531495" cy="259080"/>
    <xdr:sp macro="" textlink="">
      <xdr:nvSpPr>
        <xdr:cNvPr id="551" name="テキスト ボックス 550"/>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91440</xdr:rowOff>
    </xdr:from>
    <xdr:to>
      <xdr:col>116</xdr:col>
      <xdr:colOff>62865</xdr:colOff>
      <xdr:row>86</xdr:row>
      <xdr:rowOff>112395</xdr:rowOff>
    </xdr:to>
    <xdr:cxnSp macro="">
      <xdr:nvCxnSpPr>
        <xdr:cNvPr id="553" name="直線コネクタ 552"/>
        <xdr:cNvCxnSpPr/>
      </xdr:nvCxnSpPr>
      <xdr:spPr>
        <a:xfrm flipV="1">
          <a:off x="22160865" y="13464540"/>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116205</xdr:rowOff>
    </xdr:from>
    <xdr:ext cx="469900" cy="259080"/>
    <xdr:sp macro="" textlink="">
      <xdr:nvSpPr>
        <xdr:cNvPr id="554" name="【消防施設】&#10;一人当たり面積最小値テキスト"/>
        <xdr:cNvSpPr txBox="1"/>
      </xdr:nvSpPr>
      <xdr:spPr>
        <a:xfrm>
          <a:off x="22199600" y="1486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112395</xdr:rowOff>
    </xdr:from>
    <xdr:to>
      <xdr:col>116</xdr:col>
      <xdr:colOff>152400</xdr:colOff>
      <xdr:row>86</xdr:row>
      <xdr:rowOff>112395</xdr:rowOff>
    </xdr:to>
    <xdr:cxnSp macro="">
      <xdr:nvCxnSpPr>
        <xdr:cNvPr id="555" name="直線コネクタ 554"/>
        <xdr:cNvCxnSpPr/>
      </xdr:nvCxnSpPr>
      <xdr:spPr>
        <a:xfrm>
          <a:off x="22072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38100</xdr:rowOff>
    </xdr:from>
    <xdr:ext cx="469900" cy="259080"/>
    <xdr:sp macro="" textlink="">
      <xdr:nvSpPr>
        <xdr:cNvPr id="556" name="【消防施設】&#10;一人当たり面積最大値テキスト"/>
        <xdr:cNvSpPr txBox="1"/>
      </xdr:nvSpPr>
      <xdr:spPr>
        <a:xfrm>
          <a:off x="22199600" y="1323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91440</xdr:rowOff>
    </xdr:from>
    <xdr:to>
      <xdr:col>116</xdr:col>
      <xdr:colOff>152400</xdr:colOff>
      <xdr:row>78</xdr:row>
      <xdr:rowOff>91440</xdr:rowOff>
    </xdr:to>
    <xdr:cxnSp macro="">
      <xdr:nvCxnSpPr>
        <xdr:cNvPr id="557" name="直線コネクタ 556"/>
        <xdr:cNvCxnSpPr/>
      </xdr:nvCxnSpPr>
      <xdr:spPr>
        <a:xfrm>
          <a:off x="22072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15875</xdr:rowOff>
    </xdr:from>
    <xdr:ext cx="469900" cy="259080"/>
    <xdr:sp macro="" textlink="">
      <xdr:nvSpPr>
        <xdr:cNvPr id="558" name="【消防施設】&#10;一人当たり面積平均値テキスト"/>
        <xdr:cNvSpPr txBox="1"/>
      </xdr:nvSpPr>
      <xdr:spPr>
        <a:xfrm>
          <a:off x="22199600" y="145891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164465</xdr:rowOff>
    </xdr:from>
    <xdr:to>
      <xdr:col>116</xdr:col>
      <xdr:colOff>114300</xdr:colOff>
      <xdr:row>86</xdr:row>
      <xdr:rowOff>94615</xdr:rowOff>
    </xdr:to>
    <xdr:sp macro="" textlink="">
      <xdr:nvSpPr>
        <xdr:cNvPr id="559" name="フローチャート: 判断 558"/>
        <xdr:cNvSpPr/>
      </xdr:nvSpPr>
      <xdr:spPr>
        <a:xfrm>
          <a:off x="22110700" y="1473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165100</xdr:rowOff>
    </xdr:from>
    <xdr:to>
      <xdr:col>112</xdr:col>
      <xdr:colOff>38100</xdr:colOff>
      <xdr:row>86</xdr:row>
      <xdr:rowOff>95250</xdr:rowOff>
    </xdr:to>
    <xdr:sp macro="" textlink="">
      <xdr:nvSpPr>
        <xdr:cNvPr id="560" name="フローチャート: 判断 559"/>
        <xdr:cNvSpPr/>
      </xdr:nvSpPr>
      <xdr:spPr>
        <a:xfrm>
          <a:off x="212725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111760</xdr:rowOff>
    </xdr:from>
    <xdr:ext cx="469900" cy="258445"/>
    <xdr:sp macro="" textlink="">
      <xdr:nvSpPr>
        <xdr:cNvPr id="561" name="n_1aveValue【消防施設】&#10;一人当たり面積"/>
        <xdr:cNvSpPr txBox="1"/>
      </xdr:nvSpPr>
      <xdr:spPr>
        <a:xfrm>
          <a:off x="21075650" y="14513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162560</xdr:rowOff>
    </xdr:from>
    <xdr:to>
      <xdr:col>107</xdr:col>
      <xdr:colOff>101600</xdr:colOff>
      <xdr:row>86</xdr:row>
      <xdr:rowOff>92710</xdr:rowOff>
    </xdr:to>
    <xdr:sp macro="" textlink="">
      <xdr:nvSpPr>
        <xdr:cNvPr id="562" name="フローチャート: 判断 561"/>
        <xdr:cNvSpPr/>
      </xdr:nvSpPr>
      <xdr:spPr>
        <a:xfrm>
          <a:off x="20383500" y="1473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84</xdr:row>
      <xdr:rowOff>109220</xdr:rowOff>
    </xdr:from>
    <xdr:ext cx="469265" cy="258445"/>
    <xdr:sp macro="" textlink="">
      <xdr:nvSpPr>
        <xdr:cNvPr id="563" name="n_2aveValue【消防施設】&#10;一人当たり面積"/>
        <xdr:cNvSpPr txBox="1"/>
      </xdr:nvSpPr>
      <xdr:spPr>
        <a:xfrm>
          <a:off x="20199350" y="14511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86</xdr:row>
      <xdr:rowOff>6350</xdr:rowOff>
    </xdr:from>
    <xdr:to>
      <xdr:col>102</xdr:col>
      <xdr:colOff>165100</xdr:colOff>
      <xdr:row>86</xdr:row>
      <xdr:rowOff>107315</xdr:rowOff>
    </xdr:to>
    <xdr:sp macro="" textlink="">
      <xdr:nvSpPr>
        <xdr:cNvPr id="564" name="フローチャート: 判断 563"/>
        <xdr:cNvSpPr/>
      </xdr:nvSpPr>
      <xdr:spPr>
        <a:xfrm>
          <a:off x="19494500" y="14751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84</xdr:row>
      <xdr:rowOff>123825</xdr:rowOff>
    </xdr:from>
    <xdr:ext cx="469265" cy="258445"/>
    <xdr:sp macro="" textlink="">
      <xdr:nvSpPr>
        <xdr:cNvPr id="565" name="n_3aveValue【消防施設】&#10;一人当たり面積"/>
        <xdr:cNvSpPr txBox="1"/>
      </xdr:nvSpPr>
      <xdr:spPr>
        <a:xfrm>
          <a:off x="19310350" y="1452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66" name="テキスト ボックス 56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7" name="テキスト ボックス 56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68" name="テキスト ボックス 56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69" name="テキスト ボックス 56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0" name="テキスト ボックス 56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20320</xdr:rowOff>
    </xdr:from>
    <xdr:to>
      <xdr:col>116</xdr:col>
      <xdr:colOff>114300</xdr:colOff>
      <xdr:row>86</xdr:row>
      <xdr:rowOff>121920</xdr:rowOff>
    </xdr:to>
    <xdr:sp macro="" textlink="">
      <xdr:nvSpPr>
        <xdr:cNvPr id="571" name="楕円 570"/>
        <xdr:cNvSpPr/>
      </xdr:nvSpPr>
      <xdr:spPr>
        <a:xfrm>
          <a:off x="221107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143510</xdr:rowOff>
    </xdr:from>
    <xdr:ext cx="469900" cy="258445"/>
    <xdr:sp macro="" textlink="">
      <xdr:nvSpPr>
        <xdr:cNvPr id="572" name="【消防施設】&#10;一人当たり面積該当値テキスト"/>
        <xdr:cNvSpPr txBox="1"/>
      </xdr:nvSpPr>
      <xdr:spPr>
        <a:xfrm>
          <a:off x="22199600" y="14716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20955</xdr:rowOff>
    </xdr:from>
    <xdr:to>
      <xdr:col>112</xdr:col>
      <xdr:colOff>38100</xdr:colOff>
      <xdr:row>86</xdr:row>
      <xdr:rowOff>122555</xdr:rowOff>
    </xdr:to>
    <xdr:sp macro="" textlink="">
      <xdr:nvSpPr>
        <xdr:cNvPr id="573" name="楕円 572"/>
        <xdr:cNvSpPr/>
      </xdr:nvSpPr>
      <xdr:spPr>
        <a:xfrm>
          <a:off x="21272500" y="1476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71120</xdr:rowOff>
    </xdr:from>
    <xdr:to>
      <xdr:col>116</xdr:col>
      <xdr:colOff>63500</xdr:colOff>
      <xdr:row>86</xdr:row>
      <xdr:rowOff>71755</xdr:rowOff>
    </xdr:to>
    <xdr:cxnSp macro="">
      <xdr:nvCxnSpPr>
        <xdr:cNvPr id="574" name="直線コネクタ 573"/>
        <xdr:cNvCxnSpPr/>
      </xdr:nvCxnSpPr>
      <xdr:spPr>
        <a:xfrm flipV="1">
          <a:off x="21323300" y="148158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45720</xdr:rowOff>
    </xdr:from>
    <xdr:to>
      <xdr:col>107</xdr:col>
      <xdr:colOff>101600</xdr:colOff>
      <xdr:row>86</xdr:row>
      <xdr:rowOff>147320</xdr:rowOff>
    </xdr:to>
    <xdr:sp macro="" textlink="">
      <xdr:nvSpPr>
        <xdr:cNvPr id="575" name="楕円 574"/>
        <xdr:cNvSpPr/>
      </xdr:nvSpPr>
      <xdr:spPr>
        <a:xfrm>
          <a:off x="20383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71755</xdr:rowOff>
    </xdr:from>
    <xdr:to>
      <xdr:col>111</xdr:col>
      <xdr:colOff>177800</xdr:colOff>
      <xdr:row>86</xdr:row>
      <xdr:rowOff>96520</xdr:rowOff>
    </xdr:to>
    <xdr:cxnSp macro="">
      <xdr:nvCxnSpPr>
        <xdr:cNvPr id="576" name="直線コネクタ 575"/>
        <xdr:cNvCxnSpPr/>
      </xdr:nvCxnSpPr>
      <xdr:spPr>
        <a:xfrm flipV="1">
          <a:off x="20434300" y="14816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50165</xdr:rowOff>
    </xdr:from>
    <xdr:to>
      <xdr:col>102</xdr:col>
      <xdr:colOff>165100</xdr:colOff>
      <xdr:row>86</xdr:row>
      <xdr:rowOff>151765</xdr:rowOff>
    </xdr:to>
    <xdr:sp macro="" textlink="">
      <xdr:nvSpPr>
        <xdr:cNvPr id="577" name="楕円 576"/>
        <xdr:cNvSpPr/>
      </xdr:nvSpPr>
      <xdr:spPr>
        <a:xfrm>
          <a:off x="19494500" y="14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96520</xdr:rowOff>
    </xdr:from>
    <xdr:to>
      <xdr:col>107</xdr:col>
      <xdr:colOff>50800</xdr:colOff>
      <xdr:row>86</xdr:row>
      <xdr:rowOff>100965</xdr:rowOff>
    </xdr:to>
    <xdr:cxnSp macro="">
      <xdr:nvCxnSpPr>
        <xdr:cNvPr id="578" name="直線コネクタ 577"/>
        <xdr:cNvCxnSpPr/>
      </xdr:nvCxnSpPr>
      <xdr:spPr>
        <a:xfrm flipV="1">
          <a:off x="19545300" y="148412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86</xdr:row>
      <xdr:rowOff>113665</xdr:rowOff>
    </xdr:from>
    <xdr:ext cx="469900" cy="258445"/>
    <xdr:sp macro="" textlink="">
      <xdr:nvSpPr>
        <xdr:cNvPr id="579" name="n_1mainValue【消防施設】&#10;一人当たり面積"/>
        <xdr:cNvSpPr txBox="1"/>
      </xdr:nvSpPr>
      <xdr:spPr>
        <a:xfrm>
          <a:off x="2107565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138430</xdr:rowOff>
    </xdr:from>
    <xdr:ext cx="469265" cy="259080"/>
    <xdr:sp macro="" textlink="">
      <xdr:nvSpPr>
        <xdr:cNvPr id="580" name="n_2mainValue【消防施設】&#10;一人当たり面積"/>
        <xdr:cNvSpPr txBox="1"/>
      </xdr:nvSpPr>
      <xdr:spPr>
        <a:xfrm>
          <a:off x="20199350" y="14883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143510</xdr:rowOff>
    </xdr:from>
    <xdr:ext cx="469265" cy="258445"/>
    <xdr:sp macro="" textlink="">
      <xdr:nvSpPr>
        <xdr:cNvPr id="581" name="n_3mainValue【消防施設】&#10;一人当たり面積"/>
        <xdr:cNvSpPr txBox="1"/>
      </xdr:nvSpPr>
      <xdr:spPr>
        <a:xfrm>
          <a:off x="19310350" y="14888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90" name="テキスト ボックス 58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8455" cy="259080"/>
    <xdr:sp macro="" textlink="">
      <xdr:nvSpPr>
        <xdr:cNvPr id="593" name="テキスト ボックス 592"/>
        <xdr:cNvSpPr txBox="1"/>
      </xdr:nvSpPr>
      <xdr:spPr>
        <a:xfrm>
          <a:off x="12106910" y="1852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595" name="テキスト ボックス 594"/>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597" name="テキスト ボックス 59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599" name="テキスト ボックス 59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725" cy="258445"/>
    <xdr:sp macro="" textlink="">
      <xdr:nvSpPr>
        <xdr:cNvPr id="601" name="テキスト ボックス 600"/>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603" name="テキスト ボックス 60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605" name="直線コネクタ 604"/>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8445"/>
    <xdr:sp macro="" textlink="">
      <xdr:nvSpPr>
        <xdr:cNvPr id="606" name="【庁舎】&#10;有形固定資産減価償却率最小値テキスト"/>
        <xdr:cNvSpPr txBox="1"/>
      </xdr:nvSpPr>
      <xdr:spPr>
        <a:xfrm>
          <a:off x="16357600" y="186728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7" name="直線コネクタ 606"/>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8445"/>
    <xdr:sp macro="" textlink="">
      <xdr:nvSpPr>
        <xdr:cNvPr id="608" name="【庁舎】&#10;有形固定資産減価償却率最大値テキスト"/>
        <xdr:cNvSpPr txBox="1"/>
      </xdr:nvSpPr>
      <xdr:spPr>
        <a:xfrm>
          <a:off x="16357600" y="1717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9" name="直線コネクタ 608"/>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11430</xdr:rowOff>
    </xdr:from>
    <xdr:ext cx="405130" cy="259080"/>
    <xdr:sp macro="" textlink="">
      <xdr:nvSpPr>
        <xdr:cNvPr id="610" name="【庁舎】&#10;有形固定資産減価償却率平均値テキスト"/>
        <xdr:cNvSpPr txBox="1"/>
      </xdr:nvSpPr>
      <xdr:spPr>
        <a:xfrm>
          <a:off x="16357600" y="178422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11" name="フローチャート: 判断 61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12" name="フローチャート: 判断 61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104140</xdr:rowOff>
    </xdr:from>
    <xdr:ext cx="405130" cy="259080"/>
    <xdr:sp macro="" textlink="">
      <xdr:nvSpPr>
        <xdr:cNvPr id="613" name="n_1aveValue【庁舎】&#10;有形固定資産減価償却率"/>
        <xdr:cNvSpPr txBox="1"/>
      </xdr:nvSpPr>
      <xdr:spPr>
        <a:xfrm>
          <a:off x="15266035" y="17934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14" name="フローチャート: 判断 61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104</xdr:row>
      <xdr:rowOff>99060</xdr:rowOff>
    </xdr:from>
    <xdr:ext cx="404495" cy="258445"/>
    <xdr:sp macro="" textlink="">
      <xdr:nvSpPr>
        <xdr:cNvPr id="615" name="n_2aveValue【庁舎】&#10;有形固定資産減価償却率"/>
        <xdr:cNvSpPr txBox="1"/>
      </xdr:nvSpPr>
      <xdr:spPr>
        <a:xfrm>
          <a:off x="14389735" y="17929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16" name="フローチャート: 判断 615"/>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165735</xdr:colOff>
      <xdr:row>104</xdr:row>
      <xdr:rowOff>130810</xdr:rowOff>
    </xdr:from>
    <xdr:ext cx="404495" cy="259080"/>
    <xdr:sp macro="" textlink="">
      <xdr:nvSpPr>
        <xdr:cNvPr id="617" name="n_3aveValue【庁舎】&#10;有形固定資産減価償却率"/>
        <xdr:cNvSpPr txBox="1"/>
      </xdr:nvSpPr>
      <xdr:spPr>
        <a:xfrm>
          <a:off x="13500735" y="17961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618" name="テキスト ボックス 61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19" name="テキスト ボックス 61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0" name="テキスト ボックス 61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1" name="テキスト ボックス 62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22" name="テキスト ボックス 62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113030</xdr:rowOff>
    </xdr:from>
    <xdr:to>
      <xdr:col>85</xdr:col>
      <xdr:colOff>177800</xdr:colOff>
      <xdr:row>102</xdr:row>
      <xdr:rowOff>43180</xdr:rowOff>
    </xdr:to>
    <xdr:sp macro="" textlink="">
      <xdr:nvSpPr>
        <xdr:cNvPr id="623" name="楕円 622"/>
        <xdr:cNvSpPr/>
      </xdr:nvSpPr>
      <xdr:spPr>
        <a:xfrm>
          <a:off x="162687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27940</xdr:rowOff>
    </xdr:from>
    <xdr:ext cx="405130" cy="259080"/>
    <xdr:sp macro="" textlink="">
      <xdr:nvSpPr>
        <xdr:cNvPr id="624" name="【庁舎】&#10;有形固定資産減価償却率該当値テキスト"/>
        <xdr:cNvSpPr txBox="1"/>
      </xdr:nvSpPr>
      <xdr:spPr>
        <a:xfrm>
          <a:off x="16357600" y="1734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625" name="楕円 624"/>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101</xdr:row>
      <xdr:rowOff>163830</xdr:rowOff>
    </xdr:to>
    <xdr:cxnSp macro="">
      <xdr:nvCxnSpPr>
        <xdr:cNvPr id="626" name="直線コネクタ 625"/>
        <xdr:cNvCxnSpPr/>
      </xdr:nvCxnSpPr>
      <xdr:spPr>
        <a:xfrm>
          <a:off x="15481300" y="174383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27" name="楕円 626"/>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133350</xdr:rowOff>
    </xdr:to>
    <xdr:cxnSp macro="">
      <xdr:nvCxnSpPr>
        <xdr:cNvPr id="628" name="直線コネクタ 627"/>
        <xdr:cNvCxnSpPr/>
      </xdr:nvCxnSpPr>
      <xdr:spPr>
        <a:xfrm flipV="1">
          <a:off x="14592300" y="174383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133350</xdr:rowOff>
    </xdr:from>
    <xdr:to>
      <xdr:col>72</xdr:col>
      <xdr:colOff>38100</xdr:colOff>
      <xdr:row>102</xdr:row>
      <xdr:rowOff>63500</xdr:rowOff>
    </xdr:to>
    <xdr:sp macro="" textlink="">
      <xdr:nvSpPr>
        <xdr:cNvPr id="629" name="楕円 628"/>
        <xdr:cNvSpPr/>
      </xdr:nvSpPr>
      <xdr:spPr>
        <a:xfrm>
          <a:off x="13652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133350</xdr:rowOff>
    </xdr:from>
    <xdr:to>
      <xdr:col>76</xdr:col>
      <xdr:colOff>114300</xdr:colOff>
      <xdr:row>102</xdr:row>
      <xdr:rowOff>12700</xdr:rowOff>
    </xdr:to>
    <xdr:cxnSp macro="">
      <xdr:nvCxnSpPr>
        <xdr:cNvPr id="630" name="直線コネクタ 629"/>
        <xdr:cNvCxnSpPr/>
      </xdr:nvCxnSpPr>
      <xdr:spPr>
        <a:xfrm flipV="1">
          <a:off x="13703300" y="17449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100</xdr:row>
      <xdr:rowOff>17780</xdr:rowOff>
    </xdr:from>
    <xdr:ext cx="405130" cy="258445"/>
    <xdr:sp macro="" textlink="">
      <xdr:nvSpPr>
        <xdr:cNvPr id="631" name="n_1mainValue【庁舎】&#10;有形固定資産減価償却率"/>
        <xdr:cNvSpPr txBox="1"/>
      </xdr:nvSpPr>
      <xdr:spPr>
        <a:xfrm>
          <a:off x="15266035" y="17162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29210</xdr:rowOff>
    </xdr:from>
    <xdr:ext cx="404495" cy="258445"/>
    <xdr:sp macro="" textlink="">
      <xdr:nvSpPr>
        <xdr:cNvPr id="632" name="n_2mainValue【庁舎】&#10;有形固定資産減価償却率"/>
        <xdr:cNvSpPr txBox="1"/>
      </xdr:nvSpPr>
      <xdr:spPr>
        <a:xfrm>
          <a:off x="14389735" y="1717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100</xdr:row>
      <xdr:rowOff>80010</xdr:rowOff>
    </xdr:from>
    <xdr:ext cx="404495" cy="259080"/>
    <xdr:sp macro="" textlink="">
      <xdr:nvSpPr>
        <xdr:cNvPr id="633" name="n_3mainValue【庁舎】&#10;有形固定資産減価償却率"/>
        <xdr:cNvSpPr txBox="1"/>
      </xdr:nvSpPr>
      <xdr:spPr>
        <a:xfrm>
          <a:off x="13500735" y="17225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42" name="テキスト ボックス 64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645" name="テキスト ボックス 644"/>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647" name="テキスト ボックス 646"/>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649" name="テキスト ボックス 648"/>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651" name="テキスト ボックス 650"/>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653" name="テキスト ボックス 652"/>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55" name="テキスト ボックス 65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128905</xdr:rowOff>
    </xdr:from>
    <xdr:to>
      <xdr:col>116</xdr:col>
      <xdr:colOff>62865</xdr:colOff>
      <xdr:row>108</xdr:row>
      <xdr:rowOff>38100</xdr:rowOff>
    </xdr:to>
    <xdr:cxnSp macro="">
      <xdr:nvCxnSpPr>
        <xdr:cNvPr id="657" name="直線コネクタ 656"/>
        <xdr:cNvCxnSpPr/>
      </xdr:nvCxnSpPr>
      <xdr:spPr>
        <a:xfrm flipV="1">
          <a:off x="22160865" y="1710245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41910</xdr:rowOff>
    </xdr:from>
    <xdr:ext cx="469900" cy="258445"/>
    <xdr:sp macro="" textlink="">
      <xdr:nvSpPr>
        <xdr:cNvPr id="658" name="【庁舎】&#10;一人当たり面積最小値テキスト"/>
        <xdr:cNvSpPr txBox="1"/>
      </xdr:nvSpPr>
      <xdr:spPr>
        <a:xfrm>
          <a:off x="22199600" y="1855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9" name="直線コネクタ 658"/>
        <xdr:cNvCxnSpPr/>
      </xdr:nvCxnSpPr>
      <xdr:spPr>
        <a:xfrm>
          <a:off x="22072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75565</xdr:rowOff>
    </xdr:from>
    <xdr:ext cx="469900" cy="258445"/>
    <xdr:sp macro="" textlink="">
      <xdr:nvSpPr>
        <xdr:cNvPr id="660" name="【庁舎】&#10;一人当たり面積最大値テキスト"/>
        <xdr:cNvSpPr txBox="1"/>
      </xdr:nvSpPr>
      <xdr:spPr>
        <a:xfrm>
          <a:off x="22199600" y="1687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128905</xdr:rowOff>
    </xdr:from>
    <xdr:to>
      <xdr:col>116</xdr:col>
      <xdr:colOff>152400</xdr:colOff>
      <xdr:row>99</xdr:row>
      <xdr:rowOff>128905</xdr:rowOff>
    </xdr:to>
    <xdr:cxnSp macro="">
      <xdr:nvCxnSpPr>
        <xdr:cNvPr id="661" name="直線コネクタ 660"/>
        <xdr:cNvCxnSpPr/>
      </xdr:nvCxnSpPr>
      <xdr:spPr>
        <a:xfrm>
          <a:off x="22072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136525</xdr:rowOff>
    </xdr:from>
    <xdr:ext cx="469900" cy="258445"/>
    <xdr:sp macro="" textlink="">
      <xdr:nvSpPr>
        <xdr:cNvPr id="662" name="【庁舎】&#10;一人当たり面積平均値テキスト"/>
        <xdr:cNvSpPr txBox="1"/>
      </xdr:nvSpPr>
      <xdr:spPr>
        <a:xfrm>
          <a:off x="22199600" y="181387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113665</xdr:rowOff>
    </xdr:from>
    <xdr:to>
      <xdr:col>116</xdr:col>
      <xdr:colOff>114300</xdr:colOff>
      <xdr:row>107</xdr:row>
      <xdr:rowOff>43815</xdr:rowOff>
    </xdr:to>
    <xdr:sp macro="" textlink="">
      <xdr:nvSpPr>
        <xdr:cNvPr id="663" name="フローチャート: 判断 662"/>
        <xdr:cNvSpPr/>
      </xdr:nvSpPr>
      <xdr:spPr>
        <a:xfrm>
          <a:off x="22110700" y="1828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64" name="フローチャート: 判断 663"/>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59690</xdr:rowOff>
    </xdr:from>
    <xdr:ext cx="469900" cy="259080"/>
    <xdr:sp macro="" textlink="">
      <xdr:nvSpPr>
        <xdr:cNvPr id="665" name="n_1aveValue【庁舎】&#10;一人当たり面積"/>
        <xdr:cNvSpPr txBox="1"/>
      </xdr:nvSpPr>
      <xdr:spPr>
        <a:xfrm>
          <a:off x="21075650" y="18061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107315</xdr:rowOff>
    </xdr:from>
    <xdr:to>
      <xdr:col>107</xdr:col>
      <xdr:colOff>101600</xdr:colOff>
      <xdr:row>107</xdr:row>
      <xdr:rowOff>37465</xdr:rowOff>
    </xdr:to>
    <xdr:sp macro="" textlink="">
      <xdr:nvSpPr>
        <xdr:cNvPr id="666" name="フローチャート: 判断 665"/>
        <xdr:cNvSpPr/>
      </xdr:nvSpPr>
      <xdr:spPr>
        <a:xfrm>
          <a:off x="20383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105</xdr:row>
      <xdr:rowOff>53975</xdr:rowOff>
    </xdr:from>
    <xdr:ext cx="469265" cy="258445"/>
    <xdr:sp macro="" textlink="">
      <xdr:nvSpPr>
        <xdr:cNvPr id="667" name="n_2aveValue【庁舎】&#10;一人当たり面積"/>
        <xdr:cNvSpPr txBox="1"/>
      </xdr:nvSpPr>
      <xdr:spPr>
        <a:xfrm>
          <a:off x="2019935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68" name="フローチャート: 判断 667"/>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105</xdr:row>
      <xdr:rowOff>76835</xdr:rowOff>
    </xdr:from>
    <xdr:ext cx="469265" cy="258445"/>
    <xdr:sp macro="" textlink="">
      <xdr:nvSpPr>
        <xdr:cNvPr id="669" name="n_3aveValue【庁舎】&#10;一人当たり面積"/>
        <xdr:cNvSpPr txBox="1"/>
      </xdr:nvSpPr>
      <xdr:spPr>
        <a:xfrm>
          <a:off x="19310350" y="18079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70" name="テキスト ボックス 66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1" name="テキスト ボックス 67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72" name="テキスト ボックス 67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73" name="テキスト ボックス 67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74" name="テキスト ボックス 67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16510</xdr:rowOff>
    </xdr:from>
    <xdr:to>
      <xdr:col>116</xdr:col>
      <xdr:colOff>114300</xdr:colOff>
      <xdr:row>107</xdr:row>
      <xdr:rowOff>118110</xdr:rowOff>
    </xdr:to>
    <xdr:sp macro="" textlink="">
      <xdr:nvSpPr>
        <xdr:cNvPr id="675" name="楕円 674"/>
        <xdr:cNvSpPr/>
      </xdr:nvSpPr>
      <xdr:spPr>
        <a:xfrm>
          <a:off x="22110700" y="183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166370</xdr:rowOff>
    </xdr:from>
    <xdr:ext cx="469900" cy="258445"/>
    <xdr:sp macro="" textlink="">
      <xdr:nvSpPr>
        <xdr:cNvPr id="676" name="【庁舎】&#10;一人当たり面積該当値テキスト"/>
        <xdr:cNvSpPr txBox="1"/>
      </xdr:nvSpPr>
      <xdr:spPr>
        <a:xfrm>
          <a:off x="22199600" y="18340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18415</xdr:rowOff>
    </xdr:from>
    <xdr:to>
      <xdr:col>112</xdr:col>
      <xdr:colOff>38100</xdr:colOff>
      <xdr:row>107</xdr:row>
      <xdr:rowOff>120650</xdr:rowOff>
    </xdr:to>
    <xdr:sp macro="" textlink="">
      <xdr:nvSpPr>
        <xdr:cNvPr id="677" name="楕円 676"/>
        <xdr:cNvSpPr/>
      </xdr:nvSpPr>
      <xdr:spPr>
        <a:xfrm>
          <a:off x="21272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67310</xdr:rowOff>
    </xdr:from>
    <xdr:to>
      <xdr:col>116</xdr:col>
      <xdr:colOff>63500</xdr:colOff>
      <xdr:row>107</xdr:row>
      <xdr:rowOff>69215</xdr:rowOff>
    </xdr:to>
    <xdr:cxnSp macro="">
      <xdr:nvCxnSpPr>
        <xdr:cNvPr id="678" name="直線コネクタ 677"/>
        <xdr:cNvCxnSpPr/>
      </xdr:nvCxnSpPr>
      <xdr:spPr>
        <a:xfrm flipV="1">
          <a:off x="21323300" y="184124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18415</xdr:rowOff>
    </xdr:from>
    <xdr:to>
      <xdr:col>107</xdr:col>
      <xdr:colOff>101600</xdr:colOff>
      <xdr:row>107</xdr:row>
      <xdr:rowOff>120650</xdr:rowOff>
    </xdr:to>
    <xdr:sp macro="" textlink="">
      <xdr:nvSpPr>
        <xdr:cNvPr id="679" name="楕円 678"/>
        <xdr:cNvSpPr/>
      </xdr:nvSpPr>
      <xdr:spPr>
        <a:xfrm>
          <a:off x="20383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69215</xdr:rowOff>
    </xdr:from>
    <xdr:to>
      <xdr:col>111</xdr:col>
      <xdr:colOff>177800</xdr:colOff>
      <xdr:row>107</xdr:row>
      <xdr:rowOff>69215</xdr:rowOff>
    </xdr:to>
    <xdr:cxnSp macro="">
      <xdr:nvCxnSpPr>
        <xdr:cNvPr id="680" name="直線コネクタ 679"/>
        <xdr:cNvCxnSpPr/>
      </xdr:nvCxnSpPr>
      <xdr:spPr>
        <a:xfrm>
          <a:off x="20434300" y="18414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20955</xdr:rowOff>
    </xdr:from>
    <xdr:to>
      <xdr:col>102</xdr:col>
      <xdr:colOff>165100</xdr:colOff>
      <xdr:row>107</xdr:row>
      <xdr:rowOff>122555</xdr:rowOff>
    </xdr:to>
    <xdr:sp macro="" textlink="">
      <xdr:nvSpPr>
        <xdr:cNvPr id="681" name="楕円 680"/>
        <xdr:cNvSpPr/>
      </xdr:nvSpPr>
      <xdr:spPr>
        <a:xfrm>
          <a:off x="19494500" y="183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69215</xdr:rowOff>
    </xdr:from>
    <xdr:to>
      <xdr:col>107</xdr:col>
      <xdr:colOff>50800</xdr:colOff>
      <xdr:row>107</xdr:row>
      <xdr:rowOff>71755</xdr:rowOff>
    </xdr:to>
    <xdr:cxnSp macro="">
      <xdr:nvCxnSpPr>
        <xdr:cNvPr id="682" name="直線コネクタ 681"/>
        <xdr:cNvCxnSpPr/>
      </xdr:nvCxnSpPr>
      <xdr:spPr>
        <a:xfrm flipV="1">
          <a:off x="19545300" y="18414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111125</xdr:rowOff>
    </xdr:from>
    <xdr:ext cx="469900" cy="258445"/>
    <xdr:sp macro="" textlink="">
      <xdr:nvSpPr>
        <xdr:cNvPr id="683" name="n_1mainValue【庁舎】&#10;一人当たり面積"/>
        <xdr:cNvSpPr txBox="1"/>
      </xdr:nvSpPr>
      <xdr:spPr>
        <a:xfrm>
          <a:off x="21075650" y="18456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111125</xdr:rowOff>
    </xdr:from>
    <xdr:ext cx="469265" cy="258445"/>
    <xdr:sp macro="" textlink="">
      <xdr:nvSpPr>
        <xdr:cNvPr id="684" name="n_2mainValue【庁舎】&#10;一人当たり面積"/>
        <xdr:cNvSpPr txBox="1"/>
      </xdr:nvSpPr>
      <xdr:spPr>
        <a:xfrm>
          <a:off x="20199350" y="18456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113665</xdr:rowOff>
    </xdr:from>
    <xdr:ext cx="469265" cy="258445"/>
    <xdr:sp macro="" textlink="">
      <xdr:nvSpPr>
        <xdr:cNvPr id="685" name="n_3mainValue【庁舎】&#10;一人当たり面積"/>
        <xdr:cNvSpPr txBox="1"/>
      </xdr:nvSpPr>
      <xdr:spPr>
        <a:xfrm>
          <a:off x="19310350" y="18458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一般廃棄物処理施設</a:t>
          </a:r>
          <a:r>
            <a:rPr kumimoji="1" lang="en-US" altLang="ja-JP" sz="1100">
              <a:latin typeface="ＭＳ Ｐゴシック"/>
              <a:ea typeface="ＭＳ Ｐゴシック"/>
            </a:rPr>
            <a:t>】</a:t>
          </a:r>
          <a:r>
            <a:rPr kumimoji="1" lang="ja-JP" altLang="en-US" sz="1100">
              <a:latin typeface="ＭＳ Ｐゴシック"/>
              <a:ea typeface="ＭＳ Ｐゴシック"/>
            </a:rPr>
            <a:t>有形固定資産減価償却率、一人当たり有形固定資産額は類似団体内平均値を下回っている。当面、当該施設の固定資産には大きな変更がないため、今度も低い水準で推移することが予想される。</a:t>
          </a:r>
        </a:p>
        <a:p>
          <a:r>
            <a:rPr kumimoji="1" lang="en-US" altLang="ja-JP" sz="1100">
              <a:latin typeface="ＭＳ Ｐゴシック"/>
              <a:ea typeface="ＭＳ Ｐゴシック"/>
            </a:rPr>
            <a:t>【</a:t>
          </a:r>
          <a:r>
            <a:rPr kumimoji="1" lang="ja-JP" altLang="en-US" sz="1100">
              <a:latin typeface="ＭＳ Ｐゴシック"/>
              <a:ea typeface="ＭＳ Ｐゴシック"/>
            </a:rPr>
            <a:t>体育館・プール</a:t>
          </a:r>
          <a:r>
            <a:rPr kumimoji="1" lang="en-US" altLang="ja-JP" sz="1100">
              <a:latin typeface="ＭＳ Ｐゴシック"/>
              <a:ea typeface="ＭＳ Ｐゴシック"/>
            </a:rPr>
            <a:t>】</a:t>
          </a:r>
          <a:r>
            <a:rPr kumimoji="1" lang="ja-JP" altLang="en-US" sz="1100">
              <a:latin typeface="ＭＳ Ｐゴシック"/>
              <a:ea typeface="ＭＳ Ｐゴシック"/>
            </a:rPr>
            <a:t>一人当たり面積は類似団体内平均値とほぼ同じ数値だが、有形固定資産減価償却率は</a:t>
          </a:r>
          <a:r>
            <a:rPr kumimoji="1" lang="en-US" altLang="ja-JP" sz="1100">
              <a:latin typeface="ＭＳ Ｐゴシック"/>
              <a:ea typeface="ＭＳ Ｐゴシック"/>
            </a:rPr>
            <a:t>85.6</a:t>
          </a:r>
          <a:r>
            <a:rPr kumimoji="1" lang="ja-JP" altLang="en-US" sz="1100">
              <a:latin typeface="ＭＳ Ｐゴシック"/>
              <a:ea typeface="ＭＳ Ｐゴシック"/>
            </a:rPr>
            <a:t>と類似団体平均を上回っている。体育館が令和</a:t>
          </a:r>
          <a:r>
            <a:rPr kumimoji="1" lang="en-US" altLang="ja-JP" sz="1100">
              <a:latin typeface="ＭＳ Ｐゴシック"/>
              <a:ea typeface="ＭＳ Ｐゴシック"/>
            </a:rPr>
            <a:t>7</a:t>
          </a:r>
          <a:r>
            <a:rPr kumimoji="1" lang="ja-JP" altLang="en-US" sz="1100">
              <a:latin typeface="ＭＳ Ｐゴシック"/>
              <a:ea typeface="ＭＳ Ｐゴシック"/>
            </a:rPr>
            <a:t>年度で法定耐用年数を迎えるため、今後、施設の更新について検討する。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保健センター</a:t>
          </a:r>
          <a:r>
            <a:rPr kumimoji="1" lang="en-US" altLang="ja-JP" sz="1100">
              <a:latin typeface="ＭＳ Ｐゴシック"/>
              <a:ea typeface="ＭＳ Ｐゴシック"/>
            </a:rPr>
            <a:t>】</a:t>
          </a:r>
          <a:r>
            <a:rPr kumimoji="1" lang="ja-JP" altLang="en-US" sz="1100">
              <a:latin typeface="ＭＳ Ｐゴシック"/>
              <a:ea typeface="ＭＳ Ｐゴシック"/>
            </a:rPr>
            <a:t>一人当たり面積は類似団体内平均値を下回っているが、有形固定資産減価償却率は類似団体平均を上回っている。これは村で唯一の保健センター（鉄筋コンクリート造）が平成</a:t>
          </a:r>
          <a:r>
            <a:rPr kumimoji="1" lang="en-US" altLang="ja-JP" sz="1100">
              <a:latin typeface="ＭＳ Ｐゴシック"/>
              <a:ea typeface="ＭＳ Ｐゴシック"/>
            </a:rPr>
            <a:t>30</a:t>
          </a:r>
          <a:r>
            <a:rPr kumimoji="1" lang="ja-JP" altLang="en-US" sz="1100">
              <a:latin typeface="ＭＳ Ｐゴシック"/>
              <a:ea typeface="ＭＳ Ｐゴシック"/>
            </a:rPr>
            <a:t>年度で建築</a:t>
          </a:r>
          <a:r>
            <a:rPr kumimoji="1" lang="en-US" altLang="ja-JP" sz="1100">
              <a:latin typeface="ＭＳ Ｐゴシック"/>
              <a:ea typeface="ＭＳ Ｐゴシック"/>
            </a:rPr>
            <a:t>37</a:t>
          </a:r>
          <a:r>
            <a:rPr kumimoji="1" lang="ja-JP" altLang="en-US" sz="1100">
              <a:latin typeface="ＭＳ Ｐゴシック"/>
              <a:ea typeface="ＭＳ Ｐゴシック"/>
            </a:rPr>
            <a:t>年（法定耐用年数</a:t>
          </a:r>
          <a:r>
            <a:rPr kumimoji="1" lang="en-US" altLang="ja-JP" sz="1100">
              <a:latin typeface="ＭＳ Ｐゴシック"/>
              <a:ea typeface="ＭＳ Ｐゴシック"/>
            </a:rPr>
            <a:t>50</a:t>
          </a:r>
          <a:r>
            <a:rPr kumimoji="1" lang="ja-JP" altLang="en-US" sz="1100">
              <a:latin typeface="ＭＳ Ｐゴシック"/>
              <a:ea typeface="ＭＳ Ｐゴシック"/>
            </a:rPr>
            <a:t>年）を迎えたためである。現在、建替の予定はないため、大潟村公共施設等総合管理計画に従い、予防保全を実施することでトータルコストの縮減を図る。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福祉施設</a:t>
          </a:r>
          <a:r>
            <a:rPr kumimoji="1" lang="en-US" altLang="ja-JP" sz="1100">
              <a:latin typeface="ＭＳ Ｐゴシック"/>
              <a:ea typeface="ＭＳ Ｐゴシック"/>
            </a:rPr>
            <a:t>】</a:t>
          </a:r>
          <a:r>
            <a:rPr kumimoji="1" lang="ja-JP" altLang="en-US" sz="1100">
              <a:latin typeface="ＭＳ Ｐゴシック"/>
              <a:ea typeface="ＭＳ Ｐゴシック"/>
            </a:rPr>
            <a:t>一人当たり面積は類似団体内平均値を上回っているが、有形固定資産減価償却率は下回っている。当面、福祉施設の整備予定はなく、今後は年度の経過とともに緩やかに増加していくことが予想されるため、老朽化対策等を検討していく。</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消防施設</a:t>
          </a:r>
          <a:r>
            <a:rPr kumimoji="1" lang="en-US" altLang="ja-JP" sz="1100">
              <a:latin typeface="ＭＳ Ｐゴシック"/>
              <a:ea typeface="ＭＳ Ｐゴシック"/>
            </a:rPr>
            <a:t>】</a:t>
          </a:r>
          <a:r>
            <a:rPr kumimoji="1" lang="ja-JP" altLang="en-US" sz="1100">
              <a:latin typeface="ＭＳ Ｐゴシック"/>
              <a:ea typeface="ＭＳ Ｐゴシック"/>
            </a:rPr>
            <a:t>一人当たり面積は類似団体内平均値を下回っているが、有形固定資産減価償却率は</a:t>
          </a:r>
          <a:r>
            <a:rPr kumimoji="1" lang="en-US" altLang="ja-JP" sz="1100">
              <a:latin typeface="ＭＳ Ｐゴシック"/>
              <a:ea typeface="ＭＳ Ｐゴシック"/>
            </a:rPr>
            <a:t>72.3</a:t>
          </a:r>
          <a:r>
            <a:rPr kumimoji="1" lang="ja-JP" altLang="en-US" sz="1100">
              <a:latin typeface="ＭＳ Ｐゴシック"/>
              <a:ea typeface="ＭＳ Ｐゴシック"/>
            </a:rPr>
            <a:t>と類似団体平均を上回っているが、令和</a:t>
          </a:r>
          <a:r>
            <a:rPr kumimoji="1" lang="en-US" altLang="ja-JP" sz="1100">
              <a:latin typeface="ＭＳ Ｐゴシック"/>
              <a:ea typeface="ＭＳ Ｐゴシック"/>
            </a:rPr>
            <a:t>2</a:t>
          </a:r>
          <a:r>
            <a:rPr kumimoji="1" lang="ja-JP" altLang="en-US" sz="1100">
              <a:latin typeface="ＭＳ Ｐゴシック"/>
              <a:ea typeface="ＭＳ Ｐゴシック"/>
            </a:rPr>
            <a:t>年度に防災センターの改修を予定しており、今後比率は減少することが見込まれる。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庁舎</a:t>
          </a:r>
          <a:r>
            <a:rPr kumimoji="1" lang="en-US" altLang="ja-JP" sz="1100">
              <a:latin typeface="ＭＳ Ｐゴシック"/>
              <a:ea typeface="ＭＳ Ｐゴシック"/>
            </a:rPr>
            <a:t>】</a:t>
          </a:r>
          <a:r>
            <a:rPr kumimoji="1" lang="ja-JP" altLang="en-US" sz="1100">
              <a:latin typeface="ＭＳ Ｐゴシック"/>
              <a:ea typeface="ＭＳ Ｐゴシック"/>
            </a:rPr>
            <a:t>一人当たり面積は類似団体内平均値を下回っているが、有形固定資産減価償却率は</a:t>
          </a:r>
          <a:r>
            <a:rPr kumimoji="1" lang="en-US" altLang="ja-JP" sz="1100">
              <a:latin typeface="ＭＳ Ｐゴシック"/>
              <a:ea typeface="ＭＳ Ｐゴシック"/>
            </a:rPr>
            <a:t>93.6</a:t>
          </a:r>
          <a:r>
            <a:rPr kumimoji="1" lang="ja-JP" altLang="en-US" sz="1100">
              <a:latin typeface="ＭＳ Ｐゴシック"/>
              <a:ea typeface="ＭＳ Ｐゴシック"/>
            </a:rPr>
            <a:t>と高い水準にある。これは、役場庁舎が令和元年度で法定耐用年数を迎えるためである。現状では建替予定がなく、大潟村公共施設等総合管理計画に従い、長寿命化を可能な限り図っていく。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農業が主要産業であるが、大規模農家の</a:t>
          </a:r>
          <a:r>
            <a:rPr kumimoji="1" lang="ja-JP" altLang="en-US" sz="1100">
              <a:solidFill>
                <a:schemeClr val="dk1"/>
              </a:solidFill>
              <a:effectLst/>
              <a:latin typeface="ＭＳ Ｐゴシック"/>
              <a:ea typeface="ＭＳ Ｐゴシック"/>
              <a:cs typeface="+mn-cs"/>
            </a:rPr>
            <a:t>数</a:t>
          </a:r>
          <a:r>
            <a:rPr kumimoji="1" lang="ja-JP" altLang="ja-JP" sz="1100">
              <a:solidFill>
                <a:schemeClr val="dk1"/>
              </a:solidFill>
              <a:effectLst/>
              <a:latin typeface="ＭＳ Ｐゴシック"/>
              <a:ea typeface="ＭＳ Ｐゴシック"/>
              <a:cs typeface="+mn-cs"/>
            </a:rPr>
            <a:t>が大きく、農家所得が高いこと等により、類似団体内平均を上回っている。</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　平成２６年度から増加傾向にあるが、これは人口、世帯数等の減による基準財政需要額の減が基準財政収入額の減と比較して大きいことによる。</a:t>
          </a:r>
          <a:r>
            <a:rPr kumimoji="1" lang="ja-JP" altLang="ja-JP" sz="1100">
              <a:solidFill>
                <a:schemeClr val="dk1"/>
              </a:solidFill>
              <a:effectLst/>
              <a:latin typeface="ＭＳ Ｐゴシック"/>
              <a:ea typeface="ＭＳ Ｐゴシック"/>
              <a:cs typeface="+mn-cs"/>
            </a:rPr>
            <a:t>　</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村税の徴収率については例年９８％を超える高い率で推移しており、引き続きこの水準を維持し、自主財源の確保を図る。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計画的な繰上償還の実施や、事務事業の見直し等により経常経費の削減、行政の効率化に取り組む。</a:t>
          </a:r>
          <a:endParaRPr lang="ja-JP" altLang="ja-JP" sz="14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1" name="テキスト ボックス 50"/>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8445"/>
    <xdr:sp macro="" textlink="">
      <xdr:nvSpPr>
        <xdr:cNvPr id="53" name="テキスト ボックス 52"/>
        <xdr:cNvSpPr txBox="1"/>
      </xdr:nvSpPr>
      <xdr:spPr>
        <a:xfrm>
          <a:off x="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8445"/>
    <xdr:sp macro="" textlink="">
      <xdr:nvSpPr>
        <xdr:cNvPr id="55" name="テキスト ボックス 54"/>
        <xdr:cNvSpPr txBox="1"/>
      </xdr:nvSpPr>
      <xdr:spPr>
        <a:xfrm>
          <a:off x="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7" name="テキスト ボックス 56"/>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59" name="テキスト ボックス 58"/>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125095</xdr:rowOff>
    </xdr:from>
    <xdr:to>
      <xdr:col>23</xdr:col>
      <xdr:colOff>133350</xdr:colOff>
      <xdr:row>44</xdr:row>
      <xdr:rowOff>97790</xdr:rowOff>
    </xdr:to>
    <xdr:cxnSp macro="">
      <xdr:nvCxnSpPr>
        <xdr:cNvPr id="61" name="直線コネクタ 60"/>
        <xdr:cNvCxnSpPr/>
      </xdr:nvCxnSpPr>
      <xdr:spPr>
        <a:xfrm flipV="1">
          <a:off x="4953000" y="6125845"/>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69850</xdr:rowOff>
    </xdr:from>
    <xdr:ext cx="762000" cy="259080"/>
    <xdr:sp macro="" textlink="">
      <xdr:nvSpPr>
        <xdr:cNvPr id="62" name="財政力最小値テキスト"/>
        <xdr:cNvSpPr txBox="1"/>
      </xdr:nvSpPr>
      <xdr:spPr>
        <a:xfrm>
          <a:off x="5041900" y="761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97790</xdr:rowOff>
    </xdr:from>
    <xdr:to>
      <xdr:col>24</xdr:col>
      <xdr:colOff>12700</xdr:colOff>
      <xdr:row>44</xdr:row>
      <xdr:rowOff>97790</xdr:rowOff>
    </xdr:to>
    <xdr:cxnSp macro="">
      <xdr:nvCxnSpPr>
        <xdr:cNvPr id="63" name="直線コネクタ 62"/>
        <xdr:cNvCxnSpPr/>
      </xdr:nvCxnSpPr>
      <xdr:spPr>
        <a:xfrm>
          <a:off x="4864100" y="764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40640</xdr:rowOff>
    </xdr:from>
    <xdr:ext cx="762000" cy="258445"/>
    <xdr:sp macro="" textlink="">
      <xdr:nvSpPr>
        <xdr:cNvPr id="64" name="財政力最大値テキスト"/>
        <xdr:cNvSpPr txBox="1"/>
      </xdr:nvSpPr>
      <xdr:spPr>
        <a:xfrm>
          <a:off x="5041900" y="586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125095</xdr:rowOff>
    </xdr:from>
    <xdr:to>
      <xdr:col>24</xdr:col>
      <xdr:colOff>12700</xdr:colOff>
      <xdr:row>35</xdr:row>
      <xdr:rowOff>125095</xdr:rowOff>
    </xdr:to>
    <xdr:cxnSp macro="">
      <xdr:nvCxnSpPr>
        <xdr:cNvPr id="65" name="直線コネクタ 64"/>
        <xdr:cNvCxnSpPr/>
      </xdr:nvCxnSpPr>
      <xdr:spPr>
        <a:xfrm>
          <a:off x="4864100" y="612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160655</xdr:rowOff>
    </xdr:from>
    <xdr:to>
      <xdr:col>23</xdr:col>
      <xdr:colOff>133350</xdr:colOff>
      <xdr:row>42</xdr:row>
      <xdr:rowOff>170180</xdr:rowOff>
    </xdr:to>
    <xdr:cxnSp macro="">
      <xdr:nvCxnSpPr>
        <xdr:cNvPr id="66" name="直線コネクタ 65"/>
        <xdr:cNvCxnSpPr/>
      </xdr:nvCxnSpPr>
      <xdr:spPr>
        <a:xfrm flipV="1">
          <a:off x="4114800" y="73615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83820</xdr:rowOff>
    </xdr:from>
    <xdr:ext cx="762000" cy="259080"/>
    <xdr:sp macro="" textlink="">
      <xdr:nvSpPr>
        <xdr:cNvPr id="67" name="財政力平均値テキスト"/>
        <xdr:cNvSpPr txBox="1"/>
      </xdr:nvSpPr>
      <xdr:spPr>
        <a:xfrm>
          <a:off x="5041900" y="7456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111760</xdr:rowOff>
    </xdr:from>
    <xdr:to>
      <xdr:col>23</xdr:col>
      <xdr:colOff>184150</xdr:colOff>
      <xdr:row>44</xdr:row>
      <xdr:rowOff>41910</xdr:rowOff>
    </xdr:to>
    <xdr:sp macro="" textlink="">
      <xdr:nvSpPr>
        <xdr:cNvPr id="68" name="フローチャート: 判断 67"/>
        <xdr:cNvSpPr/>
      </xdr:nvSpPr>
      <xdr:spPr>
        <a:xfrm>
          <a:off x="49022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42</xdr:row>
      <xdr:rowOff>170180</xdr:rowOff>
    </xdr:to>
    <xdr:cxnSp macro="">
      <xdr:nvCxnSpPr>
        <xdr:cNvPr id="69" name="直線コネクタ 68"/>
        <xdr:cNvCxnSpPr/>
      </xdr:nvCxnSpPr>
      <xdr:spPr>
        <a:xfrm>
          <a:off x="3225800" y="7371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111760</xdr:rowOff>
    </xdr:from>
    <xdr:to>
      <xdr:col>19</xdr:col>
      <xdr:colOff>184150</xdr:colOff>
      <xdr:row>44</xdr:row>
      <xdr:rowOff>41910</xdr:rowOff>
    </xdr:to>
    <xdr:sp macro="" textlink="">
      <xdr:nvSpPr>
        <xdr:cNvPr id="70" name="フローチャート: 判断 69"/>
        <xdr:cNvSpPr/>
      </xdr:nvSpPr>
      <xdr:spPr>
        <a:xfrm>
          <a:off x="4064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26670</xdr:rowOff>
    </xdr:from>
    <xdr:ext cx="736600" cy="259080"/>
    <xdr:sp macro="" textlink="">
      <xdr:nvSpPr>
        <xdr:cNvPr id="71" name="テキスト ボックス 70"/>
        <xdr:cNvSpPr txBox="1"/>
      </xdr:nvSpPr>
      <xdr:spPr>
        <a:xfrm>
          <a:off x="3733800" y="757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170180</xdr:rowOff>
    </xdr:from>
    <xdr:to>
      <xdr:col>15</xdr:col>
      <xdr:colOff>82550</xdr:colOff>
      <xdr:row>43</xdr:row>
      <xdr:rowOff>8255</xdr:rowOff>
    </xdr:to>
    <xdr:cxnSp macro="">
      <xdr:nvCxnSpPr>
        <xdr:cNvPr id="72" name="直線コネクタ 71"/>
        <xdr:cNvCxnSpPr/>
      </xdr:nvCxnSpPr>
      <xdr:spPr>
        <a:xfrm flipV="1">
          <a:off x="2336800" y="73710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111760</xdr:rowOff>
    </xdr:from>
    <xdr:to>
      <xdr:col>15</xdr:col>
      <xdr:colOff>133350</xdr:colOff>
      <xdr:row>44</xdr:row>
      <xdr:rowOff>41910</xdr:rowOff>
    </xdr:to>
    <xdr:sp macro="" textlink="">
      <xdr:nvSpPr>
        <xdr:cNvPr id="73" name="フローチャート: 判断 72"/>
        <xdr:cNvSpPr/>
      </xdr:nvSpPr>
      <xdr:spPr>
        <a:xfrm>
          <a:off x="3175000" y="748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26670</xdr:rowOff>
    </xdr:from>
    <xdr:ext cx="762000" cy="259080"/>
    <xdr:sp macro="" textlink="">
      <xdr:nvSpPr>
        <xdr:cNvPr id="74" name="テキスト ボックス 73"/>
        <xdr:cNvSpPr txBox="1"/>
      </xdr:nvSpPr>
      <xdr:spPr>
        <a:xfrm>
          <a:off x="2844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8255</xdr:rowOff>
    </xdr:from>
    <xdr:to>
      <xdr:col>11</xdr:col>
      <xdr:colOff>31750</xdr:colOff>
      <xdr:row>43</xdr:row>
      <xdr:rowOff>17780</xdr:rowOff>
    </xdr:to>
    <xdr:cxnSp macro="">
      <xdr:nvCxnSpPr>
        <xdr:cNvPr id="75" name="直線コネクタ 74"/>
        <xdr:cNvCxnSpPr/>
      </xdr:nvCxnSpPr>
      <xdr:spPr>
        <a:xfrm flipV="1">
          <a:off x="1447800" y="7380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121920</xdr:rowOff>
    </xdr:from>
    <xdr:to>
      <xdr:col>11</xdr:col>
      <xdr:colOff>82550</xdr:colOff>
      <xdr:row>44</xdr:row>
      <xdr:rowOff>52070</xdr:rowOff>
    </xdr:to>
    <xdr:sp macro="" textlink="">
      <xdr:nvSpPr>
        <xdr:cNvPr id="76" name="フローチャート: 判断 75"/>
        <xdr:cNvSpPr/>
      </xdr:nvSpPr>
      <xdr:spPr>
        <a:xfrm>
          <a:off x="2286000" y="749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36830</xdr:rowOff>
    </xdr:from>
    <xdr:ext cx="762000" cy="259080"/>
    <xdr:sp macro="" textlink="">
      <xdr:nvSpPr>
        <xdr:cNvPr id="77" name="テキスト ボックス 76"/>
        <xdr:cNvSpPr txBox="1"/>
      </xdr:nvSpPr>
      <xdr:spPr>
        <a:xfrm>
          <a:off x="1955800" y="7580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132080</xdr:rowOff>
    </xdr:from>
    <xdr:to>
      <xdr:col>7</xdr:col>
      <xdr:colOff>31750</xdr:colOff>
      <xdr:row>44</xdr:row>
      <xdr:rowOff>61595</xdr:rowOff>
    </xdr:to>
    <xdr:sp macro="" textlink="">
      <xdr:nvSpPr>
        <xdr:cNvPr id="78" name="フローチャート: 判断 77"/>
        <xdr:cNvSpPr/>
      </xdr:nvSpPr>
      <xdr:spPr>
        <a:xfrm>
          <a:off x="1397000" y="7504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46355</xdr:rowOff>
    </xdr:from>
    <xdr:ext cx="762000" cy="259080"/>
    <xdr:sp macro="" textlink="">
      <xdr:nvSpPr>
        <xdr:cNvPr id="79" name="テキスト ボックス 78"/>
        <xdr:cNvSpPr txBox="1"/>
      </xdr:nvSpPr>
      <xdr:spPr>
        <a:xfrm>
          <a:off x="1066800" y="759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0" name="テキスト ボックス 79"/>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1" name="テキスト ボックス 80"/>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2" name="テキスト ボックス 81"/>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3" name="テキスト ボックス 82"/>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4" name="テキスト ボックス 83"/>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109855</xdr:rowOff>
    </xdr:from>
    <xdr:to>
      <xdr:col>23</xdr:col>
      <xdr:colOff>184150</xdr:colOff>
      <xdr:row>43</xdr:row>
      <xdr:rowOff>40640</xdr:rowOff>
    </xdr:to>
    <xdr:sp macro="" textlink="">
      <xdr:nvSpPr>
        <xdr:cNvPr id="85" name="楕円 84"/>
        <xdr:cNvSpPr/>
      </xdr:nvSpPr>
      <xdr:spPr>
        <a:xfrm>
          <a:off x="4902200" y="7310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126365</xdr:rowOff>
    </xdr:from>
    <xdr:ext cx="762000" cy="259080"/>
    <xdr:sp macro="" textlink="">
      <xdr:nvSpPr>
        <xdr:cNvPr id="86" name="財政力該当値テキスト"/>
        <xdr:cNvSpPr txBox="1"/>
      </xdr:nvSpPr>
      <xdr:spPr>
        <a:xfrm>
          <a:off x="50419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59690</xdr:rowOff>
    </xdr:from>
    <xdr:ext cx="736600" cy="259080"/>
    <xdr:sp macro="" textlink="">
      <xdr:nvSpPr>
        <xdr:cNvPr id="88" name="テキスト ボックス 87"/>
        <xdr:cNvSpPr txBox="1"/>
      </xdr:nvSpPr>
      <xdr:spPr>
        <a:xfrm>
          <a:off x="3733800" y="7089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89" name="楕円 88"/>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59690</xdr:rowOff>
    </xdr:from>
    <xdr:ext cx="762000" cy="259080"/>
    <xdr:sp macro="" textlink="">
      <xdr:nvSpPr>
        <xdr:cNvPr id="90" name="テキスト ボックス 89"/>
        <xdr:cNvSpPr txBox="1"/>
      </xdr:nvSpPr>
      <xdr:spPr>
        <a:xfrm>
          <a:off x="28448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128905</xdr:rowOff>
    </xdr:from>
    <xdr:to>
      <xdr:col>11</xdr:col>
      <xdr:colOff>82550</xdr:colOff>
      <xdr:row>43</xdr:row>
      <xdr:rowOff>59055</xdr:rowOff>
    </xdr:to>
    <xdr:sp macro="" textlink="">
      <xdr:nvSpPr>
        <xdr:cNvPr id="91" name="楕円 90"/>
        <xdr:cNvSpPr/>
      </xdr:nvSpPr>
      <xdr:spPr>
        <a:xfrm>
          <a:off x="2286000" y="73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69215</xdr:rowOff>
    </xdr:from>
    <xdr:ext cx="762000" cy="259080"/>
    <xdr:sp macro="" textlink="">
      <xdr:nvSpPr>
        <xdr:cNvPr id="92" name="テキスト ボックス 91"/>
        <xdr:cNvSpPr txBox="1"/>
      </xdr:nvSpPr>
      <xdr:spPr>
        <a:xfrm>
          <a:off x="1955800"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138430</xdr:rowOff>
    </xdr:from>
    <xdr:to>
      <xdr:col>7</xdr:col>
      <xdr:colOff>31750</xdr:colOff>
      <xdr:row>43</xdr:row>
      <xdr:rowOff>68580</xdr:rowOff>
    </xdr:to>
    <xdr:sp macro="" textlink="">
      <xdr:nvSpPr>
        <xdr:cNvPr id="93" name="楕円 92"/>
        <xdr:cNvSpPr/>
      </xdr:nvSpPr>
      <xdr:spPr>
        <a:xfrm>
          <a:off x="1397000" y="7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78740</xdr:rowOff>
    </xdr:from>
    <xdr:ext cx="762000" cy="259080"/>
    <xdr:sp macro="" textlink="">
      <xdr:nvSpPr>
        <xdr:cNvPr id="94" name="テキスト ボックス 93"/>
        <xdr:cNvSpPr txBox="1"/>
      </xdr:nvSpPr>
      <xdr:spPr>
        <a:xfrm>
          <a:off x="1066800" y="710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6" name="テキスト ボックス 95"/>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7" name="テキスト ボックス 96"/>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平成</a:t>
          </a:r>
          <a:r>
            <a:rPr kumimoji="1" lang="ja-JP" altLang="en-US" sz="1100">
              <a:solidFill>
                <a:schemeClr val="dk1"/>
              </a:solidFill>
              <a:effectLst/>
              <a:latin typeface="ＭＳ Ｐゴシック"/>
              <a:ea typeface="ＭＳ Ｐゴシック"/>
              <a:cs typeface="+mn-cs"/>
            </a:rPr>
            <a:t>３０</a:t>
          </a:r>
          <a:r>
            <a:rPr kumimoji="1" lang="ja-JP" altLang="ja-JP" sz="1100">
              <a:solidFill>
                <a:schemeClr val="dk1"/>
              </a:solidFill>
              <a:effectLst/>
              <a:latin typeface="ＭＳ Ｐゴシック"/>
              <a:ea typeface="ＭＳ Ｐゴシック"/>
              <a:cs typeface="+mn-cs"/>
            </a:rPr>
            <a:t>年度は米の収量、米価が上がったために村税収入は増となったが、</a:t>
          </a:r>
          <a:r>
            <a:rPr kumimoji="1" lang="ja-JP" altLang="en-US" sz="1100">
              <a:solidFill>
                <a:schemeClr val="dk1"/>
              </a:solidFill>
              <a:effectLst/>
              <a:latin typeface="ＭＳ Ｐゴシック"/>
              <a:ea typeface="ＭＳ Ｐゴシック"/>
              <a:cs typeface="+mn-cs"/>
            </a:rPr>
            <a:t>地方交付税については算入費目の内、地域経済・雇用対策費が廃止になったことにより</a:t>
          </a:r>
          <a:r>
            <a:rPr kumimoji="1" lang="ja-JP" altLang="ja-JP" sz="1100">
              <a:solidFill>
                <a:schemeClr val="dk1"/>
              </a:solidFill>
              <a:effectLst/>
              <a:latin typeface="ＭＳ Ｐゴシック"/>
              <a:ea typeface="ＭＳ Ｐゴシック"/>
              <a:cs typeface="+mn-cs"/>
            </a:rPr>
            <a:t>減となった。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歳出において</a:t>
          </a:r>
          <a:r>
            <a:rPr kumimoji="1" lang="ja-JP" altLang="en-US" sz="1100">
              <a:solidFill>
                <a:schemeClr val="dk1"/>
              </a:solidFill>
              <a:effectLst/>
              <a:latin typeface="ＭＳ Ｐゴシック"/>
              <a:ea typeface="ＭＳ Ｐゴシック"/>
              <a:cs typeface="+mn-cs"/>
            </a:rPr>
            <a:t>、人件費が減となった要因は、</a:t>
          </a:r>
          <a:r>
            <a:rPr kumimoji="1" lang="ja-JP" altLang="ja-JP" sz="1100">
              <a:solidFill>
                <a:schemeClr val="dk1"/>
              </a:solidFill>
              <a:effectLst/>
              <a:latin typeface="ＭＳ Ｐゴシック"/>
              <a:ea typeface="ＭＳ Ｐゴシック"/>
              <a:cs typeface="+mn-cs"/>
            </a:rPr>
            <a:t>退職手当組合負担金</a:t>
          </a:r>
          <a:r>
            <a:rPr kumimoji="1" lang="ja-JP" altLang="en-US" sz="1100">
              <a:solidFill>
                <a:schemeClr val="dk1"/>
              </a:solidFill>
              <a:effectLst/>
              <a:latin typeface="ＭＳ Ｐゴシック"/>
              <a:ea typeface="ＭＳ Ｐゴシック"/>
              <a:cs typeface="+mn-cs"/>
            </a:rPr>
            <a:t>が負担率の改定等により減となった他、公債費が減となった要因は、繰上償還を除いた経常的なものが減となったためである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a:t>
          </a:r>
          <a:r>
            <a:rPr kumimoji="1" lang="ja-JP" altLang="en-US" sz="1100">
              <a:solidFill>
                <a:schemeClr val="dk1"/>
              </a:solidFill>
              <a:effectLst/>
              <a:latin typeface="ＭＳ Ｐゴシック"/>
              <a:ea typeface="ＭＳ Ｐゴシック"/>
              <a:cs typeface="+mn-cs"/>
            </a:rPr>
            <a:t>令和</a:t>
          </a:r>
          <a:r>
            <a:rPr kumimoji="1" lang="ja-JP" altLang="ja-JP" sz="1100">
              <a:solidFill>
                <a:schemeClr val="dk1"/>
              </a:solidFill>
              <a:effectLst/>
              <a:latin typeface="ＭＳ Ｐゴシック"/>
              <a:ea typeface="ＭＳ Ｐゴシック"/>
              <a:cs typeface="+mn-cs"/>
            </a:rPr>
            <a:t>３年度から着工が予定されているかんがい排水対策等の大規模な国営事業により、公債費の増加が見込まれる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、引き続き繰上償還の実施により利子償還金の抑制・縮減に努めるとともに、事務事業の見直しにより経常経費の削減を図る。</a:t>
          </a:r>
          <a:endParaRPr lang="ja-JP" altLang="ja-JP" sz="14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8" name="テキスト ボックス 107"/>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0" name="テキスト ボックス 109"/>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1" name="直線コネクタ 110"/>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2" name="テキスト ボックス 111"/>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3" name="直線コネクタ 112"/>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4" name="テキスト ボックス 113"/>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6" name="テキスト ボックス 115"/>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7" name="直線コネクタ 116"/>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18" name="テキスト ボックス 117"/>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19" name="直線コネクタ 118"/>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0" name="テキスト ボックス 119"/>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116205</xdr:rowOff>
    </xdr:from>
    <xdr:to>
      <xdr:col>23</xdr:col>
      <xdr:colOff>133350</xdr:colOff>
      <xdr:row>65</xdr:row>
      <xdr:rowOff>163830</xdr:rowOff>
    </xdr:to>
    <xdr:cxnSp macro="">
      <xdr:nvCxnSpPr>
        <xdr:cNvPr id="124" name="直線コネクタ 123"/>
        <xdr:cNvCxnSpPr/>
      </xdr:nvCxnSpPr>
      <xdr:spPr>
        <a:xfrm flipV="1">
          <a:off x="4953000" y="10231755"/>
          <a:ext cx="0" cy="1076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135890</xdr:rowOff>
    </xdr:from>
    <xdr:ext cx="762000" cy="259080"/>
    <xdr:sp macro="" textlink="">
      <xdr:nvSpPr>
        <xdr:cNvPr id="125" name="財政構造の弾力性最小値テキスト"/>
        <xdr:cNvSpPr txBox="1"/>
      </xdr:nvSpPr>
      <xdr:spPr>
        <a:xfrm>
          <a:off x="50419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163830</xdr:rowOff>
    </xdr:from>
    <xdr:to>
      <xdr:col>24</xdr:col>
      <xdr:colOff>12700</xdr:colOff>
      <xdr:row>65</xdr:row>
      <xdr:rowOff>163830</xdr:rowOff>
    </xdr:to>
    <xdr:cxnSp macro="">
      <xdr:nvCxnSpPr>
        <xdr:cNvPr id="126" name="直線コネクタ 125"/>
        <xdr:cNvCxnSpPr/>
      </xdr:nvCxnSpPr>
      <xdr:spPr>
        <a:xfrm>
          <a:off x="4864100" y="1130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31115</xdr:rowOff>
    </xdr:from>
    <xdr:ext cx="762000" cy="258445"/>
    <xdr:sp macro="" textlink="">
      <xdr:nvSpPr>
        <xdr:cNvPr id="127" name="財政構造の弾力性最大値テキスト"/>
        <xdr:cNvSpPr txBox="1"/>
      </xdr:nvSpPr>
      <xdr:spPr>
        <a:xfrm>
          <a:off x="5041900" y="9975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116205</xdr:rowOff>
    </xdr:from>
    <xdr:to>
      <xdr:col>24</xdr:col>
      <xdr:colOff>12700</xdr:colOff>
      <xdr:row>59</xdr:row>
      <xdr:rowOff>116205</xdr:rowOff>
    </xdr:to>
    <xdr:cxnSp macro="">
      <xdr:nvCxnSpPr>
        <xdr:cNvPr id="128" name="直線コネクタ 127"/>
        <xdr:cNvCxnSpPr/>
      </xdr:nvCxnSpPr>
      <xdr:spPr>
        <a:xfrm>
          <a:off x="4864100" y="1023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49530</xdr:rowOff>
    </xdr:from>
    <xdr:to>
      <xdr:col>23</xdr:col>
      <xdr:colOff>133350</xdr:colOff>
      <xdr:row>64</xdr:row>
      <xdr:rowOff>89535</xdr:rowOff>
    </xdr:to>
    <xdr:cxnSp macro="">
      <xdr:nvCxnSpPr>
        <xdr:cNvPr id="129" name="直線コネクタ 128"/>
        <xdr:cNvCxnSpPr/>
      </xdr:nvCxnSpPr>
      <xdr:spPr>
        <a:xfrm flipV="1">
          <a:off x="4114800" y="1102233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57785</xdr:rowOff>
    </xdr:from>
    <xdr:ext cx="762000" cy="259080"/>
    <xdr:sp macro="" textlink="">
      <xdr:nvSpPr>
        <xdr:cNvPr id="130" name="財政構造の弾力性平均値テキスト"/>
        <xdr:cNvSpPr txBox="1"/>
      </xdr:nvSpPr>
      <xdr:spPr>
        <a:xfrm>
          <a:off x="5041900" y="106876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41275</xdr:rowOff>
    </xdr:from>
    <xdr:to>
      <xdr:col>23</xdr:col>
      <xdr:colOff>184150</xdr:colOff>
      <xdr:row>63</xdr:row>
      <xdr:rowOff>143510</xdr:rowOff>
    </xdr:to>
    <xdr:sp macro="" textlink="">
      <xdr:nvSpPr>
        <xdr:cNvPr id="131" name="フローチャート: 判断 130"/>
        <xdr:cNvSpPr/>
      </xdr:nvSpPr>
      <xdr:spPr>
        <a:xfrm>
          <a:off x="4902200" y="10842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140335</xdr:rowOff>
    </xdr:from>
    <xdr:to>
      <xdr:col>19</xdr:col>
      <xdr:colOff>133350</xdr:colOff>
      <xdr:row>64</xdr:row>
      <xdr:rowOff>89535</xdr:rowOff>
    </xdr:to>
    <xdr:cxnSp macro="">
      <xdr:nvCxnSpPr>
        <xdr:cNvPr id="132" name="直線コネクタ 131"/>
        <xdr:cNvCxnSpPr/>
      </xdr:nvCxnSpPr>
      <xdr:spPr>
        <a:xfrm>
          <a:off x="3225800" y="109416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8890</xdr:rowOff>
    </xdr:from>
    <xdr:to>
      <xdr:col>19</xdr:col>
      <xdr:colOff>184150</xdr:colOff>
      <xdr:row>63</xdr:row>
      <xdr:rowOff>110490</xdr:rowOff>
    </xdr:to>
    <xdr:sp macro="" textlink="">
      <xdr:nvSpPr>
        <xdr:cNvPr id="133" name="フローチャート: 判断 132"/>
        <xdr:cNvSpPr/>
      </xdr:nvSpPr>
      <xdr:spPr>
        <a:xfrm>
          <a:off x="40640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121285</xdr:rowOff>
    </xdr:from>
    <xdr:ext cx="736600" cy="258445"/>
    <xdr:sp macro="" textlink="">
      <xdr:nvSpPr>
        <xdr:cNvPr id="134" name="テキスト ボックス 133"/>
        <xdr:cNvSpPr txBox="1"/>
      </xdr:nvSpPr>
      <xdr:spPr>
        <a:xfrm>
          <a:off x="3733800" y="10579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29845</xdr:rowOff>
    </xdr:from>
    <xdr:to>
      <xdr:col>15</xdr:col>
      <xdr:colOff>82550</xdr:colOff>
      <xdr:row>63</xdr:row>
      <xdr:rowOff>140335</xdr:rowOff>
    </xdr:to>
    <xdr:cxnSp macro="">
      <xdr:nvCxnSpPr>
        <xdr:cNvPr id="135" name="直線コネクタ 134"/>
        <xdr:cNvCxnSpPr/>
      </xdr:nvCxnSpPr>
      <xdr:spPr>
        <a:xfrm>
          <a:off x="2336800" y="1083119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78740</xdr:rowOff>
    </xdr:from>
    <xdr:ext cx="762000" cy="259080"/>
    <xdr:sp macro="" textlink="">
      <xdr:nvSpPr>
        <xdr:cNvPr id="137" name="テキスト ボックス 136"/>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29845</xdr:rowOff>
    </xdr:from>
    <xdr:to>
      <xdr:col>11</xdr:col>
      <xdr:colOff>31750</xdr:colOff>
      <xdr:row>63</xdr:row>
      <xdr:rowOff>144780</xdr:rowOff>
    </xdr:to>
    <xdr:cxnSp macro="">
      <xdr:nvCxnSpPr>
        <xdr:cNvPr id="138" name="直線コネクタ 137"/>
        <xdr:cNvCxnSpPr/>
      </xdr:nvCxnSpPr>
      <xdr:spPr>
        <a:xfrm flipV="1">
          <a:off x="1447800" y="1083119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42545</xdr:rowOff>
    </xdr:from>
    <xdr:ext cx="762000" cy="258445"/>
    <xdr:sp macro="" textlink="">
      <xdr:nvSpPr>
        <xdr:cNvPr id="140" name="テキスト ボックス 139"/>
        <xdr:cNvSpPr txBox="1"/>
      </xdr:nvSpPr>
      <xdr:spPr>
        <a:xfrm>
          <a:off x="1955800" y="10500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152400</xdr:rowOff>
    </xdr:from>
    <xdr:to>
      <xdr:col>7</xdr:col>
      <xdr:colOff>31750</xdr:colOff>
      <xdr:row>63</xdr:row>
      <xdr:rowOff>82550</xdr:rowOff>
    </xdr:to>
    <xdr:sp macro="" textlink="">
      <xdr:nvSpPr>
        <xdr:cNvPr id="141" name="フローチャート: 判断 140"/>
        <xdr:cNvSpPr/>
      </xdr:nvSpPr>
      <xdr:spPr>
        <a:xfrm>
          <a:off x="13970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92710</xdr:rowOff>
    </xdr:from>
    <xdr:ext cx="762000" cy="259080"/>
    <xdr:sp macro="" textlink="">
      <xdr:nvSpPr>
        <xdr:cNvPr id="142" name="テキスト ボックス 141"/>
        <xdr:cNvSpPr txBox="1"/>
      </xdr:nvSpPr>
      <xdr:spPr>
        <a:xfrm>
          <a:off x="10668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170180</xdr:rowOff>
    </xdr:from>
    <xdr:to>
      <xdr:col>23</xdr:col>
      <xdr:colOff>184150</xdr:colOff>
      <xdr:row>64</xdr:row>
      <xdr:rowOff>100330</xdr:rowOff>
    </xdr:to>
    <xdr:sp macro="" textlink="">
      <xdr:nvSpPr>
        <xdr:cNvPr id="148" name="楕円 147"/>
        <xdr:cNvSpPr/>
      </xdr:nvSpPr>
      <xdr:spPr>
        <a:xfrm>
          <a:off x="49022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142240</xdr:rowOff>
    </xdr:from>
    <xdr:ext cx="762000" cy="259080"/>
    <xdr:sp macro="" textlink="">
      <xdr:nvSpPr>
        <xdr:cNvPr id="149" name="財政構造の弾力性該当値テキスト"/>
        <xdr:cNvSpPr txBox="1"/>
      </xdr:nvSpPr>
      <xdr:spPr>
        <a:xfrm>
          <a:off x="5041900" y="1094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38735</xdr:rowOff>
    </xdr:from>
    <xdr:to>
      <xdr:col>19</xdr:col>
      <xdr:colOff>184150</xdr:colOff>
      <xdr:row>64</xdr:row>
      <xdr:rowOff>140335</xdr:rowOff>
    </xdr:to>
    <xdr:sp macro="" textlink="">
      <xdr:nvSpPr>
        <xdr:cNvPr id="150" name="楕円 149"/>
        <xdr:cNvSpPr/>
      </xdr:nvSpPr>
      <xdr:spPr>
        <a:xfrm>
          <a:off x="4064000" y="110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125095</xdr:rowOff>
    </xdr:from>
    <xdr:ext cx="736600" cy="258445"/>
    <xdr:sp macro="" textlink="">
      <xdr:nvSpPr>
        <xdr:cNvPr id="151" name="テキスト ボックス 150"/>
        <xdr:cNvSpPr txBox="1"/>
      </xdr:nvSpPr>
      <xdr:spPr>
        <a:xfrm>
          <a:off x="3733800" y="11097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89535</xdr:rowOff>
    </xdr:from>
    <xdr:to>
      <xdr:col>15</xdr:col>
      <xdr:colOff>133350</xdr:colOff>
      <xdr:row>64</xdr:row>
      <xdr:rowOff>19685</xdr:rowOff>
    </xdr:to>
    <xdr:sp macro="" textlink="">
      <xdr:nvSpPr>
        <xdr:cNvPr id="152" name="楕円 151"/>
        <xdr:cNvSpPr/>
      </xdr:nvSpPr>
      <xdr:spPr>
        <a:xfrm>
          <a:off x="3175000" y="10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4445</xdr:rowOff>
    </xdr:from>
    <xdr:ext cx="762000" cy="259080"/>
    <xdr:sp macro="" textlink="">
      <xdr:nvSpPr>
        <xdr:cNvPr id="153" name="テキスト ボックス 152"/>
        <xdr:cNvSpPr txBox="1"/>
      </xdr:nvSpPr>
      <xdr:spPr>
        <a:xfrm>
          <a:off x="2844800" y="10977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4" name="楕円 153"/>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65405</xdr:rowOff>
    </xdr:from>
    <xdr:ext cx="762000" cy="258445"/>
    <xdr:sp macro="" textlink="">
      <xdr:nvSpPr>
        <xdr:cNvPr id="155" name="テキスト ボックス 154"/>
        <xdr:cNvSpPr txBox="1"/>
      </xdr:nvSpPr>
      <xdr:spPr>
        <a:xfrm>
          <a:off x="1955800" y="10866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93980</xdr:rowOff>
    </xdr:from>
    <xdr:to>
      <xdr:col>7</xdr:col>
      <xdr:colOff>31750</xdr:colOff>
      <xdr:row>64</xdr:row>
      <xdr:rowOff>24130</xdr:rowOff>
    </xdr:to>
    <xdr:sp macro="" textlink="">
      <xdr:nvSpPr>
        <xdr:cNvPr id="156" name="楕円 155"/>
        <xdr:cNvSpPr/>
      </xdr:nvSpPr>
      <xdr:spPr>
        <a:xfrm>
          <a:off x="13970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8890</xdr:rowOff>
    </xdr:from>
    <xdr:ext cx="762000" cy="258445"/>
    <xdr:sp macro="" textlink="">
      <xdr:nvSpPr>
        <xdr:cNvPr id="157" name="テキスト ボックス 156"/>
        <xdr:cNvSpPr txBox="1"/>
      </xdr:nvSpPr>
      <xdr:spPr>
        <a:xfrm>
          <a:off x="1066800" y="10981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[418,932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全国平均、県平均を大きく上回っているが、類似団体平均</a:t>
          </a:r>
          <a:r>
            <a:rPr kumimoji="1" lang="ja-JP" altLang="en-US" sz="1100">
              <a:solidFill>
                <a:schemeClr val="dk1"/>
              </a:solidFill>
              <a:effectLst/>
              <a:latin typeface="ＭＳ Ｐゴシック"/>
              <a:ea typeface="ＭＳ Ｐゴシック"/>
              <a:cs typeface="+mn-cs"/>
            </a:rPr>
            <a:t>と同程度となっている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物件費が多額となっているのは、温泉保養センターやケアハウス、村民センター等、村営施設の多くを指定管理委託しており、その委託費が要因となっている。また、平成</a:t>
          </a:r>
          <a:r>
            <a:rPr kumimoji="1" lang="ja-JP" altLang="en-US" sz="1100">
              <a:solidFill>
                <a:schemeClr val="dk1"/>
              </a:solidFill>
              <a:effectLst/>
              <a:latin typeface="ＭＳ Ｐゴシック"/>
              <a:ea typeface="ＭＳ Ｐゴシック"/>
              <a:cs typeface="+mn-cs"/>
            </a:rPr>
            <a:t>３０</a:t>
          </a:r>
          <a:r>
            <a:rPr kumimoji="1" lang="ja-JP" altLang="ja-JP" sz="1100">
              <a:solidFill>
                <a:schemeClr val="dk1"/>
              </a:solidFill>
              <a:effectLst/>
              <a:latin typeface="ＭＳ Ｐゴシック"/>
              <a:ea typeface="ＭＳ Ｐゴシック"/>
              <a:cs typeface="+mn-cs"/>
            </a:rPr>
            <a:t>年度は</a:t>
          </a:r>
          <a:r>
            <a:rPr kumimoji="1" lang="ja-JP" altLang="en-US" sz="1100">
              <a:solidFill>
                <a:schemeClr val="dk1"/>
              </a:solidFill>
              <a:effectLst/>
              <a:latin typeface="ＭＳ Ｐゴシック"/>
              <a:ea typeface="ＭＳ Ｐゴシック"/>
              <a:cs typeface="+mn-cs"/>
            </a:rPr>
            <a:t>学校給食公会計化に伴う賄材料費の増が要因となっている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また、人件費については、職員数は大きな変動もなく前年並で推移している。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事業の見直し等によりできる限り人員削減を進め、物件費についても一層の経常経費の抑制に努めて行政の効率化に取り組み、歳出の削減を図る。</a:t>
          </a:r>
          <a:endParaRPr lang="ja-JP" altLang="ja-JP" sz="1400">
            <a:effectLst/>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4" name="直線コネクタ 173"/>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5" name="テキスト ボックス 174"/>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6" name="直線コネクタ 175"/>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77" name="テキスト ボックス 176"/>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8" name="直線コネクタ 177"/>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9" name="テキスト ボックス 178"/>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0" name="直線コネクタ 179"/>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1" name="テキスト ボックス 180"/>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2" name="直線コネクタ 181"/>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3" name="テキスト ボックス 182"/>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4" name="直線コネクタ 183"/>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5" name="テキスト ボックス 184"/>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81915</xdr:rowOff>
    </xdr:from>
    <xdr:to>
      <xdr:col>23</xdr:col>
      <xdr:colOff>133350</xdr:colOff>
      <xdr:row>90</xdr:row>
      <xdr:rowOff>16510</xdr:rowOff>
    </xdr:to>
    <xdr:cxnSp macro="">
      <xdr:nvCxnSpPr>
        <xdr:cNvPr id="188" name="直線コネクタ 187"/>
        <xdr:cNvCxnSpPr/>
      </xdr:nvCxnSpPr>
      <xdr:spPr>
        <a:xfrm flipV="1">
          <a:off x="4953000" y="13969365"/>
          <a:ext cx="0" cy="1477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160020</xdr:rowOff>
    </xdr:from>
    <xdr:ext cx="762000" cy="259080"/>
    <xdr:sp macro="" textlink="">
      <xdr:nvSpPr>
        <xdr:cNvPr id="189" name="人件費・物件費等の状況最小値テキスト"/>
        <xdr:cNvSpPr txBox="1"/>
      </xdr:nvSpPr>
      <xdr:spPr>
        <a:xfrm>
          <a:off x="5041900" y="1541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1,482,866</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16510</xdr:rowOff>
    </xdr:from>
    <xdr:to>
      <xdr:col>24</xdr:col>
      <xdr:colOff>12700</xdr:colOff>
      <xdr:row>90</xdr:row>
      <xdr:rowOff>16510</xdr:rowOff>
    </xdr:to>
    <xdr:cxnSp macro="">
      <xdr:nvCxnSpPr>
        <xdr:cNvPr id="190" name="直線コネクタ 189"/>
        <xdr:cNvCxnSpPr/>
      </xdr:nvCxnSpPr>
      <xdr:spPr>
        <a:xfrm>
          <a:off x="4864100" y="15447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168275</xdr:rowOff>
    </xdr:from>
    <xdr:ext cx="762000" cy="258445"/>
    <xdr:sp macro="" textlink="">
      <xdr:nvSpPr>
        <xdr:cNvPr id="191" name="人件費・物件費等の状況最大値テキスト"/>
        <xdr:cNvSpPr txBox="1"/>
      </xdr:nvSpPr>
      <xdr:spPr>
        <a:xfrm>
          <a:off x="5041900" y="1371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196,686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81915</xdr:rowOff>
    </xdr:from>
    <xdr:to>
      <xdr:col>24</xdr:col>
      <xdr:colOff>12700</xdr:colOff>
      <xdr:row>81</xdr:row>
      <xdr:rowOff>81915</xdr:rowOff>
    </xdr:to>
    <xdr:cxnSp macro="">
      <xdr:nvCxnSpPr>
        <xdr:cNvPr id="192" name="直線コネクタ 191"/>
        <xdr:cNvCxnSpPr/>
      </xdr:nvCxnSpPr>
      <xdr:spPr>
        <a:xfrm>
          <a:off x="4864100" y="1396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140335</xdr:rowOff>
    </xdr:from>
    <xdr:to>
      <xdr:col>23</xdr:col>
      <xdr:colOff>133350</xdr:colOff>
      <xdr:row>82</xdr:row>
      <xdr:rowOff>166370</xdr:rowOff>
    </xdr:to>
    <xdr:cxnSp macro="">
      <xdr:nvCxnSpPr>
        <xdr:cNvPr id="193" name="直線コネクタ 192"/>
        <xdr:cNvCxnSpPr/>
      </xdr:nvCxnSpPr>
      <xdr:spPr>
        <a:xfrm>
          <a:off x="4114800" y="1419923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86995</xdr:rowOff>
    </xdr:from>
    <xdr:ext cx="762000" cy="258445"/>
    <xdr:sp macro="" textlink="">
      <xdr:nvSpPr>
        <xdr:cNvPr id="194" name="人件費・物件費等の状況平均値テキスト"/>
        <xdr:cNvSpPr txBox="1"/>
      </xdr:nvSpPr>
      <xdr:spPr>
        <a:xfrm>
          <a:off x="5041900" y="14145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114935</xdr:rowOff>
    </xdr:from>
    <xdr:to>
      <xdr:col>23</xdr:col>
      <xdr:colOff>184150</xdr:colOff>
      <xdr:row>83</xdr:row>
      <xdr:rowOff>45085</xdr:rowOff>
    </xdr:to>
    <xdr:sp macro="" textlink="">
      <xdr:nvSpPr>
        <xdr:cNvPr id="195" name="フローチャート: 判断 194"/>
        <xdr:cNvSpPr/>
      </xdr:nvSpPr>
      <xdr:spPr>
        <a:xfrm>
          <a:off x="4902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130810</xdr:rowOff>
    </xdr:from>
    <xdr:to>
      <xdr:col>19</xdr:col>
      <xdr:colOff>133350</xdr:colOff>
      <xdr:row>82</xdr:row>
      <xdr:rowOff>140335</xdr:rowOff>
    </xdr:to>
    <xdr:cxnSp macro="">
      <xdr:nvCxnSpPr>
        <xdr:cNvPr id="196" name="直線コネクタ 195"/>
        <xdr:cNvCxnSpPr/>
      </xdr:nvCxnSpPr>
      <xdr:spPr>
        <a:xfrm>
          <a:off x="3225800" y="141897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109220</xdr:rowOff>
    </xdr:from>
    <xdr:to>
      <xdr:col>19</xdr:col>
      <xdr:colOff>184150</xdr:colOff>
      <xdr:row>83</xdr:row>
      <xdr:rowOff>38735</xdr:rowOff>
    </xdr:to>
    <xdr:sp macro="" textlink="">
      <xdr:nvSpPr>
        <xdr:cNvPr id="197" name="フローチャート: 判断 196"/>
        <xdr:cNvSpPr/>
      </xdr:nvSpPr>
      <xdr:spPr>
        <a:xfrm>
          <a:off x="4064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23495</xdr:rowOff>
    </xdr:from>
    <xdr:ext cx="736600" cy="259080"/>
    <xdr:sp macro="" textlink="">
      <xdr:nvSpPr>
        <xdr:cNvPr id="198" name="テキスト ボックス 197"/>
        <xdr:cNvSpPr txBox="1"/>
      </xdr:nvSpPr>
      <xdr:spPr>
        <a:xfrm>
          <a:off x="3733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130810</xdr:rowOff>
    </xdr:from>
    <xdr:to>
      <xdr:col>15</xdr:col>
      <xdr:colOff>82550</xdr:colOff>
      <xdr:row>82</xdr:row>
      <xdr:rowOff>133985</xdr:rowOff>
    </xdr:to>
    <xdr:cxnSp macro="">
      <xdr:nvCxnSpPr>
        <xdr:cNvPr id="199" name="直線コネクタ 198"/>
        <xdr:cNvCxnSpPr/>
      </xdr:nvCxnSpPr>
      <xdr:spPr>
        <a:xfrm flipV="1">
          <a:off x="2336800" y="141897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101600</xdr:rowOff>
    </xdr:from>
    <xdr:to>
      <xdr:col>15</xdr:col>
      <xdr:colOff>133350</xdr:colOff>
      <xdr:row>83</xdr:row>
      <xdr:rowOff>31750</xdr:rowOff>
    </xdr:to>
    <xdr:sp macro="" textlink="">
      <xdr:nvSpPr>
        <xdr:cNvPr id="200" name="フローチャート: 判断 199"/>
        <xdr:cNvSpPr/>
      </xdr:nvSpPr>
      <xdr:spPr>
        <a:xfrm>
          <a:off x="3175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16510</xdr:rowOff>
    </xdr:from>
    <xdr:ext cx="762000" cy="259080"/>
    <xdr:sp macro="" textlink="">
      <xdr:nvSpPr>
        <xdr:cNvPr id="201" name="テキスト ボックス 200"/>
        <xdr:cNvSpPr txBox="1"/>
      </xdr:nvSpPr>
      <xdr:spPr>
        <a:xfrm>
          <a:off x="2844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133985</xdr:rowOff>
    </xdr:from>
    <xdr:to>
      <xdr:col>11</xdr:col>
      <xdr:colOff>31750</xdr:colOff>
      <xdr:row>83</xdr:row>
      <xdr:rowOff>26670</xdr:rowOff>
    </xdr:to>
    <xdr:cxnSp macro="">
      <xdr:nvCxnSpPr>
        <xdr:cNvPr id="202" name="直線コネクタ 201"/>
        <xdr:cNvCxnSpPr/>
      </xdr:nvCxnSpPr>
      <xdr:spPr>
        <a:xfrm flipV="1">
          <a:off x="1447800" y="1419288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78105</xdr:rowOff>
    </xdr:from>
    <xdr:to>
      <xdr:col>11</xdr:col>
      <xdr:colOff>82550</xdr:colOff>
      <xdr:row>83</xdr:row>
      <xdr:rowOff>8255</xdr:rowOff>
    </xdr:to>
    <xdr:sp macro="" textlink="">
      <xdr:nvSpPr>
        <xdr:cNvPr id="203" name="フローチャート: 判断 202"/>
        <xdr:cNvSpPr/>
      </xdr:nvSpPr>
      <xdr:spPr>
        <a:xfrm>
          <a:off x="2286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18415</xdr:rowOff>
    </xdr:from>
    <xdr:ext cx="762000" cy="258445"/>
    <xdr:sp macro="" textlink="">
      <xdr:nvSpPr>
        <xdr:cNvPr id="204" name="テキスト ボックス 203"/>
        <xdr:cNvSpPr txBox="1"/>
      </xdr:nvSpPr>
      <xdr:spPr>
        <a:xfrm>
          <a:off x="1955800" y="1390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71120</xdr:rowOff>
    </xdr:from>
    <xdr:to>
      <xdr:col>7</xdr:col>
      <xdr:colOff>31750</xdr:colOff>
      <xdr:row>83</xdr:row>
      <xdr:rowOff>1270</xdr:rowOff>
    </xdr:to>
    <xdr:sp macro="" textlink="">
      <xdr:nvSpPr>
        <xdr:cNvPr id="205" name="フローチャート: 判断 204"/>
        <xdr:cNvSpPr/>
      </xdr:nvSpPr>
      <xdr:spPr>
        <a:xfrm>
          <a:off x="13970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11430</xdr:rowOff>
    </xdr:from>
    <xdr:ext cx="762000" cy="259080"/>
    <xdr:sp macro="" textlink="">
      <xdr:nvSpPr>
        <xdr:cNvPr id="206" name="テキスト ボックス 205"/>
        <xdr:cNvSpPr txBox="1"/>
      </xdr:nvSpPr>
      <xdr:spPr>
        <a:xfrm>
          <a:off x="10668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380,876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114935</xdr:rowOff>
    </xdr:from>
    <xdr:to>
      <xdr:col>23</xdr:col>
      <xdr:colOff>184150</xdr:colOff>
      <xdr:row>83</xdr:row>
      <xdr:rowOff>45085</xdr:rowOff>
    </xdr:to>
    <xdr:sp macro="" textlink="">
      <xdr:nvSpPr>
        <xdr:cNvPr id="212" name="楕円 211"/>
        <xdr:cNvSpPr/>
      </xdr:nvSpPr>
      <xdr:spPr>
        <a:xfrm>
          <a:off x="49022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132080</xdr:rowOff>
    </xdr:from>
    <xdr:ext cx="762000" cy="258445"/>
    <xdr:sp macro="" textlink="">
      <xdr:nvSpPr>
        <xdr:cNvPr id="213" name="人件費・物件費等の状況該当値テキスト"/>
        <xdr:cNvSpPr txBox="1"/>
      </xdr:nvSpPr>
      <xdr:spPr>
        <a:xfrm>
          <a:off x="5041900" y="1401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418,932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89535</xdr:rowOff>
    </xdr:from>
    <xdr:to>
      <xdr:col>19</xdr:col>
      <xdr:colOff>184150</xdr:colOff>
      <xdr:row>83</xdr:row>
      <xdr:rowOff>19685</xdr:rowOff>
    </xdr:to>
    <xdr:sp macro="" textlink="">
      <xdr:nvSpPr>
        <xdr:cNvPr id="214" name="楕円 213"/>
        <xdr:cNvSpPr/>
      </xdr:nvSpPr>
      <xdr:spPr>
        <a:xfrm>
          <a:off x="4064000" y="141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29845</xdr:rowOff>
    </xdr:from>
    <xdr:ext cx="736600" cy="258445"/>
    <xdr:sp macro="" textlink="">
      <xdr:nvSpPr>
        <xdr:cNvPr id="215" name="テキスト ボックス 214"/>
        <xdr:cNvSpPr txBox="1"/>
      </xdr:nvSpPr>
      <xdr:spPr>
        <a:xfrm>
          <a:off x="3733800" y="13917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80010</xdr:rowOff>
    </xdr:from>
    <xdr:to>
      <xdr:col>15</xdr:col>
      <xdr:colOff>133350</xdr:colOff>
      <xdr:row>83</xdr:row>
      <xdr:rowOff>10160</xdr:rowOff>
    </xdr:to>
    <xdr:sp macro="" textlink="">
      <xdr:nvSpPr>
        <xdr:cNvPr id="216" name="楕円 215"/>
        <xdr:cNvSpPr/>
      </xdr:nvSpPr>
      <xdr:spPr>
        <a:xfrm>
          <a:off x="3175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20320</xdr:rowOff>
    </xdr:from>
    <xdr:ext cx="762000" cy="258445"/>
    <xdr:sp macro="" textlink="">
      <xdr:nvSpPr>
        <xdr:cNvPr id="217" name="テキスト ボックス 216"/>
        <xdr:cNvSpPr txBox="1"/>
      </xdr:nvSpPr>
      <xdr:spPr>
        <a:xfrm>
          <a:off x="2844800" y="1390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388,584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83185</xdr:rowOff>
    </xdr:from>
    <xdr:to>
      <xdr:col>11</xdr:col>
      <xdr:colOff>82550</xdr:colOff>
      <xdr:row>83</xdr:row>
      <xdr:rowOff>13335</xdr:rowOff>
    </xdr:to>
    <xdr:sp macro="" textlink="">
      <xdr:nvSpPr>
        <xdr:cNvPr id="218" name="楕円 217"/>
        <xdr:cNvSpPr/>
      </xdr:nvSpPr>
      <xdr:spPr>
        <a:xfrm>
          <a:off x="22860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169545</xdr:rowOff>
    </xdr:from>
    <xdr:ext cx="762000" cy="258445"/>
    <xdr:sp macro="" textlink="">
      <xdr:nvSpPr>
        <xdr:cNvPr id="219" name="テキスト ボックス 218"/>
        <xdr:cNvSpPr txBox="1"/>
      </xdr:nvSpPr>
      <xdr:spPr>
        <a:xfrm>
          <a:off x="1955800" y="14228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391,250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147320</xdr:rowOff>
    </xdr:from>
    <xdr:to>
      <xdr:col>7</xdr:col>
      <xdr:colOff>31750</xdr:colOff>
      <xdr:row>83</xdr:row>
      <xdr:rowOff>77470</xdr:rowOff>
    </xdr:to>
    <xdr:sp macro="" textlink="">
      <xdr:nvSpPr>
        <xdr:cNvPr id="220" name="楕円 219"/>
        <xdr:cNvSpPr/>
      </xdr:nvSpPr>
      <xdr:spPr>
        <a:xfrm>
          <a:off x="13970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62230</xdr:rowOff>
    </xdr:from>
    <xdr:ext cx="762000" cy="259080"/>
    <xdr:sp macro="" textlink="">
      <xdr:nvSpPr>
        <xdr:cNvPr id="221" name="テキスト ボックス 220"/>
        <xdr:cNvSpPr txBox="1"/>
      </xdr:nvSpPr>
      <xdr:spPr>
        <a:xfrm>
          <a:off x="1066800" y="1429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全国町村平均との比較ではやや低い水準となっているが、類似団体との比較では高い水準となっている。これは、国家公務員と給与の開きが大きい中堅層以上の職員構成が少なく、若年層職員が多いこと等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前年度から</a:t>
          </a:r>
          <a:r>
            <a:rPr kumimoji="1" lang="ja-JP" altLang="en-US" sz="1100">
              <a:solidFill>
                <a:schemeClr val="dk1"/>
              </a:solidFill>
              <a:effectLst/>
              <a:latin typeface="ＭＳ Ｐゴシック"/>
              <a:ea typeface="ＭＳ Ｐゴシック"/>
              <a:cs typeface="+mn-cs"/>
            </a:rPr>
            <a:t>増</a:t>
          </a:r>
          <a:r>
            <a:rPr kumimoji="1" lang="ja-JP" altLang="ja-JP" sz="1100">
              <a:solidFill>
                <a:schemeClr val="dk1"/>
              </a:solidFill>
              <a:effectLst/>
              <a:latin typeface="ＭＳ Ｐゴシック"/>
              <a:ea typeface="ＭＳ Ｐゴシック"/>
              <a:cs typeface="+mn-cs"/>
            </a:rPr>
            <a:t>となっている要因については、</a:t>
          </a:r>
          <a:r>
            <a:rPr kumimoji="1" lang="ja-JP" altLang="en-US" sz="1100">
              <a:solidFill>
                <a:schemeClr val="dk1"/>
              </a:solidFill>
              <a:effectLst/>
              <a:latin typeface="ＭＳ Ｐゴシック"/>
              <a:ea typeface="ＭＳ Ｐゴシック"/>
              <a:cs typeface="+mn-cs"/>
            </a:rPr>
            <a:t>職員年齢層</a:t>
          </a:r>
          <a:r>
            <a:rPr kumimoji="1" lang="ja-JP" altLang="ja-JP" sz="1100">
              <a:solidFill>
                <a:schemeClr val="dk1"/>
              </a:solidFill>
              <a:effectLst/>
              <a:latin typeface="ＭＳ Ｐゴシック"/>
              <a:ea typeface="ＭＳ Ｐゴシック"/>
              <a:cs typeface="+mn-cs"/>
            </a:rPr>
            <a:t>の増によるものである。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地域の民間企業の平均給与の状況等を踏まえ、今後も給与の適正化に努める。</a:t>
          </a:r>
          <a:endParaRPr lang="ja-JP" altLang="ja-JP" sz="14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8" name="テキスト ボックス 237"/>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8445"/>
    <xdr:sp macro="" textlink="">
      <xdr:nvSpPr>
        <xdr:cNvPr id="242" name="テキスト ボックス 241"/>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4" name="テキスト ボックス 24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8890</xdr:rowOff>
    </xdr:from>
    <xdr:to>
      <xdr:col>81</xdr:col>
      <xdr:colOff>44450</xdr:colOff>
      <xdr:row>89</xdr:row>
      <xdr:rowOff>57785</xdr:rowOff>
    </xdr:to>
    <xdr:cxnSp macro="">
      <xdr:nvCxnSpPr>
        <xdr:cNvPr id="246" name="直線コネクタ 245"/>
        <xdr:cNvCxnSpPr/>
      </xdr:nvCxnSpPr>
      <xdr:spPr>
        <a:xfrm flipV="1">
          <a:off x="17018000" y="1406779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29845</xdr:rowOff>
    </xdr:from>
    <xdr:ext cx="762000" cy="258445"/>
    <xdr:sp macro="" textlink="">
      <xdr:nvSpPr>
        <xdr:cNvPr id="247" name="給与水準   （国との比較）最小値テキスト"/>
        <xdr:cNvSpPr txBox="1"/>
      </xdr:nvSpPr>
      <xdr:spPr>
        <a:xfrm>
          <a:off x="17106900" y="1528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57785</xdr:rowOff>
    </xdr:from>
    <xdr:to>
      <xdr:col>81</xdr:col>
      <xdr:colOff>133350</xdr:colOff>
      <xdr:row>89</xdr:row>
      <xdr:rowOff>57785</xdr:rowOff>
    </xdr:to>
    <xdr:cxnSp macro="">
      <xdr:nvCxnSpPr>
        <xdr:cNvPr id="248" name="直線コネクタ 247"/>
        <xdr:cNvCxnSpPr/>
      </xdr:nvCxnSpPr>
      <xdr:spPr>
        <a:xfrm>
          <a:off x="16929100" y="1531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95885</xdr:rowOff>
    </xdr:from>
    <xdr:ext cx="762000" cy="259080"/>
    <xdr:sp macro="" textlink="">
      <xdr:nvSpPr>
        <xdr:cNvPr id="249" name="給与水準   （国との比較）最大値テキスト"/>
        <xdr:cNvSpPr txBox="1"/>
      </xdr:nvSpPr>
      <xdr:spPr>
        <a:xfrm>
          <a:off x="17106900" y="1381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8890</xdr:rowOff>
    </xdr:from>
    <xdr:to>
      <xdr:col>81</xdr:col>
      <xdr:colOff>133350</xdr:colOff>
      <xdr:row>82</xdr:row>
      <xdr:rowOff>8890</xdr:rowOff>
    </xdr:to>
    <xdr:cxnSp macro="">
      <xdr:nvCxnSpPr>
        <xdr:cNvPr id="250" name="直線コネクタ 249"/>
        <xdr:cNvCxnSpPr/>
      </xdr:nvCxnSpPr>
      <xdr:spPr>
        <a:xfrm>
          <a:off x="16929100" y="1406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156210</xdr:rowOff>
    </xdr:from>
    <xdr:to>
      <xdr:col>81</xdr:col>
      <xdr:colOff>44450</xdr:colOff>
      <xdr:row>87</xdr:row>
      <xdr:rowOff>45085</xdr:rowOff>
    </xdr:to>
    <xdr:cxnSp macro="">
      <xdr:nvCxnSpPr>
        <xdr:cNvPr id="251" name="直線コネクタ 250"/>
        <xdr:cNvCxnSpPr/>
      </xdr:nvCxnSpPr>
      <xdr:spPr>
        <a:xfrm>
          <a:off x="16179800" y="1490091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163830</xdr:rowOff>
    </xdr:from>
    <xdr:ext cx="762000" cy="259080"/>
    <xdr:sp macro="" textlink="">
      <xdr:nvSpPr>
        <xdr:cNvPr id="252" name="給与水準   （国との比較）平均値テキスト"/>
        <xdr:cNvSpPr txBox="1"/>
      </xdr:nvSpPr>
      <xdr:spPr>
        <a:xfrm>
          <a:off x="17106900" y="1473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149860</xdr:rowOff>
    </xdr:from>
    <xdr:to>
      <xdr:col>77</xdr:col>
      <xdr:colOff>44450</xdr:colOff>
      <xdr:row>86</xdr:row>
      <xdr:rowOff>156210</xdr:rowOff>
    </xdr:to>
    <xdr:cxnSp macro="">
      <xdr:nvCxnSpPr>
        <xdr:cNvPr id="254" name="直線コネクタ 253"/>
        <xdr:cNvCxnSpPr/>
      </xdr:nvCxnSpPr>
      <xdr:spPr>
        <a:xfrm>
          <a:off x="15290800" y="148945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56" name="テキスト ボックス 255"/>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149860</xdr:rowOff>
    </xdr:from>
    <xdr:to>
      <xdr:col>72</xdr:col>
      <xdr:colOff>203200</xdr:colOff>
      <xdr:row>87</xdr:row>
      <xdr:rowOff>56515</xdr:rowOff>
    </xdr:to>
    <xdr:cxnSp macro="">
      <xdr:nvCxnSpPr>
        <xdr:cNvPr id="257" name="直線コネクタ 256"/>
        <xdr:cNvCxnSpPr/>
      </xdr:nvCxnSpPr>
      <xdr:spPr>
        <a:xfrm flipV="1">
          <a:off x="14401800" y="148945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123190</xdr:rowOff>
    </xdr:from>
    <xdr:to>
      <xdr:col>73</xdr:col>
      <xdr:colOff>44450</xdr:colOff>
      <xdr:row>87</xdr:row>
      <xdr:rowOff>53340</xdr:rowOff>
    </xdr:to>
    <xdr:sp macro="" textlink="">
      <xdr:nvSpPr>
        <xdr:cNvPr id="258" name="フローチャート: 判断 257"/>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59" name="テキスト ボックス 258"/>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53340</xdr:rowOff>
    </xdr:from>
    <xdr:to>
      <xdr:col>68</xdr:col>
      <xdr:colOff>152400</xdr:colOff>
      <xdr:row>87</xdr:row>
      <xdr:rowOff>56515</xdr:rowOff>
    </xdr:to>
    <xdr:cxnSp macro="">
      <xdr:nvCxnSpPr>
        <xdr:cNvPr id="260" name="直線コネクタ 259"/>
        <xdr:cNvCxnSpPr/>
      </xdr:nvCxnSpPr>
      <xdr:spPr>
        <a:xfrm>
          <a:off x="13512800" y="1479804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75565</xdr:rowOff>
    </xdr:from>
    <xdr:ext cx="762000" cy="258445"/>
    <xdr:sp macro="" textlink="">
      <xdr:nvSpPr>
        <xdr:cNvPr id="262" name="テキスト ボックス 261"/>
        <xdr:cNvSpPr txBox="1"/>
      </xdr:nvSpPr>
      <xdr:spPr>
        <a:xfrm>
          <a:off x="14020800" y="1464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26035</xdr:rowOff>
    </xdr:from>
    <xdr:ext cx="762000" cy="259080"/>
    <xdr:sp macro="" textlink="">
      <xdr:nvSpPr>
        <xdr:cNvPr id="264" name="テキスト ボックス 263"/>
        <xdr:cNvSpPr txBox="1"/>
      </xdr:nvSpPr>
      <xdr:spPr>
        <a:xfrm>
          <a:off x="13131800" y="1494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5" name="テキスト ボックス 26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6" name="テキスト ボックス 26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7" name="テキスト ボックス 26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8" name="テキスト ボックス 26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9" name="テキスト ボックス 26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166370</xdr:rowOff>
    </xdr:from>
    <xdr:to>
      <xdr:col>81</xdr:col>
      <xdr:colOff>95250</xdr:colOff>
      <xdr:row>87</xdr:row>
      <xdr:rowOff>95885</xdr:rowOff>
    </xdr:to>
    <xdr:sp macro="" textlink="">
      <xdr:nvSpPr>
        <xdr:cNvPr id="270" name="楕円 269"/>
        <xdr:cNvSpPr/>
      </xdr:nvSpPr>
      <xdr:spPr>
        <a:xfrm>
          <a:off x="16967200" y="14911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137795</xdr:rowOff>
    </xdr:from>
    <xdr:ext cx="762000" cy="259080"/>
    <xdr:sp macro="" textlink="">
      <xdr:nvSpPr>
        <xdr:cNvPr id="271" name="給与水準   （国との比較）該当値テキスト"/>
        <xdr:cNvSpPr txBox="1"/>
      </xdr:nvSpPr>
      <xdr:spPr>
        <a:xfrm>
          <a:off x="17106900" y="14882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105410</xdr:rowOff>
    </xdr:from>
    <xdr:to>
      <xdr:col>77</xdr:col>
      <xdr:colOff>95250</xdr:colOff>
      <xdr:row>87</xdr:row>
      <xdr:rowOff>35560</xdr:rowOff>
    </xdr:to>
    <xdr:sp macro="" textlink="">
      <xdr:nvSpPr>
        <xdr:cNvPr id="272" name="楕円 271"/>
        <xdr:cNvSpPr/>
      </xdr:nvSpPr>
      <xdr:spPr>
        <a:xfrm>
          <a:off x="16129000" y="1485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45720</xdr:rowOff>
    </xdr:from>
    <xdr:ext cx="736600" cy="259080"/>
    <xdr:sp macro="" textlink="">
      <xdr:nvSpPr>
        <xdr:cNvPr id="273" name="テキスト ボックス 272"/>
        <xdr:cNvSpPr txBox="1"/>
      </xdr:nvSpPr>
      <xdr:spPr>
        <a:xfrm>
          <a:off x="15798800" y="14618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99060</xdr:rowOff>
    </xdr:from>
    <xdr:to>
      <xdr:col>73</xdr:col>
      <xdr:colOff>44450</xdr:colOff>
      <xdr:row>87</xdr:row>
      <xdr:rowOff>29210</xdr:rowOff>
    </xdr:to>
    <xdr:sp macro="" textlink="">
      <xdr:nvSpPr>
        <xdr:cNvPr id="274" name="楕円 273"/>
        <xdr:cNvSpPr/>
      </xdr:nvSpPr>
      <xdr:spPr>
        <a:xfrm>
          <a:off x="15240000" y="148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39370</xdr:rowOff>
    </xdr:from>
    <xdr:ext cx="762000" cy="259080"/>
    <xdr:sp macro="" textlink="">
      <xdr:nvSpPr>
        <xdr:cNvPr id="275" name="テキスト ボックス 274"/>
        <xdr:cNvSpPr txBox="1"/>
      </xdr:nvSpPr>
      <xdr:spPr>
        <a:xfrm>
          <a:off x="14909800" y="1461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6350</xdr:rowOff>
    </xdr:from>
    <xdr:to>
      <xdr:col>68</xdr:col>
      <xdr:colOff>203200</xdr:colOff>
      <xdr:row>87</xdr:row>
      <xdr:rowOff>107315</xdr:rowOff>
    </xdr:to>
    <xdr:sp macro="" textlink="">
      <xdr:nvSpPr>
        <xdr:cNvPr id="276" name="楕円 275"/>
        <xdr:cNvSpPr/>
      </xdr:nvSpPr>
      <xdr:spPr>
        <a:xfrm>
          <a:off x="14351000" y="14922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92710</xdr:rowOff>
    </xdr:from>
    <xdr:ext cx="762000" cy="259080"/>
    <xdr:sp macro="" textlink="">
      <xdr:nvSpPr>
        <xdr:cNvPr id="277" name="テキスト ボックス 276"/>
        <xdr:cNvSpPr txBox="1"/>
      </xdr:nvSpPr>
      <xdr:spPr>
        <a:xfrm>
          <a:off x="14020800" y="150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2540</xdr:rowOff>
    </xdr:from>
    <xdr:to>
      <xdr:col>64</xdr:col>
      <xdr:colOff>152400</xdr:colOff>
      <xdr:row>86</xdr:row>
      <xdr:rowOff>104140</xdr:rowOff>
    </xdr:to>
    <xdr:sp macro="" textlink="">
      <xdr:nvSpPr>
        <xdr:cNvPr id="278" name="楕円 277"/>
        <xdr:cNvSpPr/>
      </xdr:nvSpPr>
      <xdr:spPr>
        <a:xfrm>
          <a:off x="134620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114300</xdr:rowOff>
    </xdr:from>
    <xdr:ext cx="762000" cy="259080"/>
    <xdr:sp macro="" textlink="">
      <xdr:nvSpPr>
        <xdr:cNvPr id="279" name="テキスト ボックス 278"/>
        <xdr:cNvSpPr txBox="1"/>
      </xdr:nvSpPr>
      <xdr:spPr>
        <a:xfrm>
          <a:off x="13131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1" name="テキスト ボックス 28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2" name="テキスト ボックス 28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[17.29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職員数については大潟村職員定数条例に基づき、定数（６３名）で推移しており、類似団体平均を下回っている。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引き続き住民サービスの向上も勘案しながら今後もより適切な定員管理に努める。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3" name="テキスト ボックス 29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5" name="テキスト ボックス 29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6" name="直線コネクタ 29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7" name="テキスト ボックス 29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8" name="直線コネクタ 29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9" name="テキスト ボックス 29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0" name="直線コネクタ 29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1" name="テキスト ボックス 30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2" name="直線コネクタ 30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3" name="テキスト ボックス 30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4" name="直線コネクタ 30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5" name="テキスト ボックス 304"/>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6" name="直線コネクタ 30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07" name="テキスト ボックス 306"/>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140335</xdr:rowOff>
    </xdr:from>
    <xdr:to>
      <xdr:col>81</xdr:col>
      <xdr:colOff>44450</xdr:colOff>
      <xdr:row>66</xdr:row>
      <xdr:rowOff>132080</xdr:rowOff>
    </xdr:to>
    <xdr:cxnSp macro="">
      <xdr:nvCxnSpPr>
        <xdr:cNvPr id="311" name="直線コネクタ 310"/>
        <xdr:cNvCxnSpPr/>
      </xdr:nvCxnSpPr>
      <xdr:spPr>
        <a:xfrm flipV="1">
          <a:off x="17018000" y="991298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103505</xdr:rowOff>
    </xdr:from>
    <xdr:ext cx="762000" cy="259080"/>
    <xdr:sp macro="" textlink="">
      <xdr:nvSpPr>
        <xdr:cNvPr id="31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53.92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132080</xdr:rowOff>
    </xdr:from>
    <xdr:to>
      <xdr:col>81</xdr:col>
      <xdr:colOff>133350</xdr:colOff>
      <xdr:row>66</xdr:row>
      <xdr:rowOff>132080</xdr:rowOff>
    </xdr:to>
    <xdr:cxnSp macro="">
      <xdr:nvCxnSpPr>
        <xdr:cNvPr id="313" name="直線コネクタ 31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55245</xdr:rowOff>
    </xdr:from>
    <xdr:ext cx="762000" cy="258445"/>
    <xdr:sp macro="" textlink="">
      <xdr:nvSpPr>
        <xdr:cNvPr id="314" name="定員管理の状況最大値テキスト"/>
        <xdr:cNvSpPr txBox="1"/>
      </xdr:nvSpPr>
      <xdr:spPr>
        <a:xfrm>
          <a:off x="17106900" y="965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140335</xdr:rowOff>
    </xdr:from>
    <xdr:to>
      <xdr:col>81</xdr:col>
      <xdr:colOff>133350</xdr:colOff>
      <xdr:row>57</xdr:row>
      <xdr:rowOff>140335</xdr:rowOff>
    </xdr:to>
    <xdr:cxnSp macro="">
      <xdr:nvCxnSpPr>
        <xdr:cNvPr id="315" name="直線コネクタ 314"/>
        <xdr:cNvCxnSpPr/>
      </xdr:nvCxnSpPr>
      <xdr:spPr>
        <a:xfrm>
          <a:off x="16929100" y="991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64770</xdr:rowOff>
    </xdr:from>
    <xdr:to>
      <xdr:col>81</xdr:col>
      <xdr:colOff>44450</xdr:colOff>
      <xdr:row>59</xdr:row>
      <xdr:rowOff>69215</xdr:rowOff>
    </xdr:to>
    <xdr:cxnSp macro="">
      <xdr:nvCxnSpPr>
        <xdr:cNvPr id="316" name="直線コネクタ 315"/>
        <xdr:cNvCxnSpPr/>
      </xdr:nvCxnSpPr>
      <xdr:spPr>
        <a:xfrm>
          <a:off x="16179800" y="101803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147320</xdr:rowOff>
    </xdr:from>
    <xdr:ext cx="762000" cy="259080"/>
    <xdr:sp macro="" textlink="">
      <xdr:nvSpPr>
        <xdr:cNvPr id="317" name="定員管理の状況平均値テキスト"/>
        <xdr:cNvSpPr txBox="1"/>
      </xdr:nvSpPr>
      <xdr:spPr>
        <a:xfrm>
          <a:off x="17106900" y="1026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3810</xdr:rowOff>
    </xdr:from>
    <xdr:to>
      <xdr:col>81</xdr:col>
      <xdr:colOff>95250</xdr:colOff>
      <xdr:row>60</xdr:row>
      <xdr:rowOff>105410</xdr:rowOff>
    </xdr:to>
    <xdr:sp macro="" textlink="">
      <xdr:nvSpPr>
        <xdr:cNvPr id="318" name="フローチャート: 判断 317"/>
        <xdr:cNvSpPr/>
      </xdr:nvSpPr>
      <xdr:spPr>
        <a:xfrm>
          <a:off x="169672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64770</xdr:rowOff>
    </xdr:from>
    <xdr:to>
      <xdr:col>77</xdr:col>
      <xdr:colOff>44450</xdr:colOff>
      <xdr:row>59</xdr:row>
      <xdr:rowOff>86360</xdr:rowOff>
    </xdr:to>
    <xdr:cxnSp macro="">
      <xdr:nvCxnSpPr>
        <xdr:cNvPr id="319" name="直線コネクタ 318"/>
        <xdr:cNvCxnSpPr/>
      </xdr:nvCxnSpPr>
      <xdr:spPr>
        <a:xfrm flipV="1">
          <a:off x="15290800" y="101803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3175</xdr:rowOff>
    </xdr:from>
    <xdr:to>
      <xdr:col>77</xdr:col>
      <xdr:colOff>95250</xdr:colOff>
      <xdr:row>60</xdr:row>
      <xdr:rowOff>104775</xdr:rowOff>
    </xdr:to>
    <xdr:sp macro="" textlink="">
      <xdr:nvSpPr>
        <xdr:cNvPr id="320" name="フローチャート: 判断 319"/>
        <xdr:cNvSpPr/>
      </xdr:nvSpPr>
      <xdr:spPr>
        <a:xfrm>
          <a:off x="16129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8445"/>
    <xdr:sp macro="" textlink="">
      <xdr:nvSpPr>
        <xdr:cNvPr id="321" name="テキスト ボックス 320"/>
        <xdr:cNvSpPr txBox="1"/>
      </xdr:nvSpPr>
      <xdr:spPr>
        <a:xfrm>
          <a:off x="15798800" y="10376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58420</xdr:rowOff>
    </xdr:from>
    <xdr:to>
      <xdr:col>72</xdr:col>
      <xdr:colOff>203200</xdr:colOff>
      <xdr:row>59</xdr:row>
      <xdr:rowOff>86360</xdr:rowOff>
    </xdr:to>
    <xdr:cxnSp macro="">
      <xdr:nvCxnSpPr>
        <xdr:cNvPr id="322" name="直線コネクタ 321"/>
        <xdr:cNvCxnSpPr/>
      </xdr:nvCxnSpPr>
      <xdr:spPr>
        <a:xfrm>
          <a:off x="14401800" y="101739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635</xdr:rowOff>
    </xdr:from>
    <xdr:to>
      <xdr:col>73</xdr:col>
      <xdr:colOff>44450</xdr:colOff>
      <xdr:row>60</xdr:row>
      <xdr:rowOff>102235</xdr:rowOff>
    </xdr:to>
    <xdr:sp macro="" textlink="">
      <xdr:nvSpPr>
        <xdr:cNvPr id="323" name="フローチャート: 判断 322"/>
        <xdr:cNvSpPr/>
      </xdr:nvSpPr>
      <xdr:spPr>
        <a:xfrm>
          <a:off x="15240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86995</xdr:rowOff>
    </xdr:from>
    <xdr:ext cx="762000" cy="258445"/>
    <xdr:sp macro="" textlink="">
      <xdr:nvSpPr>
        <xdr:cNvPr id="324" name="テキスト ボックス 323"/>
        <xdr:cNvSpPr txBox="1"/>
      </xdr:nvSpPr>
      <xdr:spPr>
        <a:xfrm>
          <a:off x="14909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58420</xdr:rowOff>
    </xdr:from>
    <xdr:to>
      <xdr:col>68</xdr:col>
      <xdr:colOff>152400</xdr:colOff>
      <xdr:row>59</xdr:row>
      <xdr:rowOff>62230</xdr:rowOff>
    </xdr:to>
    <xdr:cxnSp macro="">
      <xdr:nvCxnSpPr>
        <xdr:cNvPr id="325" name="直線コネクタ 324"/>
        <xdr:cNvCxnSpPr/>
      </xdr:nvCxnSpPr>
      <xdr:spPr>
        <a:xfrm flipV="1">
          <a:off x="13512800" y="10173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153035</xdr:rowOff>
    </xdr:from>
    <xdr:to>
      <xdr:col>68</xdr:col>
      <xdr:colOff>203200</xdr:colOff>
      <xdr:row>60</xdr:row>
      <xdr:rowOff>83185</xdr:rowOff>
    </xdr:to>
    <xdr:sp macro="" textlink="">
      <xdr:nvSpPr>
        <xdr:cNvPr id="326" name="フローチャート: 判断 325"/>
        <xdr:cNvSpPr/>
      </xdr:nvSpPr>
      <xdr:spPr>
        <a:xfrm>
          <a:off x="14351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67945</xdr:rowOff>
    </xdr:from>
    <xdr:ext cx="762000" cy="258445"/>
    <xdr:sp macro="" textlink="">
      <xdr:nvSpPr>
        <xdr:cNvPr id="327" name="テキスト ボックス 326"/>
        <xdr:cNvSpPr txBox="1"/>
      </xdr:nvSpPr>
      <xdr:spPr>
        <a:xfrm>
          <a:off x="14020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149225</xdr:rowOff>
    </xdr:from>
    <xdr:to>
      <xdr:col>64</xdr:col>
      <xdr:colOff>152400</xdr:colOff>
      <xdr:row>60</xdr:row>
      <xdr:rowOff>79375</xdr:rowOff>
    </xdr:to>
    <xdr:sp macro="" textlink="">
      <xdr:nvSpPr>
        <xdr:cNvPr id="328" name="フローチャート: 判断 327"/>
        <xdr:cNvSpPr/>
      </xdr:nvSpPr>
      <xdr:spPr>
        <a:xfrm>
          <a:off x="13462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64135</xdr:rowOff>
    </xdr:from>
    <xdr:ext cx="762000" cy="258445"/>
    <xdr:sp macro="" textlink="">
      <xdr:nvSpPr>
        <xdr:cNvPr id="329" name="テキスト ボックス 328"/>
        <xdr:cNvSpPr txBox="1"/>
      </xdr:nvSpPr>
      <xdr:spPr>
        <a:xfrm>
          <a:off x="131318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0" name="テキスト ボックス 32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1" name="テキスト ボックス 33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2" name="テキスト ボックス 33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3" name="テキスト ボックス 33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4" name="テキスト ボックス 33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18415</xdr:rowOff>
    </xdr:from>
    <xdr:to>
      <xdr:col>81</xdr:col>
      <xdr:colOff>95250</xdr:colOff>
      <xdr:row>59</xdr:row>
      <xdr:rowOff>120650</xdr:rowOff>
    </xdr:to>
    <xdr:sp macro="" textlink="">
      <xdr:nvSpPr>
        <xdr:cNvPr id="335" name="楕円 334"/>
        <xdr:cNvSpPr/>
      </xdr:nvSpPr>
      <xdr:spPr>
        <a:xfrm>
          <a:off x="169672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34925</xdr:rowOff>
    </xdr:from>
    <xdr:ext cx="762000" cy="259080"/>
    <xdr:sp macro="" textlink="">
      <xdr:nvSpPr>
        <xdr:cNvPr id="336" name="定員管理の状況該当値テキスト"/>
        <xdr:cNvSpPr txBox="1"/>
      </xdr:nvSpPr>
      <xdr:spPr>
        <a:xfrm>
          <a:off x="17106900" y="997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13970</xdr:rowOff>
    </xdr:from>
    <xdr:to>
      <xdr:col>77</xdr:col>
      <xdr:colOff>95250</xdr:colOff>
      <xdr:row>59</xdr:row>
      <xdr:rowOff>115570</xdr:rowOff>
    </xdr:to>
    <xdr:sp macro="" textlink="">
      <xdr:nvSpPr>
        <xdr:cNvPr id="337" name="楕円 336"/>
        <xdr:cNvSpPr/>
      </xdr:nvSpPr>
      <xdr:spPr>
        <a:xfrm>
          <a:off x="161290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125730</xdr:rowOff>
    </xdr:from>
    <xdr:ext cx="736600" cy="259080"/>
    <xdr:sp macro="" textlink="">
      <xdr:nvSpPr>
        <xdr:cNvPr id="338" name="テキスト ボックス 337"/>
        <xdr:cNvSpPr txBox="1"/>
      </xdr:nvSpPr>
      <xdr:spPr>
        <a:xfrm>
          <a:off x="15798800" y="989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34925</xdr:rowOff>
    </xdr:from>
    <xdr:to>
      <xdr:col>73</xdr:col>
      <xdr:colOff>44450</xdr:colOff>
      <xdr:row>59</xdr:row>
      <xdr:rowOff>136525</xdr:rowOff>
    </xdr:to>
    <xdr:sp macro="" textlink="">
      <xdr:nvSpPr>
        <xdr:cNvPr id="339" name="楕円 338"/>
        <xdr:cNvSpPr/>
      </xdr:nvSpPr>
      <xdr:spPr>
        <a:xfrm>
          <a:off x="152400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146685</xdr:rowOff>
    </xdr:from>
    <xdr:ext cx="762000" cy="258445"/>
    <xdr:sp macro="" textlink="">
      <xdr:nvSpPr>
        <xdr:cNvPr id="340" name="テキスト ボックス 339"/>
        <xdr:cNvSpPr txBox="1"/>
      </xdr:nvSpPr>
      <xdr:spPr>
        <a:xfrm>
          <a:off x="14909800" y="9919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7620</xdr:rowOff>
    </xdr:from>
    <xdr:to>
      <xdr:col>68</xdr:col>
      <xdr:colOff>203200</xdr:colOff>
      <xdr:row>59</xdr:row>
      <xdr:rowOff>109220</xdr:rowOff>
    </xdr:to>
    <xdr:sp macro="" textlink="">
      <xdr:nvSpPr>
        <xdr:cNvPr id="341" name="楕円 340"/>
        <xdr:cNvSpPr/>
      </xdr:nvSpPr>
      <xdr:spPr>
        <a:xfrm>
          <a:off x="143510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119380</xdr:rowOff>
    </xdr:from>
    <xdr:ext cx="762000" cy="259080"/>
    <xdr:sp macro="" textlink="">
      <xdr:nvSpPr>
        <xdr:cNvPr id="342" name="テキスト ボックス 341"/>
        <xdr:cNvSpPr txBox="1"/>
      </xdr:nvSpPr>
      <xdr:spPr>
        <a:xfrm>
          <a:off x="14020800" y="989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11430</xdr:rowOff>
    </xdr:from>
    <xdr:to>
      <xdr:col>64</xdr:col>
      <xdr:colOff>152400</xdr:colOff>
      <xdr:row>59</xdr:row>
      <xdr:rowOff>113030</xdr:rowOff>
    </xdr:to>
    <xdr:sp macro="" textlink="">
      <xdr:nvSpPr>
        <xdr:cNvPr id="343" name="楕円 342"/>
        <xdr:cNvSpPr/>
      </xdr:nvSpPr>
      <xdr:spPr>
        <a:xfrm>
          <a:off x="1346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123190</xdr:rowOff>
    </xdr:from>
    <xdr:ext cx="762000" cy="258445"/>
    <xdr:sp macro="" textlink="">
      <xdr:nvSpPr>
        <xdr:cNvPr id="344" name="テキスト ボックス 343"/>
        <xdr:cNvSpPr txBox="1"/>
      </xdr:nvSpPr>
      <xdr:spPr>
        <a:xfrm>
          <a:off x="13131800" y="9895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7" name="テキスト ボックス 34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実質公債費比率は</a:t>
          </a:r>
          <a:r>
            <a:rPr kumimoji="1" lang="en-US" altLang="ja-JP" sz="1100">
              <a:solidFill>
                <a:schemeClr val="dk1"/>
              </a:solidFill>
              <a:effectLst/>
              <a:latin typeface="ＭＳ Ｐゴシック"/>
              <a:ea typeface="ＭＳ Ｐゴシック"/>
              <a:cs typeface="+mn-cs"/>
            </a:rPr>
            <a:t>8.5%</a:t>
          </a:r>
          <a:r>
            <a:rPr kumimoji="1" lang="ja-JP" altLang="ja-JP" sz="1100">
              <a:solidFill>
                <a:schemeClr val="dk1"/>
              </a:solidFill>
              <a:effectLst/>
              <a:latin typeface="ＭＳ Ｐゴシック"/>
              <a:ea typeface="ＭＳ Ｐゴシック"/>
              <a:cs typeface="+mn-cs"/>
            </a:rPr>
            <a:t>で県平均を下回っているが、全国平均、類似団体平均を上回る比率となっている。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平成２７年度より小中学校校舎建て替えに伴う地方債の償還が開始され、償還のピークである</a:t>
          </a:r>
          <a:r>
            <a:rPr kumimoji="1" lang="ja-JP" altLang="en-US" sz="1100">
              <a:solidFill>
                <a:schemeClr val="dk1"/>
              </a:solidFill>
              <a:effectLst/>
              <a:latin typeface="ＭＳ Ｐゴシック"/>
              <a:ea typeface="ＭＳ Ｐゴシック"/>
              <a:cs typeface="+mn-cs"/>
            </a:rPr>
            <a:t>令和５</a:t>
          </a:r>
          <a:r>
            <a:rPr kumimoji="1" lang="ja-JP" altLang="ja-JP" sz="1100">
              <a:solidFill>
                <a:schemeClr val="dk1"/>
              </a:solidFill>
              <a:effectLst/>
              <a:latin typeface="ＭＳ Ｐゴシック"/>
              <a:ea typeface="ＭＳ Ｐゴシック"/>
              <a:cs typeface="+mn-cs"/>
            </a:rPr>
            <a:t>年度までは比率が上昇し、その後は緩やかに比率が減少していくと見込まれる。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かんがい排水対策や認定こども園の建設等の事業の実施による比率の上昇が懸念されるが、今後は地方債に大きく依存することのない財政運営を行うとともに、繰上償還の実施などに努め、より一層の財政健全化を図る。</a:t>
          </a:r>
          <a:endParaRPr lang="ja-JP" altLang="ja-JP" sz="14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4" name="テキスト ボックス 363"/>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6" name="テキスト ボックス 365"/>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168275</xdr:rowOff>
    </xdr:from>
    <xdr:to>
      <xdr:col>81</xdr:col>
      <xdr:colOff>44450</xdr:colOff>
      <xdr:row>44</xdr:row>
      <xdr:rowOff>6350</xdr:rowOff>
    </xdr:to>
    <xdr:cxnSp macro="">
      <xdr:nvCxnSpPr>
        <xdr:cNvPr id="370" name="直線コネクタ 369"/>
        <xdr:cNvCxnSpPr/>
      </xdr:nvCxnSpPr>
      <xdr:spPr>
        <a:xfrm flipV="1">
          <a:off x="17018000" y="6511925"/>
          <a:ext cx="0" cy="1038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149225</xdr:rowOff>
    </xdr:from>
    <xdr:ext cx="762000" cy="259080"/>
    <xdr:sp macro="" textlink="">
      <xdr:nvSpPr>
        <xdr:cNvPr id="371" name="公債費負担の状況最小値テキスト"/>
        <xdr:cNvSpPr txBox="1"/>
      </xdr:nvSpPr>
      <xdr:spPr>
        <a:xfrm>
          <a:off x="17106900" y="752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6350</xdr:rowOff>
    </xdr:from>
    <xdr:to>
      <xdr:col>81</xdr:col>
      <xdr:colOff>133350</xdr:colOff>
      <xdr:row>44</xdr:row>
      <xdr:rowOff>6350</xdr:rowOff>
    </xdr:to>
    <xdr:cxnSp macro="">
      <xdr:nvCxnSpPr>
        <xdr:cNvPr id="372" name="直線コネクタ 371"/>
        <xdr:cNvCxnSpPr/>
      </xdr:nvCxnSpPr>
      <xdr:spPr>
        <a:xfrm>
          <a:off x="16929100" y="755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83185</xdr:rowOff>
    </xdr:from>
    <xdr:ext cx="762000" cy="259080"/>
    <xdr:sp macro="" textlink="">
      <xdr:nvSpPr>
        <xdr:cNvPr id="373" name="公債費負担の状況最大値テキスト"/>
        <xdr:cNvSpPr txBox="1"/>
      </xdr:nvSpPr>
      <xdr:spPr>
        <a:xfrm>
          <a:off x="17106900" y="625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168275</xdr:rowOff>
    </xdr:from>
    <xdr:to>
      <xdr:col>81</xdr:col>
      <xdr:colOff>133350</xdr:colOff>
      <xdr:row>37</xdr:row>
      <xdr:rowOff>168275</xdr:rowOff>
    </xdr:to>
    <xdr:cxnSp macro="">
      <xdr:nvCxnSpPr>
        <xdr:cNvPr id="374" name="直線コネクタ 373"/>
        <xdr:cNvCxnSpPr/>
      </xdr:nvCxnSpPr>
      <xdr:spPr>
        <a:xfrm>
          <a:off x="16929100" y="651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75" name="直線コネクタ 374"/>
        <xdr:cNvCxnSpPr/>
      </xdr:nvCxnSpPr>
      <xdr:spPr>
        <a:xfrm>
          <a:off x="16179800" y="71297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22860</xdr:rowOff>
    </xdr:from>
    <xdr:ext cx="762000" cy="259080"/>
    <xdr:sp macro="" textlink="">
      <xdr:nvSpPr>
        <xdr:cNvPr id="376" name="公債費負担の状況平均値テキスト"/>
        <xdr:cNvSpPr txBox="1"/>
      </xdr:nvSpPr>
      <xdr:spPr>
        <a:xfrm>
          <a:off x="17106900" y="688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6350</xdr:rowOff>
    </xdr:from>
    <xdr:to>
      <xdr:col>81</xdr:col>
      <xdr:colOff>95250</xdr:colOff>
      <xdr:row>41</xdr:row>
      <xdr:rowOff>107950</xdr:rowOff>
    </xdr:to>
    <xdr:sp macro="" textlink="">
      <xdr:nvSpPr>
        <xdr:cNvPr id="377" name="フローチャート: 判断 376"/>
        <xdr:cNvSpPr/>
      </xdr:nvSpPr>
      <xdr:spPr>
        <a:xfrm>
          <a:off x="169672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100330</xdr:rowOff>
    </xdr:to>
    <xdr:cxnSp macro="">
      <xdr:nvCxnSpPr>
        <xdr:cNvPr id="378" name="直線コネクタ 377"/>
        <xdr:cNvCxnSpPr/>
      </xdr:nvCxnSpPr>
      <xdr:spPr>
        <a:xfrm>
          <a:off x="15290800" y="70573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6350</xdr:rowOff>
    </xdr:from>
    <xdr:to>
      <xdr:col>77</xdr:col>
      <xdr:colOff>95250</xdr:colOff>
      <xdr:row>41</xdr:row>
      <xdr:rowOff>107950</xdr:rowOff>
    </xdr:to>
    <xdr:sp macro="" textlink="">
      <xdr:nvSpPr>
        <xdr:cNvPr id="379" name="フローチャート: 判断 378"/>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118110</xdr:rowOff>
    </xdr:from>
    <xdr:ext cx="736600" cy="259080"/>
    <xdr:sp macro="" textlink="">
      <xdr:nvSpPr>
        <xdr:cNvPr id="380" name="テキスト ボックス 379"/>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141605</xdr:rowOff>
    </xdr:from>
    <xdr:to>
      <xdr:col>72</xdr:col>
      <xdr:colOff>203200</xdr:colOff>
      <xdr:row>41</xdr:row>
      <xdr:rowOff>27940</xdr:rowOff>
    </xdr:to>
    <xdr:cxnSp macro="">
      <xdr:nvCxnSpPr>
        <xdr:cNvPr id="381" name="直線コネクタ 380"/>
        <xdr:cNvCxnSpPr/>
      </xdr:nvCxnSpPr>
      <xdr:spPr>
        <a:xfrm>
          <a:off x="14401800" y="699960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20320</xdr:rowOff>
    </xdr:from>
    <xdr:to>
      <xdr:col>73</xdr:col>
      <xdr:colOff>44450</xdr:colOff>
      <xdr:row>41</xdr:row>
      <xdr:rowOff>121920</xdr:rowOff>
    </xdr:to>
    <xdr:sp macro="" textlink="">
      <xdr:nvSpPr>
        <xdr:cNvPr id="382" name="フローチャート: 判断 381"/>
        <xdr:cNvSpPr/>
      </xdr:nvSpPr>
      <xdr:spPr>
        <a:xfrm>
          <a:off x="15240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106680</xdr:rowOff>
    </xdr:from>
    <xdr:ext cx="762000" cy="259080"/>
    <xdr:sp macro="" textlink="">
      <xdr:nvSpPr>
        <xdr:cNvPr id="383" name="テキスト ボックス 382"/>
        <xdr:cNvSpPr txBox="1"/>
      </xdr:nvSpPr>
      <xdr:spPr>
        <a:xfrm>
          <a:off x="14909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93345</xdr:rowOff>
    </xdr:from>
    <xdr:to>
      <xdr:col>68</xdr:col>
      <xdr:colOff>152400</xdr:colOff>
      <xdr:row>40</xdr:row>
      <xdr:rowOff>141605</xdr:rowOff>
    </xdr:to>
    <xdr:cxnSp macro="">
      <xdr:nvCxnSpPr>
        <xdr:cNvPr id="384" name="直線コネクタ 383"/>
        <xdr:cNvCxnSpPr/>
      </xdr:nvCxnSpPr>
      <xdr:spPr>
        <a:xfrm>
          <a:off x="13512800" y="69513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40640</xdr:rowOff>
    </xdr:from>
    <xdr:to>
      <xdr:col>68</xdr:col>
      <xdr:colOff>203200</xdr:colOff>
      <xdr:row>41</xdr:row>
      <xdr:rowOff>141605</xdr:rowOff>
    </xdr:to>
    <xdr:sp macro="" textlink="">
      <xdr:nvSpPr>
        <xdr:cNvPr id="385" name="フローチャート: 判断 384"/>
        <xdr:cNvSpPr/>
      </xdr:nvSpPr>
      <xdr:spPr>
        <a:xfrm>
          <a:off x="14351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126365</xdr:rowOff>
    </xdr:from>
    <xdr:ext cx="762000" cy="259080"/>
    <xdr:sp macro="" textlink="">
      <xdr:nvSpPr>
        <xdr:cNvPr id="386" name="テキスト ボックス 385"/>
        <xdr:cNvSpPr txBox="1"/>
      </xdr:nvSpPr>
      <xdr:spPr>
        <a:xfrm>
          <a:off x="14020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387" name="フローチャート: 判断 386"/>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145415</xdr:rowOff>
    </xdr:from>
    <xdr:ext cx="762000" cy="258445"/>
    <xdr:sp macro="" textlink="">
      <xdr:nvSpPr>
        <xdr:cNvPr id="388" name="テキスト ボックス 387"/>
        <xdr:cNvSpPr txBox="1"/>
      </xdr:nvSpPr>
      <xdr:spPr>
        <a:xfrm>
          <a:off x="13131800" y="717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89" name="テキスト ボックス 38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0" name="テキスト ボックス 38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1" name="テキスト ボックス 39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3" name="テキスト ボックス 39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45720</xdr:rowOff>
    </xdr:from>
    <xdr:ext cx="762000" cy="259080"/>
    <xdr:sp macro="" textlink="">
      <xdr:nvSpPr>
        <xdr:cNvPr id="395" name="公債費負担の状況該当値テキスト"/>
        <xdr:cNvSpPr txBox="1"/>
      </xdr:nvSpPr>
      <xdr:spPr>
        <a:xfrm>
          <a:off x="171069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6" name="楕円 39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135890</xdr:rowOff>
    </xdr:from>
    <xdr:ext cx="736600" cy="259080"/>
    <xdr:sp macro="" textlink="">
      <xdr:nvSpPr>
        <xdr:cNvPr id="397" name="テキスト ボックス 396"/>
        <xdr:cNvSpPr txBox="1"/>
      </xdr:nvSpPr>
      <xdr:spPr>
        <a:xfrm>
          <a:off x="15798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8" name="楕円 397"/>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88900</xdr:rowOff>
    </xdr:from>
    <xdr:ext cx="762000" cy="258445"/>
    <xdr:sp macro="" textlink="">
      <xdr:nvSpPr>
        <xdr:cNvPr id="399" name="テキスト ボックス 398"/>
        <xdr:cNvSpPr txBox="1"/>
      </xdr:nvSpPr>
      <xdr:spPr>
        <a:xfrm>
          <a:off x="14909800" y="6775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90805</xdr:rowOff>
    </xdr:from>
    <xdr:to>
      <xdr:col>68</xdr:col>
      <xdr:colOff>203200</xdr:colOff>
      <xdr:row>41</xdr:row>
      <xdr:rowOff>20955</xdr:rowOff>
    </xdr:to>
    <xdr:sp macro="" textlink="">
      <xdr:nvSpPr>
        <xdr:cNvPr id="400" name="楕円 399"/>
        <xdr:cNvSpPr/>
      </xdr:nvSpPr>
      <xdr:spPr>
        <a:xfrm>
          <a:off x="143510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31115</xdr:rowOff>
    </xdr:from>
    <xdr:ext cx="762000" cy="258445"/>
    <xdr:sp macro="" textlink="">
      <xdr:nvSpPr>
        <xdr:cNvPr id="401" name="テキスト ボックス 400"/>
        <xdr:cNvSpPr txBox="1"/>
      </xdr:nvSpPr>
      <xdr:spPr>
        <a:xfrm>
          <a:off x="14020800" y="6717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42545</xdr:rowOff>
    </xdr:from>
    <xdr:to>
      <xdr:col>64</xdr:col>
      <xdr:colOff>152400</xdr:colOff>
      <xdr:row>40</xdr:row>
      <xdr:rowOff>144145</xdr:rowOff>
    </xdr:to>
    <xdr:sp macro="" textlink="">
      <xdr:nvSpPr>
        <xdr:cNvPr id="402" name="楕円 401"/>
        <xdr:cNvSpPr/>
      </xdr:nvSpPr>
      <xdr:spPr>
        <a:xfrm>
          <a:off x="134620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154940</xdr:rowOff>
    </xdr:from>
    <xdr:ext cx="762000" cy="258445"/>
    <xdr:sp macro="" textlink="">
      <xdr:nvSpPr>
        <xdr:cNvPr id="403" name="テキスト ボックス 402"/>
        <xdr:cNvSpPr txBox="1"/>
      </xdr:nvSpPr>
      <xdr:spPr>
        <a:xfrm>
          <a:off x="13131800" y="6670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5" name="テキスト ボックス 40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6" name="テキスト ボックス 40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将来負担比率は</a:t>
          </a:r>
          <a:r>
            <a:rPr kumimoji="1" lang="en-US" altLang="ja-JP" sz="1100">
              <a:solidFill>
                <a:schemeClr val="dk1"/>
              </a:solidFill>
              <a:effectLst/>
              <a:latin typeface="ＭＳ Ｐゴシック"/>
              <a:ea typeface="ＭＳ Ｐゴシック"/>
              <a:cs typeface="+mn-cs"/>
            </a:rPr>
            <a:t>50.7%</a:t>
          </a:r>
          <a:r>
            <a:rPr kumimoji="1" lang="ja-JP" altLang="ja-JP" sz="1100">
              <a:solidFill>
                <a:schemeClr val="dk1"/>
              </a:solidFill>
              <a:effectLst/>
              <a:latin typeface="ＭＳ Ｐゴシック"/>
              <a:ea typeface="ＭＳ Ｐゴシック"/>
              <a:cs typeface="+mn-cs"/>
            </a:rPr>
            <a:t>で県平均を下回っているが、全国平均、類似団体平均を大きく上回っている。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平成</a:t>
          </a:r>
          <a:r>
            <a:rPr kumimoji="1" lang="ja-JP" altLang="en-US" sz="1100">
              <a:solidFill>
                <a:schemeClr val="dk1"/>
              </a:solidFill>
              <a:effectLst/>
              <a:latin typeface="ＭＳ Ｐゴシック"/>
              <a:ea typeface="ＭＳ Ｐゴシック"/>
              <a:cs typeface="+mn-cs"/>
            </a:rPr>
            <a:t>３０</a:t>
          </a:r>
          <a:r>
            <a:rPr kumimoji="1" lang="ja-JP" altLang="ja-JP" sz="1100">
              <a:solidFill>
                <a:schemeClr val="dk1"/>
              </a:solidFill>
              <a:effectLst/>
              <a:latin typeface="ＭＳ Ｐゴシック"/>
              <a:ea typeface="ＭＳ Ｐゴシック"/>
              <a:cs typeface="+mn-cs"/>
            </a:rPr>
            <a:t>年度は</a:t>
          </a:r>
          <a:r>
            <a:rPr kumimoji="1" lang="ja-JP" altLang="en-US" sz="1100">
              <a:solidFill>
                <a:schemeClr val="dk1"/>
              </a:solidFill>
              <a:effectLst/>
              <a:latin typeface="ＭＳ Ｐゴシック"/>
              <a:ea typeface="ＭＳ Ｐゴシック"/>
              <a:cs typeface="+mn-cs"/>
            </a:rPr>
            <a:t>繰上償還の実施に伴い</a:t>
          </a:r>
          <a:r>
            <a:rPr kumimoji="1" lang="ja-JP" altLang="ja-JP" sz="1100">
              <a:solidFill>
                <a:schemeClr val="dk1"/>
              </a:solidFill>
              <a:effectLst/>
              <a:latin typeface="ＭＳ Ｐゴシック"/>
              <a:ea typeface="ＭＳ Ｐゴシック"/>
              <a:cs typeface="+mn-cs"/>
            </a:rPr>
            <a:t>地方債現在高が</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したこととから、比率は</a:t>
          </a:r>
          <a:r>
            <a:rPr kumimoji="1" lang="en-US" altLang="ja-JP" sz="1100">
              <a:solidFill>
                <a:schemeClr val="dk1"/>
              </a:solidFill>
              <a:effectLst/>
              <a:latin typeface="ＭＳ Ｐゴシック"/>
              <a:ea typeface="ＭＳ Ｐゴシック"/>
              <a:cs typeface="+mn-cs"/>
            </a:rPr>
            <a:t>10.1</a:t>
          </a:r>
          <a:r>
            <a:rPr kumimoji="1" lang="ja-JP" altLang="ja-JP" sz="1100">
              <a:solidFill>
                <a:schemeClr val="dk1"/>
              </a:solidFill>
              <a:effectLst/>
              <a:latin typeface="ＭＳ Ｐゴシック"/>
              <a:ea typeface="ＭＳ Ｐゴシック"/>
              <a:cs typeface="+mn-cs"/>
            </a:rPr>
            <a:t>ポイントの</a:t>
          </a:r>
          <a:r>
            <a:rPr kumimoji="1" lang="ja-JP" altLang="en-US" sz="1100">
              <a:solidFill>
                <a:schemeClr val="dk1"/>
              </a:solidFill>
              <a:effectLst/>
              <a:latin typeface="ＭＳ Ｐゴシック"/>
              <a:ea typeface="ＭＳ Ｐゴシック"/>
              <a:cs typeface="+mn-cs"/>
            </a:rPr>
            <a:t>減</a:t>
          </a:r>
          <a:r>
            <a:rPr kumimoji="1" lang="ja-JP" altLang="ja-JP" sz="1100">
              <a:solidFill>
                <a:schemeClr val="dk1"/>
              </a:solidFill>
              <a:effectLst/>
              <a:latin typeface="ＭＳ Ｐゴシック"/>
              <a:ea typeface="ＭＳ Ｐゴシック"/>
              <a:cs typeface="+mn-cs"/>
            </a:rPr>
            <a:t>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a:t>
          </a:r>
          <a:r>
            <a:rPr kumimoji="1" lang="ja-JP" altLang="en-US" sz="1100">
              <a:solidFill>
                <a:schemeClr val="dk1"/>
              </a:solidFill>
              <a:effectLst/>
              <a:latin typeface="ＭＳ Ｐゴシック"/>
              <a:ea typeface="ＭＳ Ｐゴシック"/>
              <a:cs typeface="+mn-cs"/>
            </a:rPr>
            <a:t>令和</a:t>
          </a:r>
          <a:r>
            <a:rPr kumimoji="1" lang="ja-JP" altLang="ja-JP" sz="1100">
              <a:solidFill>
                <a:schemeClr val="dk1"/>
              </a:solidFill>
              <a:effectLst/>
              <a:latin typeface="ＭＳ Ｐゴシック"/>
              <a:ea typeface="ＭＳ Ｐゴシック"/>
              <a:cs typeface="+mn-cs"/>
            </a:rPr>
            <a:t>３年度から着工が予定されているかんがい排水対策等の大規模な国営事業の財源として地方債残高が増加する見込みであり、比率の上昇が懸念される</a:t>
          </a:r>
          <a:r>
            <a:rPr kumimoji="1" lang="ja-JP" altLang="en-US" sz="1100">
              <a:solidFill>
                <a:schemeClr val="dk1"/>
              </a:solidFill>
              <a:effectLst/>
              <a:latin typeface="ＭＳ Ｐゴシック"/>
              <a:ea typeface="ＭＳ Ｐゴシック"/>
              <a:cs typeface="+mn-cs"/>
            </a:rPr>
            <a:t>が、</a:t>
          </a:r>
          <a:r>
            <a:rPr kumimoji="1" lang="ja-JP" altLang="ja-JP" sz="1100">
              <a:solidFill>
                <a:schemeClr val="dk1"/>
              </a:solidFill>
              <a:effectLst/>
              <a:latin typeface="ＭＳ Ｐゴシック"/>
              <a:ea typeface="ＭＳ Ｐゴシック"/>
              <a:cs typeface="+mn-cs"/>
            </a:rPr>
            <a:t>引き続き繰上償還や計画的な基金の積み増しなどを行い比率の抑制に努める。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17" name="テキスト ボックス 41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19" name="テキスト ボックス 41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0" name="直線コネクタ 41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1" name="テキスト ボックス 420"/>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2" name="直線コネクタ 42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3" name="テキスト ボックス 422"/>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4" name="直線コネクタ 42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5" name="テキスト ボックス 42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6" name="直線コネクタ 42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7" name="テキスト ボックス 42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28" name="直線コネクタ 42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29" name="テキスト ボックス 42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0" name="直線コネクタ 42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1" name="テキスト ボックス 43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48895</xdr:rowOff>
    </xdr:to>
    <xdr:cxnSp macro="">
      <xdr:nvCxnSpPr>
        <xdr:cNvPr id="434" name="直線コネクタ 433"/>
        <xdr:cNvCxnSpPr/>
      </xdr:nvCxnSpPr>
      <xdr:spPr>
        <a:xfrm flipV="1">
          <a:off x="17018000" y="2313305"/>
          <a:ext cx="0" cy="1678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20955</xdr:rowOff>
    </xdr:from>
    <xdr:ext cx="762000" cy="258445"/>
    <xdr:sp macro="" textlink="">
      <xdr:nvSpPr>
        <xdr:cNvPr id="435" name="将来負担の状況最小値テキスト"/>
        <xdr:cNvSpPr txBox="1"/>
      </xdr:nvSpPr>
      <xdr:spPr>
        <a:xfrm>
          <a:off x="17106900" y="396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48895</xdr:rowOff>
    </xdr:from>
    <xdr:to>
      <xdr:col>81</xdr:col>
      <xdr:colOff>133350</xdr:colOff>
      <xdr:row>23</xdr:row>
      <xdr:rowOff>48895</xdr:rowOff>
    </xdr:to>
    <xdr:cxnSp macro="">
      <xdr:nvCxnSpPr>
        <xdr:cNvPr id="436" name="直線コネクタ 435"/>
        <xdr:cNvCxnSpPr/>
      </xdr:nvCxnSpPr>
      <xdr:spPr>
        <a:xfrm>
          <a:off x="16929100" y="3992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8445"/>
    <xdr:sp macro="" textlink="">
      <xdr:nvSpPr>
        <xdr:cNvPr id="437"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38" name="直線コネクタ 43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100965</xdr:rowOff>
    </xdr:from>
    <xdr:to>
      <xdr:col>81</xdr:col>
      <xdr:colOff>44450</xdr:colOff>
      <xdr:row>19</xdr:row>
      <xdr:rowOff>103505</xdr:rowOff>
    </xdr:to>
    <xdr:cxnSp macro="">
      <xdr:nvCxnSpPr>
        <xdr:cNvPr id="439" name="直線コネクタ 438"/>
        <xdr:cNvCxnSpPr/>
      </xdr:nvCxnSpPr>
      <xdr:spPr>
        <a:xfrm flipV="1">
          <a:off x="16179800" y="3187065"/>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8445"/>
    <xdr:sp macro="" textlink="">
      <xdr:nvSpPr>
        <xdr:cNvPr id="440"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1" name="フローチャート: 判断 440"/>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7620</xdr:rowOff>
    </xdr:from>
    <xdr:to>
      <xdr:col>77</xdr:col>
      <xdr:colOff>44450</xdr:colOff>
      <xdr:row>19</xdr:row>
      <xdr:rowOff>103505</xdr:rowOff>
    </xdr:to>
    <xdr:cxnSp macro="">
      <xdr:nvCxnSpPr>
        <xdr:cNvPr id="442" name="直線コネクタ 441"/>
        <xdr:cNvCxnSpPr/>
      </xdr:nvCxnSpPr>
      <xdr:spPr>
        <a:xfrm>
          <a:off x="15290800" y="309372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3" name="フローチャート: 判断 442"/>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8445"/>
    <xdr:sp macro="" textlink="">
      <xdr:nvSpPr>
        <xdr:cNvPr id="444" name="テキスト ボックス 443"/>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7620</xdr:rowOff>
    </xdr:from>
    <xdr:to>
      <xdr:col>72</xdr:col>
      <xdr:colOff>203200</xdr:colOff>
      <xdr:row>19</xdr:row>
      <xdr:rowOff>161925</xdr:rowOff>
    </xdr:to>
    <xdr:cxnSp macro="">
      <xdr:nvCxnSpPr>
        <xdr:cNvPr id="445" name="直線コネクタ 444"/>
        <xdr:cNvCxnSpPr/>
      </xdr:nvCxnSpPr>
      <xdr:spPr>
        <a:xfrm flipV="1">
          <a:off x="14401800" y="309372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46" name="フローチャート: 判断 445"/>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8445"/>
    <xdr:sp macro="" textlink="">
      <xdr:nvSpPr>
        <xdr:cNvPr id="447" name="テキスト ボックス 446"/>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161925</xdr:rowOff>
    </xdr:from>
    <xdr:to>
      <xdr:col>68</xdr:col>
      <xdr:colOff>152400</xdr:colOff>
      <xdr:row>20</xdr:row>
      <xdr:rowOff>13335</xdr:rowOff>
    </xdr:to>
    <xdr:cxnSp macro="">
      <xdr:nvCxnSpPr>
        <xdr:cNvPr id="448" name="直線コネクタ 447"/>
        <xdr:cNvCxnSpPr/>
      </xdr:nvCxnSpPr>
      <xdr:spPr>
        <a:xfrm flipV="1">
          <a:off x="13512800" y="34194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33655</xdr:rowOff>
    </xdr:from>
    <xdr:to>
      <xdr:col>68</xdr:col>
      <xdr:colOff>203200</xdr:colOff>
      <xdr:row>13</xdr:row>
      <xdr:rowOff>135255</xdr:rowOff>
    </xdr:to>
    <xdr:sp macro="" textlink="">
      <xdr:nvSpPr>
        <xdr:cNvPr id="449" name="フローチャート: 判断 448"/>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8445"/>
    <xdr:sp macro="" textlink="">
      <xdr:nvSpPr>
        <xdr:cNvPr id="450" name="テキスト ボックス 449"/>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1" name="フローチャート: 判断 450"/>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8445"/>
    <xdr:sp macro="" textlink="">
      <xdr:nvSpPr>
        <xdr:cNvPr id="452" name="テキスト ボックス 451"/>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18</xdr:row>
      <xdr:rowOff>50165</xdr:rowOff>
    </xdr:from>
    <xdr:to>
      <xdr:col>81</xdr:col>
      <xdr:colOff>95250</xdr:colOff>
      <xdr:row>18</xdr:row>
      <xdr:rowOff>151765</xdr:rowOff>
    </xdr:to>
    <xdr:sp macro="" textlink="">
      <xdr:nvSpPr>
        <xdr:cNvPr id="458" name="楕円 457"/>
        <xdr:cNvSpPr/>
      </xdr:nvSpPr>
      <xdr:spPr>
        <a:xfrm>
          <a:off x="16967200" y="31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22225</xdr:rowOff>
    </xdr:from>
    <xdr:ext cx="762000" cy="258445"/>
    <xdr:sp macro="" textlink="">
      <xdr:nvSpPr>
        <xdr:cNvPr id="459" name="将来負担の状況該当値テキスト"/>
        <xdr:cNvSpPr txBox="1"/>
      </xdr:nvSpPr>
      <xdr:spPr>
        <a:xfrm>
          <a:off x="17106900" y="310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52705</xdr:rowOff>
    </xdr:from>
    <xdr:to>
      <xdr:col>77</xdr:col>
      <xdr:colOff>95250</xdr:colOff>
      <xdr:row>19</xdr:row>
      <xdr:rowOff>154940</xdr:rowOff>
    </xdr:to>
    <xdr:sp macro="" textlink="">
      <xdr:nvSpPr>
        <xdr:cNvPr id="460" name="楕円 459"/>
        <xdr:cNvSpPr/>
      </xdr:nvSpPr>
      <xdr:spPr>
        <a:xfrm>
          <a:off x="16129000" y="3310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139065</xdr:rowOff>
    </xdr:from>
    <xdr:ext cx="736600" cy="259080"/>
    <xdr:sp macro="" textlink="">
      <xdr:nvSpPr>
        <xdr:cNvPr id="461" name="テキスト ボックス 460"/>
        <xdr:cNvSpPr txBox="1"/>
      </xdr:nvSpPr>
      <xdr:spPr>
        <a:xfrm>
          <a:off x="15798800" y="3396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128270</xdr:rowOff>
    </xdr:from>
    <xdr:to>
      <xdr:col>73</xdr:col>
      <xdr:colOff>44450</xdr:colOff>
      <xdr:row>18</xdr:row>
      <xdr:rowOff>58420</xdr:rowOff>
    </xdr:to>
    <xdr:sp macro="" textlink="">
      <xdr:nvSpPr>
        <xdr:cNvPr id="462" name="楕円 461"/>
        <xdr:cNvSpPr/>
      </xdr:nvSpPr>
      <xdr:spPr>
        <a:xfrm>
          <a:off x="15240000" y="3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43180</xdr:rowOff>
    </xdr:from>
    <xdr:ext cx="762000" cy="258445"/>
    <xdr:sp macro="" textlink="">
      <xdr:nvSpPr>
        <xdr:cNvPr id="463" name="テキスト ボックス 462"/>
        <xdr:cNvSpPr txBox="1"/>
      </xdr:nvSpPr>
      <xdr:spPr>
        <a:xfrm>
          <a:off x="14909800" y="3129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111125</xdr:rowOff>
    </xdr:from>
    <xdr:to>
      <xdr:col>68</xdr:col>
      <xdr:colOff>203200</xdr:colOff>
      <xdr:row>20</xdr:row>
      <xdr:rowOff>41275</xdr:rowOff>
    </xdr:to>
    <xdr:sp macro="" textlink="">
      <xdr:nvSpPr>
        <xdr:cNvPr id="464" name="楕円 463"/>
        <xdr:cNvSpPr/>
      </xdr:nvSpPr>
      <xdr:spPr>
        <a:xfrm>
          <a:off x="14351000" y="33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26035</xdr:rowOff>
    </xdr:from>
    <xdr:ext cx="762000" cy="259080"/>
    <xdr:sp macro="" textlink="">
      <xdr:nvSpPr>
        <xdr:cNvPr id="465" name="テキスト ボックス 464"/>
        <xdr:cNvSpPr txBox="1"/>
      </xdr:nvSpPr>
      <xdr:spPr>
        <a:xfrm>
          <a:off x="14020800" y="345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133985</xdr:rowOff>
    </xdr:from>
    <xdr:to>
      <xdr:col>64</xdr:col>
      <xdr:colOff>152400</xdr:colOff>
      <xdr:row>20</xdr:row>
      <xdr:rowOff>64135</xdr:rowOff>
    </xdr:to>
    <xdr:sp macro="" textlink="">
      <xdr:nvSpPr>
        <xdr:cNvPr id="466" name="楕円 465"/>
        <xdr:cNvSpPr/>
      </xdr:nvSpPr>
      <xdr:spPr>
        <a:xfrm>
          <a:off x="13462000" y="33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48895</xdr:rowOff>
    </xdr:from>
    <xdr:ext cx="762000" cy="259080"/>
    <xdr:sp macro="" textlink="">
      <xdr:nvSpPr>
        <xdr:cNvPr id="467" name="テキスト ボックス 466"/>
        <xdr:cNvSpPr txBox="1"/>
      </xdr:nvSpPr>
      <xdr:spPr>
        <a:xfrm>
          <a:off x="13131800" y="3477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前年度と比べ</a:t>
          </a:r>
          <a:r>
            <a:rPr kumimoji="1" lang="ja-JP" altLang="en-US" sz="1100">
              <a:solidFill>
                <a:schemeClr val="dk1"/>
              </a:solidFill>
              <a:effectLst/>
              <a:latin typeface="ＭＳ Ｐゴシック"/>
              <a:ea typeface="ＭＳ Ｐゴシック"/>
              <a:cs typeface="+mn-cs"/>
            </a:rPr>
            <a:t>て</a:t>
          </a:r>
          <a:r>
            <a:rPr kumimoji="1" lang="ja-JP" altLang="ja-JP" sz="1100">
              <a:solidFill>
                <a:schemeClr val="dk1"/>
              </a:solidFill>
              <a:effectLst/>
              <a:latin typeface="ＭＳ Ｐゴシック"/>
              <a:ea typeface="ＭＳ Ｐゴシック"/>
              <a:cs typeface="+mn-cs"/>
            </a:rPr>
            <a:t>、退職手当組合負担金負担率改定</a:t>
          </a:r>
          <a:r>
            <a:rPr kumimoji="1" lang="ja-JP" altLang="en-US" sz="1100">
              <a:solidFill>
                <a:schemeClr val="dk1"/>
              </a:solidFill>
              <a:effectLst/>
              <a:latin typeface="ＭＳ Ｐゴシック"/>
              <a:ea typeface="ＭＳ Ｐゴシック"/>
              <a:cs typeface="+mn-cs"/>
            </a:rPr>
            <a:t>等により</a:t>
          </a:r>
          <a:r>
            <a:rPr kumimoji="1" lang="en-US" altLang="ja-JP" sz="1100">
              <a:solidFill>
                <a:schemeClr val="dk1"/>
              </a:solidFill>
              <a:effectLst/>
              <a:latin typeface="ＭＳ Ｐゴシック"/>
              <a:ea typeface="ＭＳ Ｐゴシック"/>
              <a:cs typeface="+mn-cs"/>
            </a:rPr>
            <a:t>0.4</a:t>
          </a:r>
          <a:r>
            <a:rPr kumimoji="1" lang="ja-JP" altLang="en-US" sz="1100">
              <a:solidFill>
                <a:schemeClr val="dk1"/>
              </a:solidFill>
              <a:effectLst/>
              <a:latin typeface="ＭＳ Ｐゴシック"/>
              <a:ea typeface="ＭＳ Ｐゴシック"/>
              <a:cs typeface="+mn-cs"/>
            </a:rPr>
            <a:t>ポイントの減</a:t>
          </a:r>
          <a:r>
            <a:rPr kumimoji="1" lang="ja-JP" altLang="ja-JP" sz="1100">
              <a:solidFill>
                <a:schemeClr val="dk1"/>
              </a:solidFill>
              <a:effectLst/>
              <a:latin typeface="ＭＳ Ｐゴシック"/>
              <a:ea typeface="ＭＳ Ｐゴシック"/>
              <a:cs typeface="+mn-cs"/>
            </a:rPr>
            <a:t>とな</a:t>
          </a:r>
          <a:r>
            <a:rPr kumimoji="1" lang="ja-JP" altLang="en-US" sz="1100">
              <a:solidFill>
                <a:schemeClr val="dk1"/>
              </a:solidFill>
              <a:effectLst/>
              <a:latin typeface="ＭＳ Ｐゴシック"/>
              <a:ea typeface="ＭＳ Ｐゴシック"/>
              <a:cs typeface="+mn-cs"/>
            </a:rPr>
            <a:t>ったものの</a:t>
          </a:r>
          <a:r>
            <a:rPr kumimoji="1" lang="ja-JP" altLang="ja-JP" sz="1100">
              <a:solidFill>
                <a:schemeClr val="dk1"/>
              </a:solidFill>
              <a:effectLst/>
              <a:latin typeface="ＭＳ Ｐゴシック"/>
              <a:ea typeface="ＭＳ Ｐゴシック"/>
              <a:cs typeface="+mn-cs"/>
            </a:rPr>
            <a:t>、構成比は全国平均、県平均、類似団体平均のいずれも上回っている。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今後も、定員管理に努めながら、住民サービスを低下させることなく、効率的な行政運営を行っていく。</a:t>
          </a:r>
          <a:endParaRPr lang="ja-JP" altLang="ja-JP" sz="1400">
            <a:effectLst/>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74930</xdr:rowOff>
    </xdr:from>
    <xdr:to>
      <xdr:col>24</xdr:col>
      <xdr:colOff>25400</xdr:colOff>
      <xdr:row>41</xdr:row>
      <xdr:rowOff>33020</xdr:rowOff>
    </xdr:to>
    <xdr:cxnSp macro="">
      <xdr:nvCxnSpPr>
        <xdr:cNvPr id="59" name="直線コネクタ 58"/>
        <xdr:cNvCxnSpPr/>
      </xdr:nvCxnSpPr>
      <xdr:spPr>
        <a:xfrm flipV="1">
          <a:off x="4826000" y="5732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5080</xdr:rowOff>
    </xdr:from>
    <xdr:ext cx="762000" cy="259080"/>
    <xdr:sp macro="" textlink="">
      <xdr:nvSpPr>
        <xdr:cNvPr id="60" name="人件費最小値テキスト"/>
        <xdr:cNvSpPr txBox="1"/>
      </xdr:nvSpPr>
      <xdr:spPr>
        <a:xfrm>
          <a:off x="4914900" y="7034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33020</xdr:rowOff>
    </xdr:from>
    <xdr:to>
      <xdr:col>24</xdr:col>
      <xdr:colOff>114300</xdr:colOff>
      <xdr:row>41</xdr:row>
      <xdr:rowOff>33020</xdr:rowOff>
    </xdr:to>
    <xdr:cxnSp macro="">
      <xdr:nvCxnSpPr>
        <xdr:cNvPr id="61" name="直線コネクタ 60"/>
        <xdr:cNvCxnSpPr/>
      </xdr:nvCxnSpPr>
      <xdr:spPr>
        <a:xfrm>
          <a:off x="4737100" y="7062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160655</xdr:rowOff>
    </xdr:from>
    <xdr:ext cx="762000" cy="259080"/>
    <xdr:sp macro="" textlink="">
      <xdr:nvSpPr>
        <xdr:cNvPr id="62" name="人件費最大値テキスト"/>
        <xdr:cNvSpPr txBox="1"/>
      </xdr:nvSpPr>
      <xdr:spPr>
        <a:xfrm>
          <a:off x="4914900" y="5475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74930</xdr:rowOff>
    </xdr:from>
    <xdr:to>
      <xdr:col>24</xdr:col>
      <xdr:colOff>114300</xdr:colOff>
      <xdr:row>33</xdr:row>
      <xdr:rowOff>74930</xdr:rowOff>
    </xdr:to>
    <xdr:cxnSp macro="">
      <xdr:nvCxnSpPr>
        <xdr:cNvPr id="63" name="直線コネクタ 62"/>
        <xdr:cNvCxnSpPr/>
      </xdr:nvCxnSpPr>
      <xdr:spPr>
        <a:xfrm>
          <a:off x="4737100" y="573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124460</xdr:rowOff>
    </xdr:from>
    <xdr:to>
      <xdr:col>24</xdr:col>
      <xdr:colOff>25400</xdr:colOff>
      <xdr:row>37</xdr:row>
      <xdr:rowOff>143510</xdr:rowOff>
    </xdr:to>
    <xdr:cxnSp macro="">
      <xdr:nvCxnSpPr>
        <xdr:cNvPr id="64" name="直線コネクタ 63"/>
        <xdr:cNvCxnSpPr/>
      </xdr:nvCxnSpPr>
      <xdr:spPr>
        <a:xfrm flipV="1">
          <a:off x="3987800" y="64681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19685</xdr:rowOff>
    </xdr:from>
    <xdr:to>
      <xdr:col>19</xdr:col>
      <xdr:colOff>187325</xdr:colOff>
      <xdr:row>37</xdr:row>
      <xdr:rowOff>143510</xdr:rowOff>
    </xdr:to>
    <xdr:cxnSp macro="">
      <xdr:nvCxnSpPr>
        <xdr:cNvPr id="67" name="直線コネクタ 66"/>
        <xdr:cNvCxnSpPr/>
      </xdr:nvCxnSpPr>
      <xdr:spPr>
        <a:xfrm>
          <a:off x="3098800" y="636333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126365</xdr:rowOff>
    </xdr:from>
    <xdr:to>
      <xdr:col>20</xdr:col>
      <xdr:colOff>38100</xdr:colOff>
      <xdr:row>37</xdr:row>
      <xdr:rowOff>56515</xdr:rowOff>
    </xdr:to>
    <xdr:sp macro="" textlink="">
      <xdr:nvSpPr>
        <xdr:cNvPr id="68" name="フローチャート: 判断 67"/>
        <xdr:cNvSpPr/>
      </xdr:nvSpPr>
      <xdr:spPr>
        <a:xfrm>
          <a:off x="3937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66675</xdr:rowOff>
    </xdr:from>
    <xdr:ext cx="735965" cy="258445"/>
    <xdr:sp macro="" textlink="">
      <xdr:nvSpPr>
        <xdr:cNvPr id="69" name="テキスト ボックス 68"/>
        <xdr:cNvSpPr txBox="1"/>
      </xdr:nvSpPr>
      <xdr:spPr>
        <a:xfrm>
          <a:off x="3606800" y="60674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10160</xdr:rowOff>
    </xdr:from>
    <xdr:to>
      <xdr:col>15</xdr:col>
      <xdr:colOff>98425</xdr:colOff>
      <xdr:row>37</xdr:row>
      <xdr:rowOff>19685</xdr:rowOff>
    </xdr:to>
    <xdr:cxnSp macro="">
      <xdr:nvCxnSpPr>
        <xdr:cNvPr id="70" name="直線コネクタ 69"/>
        <xdr:cNvCxnSpPr/>
      </xdr:nvCxnSpPr>
      <xdr:spPr>
        <a:xfrm>
          <a:off x="2209800" y="6353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107950</xdr:rowOff>
    </xdr:from>
    <xdr:to>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10160</xdr:rowOff>
    </xdr:from>
    <xdr:to>
      <xdr:col>11</xdr:col>
      <xdr:colOff>9525</xdr:colOff>
      <xdr:row>37</xdr:row>
      <xdr:rowOff>60960</xdr:rowOff>
    </xdr:to>
    <xdr:cxnSp macro="">
      <xdr:nvCxnSpPr>
        <xdr:cNvPr id="73" name="直線コネクタ 72"/>
        <xdr:cNvCxnSpPr/>
      </xdr:nvCxnSpPr>
      <xdr:spPr>
        <a:xfrm flipV="1">
          <a:off x="1320800" y="63538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103505</xdr:rowOff>
    </xdr:from>
    <xdr:to>
      <xdr:col>11</xdr:col>
      <xdr:colOff>60325</xdr:colOff>
      <xdr:row>37</xdr:row>
      <xdr:rowOff>33655</xdr:rowOff>
    </xdr:to>
    <xdr:sp macro="" textlink="">
      <xdr:nvSpPr>
        <xdr:cNvPr id="74" name="フローチャート: 判断 73"/>
        <xdr:cNvSpPr/>
      </xdr:nvSpPr>
      <xdr:spPr>
        <a:xfrm>
          <a:off x="2159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43815</xdr:rowOff>
    </xdr:from>
    <xdr:ext cx="761365" cy="258445"/>
    <xdr:sp macro="" textlink="">
      <xdr:nvSpPr>
        <xdr:cNvPr id="75" name="テキスト ボックス 74"/>
        <xdr:cNvSpPr txBox="1"/>
      </xdr:nvSpPr>
      <xdr:spPr>
        <a:xfrm>
          <a:off x="1828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130810</xdr:rowOff>
    </xdr:from>
    <xdr:to>
      <xdr:col>6</xdr:col>
      <xdr:colOff>171450</xdr:colOff>
      <xdr:row>37</xdr:row>
      <xdr:rowOff>60960</xdr:rowOff>
    </xdr:to>
    <xdr:sp macro="" textlink="">
      <xdr:nvSpPr>
        <xdr:cNvPr id="76" name="フローチャート: 判断 75"/>
        <xdr:cNvSpPr/>
      </xdr:nvSpPr>
      <xdr:spPr>
        <a:xfrm>
          <a:off x="1270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71120</xdr:rowOff>
    </xdr:from>
    <xdr:ext cx="761365" cy="259080"/>
    <xdr:sp macro="" textlink="">
      <xdr:nvSpPr>
        <xdr:cNvPr id="77" name="テキスト ボックス 76"/>
        <xdr:cNvSpPr txBox="1"/>
      </xdr:nvSpPr>
      <xdr:spPr>
        <a:xfrm>
          <a:off x="939800"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73660</xdr:rowOff>
    </xdr:from>
    <xdr:to>
      <xdr:col>24</xdr:col>
      <xdr:colOff>76200</xdr:colOff>
      <xdr:row>38</xdr:row>
      <xdr:rowOff>3810</xdr:rowOff>
    </xdr:to>
    <xdr:sp macro="" textlink="">
      <xdr:nvSpPr>
        <xdr:cNvPr id="83" name="楕円 82"/>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45720</xdr:rowOff>
    </xdr:from>
    <xdr:ext cx="762000" cy="259080"/>
    <xdr:sp macro="" textlink="">
      <xdr:nvSpPr>
        <xdr:cNvPr id="84" name="人件費該当値テキスト"/>
        <xdr:cNvSpPr txBox="1"/>
      </xdr:nvSpPr>
      <xdr:spPr>
        <a:xfrm>
          <a:off x="49149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92075</xdr:rowOff>
    </xdr:from>
    <xdr:to>
      <xdr:col>20</xdr:col>
      <xdr:colOff>38100</xdr:colOff>
      <xdr:row>38</xdr:row>
      <xdr:rowOff>22225</xdr:rowOff>
    </xdr:to>
    <xdr:sp macro="" textlink="">
      <xdr:nvSpPr>
        <xdr:cNvPr id="85" name="楕円 84"/>
        <xdr:cNvSpPr/>
      </xdr:nvSpPr>
      <xdr:spPr>
        <a:xfrm>
          <a:off x="3937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6985</xdr:rowOff>
    </xdr:from>
    <xdr:ext cx="735965" cy="258445"/>
    <xdr:sp macro="" textlink="">
      <xdr:nvSpPr>
        <xdr:cNvPr id="86" name="テキスト ボックス 85"/>
        <xdr:cNvSpPr txBox="1"/>
      </xdr:nvSpPr>
      <xdr:spPr>
        <a:xfrm>
          <a:off x="3606800" y="65220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140335</xdr:rowOff>
    </xdr:from>
    <xdr:to>
      <xdr:col>15</xdr:col>
      <xdr:colOff>149225</xdr:colOff>
      <xdr:row>37</xdr:row>
      <xdr:rowOff>70485</xdr:rowOff>
    </xdr:to>
    <xdr:sp macro="" textlink="">
      <xdr:nvSpPr>
        <xdr:cNvPr id="87" name="楕円 86"/>
        <xdr:cNvSpPr/>
      </xdr:nvSpPr>
      <xdr:spPr>
        <a:xfrm>
          <a:off x="3048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55245</xdr:rowOff>
    </xdr:from>
    <xdr:ext cx="762000" cy="258445"/>
    <xdr:sp macro="" textlink="">
      <xdr:nvSpPr>
        <xdr:cNvPr id="88" name="テキスト ボックス 87"/>
        <xdr:cNvSpPr txBox="1"/>
      </xdr:nvSpPr>
      <xdr:spPr>
        <a:xfrm>
          <a:off x="27178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130810</xdr:rowOff>
    </xdr:from>
    <xdr:to>
      <xdr:col>11</xdr:col>
      <xdr:colOff>60325</xdr:colOff>
      <xdr:row>37</xdr:row>
      <xdr:rowOff>60960</xdr:rowOff>
    </xdr:to>
    <xdr:sp macro="" textlink="">
      <xdr:nvSpPr>
        <xdr:cNvPr id="89" name="楕円 88"/>
        <xdr:cNvSpPr/>
      </xdr:nvSpPr>
      <xdr:spPr>
        <a:xfrm>
          <a:off x="2159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45720</xdr:rowOff>
    </xdr:from>
    <xdr:ext cx="761365" cy="259080"/>
    <xdr:sp macro="" textlink="">
      <xdr:nvSpPr>
        <xdr:cNvPr id="90" name="テキスト ボックス 89"/>
        <xdr:cNvSpPr txBox="1"/>
      </xdr:nvSpPr>
      <xdr:spPr>
        <a:xfrm>
          <a:off x="1828800" y="6389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10160</xdr:rowOff>
    </xdr:from>
    <xdr:to>
      <xdr:col>6</xdr:col>
      <xdr:colOff>171450</xdr:colOff>
      <xdr:row>37</xdr:row>
      <xdr:rowOff>111760</xdr:rowOff>
    </xdr:to>
    <xdr:sp macro="" textlink="">
      <xdr:nvSpPr>
        <xdr:cNvPr id="91" name="楕円 90"/>
        <xdr:cNvSpPr/>
      </xdr:nvSpPr>
      <xdr:spPr>
        <a:xfrm>
          <a:off x="1270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96520</xdr:rowOff>
    </xdr:from>
    <xdr:ext cx="761365" cy="259080"/>
    <xdr:sp macro="" textlink="">
      <xdr:nvSpPr>
        <xdr:cNvPr id="92" name="テキスト ボックス 91"/>
        <xdr:cNvSpPr txBox="1"/>
      </xdr:nvSpPr>
      <xdr:spPr>
        <a:xfrm>
          <a:off x="939800" y="6440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前年度から構成比は</a:t>
          </a:r>
          <a:r>
            <a:rPr kumimoji="1" lang="en-US" altLang="ja-JP" sz="1100">
              <a:solidFill>
                <a:schemeClr val="dk1"/>
              </a:solidFill>
              <a:effectLst/>
              <a:latin typeface="ＭＳ Ｐゴシック"/>
              <a:ea typeface="ＭＳ Ｐゴシック"/>
              <a:cs typeface="+mn-cs"/>
            </a:rPr>
            <a:t>0.6</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a:t>
          </a:r>
          <a:r>
            <a:rPr kumimoji="1" lang="ja-JP" altLang="en-US" sz="1100">
              <a:solidFill>
                <a:schemeClr val="dk1"/>
              </a:solidFill>
              <a:effectLst/>
              <a:latin typeface="ＭＳ Ｐゴシック"/>
              <a:ea typeface="ＭＳ Ｐゴシック"/>
              <a:cs typeface="+mn-cs"/>
            </a:rPr>
            <a:t>たが</a:t>
          </a:r>
          <a:r>
            <a:rPr kumimoji="1" lang="ja-JP" altLang="ja-JP" sz="1100">
              <a:solidFill>
                <a:schemeClr val="dk1"/>
              </a:solidFill>
              <a:effectLst/>
              <a:latin typeface="ＭＳ Ｐゴシック"/>
              <a:ea typeface="ＭＳ Ｐゴシック"/>
              <a:cs typeface="+mn-cs"/>
            </a:rPr>
            <a:t>、類似団体平均を上回っている。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温泉保養センターやケアハウス、村民センター等、村営施設の多くを指定管理しているため、委託料が多額となっているが、その一方で施設管理に係る職員の賃金の割合は低く抑えられている側面がある。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今後は、事務内容の見直しを行うとともに、引き続き指定管理制度を有効活用しながら経費節減に努める。</a:t>
          </a:r>
          <a:endParaRPr lang="ja-JP" altLang="ja-JP" sz="1400">
            <a:effectLst/>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6350</xdr:rowOff>
    </xdr:from>
    <xdr:to>
      <xdr:col>82</xdr:col>
      <xdr:colOff>107950</xdr:colOff>
      <xdr:row>20</xdr:row>
      <xdr:rowOff>63500</xdr:rowOff>
    </xdr:to>
    <xdr:cxnSp macro="">
      <xdr:nvCxnSpPr>
        <xdr:cNvPr id="117" name="直線コネクタ 116"/>
        <xdr:cNvCxnSpPr/>
      </xdr:nvCxnSpPr>
      <xdr:spPr>
        <a:xfrm flipV="1">
          <a:off x="16510000" y="257810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34925</xdr:rowOff>
    </xdr:from>
    <xdr:ext cx="762000" cy="259080"/>
    <xdr:sp macro="" textlink="">
      <xdr:nvSpPr>
        <xdr:cNvPr id="118" name="物件費最小値テキスト"/>
        <xdr:cNvSpPr txBox="1"/>
      </xdr:nvSpPr>
      <xdr:spPr>
        <a:xfrm>
          <a:off x="16598900" y="346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63500</xdr:rowOff>
    </xdr:from>
    <xdr:to>
      <xdr:col>82</xdr:col>
      <xdr:colOff>196850</xdr:colOff>
      <xdr:row>20</xdr:row>
      <xdr:rowOff>63500</xdr:rowOff>
    </xdr:to>
    <xdr:cxnSp macro="">
      <xdr:nvCxnSpPr>
        <xdr:cNvPr id="119" name="直線コネクタ 118"/>
        <xdr:cNvCxnSpPr/>
      </xdr:nvCxnSpPr>
      <xdr:spPr>
        <a:xfrm>
          <a:off x="16421100" y="3492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92075</xdr:rowOff>
    </xdr:from>
    <xdr:ext cx="762000" cy="259080"/>
    <xdr:sp macro="" textlink="">
      <xdr:nvSpPr>
        <xdr:cNvPr id="120" name="物件費最大値テキスト"/>
        <xdr:cNvSpPr txBox="1"/>
      </xdr:nvSpPr>
      <xdr:spPr>
        <a:xfrm>
          <a:off x="165989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6350</xdr:rowOff>
    </xdr:from>
    <xdr:to>
      <xdr:col>82</xdr:col>
      <xdr:colOff>196850</xdr:colOff>
      <xdr:row>15</xdr:row>
      <xdr:rowOff>6350</xdr:rowOff>
    </xdr:to>
    <xdr:cxnSp macro="">
      <xdr:nvCxnSpPr>
        <xdr:cNvPr id="121" name="直線コネクタ 120"/>
        <xdr:cNvCxnSpPr/>
      </xdr:nvCxnSpPr>
      <xdr:spPr>
        <a:xfrm>
          <a:off x="16421100" y="25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6350</xdr:rowOff>
    </xdr:to>
    <xdr:cxnSp macro="">
      <xdr:nvCxnSpPr>
        <xdr:cNvPr id="122" name="直線コネクタ 121"/>
        <xdr:cNvCxnSpPr/>
      </xdr:nvCxnSpPr>
      <xdr:spPr>
        <a:xfrm flipV="1">
          <a:off x="15671800" y="32359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63500</xdr:rowOff>
    </xdr:from>
    <xdr:ext cx="762000" cy="258445"/>
    <xdr:sp macro="" textlink="">
      <xdr:nvSpPr>
        <xdr:cNvPr id="123" name="物件費平均値テキスト"/>
        <xdr:cNvSpPr txBox="1"/>
      </xdr:nvSpPr>
      <xdr:spPr>
        <a:xfrm>
          <a:off x="16598900" y="2806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46355</xdr:rowOff>
    </xdr:from>
    <xdr:to>
      <xdr:col>82</xdr:col>
      <xdr:colOff>158750</xdr:colOff>
      <xdr:row>17</xdr:row>
      <xdr:rowOff>147955</xdr:rowOff>
    </xdr:to>
    <xdr:sp macro="" textlink="">
      <xdr:nvSpPr>
        <xdr:cNvPr id="124" name="フローチャート: 判断 123"/>
        <xdr:cNvSpPr/>
      </xdr:nvSpPr>
      <xdr:spPr>
        <a:xfrm>
          <a:off x="164592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17780</xdr:rowOff>
    </xdr:from>
    <xdr:to>
      <xdr:col>78</xdr:col>
      <xdr:colOff>69850</xdr:colOff>
      <xdr:row>19</xdr:row>
      <xdr:rowOff>6350</xdr:rowOff>
    </xdr:to>
    <xdr:cxnSp macro="">
      <xdr:nvCxnSpPr>
        <xdr:cNvPr id="125" name="直線コネクタ 124"/>
        <xdr:cNvCxnSpPr/>
      </xdr:nvCxnSpPr>
      <xdr:spPr>
        <a:xfrm>
          <a:off x="14782800" y="31038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130810</xdr:rowOff>
    </xdr:from>
    <xdr:ext cx="736600" cy="259080"/>
    <xdr:sp macro="" textlink="">
      <xdr:nvSpPr>
        <xdr:cNvPr id="127" name="テキスト ボックス 126"/>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1270</xdr:rowOff>
    </xdr:from>
    <xdr:to>
      <xdr:col>73</xdr:col>
      <xdr:colOff>180975</xdr:colOff>
      <xdr:row>18</xdr:row>
      <xdr:rowOff>17780</xdr:rowOff>
    </xdr:to>
    <xdr:cxnSp macro="">
      <xdr:nvCxnSpPr>
        <xdr:cNvPr id="128" name="直線コネクタ 127"/>
        <xdr:cNvCxnSpPr/>
      </xdr:nvCxnSpPr>
      <xdr:spPr>
        <a:xfrm>
          <a:off x="13893800" y="291592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8445"/>
    <xdr:sp macro="" textlink="">
      <xdr:nvSpPr>
        <xdr:cNvPr id="130" name="テキスト ボックス 129"/>
        <xdr:cNvSpPr txBox="1"/>
      </xdr:nvSpPr>
      <xdr:spPr>
        <a:xfrm>
          <a:off x="14401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1270</xdr:rowOff>
    </xdr:from>
    <xdr:to>
      <xdr:col>69</xdr:col>
      <xdr:colOff>92075</xdr:colOff>
      <xdr:row>18</xdr:row>
      <xdr:rowOff>113030</xdr:rowOff>
    </xdr:to>
    <xdr:cxnSp macro="">
      <xdr:nvCxnSpPr>
        <xdr:cNvPr id="131" name="直線コネクタ 130"/>
        <xdr:cNvCxnSpPr/>
      </xdr:nvCxnSpPr>
      <xdr:spPr>
        <a:xfrm flipV="1">
          <a:off x="13004800" y="2915920"/>
          <a:ext cx="8890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140335</xdr:rowOff>
    </xdr:from>
    <xdr:to>
      <xdr:col>69</xdr:col>
      <xdr:colOff>142875</xdr:colOff>
      <xdr:row>17</xdr:row>
      <xdr:rowOff>70485</xdr:rowOff>
    </xdr:to>
    <xdr:sp macro="" textlink="">
      <xdr:nvSpPr>
        <xdr:cNvPr id="132" name="フローチャート: 判断 131"/>
        <xdr:cNvSpPr/>
      </xdr:nvSpPr>
      <xdr:spPr>
        <a:xfrm>
          <a:off x="13843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55245</xdr:rowOff>
    </xdr:from>
    <xdr:ext cx="761365" cy="258445"/>
    <xdr:sp macro="" textlink="">
      <xdr:nvSpPr>
        <xdr:cNvPr id="133" name="テキスト ボックス 132"/>
        <xdr:cNvSpPr txBox="1"/>
      </xdr:nvSpPr>
      <xdr:spPr>
        <a:xfrm>
          <a:off x="13512800" y="296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85090</xdr:rowOff>
    </xdr:from>
    <xdr:ext cx="762000" cy="259080"/>
    <xdr:sp macro="" textlink="">
      <xdr:nvSpPr>
        <xdr:cNvPr id="135" name="テキスト ボックス 134"/>
        <xdr:cNvSpPr txBox="1"/>
      </xdr:nvSpPr>
      <xdr:spPr>
        <a:xfrm>
          <a:off x="12623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1" name="楕円 140"/>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71120</xdr:rowOff>
    </xdr:from>
    <xdr:ext cx="762000" cy="259080"/>
    <xdr:sp macro="" textlink="">
      <xdr:nvSpPr>
        <xdr:cNvPr id="142" name="物件費該当値テキスト"/>
        <xdr:cNvSpPr txBox="1"/>
      </xdr:nvSpPr>
      <xdr:spPr>
        <a:xfrm>
          <a:off x="165989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126365</xdr:rowOff>
    </xdr:from>
    <xdr:to>
      <xdr:col>78</xdr:col>
      <xdr:colOff>120650</xdr:colOff>
      <xdr:row>19</xdr:row>
      <xdr:rowOff>56515</xdr:rowOff>
    </xdr:to>
    <xdr:sp macro="" textlink="">
      <xdr:nvSpPr>
        <xdr:cNvPr id="143" name="楕円 142"/>
        <xdr:cNvSpPr/>
      </xdr:nvSpPr>
      <xdr:spPr>
        <a:xfrm>
          <a:off x="15621000" y="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41275</xdr:rowOff>
    </xdr:from>
    <xdr:ext cx="736600" cy="258445"/>
    <xdr:sp macro="" textlink="">
      <xdr:nvSpPr>
        <xdr:cNvPr id="144" name="テキスト ボックス 143"/>
        <xdr:cNvSpPr txBox="1"/>
      </xdr:nvSpPr>
      <xdr:spPr>
        <a:xfrm>
          <a:off x="15290800" y="3298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137795</xdr:rowOff>
    </xdr:from>
    <xdr:to>
      <xdr:col>74</xdr:col>
      <xdr:colOff>31750</xdr:colOff>
      <xdr:row>18</xdr:row>
      <xdr:rowOff>67945</xdr:rowOff>
    </xdr:to>
    <xdr:sp macro="" textlink="">
      <xdr:nvSpPr>
        <xdr:cNvPr id="145" name="楕円 144"/>
        <xdr:cNvSpPr/>
      </xdr:nvSpPr>
      <xdr:spPr>
        <a:xfrm>
          <a:off x="1473200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52705</xdr:rowOff>
    </xdr:from>
    <xdr:ext cx="762000" cy="258445"/>
    <xdr:sp macro="" textlink="">
      <xdr:nvSpPr>
        <xdr:cNvPr id="146" name="テキスト ボックス 145"/>
        <xdr:cNvSpPr txBox="1"/>
      </xdr:nvSpPr>
      <xdr:spPr>
        <a:xfrm>
          <a:off x="14401800" y="3138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62230</xdr:rowOff>
    </xdr:from>
    <xdr:ext cx="761365" cy="259080"/>
    <xdr:sp macro="" textlink="">
      <xdr:nvSpPr>
        <xdr:cNvPr id="148" name="テキスト ボックス 147"/>
        <xdr:cNvSpPr txBox="1"/>
      </xdr:nvSpPr>
      <xdr:spPr>
        <a:xfrm>
          <a:off x="13512800" y="2633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62230</xdr:rowOff>
    </xdr:from>
    <xdr:to>
      <xdr:col>65</xdr:col>
      <xdr:colOff>53975</xdr:colOff>
      <xdr:row>18</xdr:row>
      <xdr:rowOff>163830</xdr:rowOff>
    </xdr:to>
    <xdr:sp macro="" textlink="">
      <xdr:nvSpPr>
        <xdr:cNvPr id="149" name="楕円 148"/>
        <xdr:cNvSpPr/>
      </xdr:nvSpPr>
      <xdr:spPr>
        <a:xfrm>
          <a:off x="12954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148590</xdr:rowOff>
    </xdr:from>
    <xdr:ext cx="762000" cy="259080"/>
    <xdr:sp macro="" textlink="">
      <xdr:nvSpPr>
        <xdr:cNvPr id="150" name="テキスト ボックス 149"/>
        <xdr:cNvSpPr txBox="1"/>
      </xdr:nvSpPr>
      <xdr:spPr>
        <a:xfrm>
          <a:off x="12623800" y="323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高齢者入浴扶助費の増等の影響で昨年度と比較して</a:t>
          </a:r>
          <a:r>
            <a:rPr kumimoji="1" lang="en-US" altLang="ja-JP" sz="1100">
              <a:solidFill>
                <a:schemeClr val="dk1"/>
              </a:solidFill>
              <a:effectLst/>
              <a:latin typeface="ＭＳ Ｐゴシック"/>
              <a:ea typeface="ＭＳ Ｐゴシック"/>
              <a:cs typeface="+mn-cs"/>
            </a:rPr>
            <a:t>0.5%</a:t>
          </a:r>
          <a:r>
            <a:rPr kumimoji="1" lang="ja-JP" altLang="en-US" sz="1100">
              <a:solidFill>
                <a:schemeClr val="dk1"/>
              </a:solidFill>
              <a:effectLst/>
              <a:latin typeface="ＭＳ Ｐゴシック"/>
              <a:ea typeface="ＭＳ Ｐゴシック"/>
              <a:cs typeface="+mn-cs"/>
            </a:rPr>
            <a:t>の増となっている。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構成比は全国平均、県平均、類似団体平均のいずれも下回っている。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生活保護費がないことや、医療扶助費が低く抑えられていることが要因として考えられる。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今後は高齢化に伴い扶助費</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増加が見込まれるため、保健事業や予防事業を実施し、扶助費の抑制に努める。</a:t>
          </a:r>
          <a:endParaRPr lang="ja-JP" altLang="ja-JP" sz="1400">
            <a:effectLst/>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66" name="テキスト ボックス 165"/>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68" name="テキスト ボックス 167"/>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0" name="テキスト ボックス 169"/>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2" name="テキスト ボックス 171"/>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4" name="テキスト ボックス 173"/>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80010</xdr:rowOff>
    </xdr:from>
    <xdr:ext cx="762000" cy="259080"/>
    <xdr:sp macro="" textlink="">
      <xdr:nvSpPr>
        <xdr:cNvPr id="178" name="扶助費最小値テキスト"/>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0"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127000</xdr:rowOff>
    </xdr:to>
    <xdr:cxnSp macro="">
      <xdr:nvCxnSpPr>
        <xdr:cNvPr id="182" name="直線コネクタ 181"/>
        <xdr:cNvCxnSpPr/>
      </xdr:nvCxnSpPr>
      <xdr:spPr>
        <a:xfrm>
          <a:off x="3987800" y="92964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111760</xdr:rowOff>
    </xdr:from>
    <xdr:ext cx="762000" cy="258445"/>
    <xdr:sp macro="" textlink="">
      <xdr:nvSpPr>
        <xdr:cNvPr id="183" name="扶助費平均値テキスト"/>
        <xdr:cNvSpPr txBox="1"/>
      </xdr:nvSpPr>
      <xdr:spPr>
        <a:xfrm>
          <a:off x="4914900" y="93700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85" name="直線コネクタ 184"/>
        <xdr:cNvCxnSpPr/>
      </xdr:nvCxnSpPr>
      <xdr:spPr>
        <a:xfrm>
          <a:off x="3098800" y="9283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35965" cy="258445"/>
    <xdr:sp macro="" textlink="">
      <xdr:nvSpPr>
        <xdr:cNvPr id="187" name="テキスト ボックス 186"/>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25400</xdr:rowOff>
    </xdr:from>
    <xdr:to>
      <xdr:col>15</xdr:col>
      <xdr:colOff>98425</xdr:colOff>
      <xdr:row>54</xdr:row>
      <xdr:rowOff>76200</xdr:rowOff>
    </xdr:to>
    <xdr:cxnSp macro="">
      <xdr:nvCxnSpPr>
        <xdr:cNvPr id="188" name="直線コネクタ 187"/>
        <xdr:cNvCxnSpPr/>
      </xdr:nvCxnSpPr>
      <xdr:spPr>
        <a:xfrm flipV="1">
          <a:off x="2209800" y="9283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41910</xdr:rowOff>
    </xdr:from>
    <xdr:ext cx="762000" cy="258445"/>
    <xdr:sp macro="" textlink="">
      <xdr:nvSpPr>
        <xdr:cNvPr id="190" name="テキスト ボックス 189"/>
        <xdr:cNvSpPr txBox="1"/>
      </xdr:nvSpPr>
      <xdr:spPr>
        <a:xfrm>
          <a:off x="2717800" y="947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76200</xdr:rowOff>
    </xdr:from>
    <xdr:to>
      <xdr:col>11</xdr:col>
      <xdr:colOff>9525</xdr:colOff>
      <xdr:row>54</xdr:row>
      <xdr:rowOff>127000</xdr:rowOff>
    </xdr:to>
    <xdr:cxnSp macro="">
      <xdr:nvCxnSpPr>
        <xdr:cNvPr id="191" name="直線コネクタ 190"/>
        <xdr:cNvCxnSpPr/>
      </xdr:nvCxnSpPr>
      <xdr:spPr>
        <a:xfrm flipV="1">
          <a:off x="1320800" y="9334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29210</xdr:rowOff>
    </xdr:from>
    <xdr:ext cx="761365" cy="258445"/>
    <xdr:sp macro="" textlink="">
      <xdr:nvSpPr>
        <xdr:cNvPr id="193" name="テキスト ボックス 192"/>
        <xdr:cNvSpPr txBox="1"/>
      </xdr:nvSpPr>
      <xdr:spPr>
        <a:xfrm>
          <a:off x="1828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16510</xdr:rowOff>
    </xdr:from>
    <xdr:ext cx="761365" cy="259080"/>
    <xdr:sp macro="" textlink="">
      <xdr:nvSpPr>
        <xdr:cNvPr id="195" name="テキスト ボックス 194"/>
        <xdr:cNvSpPr txBox="1"/>
      </xdr:nvSpPr>
      <xdr:spPr>
        <a:xfrm>
          <a:off x="9398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6" name="テキスト ボックス 19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7" name="テキスト ボックス 19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198" name="テキスト ボックス 19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199" name="テキスト ボックス 19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0" name="テキスト ボックス 19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92710</xdr:rowOff>
    </xdr:from>
    <xdr:ext cx="762000" cy="259080"/>
    <xdr:sp macro="" textlink="">
      <xdr:nvSpPr>
        <xdr:cNvPr id="202"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3" name="楕円 202"/>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99060</xdr:rowOff>
    </xdr:from>
    <xdr:ext cx="735965" cy="258445"/>
    <xdr:sp macro="" textlink="">
      <xdr:nvSpPr>
        <xdr:cNvPr id="204" name="テキスト ボックス 203"/>
        <xdr:cNvSpPr txBox="1"/>
      </xdr:nvSpPr>
      <xdr:spPr>
        <a:xfrm>
          <a:off x="3606800" y="90144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146050</xdr:rowOff>
    </xdr:from>
    <xdr:to>
      <xdr:col>15</xdr:col>
      <xdr:colOff>149225</xdr:colOff>
      <xdr:row>54</xdr:row>
      <xdr:rowOff>76200</xdr:rowOff>
    </xdr:to>
    <xdr:sp macro="" textlink="">
      <xdr:nvSpPr>
        <xdr:cNvPr id="205" name="楕円 204"/>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86360</xdr:rowOff>
    </xdr:from>
    <xdr:ext cx="762000" cy="258445"/>
    <xdr:sp macro="" textlink="">
      <xdr:nvSpPr>
        <xdr:cNvPr id="206" name="テキスト ボックス 205"/>
        <xdr:cNvSpPr txBox="1"/>
      </xdr:nvSpPr>
      <xdr:spPr>
        <a:xfrm>
          <a:off x="2717800" y="900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07" name="楕円 206"/>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137160</xdr:rowOff>
    </xdr:from>
    <xdr:ext cx="761365" cy="259080"/>
    <xdr:sp macro="" textlink="">
      <xdr:nvSpPr>
        <xdr:cNvPr id="208" name="テキスト ボックス 207"/>
        <xdr:cNvSpPr txBox="1"/>
      </xdr:nvSpPr>
      <xdr:spPr>
        <a:xfrm>
          <a:off x="1828800" y="905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16510</xdr:rowOff>
    </xdr:from>
    <xdr:ext cx="761365" cy="259080"/>
    <xdr:sp macro="" textlink="">
      <xdr:nvSpPr>
        <xdr:cNvPr id="210" name="テキスト ボックス 209"/>
        <xdr:cNvSpPr txBox="1"/>
      </xdr:nvSpPr>
      <xdr:spPr>
        <a:xfrm>
          <a:off x="939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構成比は全国平均、県平均、類似団体平均のいずれも下回っている。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その他は主に水道事業等の特別会計への繰出金であるが、いずれの会計とも比較的良好な経営状況であるために、繰出金の割合は低く抑えられている。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今後も一般会計同様特別会計についても健全な運営を行い、繰出金が多額にならないように努める。</a:t>
          </a:r>
          <a:endParaRPr lang="ja-JP" altLang="ja-JP" sz="1400">
            <a:effectLst/>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2" name="テキスト ボックス 22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4" name="テキスト ボックス 22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26" name="テキスト ボックス 225"/>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28" name="テキスト ボックス 227"/>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0" name="テキスト ボックス 229"/>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32" name="テキスト ボックス 231"/>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65405</xdr:rowOff>
    </xdr:from>
    <xdr:to>
      <xdr:col>82</xdr:col>
      <xdr:colOff>107950</xdr:colOff>
      <xdr:row>60</xdr:row>
      <xdr:rowOff>31115</xdr:rowOff>
    </xdr:to>
    <xdr:cxnSp macro="">
      <xdr:nvCxnSpPr>
        <xdr:cNvPr id="235" name="直線コネクタ 234"/>
        <xdr:cNvCxnSpPr/>
      </xdr:nvCxnSpPr>
      <xdr:spPr>
        <a:xfrm flipV="1">
          <a:off x="16510000" y="915225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3175</xdr:rowOff>
    </xdr:from>
    <xdr:ext cx="762000" cy="259080"/>
    <xdr:sp macro="" textlink="">
      <xdr:nvSpPr>
        <xdr:cNvPr id="236" name="その他最小値テキスト"/>
        <xdr:cNvSpPr txBox="1"/>
      </xdr:nvSpPr>
      <xdr:spPr>
        <a:xfrm>
          <a:off x="165989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31115</xdr:rowOff>
    </xdr:from>
    <xdr:to>
      <xdr:col>82</xdr:col>
      <xdr:colOff>196850</xdr:colOff>
      <xdr:row>60</xdr:row>
      <xdr:rowOff>31115</xdr:rowOff>
    </xdr:to>
    <xdr:cxnSp macro="">
      <xdr:nvCxnSpPr>
        <xdr:cNvPr id="237" name="直線コネクタ 236"/>
        <xdr:cNvCxnSpPr/>
      </xdr:nvCxnSpPr>
      <xdr:spPr>
        <a:xfrm>
          <a:off x="16421100" y="1031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151765</xdr:rowOff>
    </xdr:from>
    <xdr:ext cx="762000" cy="259080"/>
    <xdr:sp macro="" textlink="">
      <xdr:nvSpPr>
        <xdr:cNvPr id="238" name="その他最大値テキスト"/>
        <xdr:cNvSpPr txBox="1"/>
      </xdr:nvSpPr>
      <xdr:spPr>
        <a:xfrm>
          <a:off x="16598900" y="889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65405</xdr:rowOff>
    </xdr:from>
    <xdr:to>
      <xdr:col>82</xdr:col>
      <xdr:colOff>196850</xdr:colOff>
      <xdr:row>53</xdr:row>
      <xdr:rowOff>65405</xdr:rowOff>
    </xdr:to>
    <xdr:cxnSp macro="">
      <xdr:nvCxnSpPr>
        <xdr:cNvPr id="239" name="直線コネクタ 238"/>
        <xdr:cNvCxnSpPr/>
      </xdr:nvCxnSpPr>
      <xdr:spPr>
        <a:xfrm>
          <a:off x="16421100" y="915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120650</xdr:rowOff>
    </xdr:to>
    <xdr:cxnSp macro="">
      <xdr:nvCxnSpPr>
        <xdr:cNvPr id="240" name="直線コネクタ 239"/>
        <xdr:cNvCxnSpPr/>
      </xdr:nvCxnSpPr>
      <xdr:spPr>
        <a:xfrm flipV="1">
          <a:off x="15671800" y="95224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6985</xdr:rowOff>
    </xdr:from>
    <xdr:ext cx="762000" cy="258445"/>
    <xdr:sp macro="" textlink="">
      <xdr:nvSpPr>
        <xdr:cNvPr id="241" name="その他平均値テキスト"/>
        <xdr:cNvSpPr txBox="1"/>
      </xdr:nvSpPr>
      <xdr:spPr>
        <a:xfrm>
          <a:off x="16598900" y="96081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34925</xdr:rowOff>
    </xdr:from>
    <xdr:to>
      <xdr:col>82</xdr:col>
      <xdr:colOff>158750</xdr:colOff>
      <xdr:row>56</xdr:row>
      <xdr:rowOff>136525</xdr:rowOff>
    </xdr:to>
    <xdr:sp macro="" textlink="">
      <xdr:nvSpPr>
        <xdr:cNvPr id="242" name="フローチャート: 判断 241"/>
        <xdr:cNvSpPr/>
      </xdr:nvSpPr>
      <xdr:spPr>
        <a:xfrm>
          <a:off x="164592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55</xdr:row>
      <xdr:rowOff>170180</xdr:rowOff>
    </xdr:to>
    <xdr:cxnSp macro="">
      <xdr:nvCxnSpPr>
        <xdr:cNvPr id="243" name="直線コネクタ 242"/>
        <xdr:cNvCxnSpPr/>
      </xdr:nvCxnSpPr>
      <xdr:spPr>
        <a:xfrm flipV="1">
          <a:off x="14782800" y="95504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26035</xdr:rowOff>
    </xdr:from>
    <xdr:to>
      <xdr:col>78</xdr:col>
      <xdr:colOff>120650</xdr:colOff>
      <xdr:row>56</xdr:row>
      <xdr:rowOff>127635</xdr:rowOff>
    </xdr:to>
    <xdr:sp macro="" textlink="">
      <xdr:nvSpPr>
        <xdr:cNvPr id="244" name="フローチャート: 判断 243"/>
        <xdr:cNvSpPr/>
      </xdr:nvSpPr>
      <xdr:spPr>
        <a:xfrm>
          <a:off x="15621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112395</xdr:rowOff>
    </xdr:from>
    <xdr:ext cx="736600" cy="258445"/>
    <xdr:sp macro="" textlink="">
      <xdr:nvSpPr>
        <xdr:cNvPr id="245" name="テキスト ボックス 244"/>
        <xdr:cNvSpPr txBox="1"/>
      </xdr:nvSpPr>
      <xdr:spPr>
        <a:xfrm>
          <a:off x="15290800" y="9713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170180</xdr:rowOff>
    </xdr:from>
    <xdr:to>
      <xdr:col>73</xdr:col>
      <xdr:colOff>180975</xdr:colOff>
      <xdr:row>55</xdr:row>
      <xdr:rowOff>170180</xdr:rowOff>
    </xdr:to>
    <xdr:cxnSp macro="">
      <xdr:nvCxnSpPr>
        <xdr:cNvPr id="246" name="直線コネクタ 245"/>
        <xdr:cNvCxnSpPr/>
      </xdr:nvCxnSpPr>
      <xdr:spPr>
        <a:xfrm>
          <a:off x="13893800" y="959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93980</xdr:rowOff>
    </xdr:from>
    <xdr:ext cx="762000" cy="259080"/>
    <xdr:sp macro="" textlink="">
      <xdr:nvSpPr>
        <xdr:cNvPr id="248" name="テキスト ボックス 247"/>
        <xdr:cNvSpPr txBox="1"/>
      </xdr:nvSpPr>
      <xdr:spPr>
        <a:xfrm>
          <a:off x="14401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170180</xdr:rowOff>
    </xdr:from>
    <xdr:to>
      <xdr:col>69</xdr:col>
      <xdr:colOff>92075</xdr:colOff>
      <xdr:row>56</xdr:row>
      <xdr:rowOff>76835</xdr:rowOff>
    </xdr:to>
    <xdr:cxnSp macro="">
      <xdr:nvCxnSpPr>
        <xdr:cNvPr id="249" name="直線コネクタ 248"/>
        <xdr:cNvCxnSpPr/>
      </xdr:nvCxnSpPr>
      <xdr:spPr>
        <a:xfrm flipV="1">
          <a:off x="13004800" y="95999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165100</xdr:rowOff>
    </xdr:from>
    <xdr:to>
      <xdr:col>69</xdr:col>
      <xdr:colOff>142875</xdr:colOff>
      <xdr:row>56</xdr:row>
      <xdr:rowOff>95250</xdr:rowOff>
    </xdr:to>
    <xdr:sp macro="" textlink="">
      <xdr:nvSpPr>
        <xdr:cNvPr id="250" name="フローチャート: 判断 249"/>
        <xdr:cNvSpPr/>
      </xdr:nvSpPr>
      <xdr:spPr>
        <a:xfrm>
          <a:off x="13843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80010</xdr:rowOff>
    </xdr:from>
    <xdr:ext cx="761365" cy="259080"/>
    <xdr:sp macro="" textlink="">
      <xdr:nvSpPr>
        <xdr:cNvPr id="251" name="テキスト ボックス 250"/>
        <xdr:cNvSpPr txBox="1"/>
      </xdr:nvSpPr>
      <xdr:spPr>
        <a:xfrm>
          <a:off x="13512800" y="9681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165100</xdr:rowOff>
    </xdr:from>
    <xdr:to>
      <xdr:col>65</xdr:col>
      <xdr:colOff>53975</xdr:colOff>
      <xdr:row>56</xdr:row>
      <xdr:rowOff>95250</xdr:rowOff>
    </xdr:to>
    <xdr:sp macro="" textlink="">
      <xdr:nvSpPr>
        <xdr:cNvPr id="252" name="フローチャート: 判断 251"/>
        <xdr:cNvSpPr/>
      </xdr:nvSpPr>
      <xdr:spPr>
        <a:xfrm>
          <a:off x="12954000" y="959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105410</xdr:rowOff>
    </xdr:from>
    <xdr:ext cx="762000" cy="259080"/>
    <xdr:sp macro="" textlink="">
      <xdr:nvSpPr>
        <xdr:cNvPr id="253" name="テキスト ボックス 252"/>
        <xdr:cNvSpPr txBox="1"/>
      </xdr:nvSpPr>
      <xdr:spPr>
        <a:xfrm>
          <a:off x="12623800" y="936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59" name="楕円 258"/>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58420</xdr:rowOff>
    </xdr:from>
    <xdr:ext cx="762000" cy="259080"/>
    <xdr:sp macro="" textlink="">
      <xdr:nvSpPr>
        <xdr:cNvPr id="260" name="その他該当値テキスト"/>
        <xdr:cNvSpPr txBox="1"/>
      </xdr:nvSpPr>
      <xdr:spPr>
        <a:xfrm>
          <a:off x="165989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69215</xdr:rowOff>
    </xdr:from>
    <xdr:to>
      <xdr:col>78</xdr:col>
      <xdr:colOff>120650</xdr:colOff>
      <xdr:row>55</xdr:row>
      <xdr:rowOff>170815</xdr:rowOff>
    </xdr:to>
    <xdr:sp macro="" textlink="">
      <xdr:nvSpPr>
        <xdr:cNvPr id="261" name="楕円 260"/>
        <xdr:cNvSpPr/>
      </xdr:nvSpPr>
      <xdr:spPr>
        <a:xfrm>
          <a:off x="156210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9525</xdr:rowOff>
    </xdr:from>
    <xdr:ext cx="736600" cy="258445"/>
    <xdr:sp macro="" textlink="">
      <xdr:nvSpPr>
        <xdr:cNvPr id="262" name="テキスト ボックス 261"/>
        <xdr:cNvSpPr txBox="1"/>
      </xdr:nvSpPr>
      <xdr:spPr>
        <a:xfrm>
          <a:off x="15290800" y="9267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119380</xdr:rowOff>
    </xdr:from>
    <xdr:to>
      <xdr:col>74</xdr:col>
      <xdr:colOff>31750</xdr:colOff>
      <xdr:row>56</xdr:row>
      <xdr:rowOff>49530</xdr:rowOff>
    </xdr:to>
    <xdr:sp macro="" textlink="">
      <xdr:nvSpPr>
        <xdr:cNvPr id="263" name="楕円 262"/>
        <xdr:cNvSpPr/>
      </xdr:nvSpPr>
      <xdr:spPr>
        <a:xfrm>
          <a:off x="14732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59690</xdr:rowOff>
    </xdr:from>
    <xdr:ext cx="762000" cy="259080"/>
    <xdr:sp macro="" textlink="">
      <xdr:nvSpPr>
        <xdr:cNvPr id="264" name="テキスト ボックス 263"/>
        <xdr:cNvSpPr txBox="1"/>
      </xdr:nvSpPr>
      <xdr:spPr>
        <a:xfrm>
          <a:off x="14401800" y="931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119380</xdr:rowOff>
    </xdr:from>
    <xdr:to>
      <xdr:col>69</xdr:col>
      <xdr:colOff>142875</xdr:colOff>
      <xdr:row>56</xdr:row>
      <xdr:rowOff>49530</xdr:rowOff>
    </xdr:to>
    <xdr:sp macro="" textlink="">
      <xdr:nvSpPr>
        <xdr:cNvPr id="265" name="楕円 264"/>
        <xdr:cNvSpPr/>
      </xdr:nvSpPr>
      <xdr:spPr>
        <a:xfrm>
          <a:off x="13843000" y="954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59690</xdr:rowOff>
    </xdr:from>
    <xdr:ext cx="761365" cy="259080"/>
    <xdr:sp macro="" textlink="">
      <xdr:nvSpPr>
        <xdr:cNvPr id="266" name="テキスト ボックス 265"/>
        <xdr:cNvSpPr txBox="1"/>
      </xdr:nvSpPr>
      <xdr:spPr>
        <a:xfrm>
          <a:off x="13512800" y="9317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26035</xdr:rowOff>
    </xdr:from>
    <xdr:to>
      <xdr:col>65</xdr:col>
      <xdr:colOff>53975</xdr:colOff>
      <xdr:row>56</xdr:row>
      <xdr:rowOff>127635</xdr:rowOff>
    </xdr:to>
    <xdr:sp macro="" textlink="">
      <xdr:nvSpPr>
        <xdr:cNvPr id="267" name="楕円 266"/>
        <xdr:cNvSpPr/>
      </xdr:nvSpPr>
      <xdr:spPr>
        <a:xfrm>
          <a:off x="12954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112395</xdr:rowOff>
    </xdr:from>
    <xdr:ext cx="762000" cy="258445"/>
    <xdr:sp macro="" textlink="">
      <xdr:nvSpPr>
        <xdr:cNvPr id="268" name="テキスト ボックス 267"/>
        <xdr:cNvSpPr txBox="1"/>
      </xdr:nvSpPr>
      <xdr:spPr>
        <a:xfrm>
          <a:off x="12623800" y="9713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環境保全型農業直接支援対策事業の実績減</a:t>
          </a:r>
          <a:r>
            <a:rPr kumimoji="1" lang="ja-JP" altLang="ja-JP" sz="1100">
              <a:solidFill>
                <a:schemeClr val="dk1"/>
              </a:solidFill>
              <a:effectLst/>
              <a:latin typeface="ＭＳ Ｐゴシック"/>
              <a:ea typeface="ＭＳ Ｐゴシック"/>
              <a:cs typeface="+mn-cs"/>
            </a:rPr>
            <a:t>により</a:t>
          </a:r>
          <a:r>
            <a:rPr kumimoji="1" lang="ja-JP" altLang="en-US" sz="1100">
              <a:solidFill>
                <a:schemeClr val="dk1"/>
              </a:solidFill>
              <a:effectLst/>
              <a:latin typeface="ＭＳ Ｐゴシック"/>
              <a:ea typeface="ＭＳ Ｐゴシック"/>
              <a:cs typeface="+mn-cs"/>
            </a:rPr>
            <a:t>１</a:t>
          </a:r>
          <a:r>
            <a:rPr kumimoji="1" lang="ja-JP" altLang="ja-JP" sz="1100">
              <a:solidFill>
                <a:schemeClr val="dk1"/>
              </a:solidFill>
              <a:effectLst/>
              <a:latin typeface="ＭＳ Ｐゴシック"/>
              <a:ea typeface="ＭＳ Ｐゴシック"/>
              <a:cs typeface="+mn-cs"/>
            </a:rPr>
            <a:t>．２ポイントの減となっているが、全国平均、県平均、類似団体平均のいずれも上回って</a:t>
          </a:r>
          <a:r>
            <a:rPr kumimoji="1" lang="ja-JP" altLang="en-US" sz="1100">
              <a:solidFill>
                <a:schemeClr val="dk1"/>
              </a:solidFill>
              <a:effectLst/>
              <a:latin typeface="ＭＳ Ｐゴシック"/>
              <a:ea typeface="ＭＳ Ｐゴシック"/>
              <a:cs typeface="+mn-cs"/>
            </a:rPr>
            <a:t>いる。</a:t>
          </a:r>
          <a:r>
            <a:rPr kumimoji="1" lang="ja-JP" altLang="ja-JP" sz="1100">
              <a:solidFill>
                <a:schemeClr val="dk1"/>
              </a:solidFill>
              <a:effectLst/>
              <a:latin typeface="ＭＳ Ｐゴシック"/>
              <a:ea typeface="ＭＳ Ｐゴシック"/>
              <a:cs typeface="+mn-cs"/>
            </a:rPr>
            <a:t>基幹産業である農業分野への補助金が多額であることが要因となっている。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今後は事業内容等を精査するなど補助金の見直しを行い、効率的な財政運営を行っていく。</a:t>
          </a:r>
          <a:endParaRPr lang="ja-JP" altLang="ja-JP" sz="1400">
            <a:effectLst/>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3810</xdr:rowOff>
    </xdr:from>
    <xdr:to>
      <xdr:col>82</xdr:col>
      <xdr:colOff>107950</xdr:colOff>
      <xdr:row>41</xdr:row>
      <xdr:rowOff>101600</xdr:rowOff>
    </xdr:to>
    <xdr:cxnSp macro="">
      <xdr:nvCxnSpPr>
        <xdr:cNvPr id="293" name="直線コネクタ 292"/>
        <xdr:cNvCxnSpPr/>
      </xdr:nvCxnSpPr>
      <xdr:spPr>
        <a:xfrm flipV="1">
          <a:off x="16510000" y="583311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73660</xdr:rowOff>
    </xdr:from>
    <xdr:ext cx="762000" cy="259080"/>
    <xdr:sp macro="" textlink="">
      <xdr:nvSpPr>
        <xdr:cNvPr id="294" name="補助費等最小値テキスト"/>
        <xdr:cNvSpPr txBox="1"/>
      </xdr:nvSpPr>
      <xdr:spPr>
        <a:xfrm>
          <a:off x="16598900" y="710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101600</xdr:rowOff>
    </xdr:from>
    <xdr:to>
      <xdr:col>82</xdr:col>
      <xdr:colOff>196850</xdr:colOff>
      <xdr:row>41</xdr:row>
      <xdr:rowOff>101600</xdr:rowOff>
    </xdr:to>
    <xdr:cxnSp macro="">
      <xdr:nvCxnSpPr>
        <xdr:cNvPr id="295" name="直線コネクタ 294"/>
        <xdr:cNvCxnSpPr/>
      </xdr:nvCxnSpPr>
      <xdr:spPr>
        <a:xfrm>
          <a:off x="16421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90170</xdr:rowOff>
    </xdr:from>
    <xdr:ext cx="762000" cy="259080"/>
    <xdr:sp macro="" textlink="">
      <xdr:nvSpPr>
        <xdr:cNvPr id="296" name="補助費等最大値テキスト"/>
        <xdr:cNvSpPr txBox="1"/>
      </xdr:nvSpPr>
      <xdr:spPr>
        <a:xfrm>
          <a:off x="16598900" y="557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3810</xdr:rowOff>
    </xdr:from>
    <xdr:to>
      <xdr:col>82</xdr:col>
      <xdr:colOff>196850</xdr:colOff>
      <xdr:row>34</xdr:row>
      <xdr:rowOff>3810</xdr:rowOff>
    </xdr:to>
    <xdr:cxnSp macro="">
      <xdr:nvCxnSpPr>
        <xdr:cNvPr id="297" name="直線コネクタ 296"/>
        <xdr:cNvCxnSpPr/>
      </xdr:nvCxnSpPr>
      <xdr:spPr>
        <a:xfrm>
          <a:off x="164211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135890</xdr:rowOff>
    </xdr:to>
    <xdr:cxnSp macro="">
      <xdr:nvCxnSpPr>
        <xdr:cNvPr id="298" name="直線コネクタ 297"/>
        <xdr:cNvCxnSpPr/>
      </xdr:nvCxnSpPr>
      <xdr:spPr>
        <a:xfrm flipV="1">
          <a:off x="15671800" y="65963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101600</xdr:rowOff>
    </xdr:from>
    <xdr:ext cx="762000" cy="259080"/>
    <xdr:sp macro="" textlink="">
      <xdr:nvSpPr>
        <xdr:cNvPr id="299"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135890</xdr:rowOff>
    </xdr:from>
    <xdr:to>
      <xdr:col>78</xdr:col>
      <xdr:colOff>69850</xdr:colOff>
      <xdr:row>38</xdr:row>
      <xdr:rowOff>145415</xdr:rowOff>
    </xdr:to>
    <xdr:cxnSp macro="">
      <xdr:nvCxnSpPr>
        <xdr:cNvPr id="301" name="直線コネクタ 300"/>
        <xdr:cNvCxnSpPr/>
      </xdr:nvCxnSpPr>
      <xdr:spPr>
        <a:xfrm flipV="1">
          <a:off x="14782800" y="6650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71755</xdr:rowOff>
    </xdr:from>
    <xdr:to>
      <xdr:col>78</xdr:col>
      <xdr:colOff>120650</xdr:colOff>
      <xdr:row>37</xdr:row>
      <xdr:rowOff>1905</xdr:rowOff>
    </xdr:to>
    <xdr:sp macro="" textlink="">
      <xdr:nvSpPr>
        <xdr:cNvPr id="302" name="フローチャート: 判断 301"/>
        <xdr:cNvSpPr/>
      </xdr:nvSpPr>
      <xdr:spPr>
        <a:xfrm>
          <a:off x="15621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12065</xdr:rowOff>
    </xdr:from>
    <xdr:ext cx="736600" cy="259080"/>
    <xdr:sp macro="" textlink="">
      <xdr:nvSpPr>
        <xdr:cNvPr id="303" name="テキスト ボックス 302"/>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104140</xdr:rowOff>
    </xdr:from>
    <xdr:to>
      <xdr:col>73</xdr:col>
      <xdr:colOff>180975</xdr:colOff>
      <xdr:row>38</xdr:row>
      <xdr:rowOff>145415</xdr:rowOff>
    </xdr:to>
    <xdr:cxnSp macro="">
      <xdr:nvCxnSpPr>
        <xdr:cNvPr id="304" name="直線コネクタ 303"/>
        <xdr:cNvCxnSpPr/>
      </xdr:nvCxnSpPr>
      <xdr:spPr>
        <a:xfrm>
          <a:off x="13893800" y="66192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57785</xdr:rowOff>
    </xdr:from>
    <xdr:to>
      <xdr:col>74</xdr:col>
      <xdr:colOff>31750</xdr:colOff>
      <xdr:row>36</xdr:row>
      <xdr:rowOff>159385</xdr:rowOff>
    </xdr:to>
    <xdr:sp macro="" textlink="">
      <xdr:nvSpPr>
        <xdr:cNvPr id="305" name="フローチャート: 判断 30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8445"/>
    <xdr:sp macro="" textlink="">
      <xdr:nvSpPr>
        <xdr:cNvPr id="306" name="テキスト ボックス 305"/>
        <xdr:cNvSpPr txBox="1"/>
      </xdr:nvSpPr>
      <xdr:spPr>
        <a:xfrm>
          <a:off x="14401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40640</xdr:rowOff>
    </xdr:from>
    <xdr:to>
      <xdr:col>69</xdr:col>
      <xdr:colOff>92075</xdr:colOff>
      <xdr:row>38</xdr:row>
      <xdr:rowOff>104140</xdr:rowOff>
    </xdr:to>
    <xdr:cxnSp macro="">
      <xdr:nvCxnSpPr>
        <xdr:cNvPr id="307" name="直線コネクタ 306"/>
        <xdr:cNvCxnSpPr/>
      </xdr:nvCxnSpPr>
      <xdr:spPr>
        <a:xfrm>
          <a:off x="13004800" y="65557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61365" cy="259080"/>
    <xdr:sp macro="" textlink="">
      <xdr:nvSpPr>
        <xdr:cNvPr id="309" name="テキスト ボックス 308"/>
        <xdr:cNvSpPr txBox="1"/>
      </xdr:nvSpPr>
      <xdr:spPr>
        <a:xfrm>
          <a:off x="13512800" y="5971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57785</xdr:rowOff>
    </xdr:from>
    <xdr:to>
      <xdr:col>65</xdr:col>
      <xdr:colOff>53975</xdr:colOff>
      <xdr:row>36</xdr:row>
      <xdr:rowOff>159385</xdr:rowOff>
    </xdr:to>
    <xdr:sp macro="" textlink="">
      <xdr:nvSpPr>
        <xdr:cNvPr id="310" name="フローチャート: 判断 309"/>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169545</xdr:rowOff>
    </xdr:from>
    <xdr:ext cx="762000" cy="258445"/>
    <xdr:sp macro="" textlink="">
      <xdr:nvSpPr>
        <xdr:cNvPr id="311" name="テキスト ボックス 310"/>
        <xdr:cNvSpPr txBox="1"/>
      </xdr:nvSpPr>
      <xdr:spPr>
        <a:xfrm>
          <a:off x="12623800" y="5998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17" name="楕円 316"/>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18" name="補助費等該当値テキスト"/>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85090</xdr:rowOff>
    </xdr:from>
    <xdr:to>
      <xdr:col>78</xdr:col>
      <xdr:colOff>120650</xdr:colOff>
      <xdr:row>39</xdr:row>
      <xdr:rowOff>15240</xdr:rowOff>
    </xdr:to>
    <xdr:sp macro="" textlink="">
      <xdr:nvSpPr>
        <xdr:cNvPr id="319" name="楕円 318"/>
        <xdr:cNvSpPr/>
      </xdr:nvSpPr>
      <xdr:spPr>
        <a:xfrm>
          <a:off x="156210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0</xdr:rowOff>
    </xdr:from>
    <xdr:ext cx="736600" cy="259080"/>
    <xdr:sp macro="" textlink="">
      <xdr:nvSpPr>
        <xdr:cNvPr id="320" name="テキスト ボックス 319"/>
        <xdr:cNvSpPr txBox="1"/>
      </xdr:nvSpPr>
      <xdr:spPr>
        <a:xfrm>
          <a:off x="15290800" y="6686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94615</xdr:rowOff>
    </xdr:from>
    <xdr:to>
      <xdr:col>74</xdr:col>
      <xdr:colOff>31750</xdr:colOff>
      <xdr:row>39</xdr:row>
      <xdr:rowOff>24765</xdr:rowOff>
    </xdr:to>
    <xdr:sp macro="" textlink="">
      <xdr:nvSpPr>
        <xdr:cNvPr id="321" name="楕円 320"/>
        <xdr:cNvSpPr/>
      </xdr:nvSpPr>
      <xdr:spPr>
        <a:xfrm>
          <a:off x="147320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9525</xdr:rowOff>
    </xdr:from>
    <xdr:ext cx="762000" cy="258445"/>
    <xdr:sp macro="" textlink="">
      <xdr:nvSpPr>
        <xdr:cNvPr id="322" name="テキスト ボックス 321"/>
        <xdr:cNvSpPr txBox="1"/>
      </xdr:nvSpPr>
      <xdr:spPr>
        <a:xfrm>
          <a:off x="14401800" y="6696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53340</xdr:rowOff>
    </xdr:from>
    <xdr:to>
      <xdr:col>69</xdr:col>
      <xdr:colOff>142875</xdr:colOff>
      <xdr:row>38</xdr:row>
      <xdr:rowOff>154940</xdr:rowOff>
    </xdr:to>
    <xdr:sp macro="" textlink="">
      <xdr:nvSpPr>
        <xdr:cNvPr id="323" name="楕円 322"/>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139700</xdr:rowOff>
    </xdr:from>
    <xdr:ext cx="761365" cy="259080"/>
    <xdr:sp macro="" textlink="">
      <xdr:nvSpPr>
        <xdr:cNvPr id="324" name="テキスト ボックス 323"/>
        <xdr:cNvSpPr txBox="1"/>
      </xdr:nvSpPr>
      <xdr:spPr>
        <a:xfrm>
          <a:off x="13512800" y="665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160655</xdr:rowOff>
    </xdr:from>
    <xdr:to>
      <xdr:col>65</xdr:col>
      <xdr:colOff>53975</xdr:colOff>
      <xdr:row>38</xdr:row>
      <xdr:rowOff>90805</xdr:rowOff>
    </xdr:to>
    <xdr:sp macro="" textlink="">
      <xdr:nvSpPr>
        <xdr:cNvPr id="325" name="楕円 324"/>
        <xdr:cNvSpPr/>
      </xdr:nvSpPr>
      <xdr:spPr>
        <a:xfrm>
          <a:off x="12954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75565</xdr:rowOff>
    </xdr:from>
    <xdr:ext cx="762000" cy="258445"/>
    <xdr:sp macro="" textlink="">
      <xdr:nvSpPr>
        <xdr:cNvPr id="326" name="テキスト ボックス 325"/>
        <xdr:cNvSpPr txBox="1"/>
      </xdr:nvSpPr>
      <xdr:spPr>
        <a:xfrm>
          <a:off x="12623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構成比は全国平均、県平均、類似団体平均のいずれも下回っている。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計画的な繰上償還を実施しているため公債費は低く抑えられているが、</a:t>
          </a:r>
          <a:r>
            <a:rPr kumimoji="1" lang="ja-JP" altLang="en-US" sz="1100">
              <a:solidFill>
                <a:schemeClr val="dk1"/>
              </a:solidFill>
              <a:effectLst/>
              <a:latin typeface="ＭＳ Ｐゴシック"/>
              <a:ea typeface="ＭＳ Ｐゴシック"/>
              <a:cs typeface="+mn-cs"/>
            </a:rPr>
            <a:t>大潟</a:t>
          </a:r>
          <a:r>
            <a:rPr kumimoji="1" lang="ja-JP" altLang="ja-JP" sz="1100">
              <a:solidFill>
                <a:schemeClr val="dk1"/>
              </a:solidFill>
              <a:effectLst/>
              <a:latin typeface="ＭＳ Ｐゴシック"/>
              <a:ea typeface="ＭＳ Ｐゴシック"/>
              <a:cs typeface="+mn-cs"/>
            </a:rPr>
            <a:t>小中学校建設事業、認定こども園等建設事業等の大規模建設事業の実施により平成２６年度以降は地方債の借入が増加傾向となっている。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今後は新規建設事業に係る地方債の発行を抑制し、公債費増加の抑制を図っていく。</a:t>
          </a:r>
          <a:endParaRPr lang="ja-JP" altLang="ja-JP" sz="1400">
            <a:effectLst/>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161290</xdr:rowOff>
    </xdr:to>
    <xdr:cxnSp macro="">
      <xdr:nvCxnSpPr>
        <xdr:cNvPr id="353" name="直線コネクタ 352"/>
        <xdr:cNvCxnSpPr/>
      </xdr:nvCxnSpPr>
      <xdr:spPr>
        <a:xfrm flipV="1">
          <a:off x="4826000" y="1251331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133350</xdr:rowOff>
    </xdr:from>
    <xdr:ext cx="762000" cy="258445"/>
    <xdr:sp macro="" textlink="">
      <xdr:nvSpPr>
        <xdr:cNvPr id="354" name="公債費最小値テキスト"/>
        <xdr:cNvSpPr txBox="1"/>
      </xdr:nvSpPr>
      <xdr:spPr>
        <a:xfrm>
          <a:off x="4914900" y="1384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161290</xdr:rowOff>
    </xdr:from>
    <xdr:to>
      <xdr:col>24</xdr:col>
      <xdr:colOff>114300</xdr:colOff>
      <xdr:row>80</xdr:row>
      <xdr:rowOff>161290</xdr:rowOff>
    </xdr:to>
    <xdr:cxnSp macro="">
      <xdr:nvCxnSpPr>
        <xdr:cNvPr id="355" name="直線コネクタ 354"/>
        <xdr:cNvCxnSpPr/>
      </xdr:nvCxnSpPr>
      <xdr:spPr>
        <a:xfrm>
          <a:off x="4737100" y="1387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83820</xdr:rowOff>
    </xdr:from>
    <xdr:ext cx="762000" cy="259080"/>
    <xdr:sp macro="" textlink="">
      <xdr:nvSpPr>
        <xdr:cNvPr id="356"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54610</xdr:rowOff>
    </xdr:from>
    <xdr:to>
      <xdr:col>24</xdr:col>
      <xdr:colOff>25400</xdr:colOff>
      <xdr:row>76</xdr:row>
      <xdr:rowOff>58420</xdr:rowOff>
    </xdr:to>
    <xdr:cxnSp macro="">
      <xdr:nvCxnSpPr>
        <xdr:cNvPr id="358" name="直線コネクタ 357"/>
        <xdr:cNvCxnSpPr/>
      </xdr:nvCxnSpPr>
      <xdr:spPr>
        <a:xfrm>
          <a:off x="3987800" y="130848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82550</xdr:rowOff>
    </xdr:from>
    <xdr:ext cx="762000" cy="259080"/>
    <xdr:sp macro="" textlink="">
      <xdr:nvSpPr>
        <xdr:cNvPr id="359" name="公債費平均値テキスト"/>
        <xdr:cNvSpPr txBox="1"/>
      </xdr:nvSpPr>
      <xdr:spPr>
        <a:xfrm>
          <a:off x="4914900" y="13112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40640</xdr:rowOff>
    </xdr:to>
    <xdr:sp macro="" textlink="">
      <xdr:nvSpPr>
        <xdr:cNvPr id="360" name="フローチャート: 判断 359"/>
        <xdr:cNvSpPr/>
      </xdr:nvSpPr>
      <xdr:spPr>
        <a:xfrm>
          <a:off x="47752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xdr:rowOff>
    </xdr:from>
    <xdr:to>
      <xdr:col>19</xdr:col>
      <xdr:colOff>187325</xdr:colOff>
      <xdr:row>76</xdr:row>
      <xdr:rowOff>54610</xdr:rowOff>
    </xdr:to>
    <xdr:cxnSp macro="">
      <xdr:nvCxnSpPr>
        <xdr:cNvPr id="361" name="直線コネクタ 360"/>
        <xdr:cNvCxnSpPr/>
      </xdr:nvCxnSpPr>
      <xdr:spPr>
        <a:xfrm>
          <a:off x="3098800" y="13046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29210</xdr:rowOff>
    </xdr:from>
    <xdr:ext cx="735965" cy="258445"/>
    <xdr:sp macro="" textlink="">
      <xdr:nvSpPr>
        <xdr:cNvPr id="363" name="テキスト ボックス 362"/>
        <xdr:cNvSpPr txBox="1"/>
      </xdr:nvSpPr>
      <xdr:spPr>
        <a:xfrm>
          <a:off x="3606800" y="132308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161290</xdr:rowOff>
    </xdr:from>
    <xdr:to>
      <xdr:col>15</xdr:col>
      <xdr:colOff>98425</xdr:colOff>
      <xdr:row>76</xdr:row>
      <xdr:rowOff>16510</xdr:rowOff>
    </xdr:to>
    <xdr:cxnSp macro="">
      <xdr:nvCxnSpPr>
        <xdr:cNvPr id="364" name="直線コネクタ 363"/>
        <xdr:cNvCxnSpPr/>
      </xdr:nvCxnSpPr>
      <xdr:spPr>
        <a:xfrm>
          <a:off x="2209800" y="130200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21590</xdr:rowOff>
    </xdr:from>
    <xdr:ext cx="762000" cy="259080"/>
    <xdr:sp macro="" textlink="">
      <xdr:nvSpPr>
        <xdr:cNvPr id="366" name="テキスト ボックス 365"/>
        <xdr:cNvSpPr txBox="1"/>
      </xdr:nvSpPr>
      <xdr:spPr>
        <a:xfrm>
          <a:off x="2717800" y="1322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73660</xdr:rowOff>
    </xdr:from>
    <xdr:to>
      <xdr:col>11</xdr:col>
      <xdr:colOff>9525</xdr:colOff>
      <xdr:row>75</xdr:row>
      <xdr:rowOff>161290</xdr:rowOff>
    </xdr:to>
    <xdr:cxnSp macro="">
      <xdr:nvCxnSpPr>
        <xdr:cNvPr id="367" name="直線コネクタ 366"/>
        <xdr:cNvCxnSpPr/>
      </xdr:nvCxnSpPr>
      <xdr:spPr>
        <a:xfrm>
          <a:off x="1320800" y="129324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10160</xdr:rowOff>
    </xdr:from>
    <xdr:ext cx="761365" cy="259080"/>
    <xdr:sp macro="" textlink="">
      <xdr:nvSpPr>
        <xdr:cNvPr id="369" name="テキスト ボックス 368"/>
        <xdr:cNvSpPr txBox="1"/>
      </xdr:nvSpPr>
      <xdr:spPr>
        <a:xfrm>
          <a:off x="1828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59690</xdr:rowOff>
    </xdr:from>
    <xdr:ext cx="761365" cy="259080"/>
    <xdr:sp macro="" textlink="">
      <xdr:nvSpPr>
        <xdr:cNvPr id="371" name="テキスト ボックス 370"/>
        <xdr:cNvSpPr txBox="1"/>
      </xdr:nvSpPr>
      <xdr:spPr>
        <a:xfrm>
          <a:off x="939800" y="13261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7" name="楕円 37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24130</xdr:rowOff>
    </xdr:from>
    <xdr:ext cx="762000" cy="259080"/>
    <xdr:sp macro="" textlink="">
      <xdr:nvSpPr>
        <xdr:cNvPr id="378" name="公債費該当値テキスト"/>
        <xdr:cNvSpPr txBox="1"/>
      </xdr:nvSpPr>
      <xdr:spPr>
        <a:xfrm>
          <a:off x="4914900" y="1288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3810</xdr:rowOff>
    </xdr:from>
    <xdr:to>
      <xdr:col>20</xdr:col>
      <xdr:colOff>38100</xdr:colOff>
      <xdr:row>76</xdr:row>
      <xdr:rowOff>105410</xdr:rowOff>
    </xdr:to>
    <xdr:sp macro="" textlink="">
      <xdr:nvSpPr>
        <xdr:cNvPr id="379" name="楕円 378"/>
        <xdr:cNvSpPr/>
      </xdr:nvSpPr>
      <xdr:spPr>
        <a:xfrm>
          <a:off x="3937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115570</xdr:rowOff>
    </xdr:from>
    <xdr:ext cx="735965" cy="259080"/>
    <xdr:sp macro="" textlink="">
      <xdr:nvSpPr>
        <xdr:cNvPr id="380" name="テキスト ボックス 379"/>
        <xdr:cNvSpPr txBox="1"/>
      </xdr:nvSpPr>
      <xdr:spPr>
        <a:xfrm>
          <a:off x="3606800" y="12802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137160</xdr:rowOff>
    </xdr:from>
    <xdr:to>
      <xdr:col>15</xdr:col>
      <xdr:colOff>149225</xdr:colOff>
      <xdr:row>76</xdr:row>
      <xdr:rowOff>67310</xdr:rowOff>
    </xdr:to>
    <xdr:sp macro="" textlink="">
      <xdr:nvSpPr>
        <xdr:cNvPr id="381" name="楕円 380"/>
        <xdr:cNvSpPr/>
      </xdr:nvSpPr>
      <xdr:spPr>
        <a:xfrm>
          <a:off x="30480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77470</xdr:rowOff>
    </xdr:from>
    <xdr:ext cx="762000" cy="258445"/>
    <xdr:sp macro="" textlink="">
      <xdr:nvSpPr>
        <xdr:cNvPr id="382" name="テキスト ボックス 381"/>
        <xdr:cNvSpPr txBox="1"/>
      </xdr:nvSpPr>
      <xdr:spPr>
        <a:xfrm>
          <a:off x="2717800" y="12764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110490</xdr:rowOff>
    </xdr:from>
    <xdr:to>
      <xdr:col>11</xdr:col>
      <xdr:colOff>60325</xdr:colOff>
      <xdr:row>76</xdr:row>
      <xdr:rowOff>40640</xdr:rowOff>
    </xdr:to>
    <xdr:sp macro="" textlink="">
      <xdr:nvSpPr>
        <xdr:cNvPr id="383" name="楕円 382"/>
        <xdr:cNvSpPr/>
      </xdr:nvSpPr>
      <xdr:spPr>
        <a:xfrm>
          <a:off x="2159000" y="129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50800</xdr:rowOff>
    </xdr:from>
    <xdr:ext cx="761365" cy="259080"/>
    <xdr:sp macro="" textlink="">
      <xdr:nvSpPr>
        <xdr:cNvPr id="384" name="テキスト ボックス 383"/>
        <xdr:cNvSpPr txBox="1"/>
      </xdr:nvSpPr>
      <xdr:spPr>
        <a:xfrm>
          <a:off x="1828800" y="12738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134620</xdr:rowOff>
    </xdr:from>
    <xdr:ext cx="761365" cy="258445"/>
    <xdr:sp macro="" textlink="">
      <xdr:nvSpPr>
        <xdr:cNvPr id="386" name="テキスト ボックス 385"/>
        <xdr:cNvSpPr txBox="1"/>
      </xdr:nvSpPr>
      <xdr:spPr>
        <a:xfrm>
          <a:off x="939800" y="12650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公債費以外の割合は前年度と比較して</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認定こども園等建設事業の本体工事が</a:t>
          </a:r>
          <a:r>
            <a:rPr kumimoji="1" lang="ja-JP" altLang="en-US" sz="1100">
              <a:solidFill>
                <a:schemeClr val="dk1"/>
              </a:solidFill>
              <a:effectLst/>
              <a:latin typeface="ＭＳ Ｐゴシック"/>
              <a:ea typeface="ＭＳ Ｐゴシック"/>
              <a:cs typeface="+mn-cs"/>
            </a:rPr>
            <a:t>終了した</a:t>
          </a:r>
          <a:r>
            <a:rPr kumimoji="1" lang="ja-JP" altLang="ja-JP" sz="1100">
              <a:solidFill>
                <a:schemeClr val="dk1"/>
              </a:solidFill>
              <a:effectLst/>
              <a:latin typeface="ＭＳ Ｐゴシック"/>
              <a:ea typeface="ＭＳ Ｐゴシック"/>
              <a:cs typeface="+mn-cs"/>
            </a:rPr>
            <a:t>ことにより、それに伴う物件費が</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したこと、退職手当負担金の</a:t>
          </a:r>
          <a:r>
            <a:rPr kumimoji="1" lang="ja-JP" altLang="en-US" sz="1100">
              <a:solidFill>
                <a:schemeClr val="dk1"/>
              </a:solidFill>
              <a:effectLst/>
              <a:latin typeface="ＭＳ Ｐゴシック"/>
              <a:ea typeface="ＭＳ Ｐゴシック"/>
              <a:cs typeface="+mn-cs"/>
            </a:rPr>
            <a:t>減</a:t>
          </a:r>
          <a:r>
            <a:rPr kumimoji="1" lang="ja-JP" altLang="ja-JP" sz="1100">
              <a:solidFill>
                <a:schemeClr val="dk1"/>
              </a:solidFill>
              <a:effectLst/>
              <a:latin typeface="ＭＳ Ｐゴシック"/>
              <a:ea typeface="ＭＳ Ｐゴシック"/>
              <a:cs typeface="+mn-cs"/>
            </a:rPr>
            <a:t>により人件費が</a:t>
          </a:r>
          <a:r>
            <a:rPr kumimoji="1" lang="ja-JP" altLang="en-US" sz="1100">
              <a:solidFill>
                <a:schemeClr val="dk1"/>
              </a:solidFill>
              <a:effectLst/>
              <a:latin typeface="ＭＳ Ｐゴシック"/>
              <a:ea typeface="ＭＳ Ｐゴシック"/>
              <a:cs typeface="+mn-cs"/>
            </a:rPr>
            <a:t>減少</a:t>
          </a:r>
          <a:r>
            <a:rPr kumimoji="1" lang="ja-JP" altLang="ja-JP" sz="1100">
              <a:solidFill>
                <a:schemeClr val="dk1"/>
              </a:solidFill>
              <a:effectLst/>
              <a:latin typeface="ＭＳ Ｐゴシック"/>
              <a:ea typeface="ＭＳ Ｐゴシック"/>
              <a:cs typeface="+mn-cs"/>
            </a:rPr>
            <a:t>したことが主な増の要因である。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水道事業特別会計などの各特別会計はおおむね良好な運営であることから繰出金は低く抑えられている。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今後とも財政の効率化を図り、より一層の経費節減に努める。</a:t>
          </a:r>
          <a:endParaRPr lang="ja-JP" altLang="ja-JP" sz="1400">
            <a:effectLst/>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02" name="テキスト ボックス 401"/>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04" name="テキスト ボックス 403"/>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06" name="テキスト ボックス 405"/>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08" name="テキスト ボックス 407"/>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0" name="テキスト ボックス 409"/>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65405</xdr:rowOff>
    </xdr:from>
    <xdr:to>
      <xdr:col>82</xdr:col>
      <xdr:colOff>107950</xdr:colOff>
      <xdr:row>80</xdr:row>
      <xdr:rowOff>120650</xdr:rowOff>
    </xdr:to>
    <xdr:cxnSp macro="">
      <xdr:nvCxnSpPr>
        <xdr:cNvPr id="412" name="直線コネクタ 411"/>
        <xdr:cNvCxnSpPr/>
      </xdr:nvCxnSpPr>
      <xdr:spPr>
        <a:xfrm flipV="1">
          <a:off x="16510000" y="1258125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92075</xdr:rowOff>
    </xdr:from>
    <xdr:ext cx="762000" cy="259080"/>
    <xdr:sp macro="" textlink="">
      <xdr:nvSpPr>
        <xdr:cNvPr id="413" name="公債費以外最小値テキスト"/>
        <xdr:cNvSpPr txBox="1"/>
      </xdr:nvSpPr>
      <xdr:spPr>
        <a:xfrm>
          <a:off x="165989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120650</xdr:rowOff>
    </xdr:from>
    <xdr:to>
      <xdr:col>82</xdr:col>
      <xdr:colOff>196850</xdr:colOff>
      <xdr:row>80</xdr:row>
      <xdr:rowOff>120650</xdr:rowOff>
    </xdr:to>
    <xdr:cxnSp macro="">
      <xdr:nvCxnSpPr>
        <xdr:cNvPr id="414" name="直線コネクタ 413"/>
        <xdr:cNvCxnSpPr/>
      </xdr:nvCxnSpPr>
      <xdr:spPr>
        <a:xfrm>
          <a:off x="16421100" y="1383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151765</xdr:rowOff>
    </xdr:from>
    <xdr:ext cx="762000" cy="259080"/>
    <xdr:sp macro="" textlink="">
      <xdr:nvSpPr>
        <xdr:cNvPr id="415" name="公債費以外最大値テキスト"/>
        <xdr:cNvSpPr txBox="1"/>
      </xdr:nvSpPr>
      <xdr:spPr>
        <a:xfrm>
          <a:off x="16598900" y="1232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65405</xdr:rowOff>
    </xdr:from>
    <xdr:to>
      <xdr:col>82</xdr:col>
      <xdr:colOff>196850</xdr:colOff>
      <xdr:row>73</xdr:row>
      <xdr:rowOff>65405</xdr:rowOff>
    </xdr:to>
    <xdr:cxnSp macro="">
      <xdr:nvCxnSpPr>
        <xdr:cNvPr id="416" name="直線コネクタ 415"/>
        <xdr:cNvCxnSpPr/>
      </xdr:nvCxnSpPr>
      <xdr:spPr>
        <a:xfrm>
          <a:off x="16421100" y="1258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38100</xdr:rowOff>
    </xdr:from>
    <xdr:to>
      <xdr:col>82</xdr:col>
      <xdr:colOff>107950</xdr:colOff>
      <xdr:row>78</xdr:row>
      <xdr:rowOff>86360</xdr:rowOff>
    </xdr:to>
    <xdr:cxnSp macro="">
      <xdr:nvCxnSpPr>
        <xdr:cNvPr id="417" name="直線コネクタ 416"/>
        <xdr:cNvCxnSpPr/>
      </xdr:nvCxnSpPr>
      <xdr:spPr>
        <a:xfrm flipV="1">
          <a:off x="15671800" y="1341120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138430</xdr:rowOff>
    </xdr:from>
    <xdr:ext cx="762000" cy="259080"/>
    <xdr:sp macro="" textlink="">
      <xdr:nvSpPr>
        <xdr:cNvPr id="418" name="公債費以外平均値テキスト"/>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143510</xdr:rowOff>
    </xdr:from>
    <xdr:to>
      <xdr:col>78</xdr:col>
      <xdr:colOff>69850</xdr:colOff>
      <xdr:row>78</xdr:row>
      <xdr:rowOff>86360</xdr:rowOff>
    </xdr:to>
    <xdr:cxnSp macro="">
      <xdr:nvCxnSpPr>
        <xdr:cNvPr id="420" name="直線コネクタ 419"/>
        <xdr:cNvCxnSpPr/>
      </xdr:nvCxnSpPr>
      <xdr:spPr>
        <a:xfrm>
          <a:off x="14782800" y="133451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83185</xdr:rowOff>
    </xdr:from>
    <xdr:to>
      <xdr:col>78</xdr:col>
      <xdr:colOff>120650</xdr:colOff>
      <xdr:row>77</xdr:row>
      <xdr:rowOff>13335</xdr:rowOff>
    </xdr:to>
    <xdr:sp macro="" textlink="">
      <xdr:nvSpPr>
        <xdr:cNvPr id="421" name="フローチャート: 判断 420"/>
        <xdr:cNvSpPr/>
      </xdr:nvSpPr>
      <xdr:spPr>
        <a:xfrm>
          <a:off x="156210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23495</xdr:rowOff>
    </xdr:from>
    <xdr:ext cx="736600" cy="259080"/>
    <xdr:sp macro="" textlink="">
      <xdr:nvSpPr>
        <xdr:cNvPr id="422" name="テキスト ボックス 421"/>
        <xdr:cNvSpPr txBox="1"/>
      </xdr:nvSpPr>
      <xdr:spPr>
        <a:xfrm>
          <a:off x="15290800" y="1288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33020</xdr:rowOff>
    </xdr:from>
    <xdr:to>
      <xdr:col>73</xdr:col>
      <xdr:colOff>180975</xdr:colOff>
      <xdr:row>77</xdr:row>
      <xdr:rowOff>143510</xdr:rowOff>
    </xdr:to>
    <xdr:cxnSp macro="">
      <xdr:nvCxnSpPr>
        <xdr:cNvPr id="423" name="直線コネクタ 422"/>
        <xdr:cNvCxnSpPr/>
      </xdr:nvCxnSpPr>
      <xdr:spPr>
        <a:xfrm>
          <a:off x="13893800" y="132346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39370</xdr:rowOff>
    </xdr:from>
    <xdr:to>
      <xdr:col>74</xdr:col>
      <xdr:colOff>31750</xdr:colOff>
      <xdr:row>76</xdr:row>
      <xdr:rowOff>140970</xdr:rowOff>
    </xdr:to>
    <xdr:sp macro="" textlink="">
      <xdr:nvSpPr>
        <xdr:cNvPr id="424" name="フローチャート: 判断 423"/>
        <xdr:cNvSpPr/>
      </xdr:nvSpPr>
      <xdr:spPr>
        <a:xfrm>
          <a:off x="14732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151130</xdr:rowOff>
    </xdr:from>
    <xdr:ext cx="762000" cy="259080"/>
    <xdr:sp macro="" textlink="">
      <xdr:nvSpPr>
        <xdr:cNvPr id="425" name="テキスト ボックス 424"/>
        <xdr:cNvSpPr txBox="1"/>
      </xdr:nvSpPr>
      <xdr:spPr>
        <a:xfrm>
          <a:off x="14401800" y="1283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33020</xdr:rowOff>
    </xdr:from>
    <xdr:to>
      <xdr:col>69</xdr:col>
      <xdr:colOff>92075</xdr:colOff>
      <xdr:row>78</xdr:row>
      <xdr:rowOff>44450</xdr:rowOff>
    </xdr:to>
    <xdr:cxnSp macro="">
      <xdr:nvCxnSpPr>
        <xdr:cNvPr id="426" name="直線コネクタ 425"/>
        <xdr:cNvCxnSpPr/>
      </xdr:nvCxnSpPr>
      <xdr:spPr>
        <a:xfrm flipV="1">
          <a:off x="13004800" y="1323467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5080</xdr:rowOff>
    </xdr:from>
    <xdr:to>
      <xdr:col>69</xdr:col>
      <xdr:colOff>142875</xdr:colOff>
      <xdr:row>76</xdr:row>
      <xdr:rowOff>106680</xdr:rowOff>
    </xdr:to>
    <xdr:sp macro="" textlink="">
      <xdr:nvSpPr>
        <xdr:cNvPr id="427" name="フローチャート: 判断 426"/>
        <xdr:cNvSpPr/>
      </xdr:nvSpPr>
      <xdr:spPr>
        <a:xfrm>
          <a:off x="138430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116840</xdr:rowOff>
    </xdr:from>
    <xdr:ext cx="761365" cy="259080"/>
    <xdr:sp macro="" textlink="">
      <xdr:nvSpPr>
        <xdr:cNvPr id="428" name="テキスト ボックス 427"/>
        <xdr:cNvSpPr txBox="1"/>
      </xdr:nvSpPr>
      <xdr:spPr>
        <a:xfrm>
          <a:off x="13512800" y="12804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33020</xdr:rowOff>
    </xdr:from>
    <xdr:to>
      <xdr:col>65</xdr:col>
      <xdr:colOff>53975</xdr:colOff>
      <xdr:row>76</xdr:row>
      <xdr:rowOff>134620</xdr:rowOff>
    </xdr:to>
    <xdr:sp macro="" textlink="">
      <xdr:nvSpPr>
        <xdr:cNvPr id="429" name="フローチャート: 判断 428"/>
        <xdr:cNvSpPr/>
      </xdr:nvSpPr>
      <xdr:spPr>
        <a:xfrm>
          <a:off x="129540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144780</xdr:rowOff>
    </xdr:from>
    <xdr:ext cx="762000" cy="258445"/>
    <xdr:sp macro="" textlink="">
      <xdr:nvSpPr>
        <xdr:cNvPr id="430" name="テキスト ボックス 429"/>
        <xdr:cNvSpPr txBox="1"/>
      </xdr:nvSpPr>
      <xdr:spPr>
        <a:xfrm>
          <a:off x="12623800" y="1283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1" name="テキスト ボックス 43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2" name="テキスト ボックス 431"/>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3" name="テキスト ボックス 432"/>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4" name="テキスト ボックス 43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35" name="テキスト ボックス 434"/>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158750</xdr:rowOff>
    </xdr:from>
    <xdr:to>
      <xdr:col>82</xdr:col>
      <xdr:colOff>158750</xdr:colOff>
      <xdr:row>78</xdr:row>
      <xdr:rowOff>88900</xdr:rowOff>
    </xdr:to>
    <xdr:sp macro="" textlink="">
      <xdr:nvSpPr>
        <xdr:cNvPr id="436" name="楕円 435"/>
        <xdr:cNvSpPr/>
      </xdr:nvSpPr>
      <xdr:spPr>
        <a:xfrm>
          <a:off x="164592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130810</xdr:rowOff>
    </xdr:from>
    <xdr:ext cx="762000" cy="259080"/>
    <xdr:sp macro="" textlink="">
      <xdr:nvSpPr>
        <xdr:cNvPr id="437" name="公債費以外該当値テキスト"/>
        <xdr:cNvSpPr txBox="1"/>
      </xdr:nvSpPr>
      <xdr:spPr>
        <a:xfrm>
          <a:off x="16598900" y="1333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34925</xdr:rowOff>
    </xdr:from>
    <xdr:to>
      <xdr:col>78</xdr:col>
      <xdr:colOff>120650</xdr:colOff>
      <xdr:row>78</xdr:row>
      <xdr:rowOff>136525</xdr:rowOff>
    </xdr:to>
    <xdr:sp macro="" textlink="">
      <xdr:nvSpPr>
        <xdr:cNvPr id="438" name="楕円 437"/>
        <xdr:cNvSpPr/>
      </xdr:nvSpPr>
      <xdr:spPr>
        <a:xfrm>
          <a:off x="15621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121285</xdr:rowOff>
    </xdr:from>
    <xdr:ext cx="736600" cy="258445"/>
    <xdr:sp macro="" textlink="">
      <xdr:nvSpPr>
        <xdr:cNvPr id="439" name="テキスト ボックス 438"/>
        <xdr:cNvSpPr txBox="1"/>
      </xdr:nvSpPr>
      <xdr:spPr>
        <a:xfrm>
          <a:off x="15290800" y="13494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92075</xdr:rowOff>
    </xdr:from>
    <xdr:to>
      <xdr:col>74</xdr:col>
      <xdr:colOff>31750</xdr:colOff>
      <xdr:row>78</xdr:row>
      <xdr:rowOff>22225</xdr:rowOff>
    </xdr:to>
    <xdr:sp macro="" textlink="">
      <xdr:nvSpPr>
        <xdr:cNvPr id="440" name="楕円 439"/>
        <xdr:cNvSpPr/>
      </xdr:nvSpPr>
      <xdr:spPr>
        <a:xfrm>
          <a:off x="14732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6985</xdr:rowOff>
    </xdr:from>
    <xdr:ext cx="762000" cy="258445"/>
    <xdr:sp macro="" textlink="">
      <xdr:nvSpPr>
        <xdr:cNvPr id="441" name="テキスト ボックス 440"/>
        <xdr:cNvSpPr txBox="1"/>
      </xdr:nvSpPr>
      <xdr:spPr>
        <a:xfrm>
          <a:off x="14401800" y="13380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153670</xdr:rowOff>
    </xdr:from>
    <xdr:to>
      <xdr:col>69</xdr:col>
      <xdr:colOff>142875</xdr:colOff>
      <xdr:row>77</xdr:row>
      <xdr:rowOff>83820</xdr:rowOff>
    </xdr:to>
    <xdr:sp macro="" textlink="">
      <xdr:nvSpPr>
        <xdr:cNvPr id="442" name="楕円 441"/>
        <xdr:cNvSpPr/>
      </xdr:nvSpPr>
      <xdr:spPr>
        <a:xfrm>
          <a:off x="13843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68580</xdr:rowOff>
    </xdr:from>
    <xdr:ext cx="761365" cy="259080"/>
    <xdr:sp macro="" textlink="">
      <xdr:nvSpPr>
        <xdr:cNvPr id="443" name="テキスト ボックス 442"/>
        <xdr:cNvSpPr txBox="1"/>
      </xdr:nvSpPr>
      <xdr:spPr>
        <a:xfrm>
          <a:off x="13512800" y="13270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165100</xdr:rowOff>
    </xdr:from>
    <xdr:to>
      <xdr:col>65</xdr:col>
      <xdr:colOff>53975</xdr:colOff>
      <xdr:row>78</xdr:row>
      <xdr:rowOff>95250</xdr:rowOff>
    </xdr:to>
    <xdr:sp macro="" textlink="">
      <xdr:nvSpPr>
        <xdr:cNvPr id="444" name="楕円 443"/>
        <xdr:cNvSpPr/>
      </xdr:nvSpPr>
      <xdr:spPr>
        <a:xfrm>
          <a:off x="129540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80010</xdr:rowOff>
    </xdr:from>
    <xdr:ext cx="762000" cy="259080"/>
    <xdr:sp macro="" textlink="">
      <xdr:nvSpPr>
        <xdr:cNvPr id="445" name="テキスト ボックス 444"/>
        <xdr:cNvSpPr txBox="1"/>
      </xdr:nvSpPr>
      <xdr:spPr>
        <a:xfrm>
          <a:off x="12623800" y="1345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秋田県大潟村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106680</xdr:rowOff>
    </xdr:from>
    <xdr:to>
      <xdr:col>29</xdr:col>
      <xdr:colOff>127000</xdr:colOff>
      <xdr:row>19</xdr:row>
      <xdr:rowOff>60960</xdr:rowOff>
    </xdr:to>
    <xdr:cxnSp macro="">
      <xdr:nvCxnSpPr>
        <xdr:cNvPr id="44" name="直線コネクタ 43"/>
        <xdr:cNvCxnSpPr/>
      </xdr:nvCxnSpPr>
      <xdr:spPr>
        <a:xfrm flipV="1">
          <a:off x="5651500" y="2211705"/>
          <a:ext cx="0" cy="1154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33020</xdr:rowOff>
    </xdr:from>
    <xdr:ext cx="761365" cy="259080"/>
    <xdr:sp macro="" textlink="">
      <xdr:nvSpPr>
        <xdr:cNvPr id="45" name="人口1人当たり決算額の推移最小値テキスト130"/>
        <xdr:cNvSpPr txBox="1"/>
      </xdr:nvSpPr>
      <xdr:spPr>
        <a:xfrm>
          <a:off x="5740400" y="3338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60960</xdr:rowOff>
    </xdr:from>
    <xdr:to>
      <xdr:col>30</xdr:col>
      <xdr:colOff>25400</xdr:colOff>
      <xdr:row>19</xdr:row>
      <xdr:rowOff>60960</xdr:rowOff>
    </xdr:to>
    <xdr:cxnSp macro="">
      <xdr:nvCxnSpPr>
        <xdr:cNvPr id="46" name="直線コネクタ 45"/>
        <xdr:cNvCxnSpPr/>
      </xdr:nvCxnSpPr>
      <xdr:spPr>
        <a:xfrm>
          <a:off x="5562600" y="336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21590</xdr:rowOff>
    </xdr:from>
    <xdr:ext cx="761365" cy="259080"/>
    <xdr:sp macro="" textlink="">
      <xdr:nvSpPr>
        <xdr:cNvPr id="47" name="人口1人当たり決算額の推移最大値テキスト130"/>
        <xdr:cNvSpPr txBox="1"/>
      </xdr:nvSpPr>
      <xdr:spPr>
        <a:xfrm>
          <a:off x="5740400" y="19551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705,685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106680</xdr:rowOff>
    </xdr:from>
    <xdr:to>
      <xdr:col>30</xdr:col>
      <xdr:colOff>25400</xdr:colOff>
      <xdr:row>12</xdr:row>
      <xdr:rowOff>106680</xdr:rowOff>
    </xdr:to>
    <xdr:cxnSp macro="">
      <xdr:nvCxnSpPr>
        <xdr:cNvPr id="48" name="直線コネクタ 47"/>
        <xdr:cNvCxnSpPr/>
      </xdr:nvCxnSpPr>
      <xdr:spPr>
        <a:xfrm>
          <a:off x="5562600" y="221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161925</xdr:rowOff>
    </xdr:from>
    <xdr:to>
      <xdr:col>29</xdr:col>
      <xdr:colOff>127000</xdr:colOff>
      <xdr:row>17</xdr:row>
      <xdr:rowOff>170815</xdr:rowOff>
    </xdr:to>
    <xdr:cxnSp macro="">
      <xdr:nvCxnSpPr>
        <xdr:cNvPr id="49" name="直線コネクタ 48"/>
        <xdr:cNvCxnSpPr/>
      </xdr:nvCxnSpPr>
      <xdr:spPr>
        <a:xfrm>
          <a:off x="5003800" y="3124200"/>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96520</xdr:rowOff>
    </xdr:from>
    <xdr:ext cx="761365" cy="259080"/>
    <xdr:sp macro="" textlink="">
      <xdr:nvSpPr>
        <xdr:cNvPr id="50" name="人口1人当たり決算額の推移平均値テキスト130"/>
        <xdr:cNvSpPr txBox="1"/>
      </xdr:nvSpPr>
      <xdr:spPr>
        <a:xfrm>
          <a:off x="5740400" y="28873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80010</xdr:rowOff>
    </xdr:from>
    <xdr:to>
      <xdr:col>29</xdr:col>
      <xdr:colOff>177800</xdr:colOff>
      <xdr:row>18</xdr:row>
      <xdr:rowOff>10160</xdr:rowOff>
    </xdr:to>
    <xdr:sp macro="" textlink="">
      <xdr:nvSpPr>
        <xdr:cNvPr id="51" name="フローチャート: 判断 50"/>
        <xdr:cNvSpPr/>
      </xdr:nvSpPr>
      <xdr:spPr>
        <a:xfrm>
          <a:off x="56007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161925</xdr:rowOff>
    </xdr:from>
    <xdr:to>
      <xdr:col>26</xdr:col>
      <xdr:colOff>50800</xdr:colOff>
      <xdr:row>17</xdr:row>
      <xdr:rowOff>168910</xdr:rowOff>
    </xdr:to>
    <xdr:cxnSp macro="">
      <xdr:nvCxnSpPr>
        <xdr:cNvPr id="52" name="直線コネクタ 51"/>
        <xdr:cNvCxnSpPr/>
      </xdr:nvCxnSpPr>
      <xdr:spPr>
        <a:xfrm flipV="1">
          <a:off x="4305300" y="312420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84455</xdr:rowOff>
    </xdr:from>
    <xdr:to>
      <xdr:col>26</xdr:col>
      <xdr:colOff>101600</xdr:colOff>
      <xdr:row>18</xdr:row>
      <xdr:rowOff>14605</xdr:rowOff>
    </xdr:to>
    <xdr:sp macro="" textlink="">
      <xdr:nvSpPr>
        <xdr:cNvPr id="53" name="フローチャート: 判断 52"/>
        <xdr:cNvSpPr/>
      </xdr:nvSpPr>
      <xdr:spPr>
        <a:xfrm>
          <a:off x="49530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24765</xdr:rowOff>
    </xdr:from>
    <xdr:ext cx="736600" cy="259080"/>
    <xdr:sp macro="" textlink="">
      <xdr:nvSpPr>
        <xdr:cNvPr id="54" name="テキスト ボックス 53"/>
        <xdr:cNvSpPr txBox="1"/>
      </xdr:nvSpPr>
      <xdr:spPr>
        <a:xfrm>
          <a:off x="4622800" y="2815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168910</xdr:rowOff>
    </xdr:from>
    <xdr:to>
      <xdr:col>22</xdr:col>
      <xdr:colOff>114300</xdr:colOff>
      <xdr:row>18</xdr:row>
      <xdr:rowOff>1270</xdr:rowOff>
    </xdr:to>
    <xdr:cxnSp macro="">
      <xdr:nvCxnSpPr>
        <xdr:cNvPr id="55" name="直線コネクタ 54"/>
        <xdr:cNvCxnSpPr/>
      </xdr:nvCxnSpPr>
      <xdr:spPr>
        <a:xfrm flipV="1">
          <a:off x="3606800" y="313118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88900</xdr:rowOff>
    </xdr:from>
    <xdr:to>
      <xdr:col>22</xdr:col>
      <xdr:colOff>165100</xdr:colOff>
      <xdr:row>18</xdr:row>
      <xdr:rowOff>19050</xdr:rowOff>
    </xdr:to>
    <xdr:sp macro="" textlink="">
      <xdr:nvSpPr>
        <xdr:cNvPr id="56" name="フローチャート: 判断 55"/>
        <xdr:cNvSpPr/>
      </xdr:nvSpPr>
      <xdr:spPr>
        <a:xfrm>
          <a:off x="42545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29210</xdr:rowOff>
    </xdr:from>
    <xdr:ext cx="762000" cy="258445"/>
    <xdr:sp macro="" textlink="">
      <xdr:nvSpPr>
        <xdr:cNvPr id="57" name="テキスト ボックス 56"/>
        <xdr:cNvSpPr txBox="1"/>
      </xdr:nvSpPr>
      <xdr:spPr>
        <a:xfrm>
          <a:off x="39243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162560</xdr:rowOff>
    </xdr:from>
    <xdr:to>
      <xdr:col>18</xdr:col>
      <xdr:colOff>177800</xdr:colOff>
      <xdr:row>18</xdr:row>
      <xdr:rowOff>1270</xdr:rowOff>
    </xdr:to>
    <xdr:cxnSp macro="">
      <xdr:nvCxnSpPr>
        <xdr:cNvPr id="58" name="直線コネクタ 57"/>
        <xdr:cNvCxnSpPr/>
      </xdr:nvCxnSpPr>
      <xdr:spPr>
        <a:xfrm>
          <a:off x="2908300" y="312483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99060</xdr:rowOff>
    </xdr:from>
    <xdr:to>
      <xdr:col>19</xdr:col>
      <xdr:colOff>38100</xdr:colOff>
      <xdr:row>18</xdr:row>
      <xdr:rowOff>29210</xdr:rowOff>
    </xdr:to>
    <xdr:sp macro="" textlink="">
      <xdr:nvSpPr>
        <xdr:cNvPr id="59" name="フローチャート: 判断 58"/>
        <xdr:cNvSpPr/>
      </xdr:nvSpPr>
      <xdr:spPr>
        <a:xfrm>
          <a:off x="35560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39370</xdr:rowOff>
    </xdr:from>
    <xdr:ext cx="762000" cy="259080"/>
    <xdr:sp macro="" textlink="">
      <xdr:nvSpPr>
        <xdr:cNvPr id="60" name="テキスト ボックス 59"/>
        <xdr:cNvSpPr txBox="1"/>
      </xdr:nvSpPr>
      <xdr:spPr>
        <a:xfrm>
          <a:off x="32258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100965</xdr:rowOff>
    </xdr:from>
    <xdr:to>
      <xdr:col>15</xdr:col>
      <xdr:colOff>101600</xdr:colOff>
      <xdr:row>18</xdr:row>
      <xdr:rowOff>31115</xdr:rowOff>
    </xdr:to>
    <xdr:sp macro="" textlink="">
      <xdr:nvSpPr>
        <xdr:cNvPr id="61" name="フローチャート: 判断 60"/>
        <xdr:cNvSpPr/>
      </xdr:nvSpPr>
      <xdr:spPr>
        <a:xfrm>
          <a:off x="28575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41275</xdr:rowOff>
    </xdr:from>
    <xdr:ext cx="762000" cy="258445"/>
    <xdr:sp macro="" textlink="">
      <xdr:nvSpPr>
        <xdr:cNvPr id="62" name="テキスト ボックス 61"/>
        <xdr:cNvSpPr txBox="1"/>
      </xdr:nvSpPr>
      <xdr:spPr>
        <a:xfrm>
          <a:off x="25273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231,994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120650</xdr:rowOff>
    </xdr:from>
    <xdr:to>
      <xdr:col>29</xdr:col>
      <xdr:colOff>177800</xdr:colOff>
      <xdr:row>18</xdr:row>
      <xdr:rowOff>50165</xdr:rowOff>
    </xdr:to>
    <xdr:sp macro="" textlink="">
      <xdr:nvSpPr>
        <xdr:cNvPr id="68" name="楕円 67"/>
        <xdr:cNvSpPr/>
      </xdr:nvSpPr>
      <xdr:spPr>
        <a:xfrm>
          <a:off x="56007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92075</xdr:rowOff>
    </xdr:from>
    <xdr:ext cx="761365" cy="259080"/>
    <xdr:sp macro="" textlink="">
      <xdr:nvSpPr>
        <xdr:cNvPr id="69" name="人口1人当たり決算額の推移該当値テキスト130"/>
        <xdr:cNvSpPr txBox="1"/>
      </xdr:nvSpPr>
      <xdr:spPr>
        <a:xfrm>
          <a:off x="5740400" y="3054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222,055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111125</xdr:rowOff>
    </xdr:from>
    <xdr:to>
      <xdr:col>26</xdr:col>
      <xdr:colOff>101600</xdr:colOff>
      <xdr:row>18</xdr:row>
      <xdr:rowOff>41275</xdr:rowOff>
    </xdr:to>
    <xdr:sp macro="" textlink="">
      <xdr:nvSpPr>
        <xdr:cNvPr id="70" name="楕円 69"/>
        <xdr:cNvSpPr/>
      </xdr:nvSpPr>
      <xdr:spPr>
        <a:xfrm>
          <a:off x="4953000" y="307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26035</xdr:rowOff>
    </xdr:from>
    <xdr:ext cx="736600" cy="259080"/>
    <xdr:sp macro="" textlink="">
      <xdr:nvSpPr>
        <xdr:cNvPr id="71" name="テキスト ボックス 70"/>
        <xdr:cNvSpPr txBox="1"/>
      </xdr:nvSpPr>
      <xdr:spPr>
        <a:xfrm>
          <a:off x="4622800" y="3159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226,725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118110</xdr:rowOff>
    </xdr:from>
    <xdr:to>
      <xdr:col>22</xdr:col>
      <xdr:colOff>165100</xdr:colOff>
      <xdr:row>18</xdr:row>
      <xdr:rowOff>48260</xdr:rowOff>
    </xdr:to>
    <xdr:sp macro="" textlink="">
      <xdr:nvSpPr>
        <xdr:cNvPr id="72" name="楕円 71"/>
        <xdr:cNvSpPr/>
      </xdr:nvSpPr>
      <xdr:spPr>
        <a:xfrm>
          <a:off x="42545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33020</xdr:rowOff>
    </xdr:from>
    <xdr:ext cx="762000" cy="259080"/>
    <xdr:sp macro="" textlink="">
      <xdr:nvSpPr>
        <xdr:cNvPr id="73" name="テキスト ボックス 72"/>
        <xdr:cNvSpPr txBox="1"/>
      </xdr:nvSpPr>
      <xdr:spPr>
        <a:xfrm>
          <a:off x="3924300" y="316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222,969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121920</xdr:rowOff>
    </xdr:from>
    <xdr:to>
      <xdr:col>19</xdr:col>
      <xdr:colOff>38100</xdr:colOff>
      <xdr:row>18</xdr:row>
      <xdr:rowOff>52070</xdr:rowOff>
    </xdr:to>
    <xdr:sp macro="" textlink="">
      <xdr:nvSpPr>
        <xdr:cNvPr id="74" name="楕円 73"/>
        <xdr:cNvSpPr/>
      </xdr:nvSpPr>
      <xdr:spPr>
        <a:xfrm>
          <a:off x="3556000" y="308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36830</xdr:rowOff>
    </xdr:from>
    <xdr:ext cx="762000" cy="259080"/>
    <xdr:sp macro="" textlink="">
      <xdr:nvSpPr>
        <xdr:cNvPr id="75" name="テキスト ボックス 74"/>
        <xdr:cNvSpPr txBox="1"/>
      </xdr:nvSpPr>
      <xdr:spPr>
        <a:xfrm>
          <a:off x="3225800" y="317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111760</xdr:rowOff>
    </xdr:from>
    <xdr:to>
      <xdr:col>15</xdr:col>
      <xdr:colOff>101600</xdr:colOff>
      <xdr:row>18</xdr:row>
      <xdr:rowOff>41910</xdr:rowOff>
    </xdr:to>
    <xdr:sp macro="" textlink="">
      <xdr:nvSpPr>
        <xdr:cNvPr id="76" name="楕円 75"/>
        <xdr:cNvSpPr/>
      </xdr:nvSpPr>
      <xdr:spPr>
        <a:xfrm>
          <a:off x="2857500" y="30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27305</xdr:rowOff>
    </xdr:from>
    <xdr:ext cx="762000" cy="259080"/>
    <xdr:sp macro="" textlink="">
      <xdr:nvSpPr>
        <xdr:cNvPr id="77" name="テキスト ボックス 76"/>
        <xdr:cNvSpPr txBox="1"/>
      </xdr:nvSpPr>
      <xdr:spPr>
        <a:xfrm>
          <a:off x="2527300" y="316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226,169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71120</xdr:rowOff>
    </xdr:to>
    <xdr:cxnSp macro="">
      <xdr:nvCxnSpPr>
        <xdr:cNvPr id="103" name="直線コネクタ 102"/>
        <xdr:cNvCxnSpPr/>
      </xdr:nvCxnSpPr>
      <xdr:spPr>
        <a:xfrm flipV="1">
          <a:off x="5651500" y="6202680"/>
          <a:ext cx="0" cy="993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44450</xdr:rowOff>
    </xdr:from>
    <xdr:ext cx="761365" cy="257810"/>
    <xdr:sp macro="" textlink="">
      <xdr:nvSpPr>
        <xdr:cNvPr id="104" name="人口1人当たり決算額の推移最小値テキスト445"/>
        <xdr:cNvSpPr txBox="1"/>
      </xdr:nvSpPr>
      <xdr:spPr>
        <a:xfrm>
          <a:off x="5740400" y="7169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-37,913</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71120</xdr:rowOff>
    </xdr:from>
    <xdr:to>
      <xdr:col>30</xdr:col>
      <xdr:colOff>25400</xdr:colOff>
      <xdr:row>37</xdr:row>
      <xdr:rowOff>71120</xdr:rowOff>
    </xdr:to>
    <xdr:cxnSp macro="">
      <xdr:nvCxnSpPr>
        <xdr:cNvPr id="105" name="直線コネクタ 104"/>
        <xdr:cNvCxnSpPr/>
      </xdr:nvCxnSpPr>
      <xdr:spPr>
        <a:xfrm>
          <a:off x="5562600" y="71958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21590</xdr:rowOff>
    </xdr:from>
    <xdr:ext cx="761365" cy="257810"/>
    <xdr:sp macro="" textlink="">
      <xdr:nvSpPr>
        <xdr:cNvPr id="106" name="人口1人当たり決算額の推移最大値テキスト445"/>
        <xdr:cNvSpPr txBox="1"/>
      </xdr:nvSpPr>
      <xdr:spPr>
        <a:xfrm>
          <a:off x="5740400" y="59461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179,478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07" name="直線コネクタ 106"/>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175895</xdr:rowOff>
    </xdr:from>
    <xdr:to>
      <xdr:col>29</xdr:col>
      <xdr:colOff>127000</xdr:colOff>
      <xdr:row>35</xdr:row>
      <xdr:rowOff>186690</xdr:rowOff>
    </xdr:to>
    <xdr:cxnSp macro="">
      <xdr:nvCxnSpPr>
        <xdr:cNvPr id="108" name="直線コネクタ 107"/>
        <xdr:cNvCxnSpPr/>
      </xdr:nvCxnSpPr>
      <xdr:spPr>
        <a:xfrm>
          <a:off x="5003800" y="678624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172085</xdr:rowOff>
    </xdr:from>
    <xdr:ext cx="761365" cy="259080"/>
    <xdr:sp macro="" textlink="">
      <xdr:nvSpPr>
        <xdr:cNvPr id="109" name="人口1人当たり決算額の推移平均値テキスト445"/>
        <xdr:cNvSpPr txBox="1"/>
      </xdr:nvSpPr>
      <xdr:spPr>
        <a:xfrm>
          <a:off x="5740400" y="67824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165100</xdr:rowOff>
    </xdr:from>
    <xdr:to>
      <xdr:col>29</xdr:col>
      <xdr:colOff>177800</xdr:colOff>
      <xdr:row>35</xdr:row>
      <xdr:rowOff>267335</xdr:rowOff>
    </xdr:to>
    <xdr:sp macro="" textlink="">
      <xdr:nvSpPr>
        <xdr:cNvPr id="110" name="フローチャート: 判断 109"/>
        <xdr:cNvSpPr/>
      </xdr:nvSpPr>
      <xdr:spPr>
        <a:xfrm>
          <a:off x="56007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165100</xdr:rowOff>
    </xdr:from>
    <xdr:to>
      <xdr:col>26</xdr:col>
      <xdr:colOff>50800</xdr:colOff>
      <xdr:row>35</xdr:row>
      <xdr:rowOff>175895</xdr:rowOff>
    </xdr:to>
    <xdr:cxnSp macro="">
      <xdr:nvCxnSpPr>
        <xdr:cNvPr id="111" name="直線コネクタ 110"/>
        <xdr:cNvCxnSpPr/>
      </xdr:nvCxnSpPr>
      <xdr:spPr>
        <a:xfrm>
          <a:off x="4305300" y="67754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162560</xdr:rowOff>
    </xdr:from>
    <xdr:to>
      <xdr:col>26</xdr:col>
      <xdr:colOff>101600</xdr:colOff>
      <xdr:row>35</xdr:row>
      <xdr:rowOff>264795</xdr:rowOff>
    </xdr:to>
    <xdr:sp macro="" textlink="">
      <xdr:nvSpPr>
        <xdr:cNvPr id="112" name="フローチャート: 判断 111"/>
        <xdr:cNvSpPr/>
      </xdr:nvSpPr>
      <xdr:spPr>
        <a:xfrm>
          <a:off x="49530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250190</xdr:rowOff>
    </xdr:from>
    <xdr:ext cx="736600" cy="259080"/>
    <xdr:sp macro="" textlink="">
      <xdr:nvSpPr>
        <xdr:cNvPr id="113" name="テキスト ボックス 112"/>
        <xdr:cNvSpPr txBox="1"/>
      </xdr:nvSpPr>
      <xdr:spPr>
        <a:xfrm>
          <a:off x="4622800" y="686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165100</xdr:rowOff>
    </xdr:from>
    <xdr:to>
      <xdr:col>22</xdr:col>
      <xdr:colOff>114300</xdr:colOff>
      <xdr:row>35</xdr:row>
      <xdr:rowOff>213995</xdr:rowOff>
    </xdr:to>
    <xdr:cxnSp macro="">
      <xdr:nvCxnSpPr>
        <xdr:cNvPr id="114" name="直線コネクタ 113"/>
        <xdr:cNvCxnSpPr/>
      </xdr:nvCxnSpPr>
      <xdr:spPr>
        <a:xfrm flipV="1">
          <a:off x="3606800" y="6775450"/>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167005</xdr:rowOff>
    </xdr:from>
    <xdr:to>
      <xdr:col>22</xdr:col>
      <xdr:colOff>165100</xdr:colOff>
      <xdr:row>35</xdr:row>
      <xdr:rowOff>267335</xdr:rowOff>
    </xdr:to>
    <xdr:sp macro="" textlink="">
      <xdr:nvSpPr>
        <xdr:cNvPr id="115" name="フローチャート: 判断 114"/>
        <xdr:cNvSpPr/>
      </xdr:nvSpPr>
      <xdr:spPr>
        <a:xfrm>
          <a:off x="42545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252730</xdr:rowOff>
    </xdr:from>
    <xdr:ext cx="762000" cy="259080"/>
    <xdr:sp macro="" textlink="">
      <xdr:nvSpPr>
        <xdr:cNvPr id="116" name="テキスト ボックス 115"/>
        <xdr:cNvSpPr txBox="1"/>
      </xdr:nvSpPr>
      <xdr:spPr>
        <a:xfrm>
          <a:off x="3924300" y="6863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213995</xdr:rowOff>
    </xdr:from>
    <xdr:to>
      <xdr:col>18</xdr:col>
      <xdr:colOff>177800</xdr:colOff>
      <xdr:row>35</xdr:row>
      <xdr:rowOff>298450</xdr:rowOff>
    </xdr:to>
    <xdr:cxnSp macro="">
      <xdr:nvCxnSpPr>
        <xdr:cNvPr id="117" name="直線コネクタ 116"/>
        <xdr:cNvCxnSpPr/>
      </xdr:nvCxnSpPr>
      <xdr:spPr>
        <a:xfrm flipV="1">
          <a:off x="2908300" y="6824345"/>
          <a:ext cx="6985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168275</xdr:rowOff>
    </xdr:from>
    <xdr:to>
      <xdr:col>19</xdr:col>
      <xdr:colOff>38100</xdr:colOff>
      <xdr:row>35</xdr:row>
      <xdr:rowOff>270510</xdr:rowOff>
    </xdr:to>
    <xdr:sp macro="" textlink="">
      <xdr:nvSpPr>
        <xdr:cNvPr id="118" name="フローチャート: 判断 117"/>
        <xdr:cNvSpPr/>
      </xdr:nvSpPr>
      <xdr:spPr>
        <a:xfrm>
          <a:off x="3556000" y="6778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254000</xdr:rowOff>
    </xdr:from>
    <xdr:ext cx="762000" cy="259080"/>
    <xdr:sp macro="" textlink="">
      <xdr:nvSpPr>
        <xdr:cNvPr id="119" name="テキスト ボックス 118"/>
        <xdr:cNvSpPr txBox="1"/>
      </xdr:nvSpPr>
      <xdr:spPr>
        <a:xfrm>
          <a:off x="3225800" y="686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153035</xdr:rowOff>
    </xdr:from>
    <xdr:to>
      <xdr:col>15</xdr:col>
      <xdr:colOff>101600</xdr:colOff>
      <xdr:row>35</xdr:row>
      <xdr:rowOff>255270</xdr:rowOff>
    </xdr:to>
    <xdr:sp macro="" textlink="">
      <xdr:nvSpPr>
        <xdr:cNvPr id="120" name="フローチャート: 判断 119"/>
        <xdr:cNvSpPr/>
      </xdr:nvSpPr>
      <xdr:spPr>
        <a:xfrm>
          <a:off x="2857500" y="67633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264795</xdr:rowOff>
    </xdr:from>
    <xdr:ext cx="762000" cy="259715"/>
    <xdr:sp macro="" textlink="">
      <xdr:nvSpPr>
        <xdr:cNvPr id="121" name="テキスト ボックス 120"/>
        <xdr:cNvSpPr txBox="1"/>
      </xdr:nvSpPr>
      <xdr:spPr>
        <a:xfrm>
          <a:off x="25273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45,523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238125</xdr:rowOff>
    </xdr:to>
    <xdr:sp macro="" textlink="">
      <xdr:nvSpPr>
        <xdr:cNvPr id="127" name="楕円 126"/>
        <xdr:cNvSpPr/>
      </xdr:nvSpPr>
      <xdr:spPr>
        <a:xfrm>
          <a:off x="5600700" y="67475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323850</xdr:rowOff>
    </xdr:from>
    <xdr:ext cx="761365" cy="259715"/>
    <xdr:sp macro="" textlink="">
      <xdr:nvSpPr>
        <xdr:cNvPr id="128" name="人口1人当たり決算額の推移該当値テキスト445"/>
        <xdr:cNvSpPr txBox="1"/>
      </xdr:nvSpPr>
      <xdr:spPr>
        <a:xfrm>
          <a:off x="5740400" y="659130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49,279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125095</xdr:rowOff>
    </xdr:from>
    <xdr:to>
      <xdr:col>26</xdr:col>
      <xdr:colOff>101600</xdr:colOff>
      <xdr:row>35</xdr:row>
      <xdr:rowOff>227330</xdr:rowOff>
    </xdr:to>
    <xdr:sp macro="" textlink="">
      <xdr:nvSpPr>
        <xdr:cNvPr id="129" name="楕円 128"/>
        <xdr:cNvSpPr/>
      </xdr:nvSpPr>
      <xdr:spPr>
        <a:xfrm>
          <a:off x="4953000" y="67354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236855</xdr:rowOff>
    </xdr:from>
    <xdr:ext cx="736600" cy="257810"/>
    <xdr:sp macro="" textlink="">
      <xdr:nvSpPr>
        <xdr:cNvPr id="130" name="テキスト ボックス 129"/>
        <xdr:cNvSpPr txBox="1"/>
      </xdr:nvSpPr>
      <xdr:spPr>
        <a:xfrm>
          <a:off x="4622800" y="65043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51,753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114300</xdr:rowOff>
    </xdr:from>
    <xdr:to>
      <xdr:col>22</xdr:col>
      <xdr:colOff>165100</xdr:colOff>
      <xdr:row>35</xdr:row>
      <xdr:rowOff>216535</xdr:rowOff>
    </xdr:to>
    <xdr:sp macro="" textlink="">
      <xdr:nvSpPr>
        <xdr:cNvPr id="131" name="楕円 130"/>
        <xdr:cNvSpPr/>
      </xdr:nvSpPr>
      <xdr:spPr>
        <a:xfrm>
          <a:off x="4254500" y="6724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226060</xdr:rowOff>
    </xdr:from>
    <xdr:ext cx="762000" cy="257810"/>
    <xdr:sp macro="" textlink="">
      <xdr:nvSpPr>
        <xdr:cNvPr id="132" name="テキスト ボックス 131"/>
        <xdr:cNvSpPr txBox="1"/>
      </xdr:nvSpPr>
      <xdr:spPr>
        <a:xfrm>
          <a:off x="3924300" y="6493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162560</xdr:rowOff>
    </xdr:from>
    <xdr:to>
      <xdr:col>19</xdr:col>
      <xdr:colOff>38100</xdr:colOff>
      <xdr:row>35</xdr:row>
      <xdr:rowOff>263525</xdr:rowOff>
    </xdr:to>
    <xdr:sp macro="" textlink="">
      <xdr:nvSpPr>
        <xdr:cNvPr id="133" name="楕円 132"/>
        <xdr:cNvSpPr/>
      </xdr:nvSpPr>
      <xdr:spPr>
        <a:xfrm>
          <a:off x="3556000" y="67729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274320</xdr:rowOff>
    </xdr:from>
    <xdr:ext cx="762000" cy="259715"/>
    <xdr:sp macro="" textlink="">
      <xdr:nvSpPr>
        <xdr:cNvPr id="134" name="テキスト ボックス 133"/>
        <xdr:cNvSpPr txBox="1"/>
      </xdr:nvSpPr>
      <xdr:spPr>
        <a:xfrm>
          <a:off x="3225800"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247650</xdr:rowOff>
    </xdr:from>
    <xdr:to>
      <xdr:col>15</xdr:col>
      <xdr:colOff>101600</xdr:colOff>
      <xdr:row>36</xdr:row>
      <xdr:rowOff>6350</xdr:rowOff>
    </xdr:to>
    <xdr:sp macro="" textlink="">
      <xdr:nvSpPr>
        <xdr:cNvPr id="135" name="楕円 134"/>
        <xdr:cNvSpPr/>
      </xdr:nvSpPr>
      <xdr:spPr>
        <a:xfrm>
          <a:off x="2857500" y="68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333375</xdr:rowOff>
    </xdr:from>
    <xdr:ext cx="762000" cy="259080"/>
    <xdr:sp macro="" textlink="">
      <xdr:nvSpPr>
        <xdr:cNvPr id="136" name="テキスト ボックス 135"/>
        <xdr:cNvSpPr txBox="1"/>
      </xdr:nvSpPr>
      <xdr:spPr>
        <a:xfrm>
          <a:off x="2527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37</xdr:row>
      <xdr:rowOff>168910</xdr:rowOff>
    </xdr:from>
    <xdr:ext cx="248285" cy="258445"/>
    <xdr:sp macro="" textlink="">
      <xdr:nvSpPr>
        <xdr:cNvPr id="43" name="テキスト ボックス 42"/>
        <xdr:cNvSpPr txBox="1"/>
      </xdr:nvSpPr>
      <xdr:spPr>
        <a:xfrm>
          <a:off x="513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4995" cy="258445"/>
    <xdr:sp macro="" textlink="">
      <xdr:nvSpPr>
        <xdr:cNvPr id="45" name="テキスト ボックス 44"/>
        <xdr:cNvSpPr txBox="1"/>
      </xdr:nvSpPr>
      <xdr:spPr>
        <a:xfrm>
          <a:off x="166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4995" cy="258445"/>
    <xdr:sp macro="" textlink="">
      <xdr:nvSpPr>
        <xdr:cNvPr id="47" name="テキスト ボックス 46"/>
        <xdr:cNvSpPr txBox="1"/>
      </xdr:nvSpPr>
      <xdr:spPr>
        <a:xfrm>
          <a:off x="166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49" name="テキスト ボックス 48"/>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1" name="テキスト ボックス 50"/>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43815</xdr:rowOff>
    </xdr:from>
    <xdr:to>
      <xdr:col>24</xdr:col>
      <xdr:colOff>62865</xdr:colOff>
      <xdr:row>37</xdr:row>
      <xdr:rowOff>119380</xdr:rowOff>
    </xdr:to>
    <xdr:cxnSp macro="">
      <xdr:nvCxnSpPr>
        <xdr:cNvPr id="53" name="直線コネクタ 52"/>
        <xdr:cNvCxnSpPr/>
      </xdr:nvCxnSpPr>
      <xdr:spPr>
        <a:xfrm flipV="1">
          <a:off x="4633595" y="5187315"/>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123190</xdr:rowOff>
    </xdr:from>
    <xdr:ext cx="534670" cy="258445"/>
    <xdr:sp macro="" textlink="">
      <xdr:nvSpPr>
        <xdr:cNvPr id="54" name="人件費最小値テキスト"/>
        <xdr:cNvSpPr txBox="1"/>
      </xdr:nvSpPr>
      <xdr:spPr>
        <a:xfrm>
          <a:off x="4686300" y="6466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83,938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119380</xdr:rowOff>
    </xdr:from>
    <xdr:to>
      <xdr:col>24</xdr:col>
      <xdr:colOff>152400</xdr:colOff>
      <xdr:row>37</xdr:row>
      <xdr:rowOff>119380</xdr:rowOff>
    </xdr:to>
    <xdr:cxnSp macro="">
      <xdr:nvCxnSpPr>
        <xdr:cNvPr id="55" name="直線コネクタ 54"/>
        <xdr:cNvCxnSpPr/>
      </xdr:nvCxnSpPr>
      <xdr:spPr>
        <a:xfrm>
          <a:off x="4546600" y="646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161925</xdr:rowOff>
    </xdr:from>
    <xdr:ext cx="598805" cy="259080"/>
    <xdr:sp macro="" textlink="">
      <xdr:nvSpPr>
        <xdr:cNvPr id="56" name="人件費最大値テキスト"/>
        <xdr:cNvSpPr txBox="1"/>
      </xdr:nvSpPr>
      <xdr:spPr>
        <a:xfrm>
          <a:off x="4686300" y="496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642,080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43815</xdr:rowOff>
    </xdr:from>
    <xdr:to>
      <xdr:col>24</xdr:col>
      <xdr:colOff>152400</xdr:colOff>
      <xdr:row>30</xdr:row>
      <xdr:rowOff>43815</xdr:rowOff>
    </xdr:to>
    <xdr:cxnSp macro="">
      <xdr:nvCxnSpPr>
        <xdr:cNvPr id="57" name="直線コネクタ 56"/>
        <xdr:cNvCxnSpPr/>
      </xdr:nvCxnSpPr>
      <xdr:spPr>
        <a:xfrm>
          <a:off x="4546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xdr:rowOff>
    </xdr:from>
    <xdr:to>
      <xdr:col>24</xdr:col>
      <xdr:colOff>63500</xdr:colOff>
      <xdr:row>36</xdr:row>
      <xdr:rowOff>15240</xdr:rowOff>
    </xdr:to>
    <xdr:cxnSp macro="">
      <xdr:nvCxnSpPr>
        <xdr:cNvPr id="58" name="直線コネクタ 57"/>
        <xdr:cNvCxnSpPr/>
      </xdr:nvCxnSpPr>
      <xdr:spPr>
        <a:xfrm>
          <a:off x="3797300" y="617664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146050</xdr:rowOff>
    </xdr:from>
    <xdr:ext cx="598805" cy="258445"/>
    <xdr:sp macro="" textlink="">
      <xdr:nvSpPr>
        <xdr:cNvPr id="59" name="人件費平均値テキスト"/>
        <xdr:cNvSpPr txBox="1"/>
      </xdr:nvSpPr>
      <xdr:spPr>
        <a:xfrm>
          <a:off x="4686300" y="61468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167005</xdr:rowOff>
    </xdr:from>
    <xdr:to>
      <xdr:col>24</xdr:col>
      <xdr:colOff>114300</xdr:colOff>
      <xdr:row>36</xdr:row>
      <xdr:rowOff>97790</xdr:rowOff>
    </xdr:to>
    <xdr:sp macro="" textlink="">
      <xdr:nvSpPr>
        <xdr:cNvPr id="60" name="フローチャート: 判断 59"/>
        <xdr:cNvSpPr/>
      </xdr:nvSpPr>
      <xdr:spPr>
        <a:xfrm>
          <a:off x="4584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xdr:rowOff>
    </xdr:from>
    <xdr:to>
      <xdr:col>19</xdr:col>
      <xdr:colOff>177800</xdr:colOff>
      <xdr:row>36</xdr:row>
      <xdr:rowOff>31750</xdr:rowOff>
    </xdr:to>
    <xdr:cxnSp macro="">
      <xdr:nvCxnSpPr>
        <xdr:cNvPr id="61" name="直線コネクタ 60"/>
        <xdr:cNvCxnSpPr/>
      </xdr:nvCxnSpPr>
      <xdr:spPr>
        <a:xfrm flipV="1">
          <a:off x="2908300" y="61766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169545</xdr:rowOff>
    </xdr:from>
    <xdr:to>
      <xdr:col>20</xdr:col>
      <xdr:colOff>38100</xdr:colOff>
      <xdr:row>36</xdr:row>
      <xdr:rowOff>99695</xdr:rowOff>
    </xdr:to>
    <xdr:sp macro="" textlink="">
      <xdr:nvSpPr>
        <xdr:cNvPr id="62" name="フローチャート: 判断 61"/>
        <xdr:cNvSpPr/>
      </xdr:nvSpPr>
      <xdr:spPr>
        <a:xfrm>
          <a:off x="3746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90805</xdr:rowOff>
    </xdr:from>
    <xdr:ext cx="598170" cy="258445"/>
    <xdr:sp macro="" textlink="">
      <xdr:nvSpPr>
        <xdr:cNvPr id="63" name="テキスト ボックス 62"/>
        <xdr:cNvSpPr txBox="1"/>
      </xdr:nvSpPr>
      <xdr:spPr>
        <a:xfrm>
          <a:off x="3497580" y="626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31750</xdr:rowOff>
    </xdr:from>
    <xdr:to>
      <xdr:col>15</xdr:col>
      <xdr:colOff>50800</xdr:colOff>
      <xdr:row>36</xdr:row>
      <xdr:rowOff>34925</xdr:rowOff>
    </xdr:to>
    <xdr:cxnSp macro="">
      <xdr:nvCxnSpPr>
        <xdr:cNvPr id="64" name="直線コネクタ 63"/>
        <xdr:cNvCxnSpPr/>
      </xdr:nvCxnSpPr>
      <xdr:spPr>
        <a:xfrm flipV="1">
          <a:off x="2019300" y="62039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169545</xdr:rowOff>
    </xdr:from>
    <xdr:to>
      <xdr:col>15</xdr:col>
      <xdr:colOff>101600</xdr:colOff>
      <xdr:row>36</xdr:row>
      <xdr:rowOff>99695</xdr:rowOff>
    </xdr:to>
    <xdr:sp macro="" textlink="">
      <xdr:nvSpPr>
        <xdr:cNvPr id="65" name="フローチャート: 判断 64"/>
        <xdr:cNvSpPr/>
      </xdr:nvSpPr>
      <xdr:spPr>
        <a:xfrm>
          <a:off x="2857500" y="617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90805</xdr:rowOff>
    </xdr:from>
    <xdr:ext cx="598170" cy="258445"/>
    <xdr:sp macro="" textlink="">
      <xdr:nvSpPr>
        <xdr:cNvPr id="66" name="テキスト ボックス 65"/>
        <xdr:cNvSpPr txBox="1"/>
      </xdr:nvSpPr>
      <xdr:spPr>
        <a:xfrm>
          <a:off x="2608580" y="626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29845</xdr:rowOff>
    </xdr:from>
    <xdr:to>
      <xdr:col>10</xdr:col>
      <xdr:colOff>114300</xdr:colOff>
      <xdr:row>36</xdr:row>
      <xdr:rowOff>34925</xdr:rowOff>
    </xdr:to>
    <xdr:cxnSp macro="">
      <xdr:nvCxnSpPr>
        <xdr:cNvPr id="67" name="直線コネクタ 66"/>
        <xdr:cNvCxnSpPr/>
      </xdr:nvCxnSpPr>
      <xdr:spPr>
        <a:xfrm>
          <a:off x="1130300" y="6202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3810</xdr:rowOff>
    </xdr:from>
    <xdr:to>
      <xdr:col>10</xdr:col>
      <xdr:colOff>165100</xdr:colOff>
      <xdr:row>36</xdr:row>
      <xdr:rowOff>105410</xdr:rowOff>
    </xdr:to>
    <xdr:sp macro="" textlink="">
      <xdr:nvSpPr>
        <xdr:cNvPr id="68" name="フローチャート: 判断 67"/>
        <xdr:cNvSpPr/>
      </xdr:nvSpPr>
      <xdr:spPr>
        <a:xfrm>
          <a:off x="196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36</xdr:row>
      <xdr:rowOff>96520</xdr:rowOff>
    </xdr:from>
    <xdr:ext cx="598170" cy="259080"/>
    <xdr:sp macro="" textlink="">
      <xdr:nvSpPr>
        <xdr:cNvPr id="69" name="テキスト ボックス 68"/>
        <xdr:cNvSpPr txBox="1"/>
      </xdr:nvSpPr>
      <xdr:spPr>
        <a:xfrm>
          <a:off x="1719580" y="6268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170180</xdr:rowOff>
    </xdr:from>
    <xdr:to>
      <xdr:col>6</xdr:col>
      <xdr:colOff>38100</xdr:colOff>
      <xdr:row>36</xdr:row>
      <xdr:rowOff>100330</xdr:rowOff>
    </xdr:to>
    <xdr:sp macro="" textlink="">
      <xdr:nvSpPr>
        <xdr:cNvPr id="70" name="フローチャート: 判断 69"/>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36</xdr:row>
      <xdr:rowOff>91440</xdr:rowOff>
    </xdr:from>
    <xdr:ext cx="598170" cy="259080"/>
    <xdr:sp macro="" textlink="">
      <xdr:nvSpPr>
        <xdr:cNvPr id="71" name="テキスト ボックス 70"/>
        <xdr:cNvSpPr txBox="1"/>
      </xdr:nvSpPr>
      <xdr:spPr>
        <a:xfrm>
          <a:off x="830580" y="6263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7" name="楕円 76"/>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158750</xdr:rowOff>
    </xdr:from>
    <xdr:ext cx="598805" cy="259080"/>
    <xdr:sp macro="" textlink="">
      <xdr:nvSpPr>
        <xdr:cNvPr id="78" name="人件費該当値テキスト"/>
        <xdr:cNvSpPr txBox="1"/>
      </xdr:nvSpPr>
      <xdr:spPr>
        <a:xfrm>
          <a:off x="4686300" y="598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125095</xdr:rowOff>
    </xdr:from>
    <xdr:to>
      <xdr:col>20</xdr:col>
      <xdr:colOff>38100</xdr:colOff>
      <xdr:row>36</xdr:row>
      <xdr:rowOff>55245</xdr:rowOff>
    </xdr:to>
    <xdr:sp macro="" textlink="">
      <xdr:nvSpPr>
        <xdr:cNvPr id="79" name="楕円 78"/>
        <xdr:cNvSpPr/>
      </xdr:nvSpPr>
      <xdr:spPr>
        <a:xfrm>
          <a:off x="3746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71755</xdr:rowOff>
    </xdr:from>
    <xdr:ext cx="598170" cy="259080"/>
    <xdr:sp macro="" textlink="">
      <xdr:nvSpPr>
        <xdr:cNvPr id="80" name="テキスト ボックス 79"/>
        <xdr:cNvSpPr txBox="1"/>
      </xdr:nvSpPr>
      <xdr:spPr>
        <a:xfrm>
          <a:off x="3497580" y="5901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152400</xdr:rowOff>
    </xdr:from>
    <xdr:to>
      <xdr:col>15</xdr:col>
      <xdr:colOff>101600</xdr:colOff>
      <xdr:row>36</xdr:row>
      <xdr:rowOff>82550</xdr:rowOff>
    </xdr:to>
    <xdr:sp macro="" textlink="">
      <xdr:nvSpPr>
        <xdr:cNvPr id="81" name="楕円 80"/>
        <xdr:cNvSpPr/>
      </xdr:nvSpPr>
      <xdr:spPr>
        <a:xfrm>
          <a:off x="2857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99060</xdr:rowOff>
    </xdr:from>
    <xdr:ext cx="598170" cy="258445"/>
    <xdr:sp macro="" textlink="">
      <xdr:nvSpPr>
        <xdr:cNvPr id="82" name="テキスト ボックス 81"/>
        <xdr:cNvSpPr txBox="1"/>
      </xdr:nvSpPr>
      <xdr:spPr>
        <a:xfrm>
          <a:off x="2608580" y="5928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155575</xdr:rowOff>
    </xdr:from>
    <xdr:to>
      <xdr:col>10</xdr:col>
      <xdr:colOff>165100</xdr:colOff>
      <xdr:row>36</xdr:row>
      <xdr:rowOff>86360</xdr:rowOff>
    </xdr:to>
    <xdr:sp macro="" textlink="">
      <xdr:nvSpPr>
        <xdr:cNvPr id="83" name="楕円 82"/>
        <xdr:cNvSpPr/>
      </xdr:nvSpPr>
      <xdr:spPr>
        <a:xfrm>
          <a:off x="1968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102235</xdr:rowOff>
    </xdr:from>
    <xdr:ext cx="598170" cy="258445"/>
    <xdr:sp macro="" textlink="">
      <xdr:nvSpPr>
        <xdr:cNvPr id="84" name="テキスト ボックス 83"/>
        <xdr:cNvSpPr txBox="1"/>
      </xdr:nvSpPr>
      <xdr:spPr>
        <a:xfrm>
          <a:off x="1719580" y="5931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150495</xdr:rowOff>
    </xdr:from>
    <xdr:to>
      <xdr:col>6</xdr:col>
      <xdr:colOff>38100</xdr:colOff>
      <xdr:row>36</xdr:row>
      <xdr:rowOff>80645</xdr:rowOff>
    </xdr:to>
    <xdr:sp macro="" textlink="">
      <xdr:nvSpPr>
        <xdr:cNvPr id="85" name="楕円 84"/>
        <xdr:cNvSpPr/>
      </xdr:nvSpPr>
      <xdr:spPr>
        <a:xfrm>
          <a:off x="1079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97790</xdr:rowOff>
    </xdr:from>
    <xdr:ext cx="598170" cy="258445"/>
    <xdr:sp macro="" textlink="">
      <xdr:nvSpPr>
        <xdr:cNvPr id="86" name="テキスト ボックス 85"/>
        <xdr:cNvSpPr txBox="1"/>
      </xdr:nvSpPr>
      <xdr:spPr>
        <a:xfrm>
          <a:off x="830580" y="5927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5" name="テキスト ボックス 94"/>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98" name="テキスト ボックス 97"/>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08" name="テキスト ボックス 107"/>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142240</xdr:rowOff>
    </xdr:from>
    <xdr:to>
      <xdr:col>24</xdr:col>
      <xdr:colOff>62865</xdr:colOff>
      <xdr:row>58</xdr:row>
      <xdr:rowOff>142240</xdr:rowOff>
    </xdr:to>
    <xdr:cxnSp macro="">
      <xdr:nvCxnSpPr>
        <xdr:cNvPr id="112" name="直線コネクタ 111"/>
        <xdr:cNvCxnSpPr/>
      </xdr:nvCxnSpPr>
      <xdr:spPr>
        <a:xfrm flipV="1">
          <a:off x="4633595" y="854329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146050</xdr:rowOff>
    </xdr:from>
    <xdr:ext cx="534670" cy="258445"/>
    <xdr:sp macro="" textlink="">
      <xdr:nvSpPr>
        <xdr:cNvPr id="113" name="物件費最小値テキスト"/>
        <xdr:cNvSpPr txBox="1"/>
      </xdr:nvSpPr>
      <xdr:spPr>
        <a:xfrm>
          <a:off x="4686300" y="10090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78,638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142240</xdr:rowOff>
    </xdr:from>
    <xdr:to>
      <xdr:col>24</xdr:col>
      <xdr:colOff>152400</xdr:colOff>
      <xdr:row>58</xdr:row>
      <xdr:rowOff>142240</xdr:rowOff>
    </xdr:to>
    <xdr:cxnSp macro="">
      <xdr:nvCxnSpPr>
        <xdr:cNvPr id="114" name="直線コネクタ 113"/>
        <xdr:cNvCxnSpPr/>
      </xdr:nvCxnSpPr>
      <xdr:spPr>
        <a:xfrm>
          <a:off x="4546600" y="1008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88900</xdr:rowOff>
    </xdr:from>
    <xdr:ext cx="690245" cy="258445"/>
    <xdr:sp macro="" textlink="">
      <xdr:nvSpPr>
        <xdr:cNvPr id="115" name="物件費最大値テキスト"/>
        <xdr:cNvSpPr txBox="1"/>
      </xdr:nvSpPr>
      <xdr:spPr>
        <a:xfrm>
          <a:off x="4686300" y="83185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1,023,350</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142240</xdr:rowOff>
    </xdr:from>
    <xdr:to>
      <xdr:col>24</xdr:col>
      <xdr:colOff>152400</xdr:colOff>
      <xdr:row>49</xdr:row>
      <xdr:rowOff>142240</xdr:rowOff>
    </xdr:to>
    <xdr:cxnSp macro="">
      <xdr:nvCxnSpPr>
        <xdr:cNvPr id="116" name="直線コネクタ 115"/>
        <xdr:cNvCxnSpPr/>
      </xdr:nvCxnSpPr>
      <xdr:spPr>
        <a:xfrm>
          <a:off x="4546600" y="854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73660</xdr:rowOff>
    </xdr:from>
    <xdr:to>
      <xdr:col>24</xdr:col>
      <xdr:colOff>63500</xdr:colOff>
      <xdr:row>57</xdr:row>
      <xdr:rowOff>124460</xdr:rowOff>
    </xdr:to>
    <xdr:cxnSp macro="">
      <xdr:nvCxnSpPr>
        <xdr:cNvPr id="117" name="直線コネクタ 116"/>
        <xdr:cNvCxnSpPr/>
      </xdr:nvCxnSpPr>
      <xdr:spPr>
        <a:xfrm flipV="1">
          <a:off x="3797300" y="984631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18415</xdr:rowOff>
    </xdr:from>
    <xdr:ext cx="598805" cy="258445"/>
    <xdr:sp macro="" textlink="">
      <xdr:nvSpPr>
        <xdr:cNvPr id="118" name="物件費平均値テキスト"/>
        <xdr:cNvSpPr txBox="1"/>
      </xdr:nvSpPr>
      <xdr:spPr>
        <a:xfrm>
          <a:off x="4686300" y="97910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40640</xdr:rowOff>
    </xdr:from>
    <xdr:to>
      <xdr:col>24</xdr:col>
      <xdr:colOff>114300</xdr:colOff>
      <xdr:row>57</xdr:row>
      <xdr:rowOff>141605</xdr:rowOff>
    </xdr:to>
    <xdr:sp macro="" textlink="">
      <xdr:nvSpPr>
        <xdr:cNvPr id="119" name="フローチャート: 判断 118"/>
        <xdr:cNvSpPr/>
      </xdr:nvSpPr>
      <xdr:spPr>
        <a:xfrm>
          <a:off x="45847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124460</xdr:rowOff>
    </xdr:from>
    <xdr:to>
      <xdr:col>19</xdr:col>
      <xdr:colOff>177800</xdr:colOff>
      <xdr:row>57</xdr:row>
      <xdr:rowOff>134620</xdr:rowOff>
    </xdr:to>
    <xdr:cxnSp macro="">
      <xdr:nvCxnSpPr>
        <xdr:cNvPr id="120" name="直線コネクタ 119"/>
        <xdr:cNvCxnSpPr/>
      </xdr:nvCxnSpPr>
      <xdr:spPr>
        <a:xfrm flipV="1">
          <a:off x="2908300" y="98971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50800</xdr:rowOff>
    </xdr:from>
    <xdr:to>
      <xdr:col>20</xdr:col>
      <xdr:colOff>38100</xdr:colOff>
      <xdr:row>57</xdr:row>
      <xdr:rowOff>152400</xdr:rowOff>
    </xdr:to>
    <xdr:sp macro="" textlink="">
      <xdr:nvSpPr>
        <xdr:cNvPr id="121" name="フローチャート: 判断 120"/>
        <xdr:cNvSpPr/>
      </xdr:nvSpPr>
      <xdr:spPr>
        <a:xfrm>
          <a:off x="3746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168910</xdr:rowOff>
    </xdr:from>
    <xdr:ext cx="598170" cy="258445"/>
    <xdr:sp macro="" textlink="">
      <xdr:nvSpPr>
        <xdr:cNvPr id="122" name="テキスト ボックス 121"/>
        <xdr:cNvSpPr txBox="1"/>
      </xdr:nvSpPr>
      <xdr:spPr>
        <a:xfrm>
          <a:off x="3497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125730</xdr:rowOff>
    </xdr:from>
    <xdr:to>
      <xdr:col>15</xdr:col>
      <xdr:colOff>50800</xdr:colOff>
      <xdr:row>57</xdr:row>
      <xdr:rowOff>134620</xdr:rowOff>
    </xdr:to>
    <xdr:cxnSp macro="">
      <xdr:nvCxnSpPr>
        <xdr:cNvPr id="123" name="直線コネクタ 122"/>
        <xdr:cNvCxnSpPr/>
      </xdr:nvCxnSpPr>
      <xdr:spPr>
        <a:xfrm>
          <a:off x="2019300" y="98983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52705</xdr:rowOff>
    </xdr:from>
    <xdr:to>
      <xdr:col>15</xdr:col>
      <xdr:colOff>101600</xdr:colOff>
      <xdr:row>57</xdr:row>
      <xdr:rowOff>154940</xdr:rowOff>
    </xdr:to>
    <xdr:sp macro="" textlink="">
      <xdr:nvSpPr>
        <xdr:cNvPr id="124" name="フローチャート: 判断 123"/>
        <xdr:cNvSpPr/>
      </xdr:nvSpPr>
      <xdr:spPr>
        <a:xfrm>
          <a:off x="2857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170815</xdr:rowOff>
    </xdr:from>
    <xdr:ext cx="598170" cy="258445"/>
    <xdr:sp macro="" textlink="">
      <xdr:nvSpPr>
        <xdr:cNvPr id="125" name="テキスト ボックス 124"/>
        <xdr:cNvSpPr txBox="1"/>
      </xdr:nvSpPr>
      <xdr:spPr>
        <a:xfrm>
          <a:off x="2608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52070</xdr:rowOff>
    </xdr:from>
    <xdr:to>
      <xdr:col>10</xdr:col>
      <xdr:colOff>114300</xdr:colOff>
      <xdr:row>57</xdr:row>
      <xdr:rowOff>125730</xdr:rowOff>
    </xdr:to>
    <xdr:cxnSp macro="">
      <xdr:nvCxnSpPr>
        <xdr:cNvPr id="126" name="直線コネクタ 125"/>
        <xdr:cNvCxnSpPr/>
      </xdr:nvCxnSpPr>
      <xdr:spPr>
        <a:xfrm>
          <a:off x="1130300" y="98247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80010</xdr:rowOff>
    </xdr:from>
    <xdr:to>
      <xdr:col>10</xdr:col>
      <xdr:colOff>165100</xdr:colOff>
      <xdr:row>58</xdr:row>
      <xdr:rowOff>10160</xdr:rowOff>
    </xdr:to>
    <xdr:sp macro="" textlink="">
      <xdr:nvSpPr>
        <xdr:cNvPr id="127" name="フローチャート: 判断 126"/>
        <xdr:cNvSpPr/>
      </xdr:nvSpPr>
      <xdr:spPr>
        <a:xfrm>
          <a:off x="1968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1270</xdr:rowOff>
    </xdr:from>
    <xdr:ext cx="598170" cy="259080"/>
    <xdr:sp macro="" textlink="">
      <xdr:nvSpPr>
        <xdr:cNvPr id="128" name="テキスト ボックス 127"/>
        <xdr:cNvSpPr txBox="1"/>
      </xdr:nvSpPr>
      <xdr:spPr>
        <a:xfrm>
          <a:off x="1719580" y="9945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90805</xdr:rowOff>
    </xdr:from>
    <xdr:to>
      <xdr:col>6</xdr:col>
      <xdr:colOff>38100</xdr:colOff>
      <xdr:row>58</xdr:row>
      <xdr:rowOff>20955</xdr:rowOff>
    </xdr:to>
    <xdr:sp macro="" textlink="">
      <xdr:nvSpPr>
        <xdr:cNvPr id="129" name="フローチャート: 判断 128"/>
        <xdr:cNvSpPr/>
      </xdr:nvSpPr>
      <xdr:spPr>
        <a:xfrm>
          <a:off x="1079500" y="986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12065</xdr:rowOff>
    </xdr:from>
    <xdr:ext cx="598170" cy="259080"/>
    <xdr:sp macro="" textlink="">
      <xdr:nvSpPr>
        <xdr:cNvPr id="130" name="テキスト ボックス 129"/>
        <xdr:cNvSpPr txBox="1"/>
      </xdr:nvSpPr>
      <xdr:spPr>
        <a:xfrm>
          <a:off x="830580" y="9956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22860</xdr:rowOff>
    </xdr:from>
    <xdr:to>
      <xdr:col>24</xdr:col>
      <xdr:colOff>114300</xdr:colOff>
      <xdr:row>57</xdr:row>
      <xdr:rowOff>124460</xdr:rowOff>
    </xdr:to>
    <xdr:sp macro="" textlink="">
      <xdr:nvSpPr>
        <xdr:cNvPr id="136" name="楕円 135"/>
        <xdr:cNvSpPr/>
      </xdr:nvSpPr>
      <xdr:spPr>
        <a:xfrm>
          <a:off x="45847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45720</xdr:rowOff>
    </xdr:from>
    <xdr:ext cx="598805" cy="259080"/>
    <xdr:sp macro="" textlink="">
      <xdr:nvSpPr>
        <xdr:cNvPr id="137" name="物件費該当値テキスト"/>
        <xdr:cNvSpPr txBox="1"/>
      </xdr:nvSpPr>
      <xdr:spPr>
        <a:xfrm>
          <a:off x="4686300" y="964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73660</xdr:rowOff>
    </xdr:from>
    <xdr:to>
      <xdr:col>20</xdr:col>
      <xdr:colOff>38100</xdr:colOff>
      <xdr:row>58</xdr:row>
      <xdr:rowOff>3810</xdr:rowOff>
    </xdr:to>
    <xdr:sp macro="" textlink="">
      <xdr:nvSpPr>
        <xdr:cNvPr id="138" name="楕円 137"/>
        <xdr:cNvSpPr/>
      </xdr:nvSpPr>
      <xdr:spPr>
        <a:xfrm>
          <a:off x="3746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166370</xdr:rowOff>
    </xdr:from>
    <xdr:ext cx="598170" cy="258445"/>
    <xdr:sp macro="" textlink="">
      <xdr:nvSpPr>
        <xdr:cNvPr id="139" name="テキスト ボックス 138"/>
        <xdr:cNvSpPr txBox="1"/>
      </xdr:nvSpPr>
      <xdr:spPr>
        <a:xfrm>
          <a:off x="3497580" y="9939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83820</xdr:rowOff>
    </xdr:from>
    <xdr:to>
      <xdr:col>15</xdr:col>
      <xdr:colOff>101600</xdr:colOff>
      <xdr:row>58</xdr:row>
      <xdr:rowOff>13970</xdr:rowOff>
    </xdr:to>
    <xdr:sp macro="" textlink="">
      <xdr:nvSpPr>
        <xdr:cNvPr id="140" name="楕円 139"/>
        <xdr:cNvSpPr/>
      </xdr:nvSpPr>
      <xdr:spPr>
        <a:xfrm>
          <a:off x="2857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5080</xdr:rowOff>
    </xdr:from>
    <xdr:ext cx="598170" cy="259080"/>
    <xdr:sp macro="" textlink="">
      <xdr:nvSpPr>
        <xdr:cNvPr id="141" name="テキスト ボックス 140"/>
        <xdr:cNvSpPr txBox="1"/>
      </xdr:nvSpPr>
      <xdr:spPr>
        <a:xfrm>
          <a:off x="2608580" y="9949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74930</xdr:rowOff>
    </xdr:from>
    <xdr:to>
      <xdr:col>10</xdr:col>
      <xdr:colOff>165100</xdr:colOff>
      <xdr:row>58</xdr:row>
      <xdr:rowOff>5080</xdr:rowOff>
    </xdr:to>
    <xdr:sp macro="" textlink="">
      <xdr:nvSpPr>
        <xdr:cNvPr id="142" name="楕円 141"/>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21590</xdr:rowOff>
    </xdr:from>
    <xdr:ext cx="598170" cy="259080"/>
    <xdr:sp macro="" textlink="">
      <xdr:nvSpPr>
        <xdr:cNvPr id="143" name="テキスト ボックス 142"/>
        <xdr:cNvSpPr txBox="1"/>
      </xdr:nvSpPr>
      <xdr:spPr>
        <a:xfrm>
          <a:off x="1719580" y="962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635</xdr:rowOff>
    </xdr:from>
    <xdr:to>
      <xdr:col>6</xdr:col>
      <xdr:colOff>38100</xdr:colOff>
      <xdr:row>57</xdr:row>
      <xdr:rowOff>102235</xdr:rowOff>
    </xdr:to>
    <xdr:sp macro="" textlink="">
      <xdr:nvSpPr>
        <xdr:cNvPr id="144" name="楕円 143"/>
        <xdr:cNvSpPr/>
      </xdr:nvSpPr>
      <xdr:spPr>
        <a:xfrm>
          <a:off x="10795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118745</xdr:rowOff>
    </xdr:from>
    <xdr:ext cx="598170" cy="259080"/>
    <xdr:sp macro="" textlink="">
      <xdr:nvSpPr>
        <xdr:cNvPr id="145" name="テキスト ボックス 144"/>
        <xdr:cNvSpPr txBox="1"/>
      </xdr:nvSpPr>
      <xdr:spPr>
        <a:xfrm>
          <a:off x="830580" y="9548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239,156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120650</xdr:rowOff>
    </xdr:from>
    <xdr:to>
      <xdr:col>24</xdr:col>
      <xdr:colOff>62865</xdr:colOff>
      <xdr:row>79</xdr:row>
      <xdr:rowOff>43180</xdr:rowOff>
    </xdr:to>
    <xdr:cxnSp macro="">
      <xdr:nvCxnSpPr>
        <xdr:cNvPr id="169" name="直線コネクタ 168"/>
        <xdr:cNvCxnSpPr/>
      </xdr:nvCxnSpPr>
      <xdr:spPr>
        <a:xfrm flipV="1">
          <a:off x="4633595" y="1229360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78460" cy="259080"/>
    <xdr:sp macro="" textlink="">
      <xdr:nvSpPr>
        <xdr:cNvPr id="170" name="維持補修費最小値テキスト"/>
        <xdr:cNvSpPr txBox="1"/>
      </xdr:nvSpPr>
      <xdr:spPr>
        <a:xfrm>
          <a:off x="4686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1" name="直線コネクタ 170"/>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66675</xdr:rowOff>
    </xdr:from>
    <xdr:ext cx="598805" cy="258445"/>
    <xdr:sp macro="" textlink="">
      <xdr:nvSpPr>
        <xdr:cNvPr id="172" name="維持補修費最大値テキスト"/>
        <xdr:cNvSpPr txBox="1"/>
      </xdr:nvSpPr>
      <xdr:spPr>
        <a:xfrm>
          <a:off x="4686300" y="12068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170,056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120650</xdr:rowOff>
    </xdr:from>
    <xdr:to>
      <xdr:col>24</xdr:col>
      <xdr:colOff>152400</xdr:colOff>
      <xdr:row>71</xdr:row>
      <xdr:rowOff>120650</xdr:rowOff>
    </xdr:to>
    <xdr:cxnSp macro="">
      <xdr:nvCxnSpPr>
        <xdr:cNvPr id="173" name="直線コネクタ 172"/>
        <xdr:cNvCxnSpPr/>
      </xdr:nvCxnSpPr>
      <xdr:spPr>
        <a:xfrm>
          <a:off x="4546600" y="1229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77470</xdr:rowOff>
    </xdr:from>
    <xdr:to>
      <xdr:col>24</xdr:col>
      <xdr:colOff>63500</xdr:colOff>
      <xdr:row>78</xdr:row>
      <xdr:rowOff>109220</xdr:rowOff>
    </xdr:to>
    <xdr:cxnSp macro="">
      <xdr:nvCxnSpPr>
        <xdr:cNvPr id="174" name="直線コネクタ 173"/>
        <xdr:cNvCxnSpPr/>
      </xdr:nvCxnSpPr>
      <xdr:spPr>
        <a:xfrm>
          <a:off x="3797300" y="134505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153670</xdr:rowOff>
    </xdr:from>
    <xdr:ext cx="534670" cy="259080"/>
    <xdr:sp macro="" textlink="">
      <xdr:nvSpPr>
        <xdr:cNvPr id="175" name="維持補修費平均値テキスト"/>
        <xdr:cNvSpPr txBox="1"/>
      </xdr:nvSpPr>
      <xdr:spPr>
        <a:xfrm>
          <a:off x="4686300" y="13183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130810</xdr:rowOff>
    </xdr:from>
    <xdr:to>
      <xdr:col>24</xdr:col>
      <xdr:colOff>114300</xdr:colOff>
      <xdr:row>78</xdr:row>
      <xdr:rowOff>60960</xdr:rowOff>
    </xdr:to>
    <xdr:sp macro="" textlink="">
      <xdr:nvSpPr>
        <xdr:cNvPr id="176" name="フローチャート: 判断 175"/>
        <xdr:cNvSpPr/>
      </xdr:nvSpPr>
      <xdr:spPr>
        <a:xfrm>
          <a:off x="45847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58420</xdr:rowOff>
    </xdr:from>
    <xdr:to>
      <xdr:col>19</xdr:col>
      <xdr:colOff>177800</xdr:colOff>
      <xdr:row>78</xdr:row>
      <xdr:rowOff>77470</xdr:rowOff>
    </xdr:to>
    <xdr:cxnSp macro="">
      <xdr:nvCxnSpPr>
        <xdr:cNvPr id="177" name="直線コネクタ 176"/>
        <xdr:cNvCxnSpPr/>
      </xdr:nvCxnSpPr>
      <xdr:spPr>
        <a:xfrm>
          <a:off x="2908300" y="134315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114300</xdr:rowOff>
    </xdr:from>
    <xdr:to>
      <xdr:col>20</xdr:col>
      <xdr:colOff>38100</xdr:colOff>
      <xdr:row>78</xdr:row>
      <xdr:rowOff>44450</xdr:rowOff>
    </xdr:to>
    <xdr:sp macro="" textlink="">
      <xdr:nvSpPr>
        <xdr:cNvPr id="178" name="フローチャート: 判断 177"/>
        <xdr:cNvSpPr/>
      </xdr:nvSpPr>
      <xdr:spPr>
        <a:xfrm>
          <a:off x="3746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60960</xdr:rowOff>
    </xdr:from>
    <xdr:ext cx="534035" cy="259080"/>
    <xdr:sp macro="" textlink="">
      <xdr:nvSpPr>
        <xdr:cNvPr id="179" name="テキスト ボックス 178"/>
        <xdr:cNvSpPr txBox="1"/>
      </xdr:nvSpPr>
      <xdr:spPr>
        <a:xfrm>
          <a:off x="3529965"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58420</xdr:rowOff>
    </xdr:from>
    <xdr:to>
      <xdr:col>15</xdr:col>
      <xdr:colOff>50800</xdr:colOff>
      <xdr:row>78</xdr:row>
      <xdr:rowOff>66040</xdr:rowOff>
    </xdr:to>
    <xdr:cxnSp macro="">
      <xdr:nvCxnSpPr>
        <xdr:cNvPr id="180" name="直線コネクタ 179"/>
        <xdr:cNvCxnSpPr/>
      </xdr:nvCxnSpPr>
      <xdr:spPr>
        <a:xfrm flipV="1">
          <a:off x="2019300" y="13431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143510</xdr:rowOff>
    </xdr:from>
    <xdr:to>
      <xdr:col>15</xdr:col>
      <xdr:colOff>101600</xdr:colOff>
      <xdr:row>78</xdr:row>
      <xdr:rowOff>73025</xdr:rowOff>
    </xdr:to>
    <xdr:sp macro="" textlink="">
      <xdr:nvSpPr>
        <xdr:cNvPr id="181" name="フローチャート: 判断 180"/>
        <xdr:cNvSpPr/>
      </xdr:nvSpPr>
      <xdr:spPr>
        <a:xfrm>
          <a:off x="2857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89535</xdr:rowOff>
    </xdr:from>
    <xdr:ext cx="534035" cy="258445"/>
    <xdr:sp macro="" textlink="">
      <xdr:nvSpPr>
        <xdr:cNvPr id="182" name="テキスト ボックス 181"/>
        <xdr:cNvSpPr txBox="1"/>
      </xdr:nvSpPr>
      <xdr:spPr>
        <a:xfrm>
          <a:off x="2640965" y="13119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7620</xdr:rowOff>
    </xdr:from>
    <xdr:to>
      <xdr:col>10</xdr:col>
      <xdr:colOff>114300</xdr:colOff>
      <xdr:row>78</xdr:row>
      <xdr:rowOff>66040</xdr:rowOff>
    </xdr:to>
    <xdr:cxnSp macro="">
      <xdr:nvCxnSpPr>
        <xdr:cNvPr id="183" name="直線コネクタ 182"/>
        <xdr:cNvCxnSpPr/>
      </xdr:nvCxnSpPr>
      <xdr:spPr>
        <a:xfrm>
          <a:off x="1130300" y="133807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154940</xdr:rowOff>
    </xdr:from>
    <xdr:to>
      <xdr:col>10</xdr:col>
      <xdr:colOff>165100</xdr:colOff>
      <xdr:row>78</xdr:row>
      <xdr:rowOff>84455</xdr:rowOff>
    </xdr:to>
    <xdr:sp macro="" textlink="">
      <xdr:nvSpPr>
        <xdr:cNvPr id="184" name="フローチャート: 判断 183"/>
        <xdr:cNvSpPr/>
      </xdr:nvSpPr>
      <xdr:spPr>
        <a:xfrm>
          <a:off x="196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100965</xdr:rowOff>
    </xdr:from>
    <xdr:ext cx="534035" cy="258445"/>
    <xdr:sp macro="" textlink="">
      <xdr:nvSpPr>
        <xdr:cNvPr id="185" name="テキスト ボックス 184"/>
        <xdr:cNvSpPr txBox="1"/>
      </xdr:nvSpPr>
      <xdr:spPr>
        <a:xfrm>
          <a:off x="1751965" y="13131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156845</xdr:rowOff>
    </xdr:from>
    <xdr:to>
      <xdr:col>6</xdr:col>
      <xdr:colOff>38100</xdr:colOff>
      <xdr:row>78</xdr:row>
      <xdr:rowOff>86995</xdr:rowOff>
    </xdr:to>
    <xdr:sp macro="" textlink="">
      <xdr:nvSpPr>
        <xdr:cNvPr id="186" name="フローチャート: 判断 185"/>
        <xdr:cNvSpPr/>
      </xdr:nvSpPr>
      <xdr:spPr>
        <a:xfrm>
          <a:off x="1079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78</xdr:row>
      <xdr:rowOff>78105</xdr:rowOff>
    </xdr:from>
    <xdr:ext cx="534035" cy="258445"/>
    <xdr:sp macro="" textlink="">
      <xdr:nvSpPr>
        <xdr:cNvPr id="187" name="テキスト ボックス 186"/>
        <xdr:cNvSpPr txBox="1"/>
      </xdr:nvSpPr>
      <xdr:spPr>
        <a:xfrm>
          <a:off x="862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58420</xdr:rowOff>
    </xdr:from>
    <xdr:to>
      <xdr:col>24</xdr:col>
      <xdr:colOff>114300</xdr:colOff>
      <xdr:row>78</xdr:row>
      <xdr:rowOff>160020</xdr:rowOff>
    </xdr:to>
    <xdr:sp macro="" textlink="">
      <xdr:nvSpPr>
        <xdr:cNvPr id="193" name="楕円 192"/>
        <xdr:cNvSpPr/>
      </xdr:nvSpPr>
      <xdr:spPr>
        <a:xfrm>
          <a:off x="4584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144780</xdr:rowOff>
    </xdr:from>
    <xdr:ext cx="534670" cy="258445"/>
    <xdr:sp macro="" textlink="">
      <xdr:nvSpPr>
        <xdr:cNvPr id="194" name="維持補修費該当値テキスト"/>
        <xdr:cNvSpPr txBox="1"/>
      </xdr:nvSpPr>
      <xdr:spPr>
        <a:xfrm>
          <a:off x="4686300" y="13346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13,971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26670</xdr:rowOff>
    </xdr:from>
    <xdr:to>
      <xdr:col>20</xdr:col>
      <xdr:colOff>38100</xdr:colOff>
      <xdr:row>78</xdr:row>
      <xdr:rowOff>128270</xdr:rowOff>
    </xdr:to>
    <xdr:sp macro="" textlink="">
      <xdr:nvSpPr>
        <xdr:cNvPr id="195" name="楕円 194"/>
        <xdr:cNvSpPr/>
      </xdr:nvSpPr>
      <xdr:spPr>
        <a:xfrm>
          <a:off x="3746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78</xdr:row>
      <xdr:rowOff>119380</xdr:rowOff>
    </xdr:from>
    <xdr:ext cx="534035" cy="259080"/>
    <xdr:sp macro="" textlink="">
      <xdr:nvSpPr>
        <xdr:cNvPr id="196" name="テキスト ボックス 195"/>
        <xdr:cNvSpPr txBox="1"/>
      </xdr:nvSpPr>
      <xdr:spPr>
        <a:xfrm>
          <a:off x="3529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7620</xdr:rowOff>
    </xdr:from>
    <xdr:to>
      <xdr:col>15</xdr:col>
      <xdr:colOff>101600</xdr:colOff>
      <xdr:row>78</xdr:row>
      <xdr:rowOff>109220</xdr:rowOff>
    </xdr:to>
    <xdr:sp macro="" textlink="">
      <xdr:nvSpPr>
        <xdr:cNvPr id="197" name="楕円 196"/>
        <xdr:cNvSpPr/>
      </xdr:nvSpPr>
      <xdr:spPr>
        <a:xfrm>
          <a:off x="2857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78</xdr:row>
      <xdr:rowOff>100330</xdr:rowOff>
    </xdr:from>
    <xdr:ext cx="534035" cy="258445"/>
    <xdr:sp macro="" textlink="">
      <xdr:nvSpPr>
        <xdr:cNvPr id="198" name="テキスト ボックス 197"/>
        <xdr:cNvSpPr txBox="1"/>
      </xdr:nvSpPr>
      <xdr:spPr>
        <a:xfrm>
          <a:off x="2640965" y="1347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15240</xdr:rowOff>
    </xdr:from>
    <xdr:to>
      <xdr:col>10</xdr:col>
      <xdr:colOff>165100</xdr:colOff>
      <xdr:row>78</xdr:row>
      <xdr:rowOff>116840</xdr:rowOff>
    </xdr:to>
    <xdr:sp macro="" textlink="">
      <xdr:nvSpPr>
        <xdr:cNvPr id="199" name="楕円 198"/>
        <xdr:cNvSpPr/>
      </xdr:nvSpPr>
      <xdr:spPr>
        <a:xfrm>
          <a:off x="1968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78</xdr:row>
      <xdr:rowOff>107950</xdr:rowOff>
    </xdr:from>
    <xdr:ext cx="534035" cy="259080"/>
    <xdr:sp macro="" textlink="">
      <xdr:nvSpPr>
        <xdr:cNvPr id="200" name="テキスト ボックス 199"/>
        <xdr:cNvSpPr txBox="1"/>
      </xdr:nvSpPr>
      <xdr:spPr>
        <a:xfrm>
          <a:off x="17519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128270</xdr:rowOff>
    </xdr:from>
    <xdr:to>
      <xdr:col>6</xdr:col>
      <xdr:colOff>38100</xdr:colOff>
      <xdr:row>78</xdr:row>
      <xdr:rowOff>58420</xdr:rowOff>
    </xdr:to>
    <xdr:sp macro="" textlink="">
      <xdr:nvSpPr>
        <xdr:cNvPr id="201" name="楕円 200"/>
        <xdr:cNvSpPr/>
      </xdr:nvSpPr>
      <xdr:spPr>
        <a:xfrm>
          <a:off x="1079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74930</xdr:rowOff>
    </xdr:from>
    <xdr:ext cx="534035" cy="258445"/>
    <xdr:sp macro="" textlink="">
      <xdr:nvSpPr>
        <xdr:cNvPr id="202" name="テキスト ボックス 201"/>
        <xdr:cNvSpPr txBox="1"/>
      </xdr:nvSpPr>
      <xdr:spPr>
        <a:xfrm>
          <a:off x="862965" y="13105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8285" cy="258445"/>
    <xdr:sp macro="" textlink="">
      <xdr:nvSpPr>
        <xdr:cNvPr id="214" name="テキスト ボックス 213"/>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8445"/>
    <xdr:sp macro="" textlink="">
      <xdr:nvSpPr>
        <xdr:cNvPr id="216" name="テキスト ボックス 215"/>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8445"/>
    <xdr:sp macro="" textlink="">
      <xdr:nvSpPr>
        <xdr:cNvPr id="218" name="テキスト ボックス 217"/>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4995" cy="258445"/>
    <xdr:sp macro="" textlink="">
      <xdr:nvSpPr>
        <xdr:cNvPr id="222" name="テキスト ボックス 221"/>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4995" cy="258445"/>
    <xdr:sp macro="" textlink="">
      <xdr:nvSpPr>
        <xdr:cNvPr id="224" name="テキスト ボックス 223"/>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4995" cy="258445"/>
    <xdr:sp macro="" textlink="">
      <xdr:nvSpPr>
        <xdr:cNvPr id="226" name="テキスト ボックス 225"/>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76835</xdr:rowOff>
    </xdr:from>
    <xdr:to>
      <xdr:col>24</xdr:col>
      <xdr:colOff>62865</xdr:colOff>
      <xdr:row>98</xdr:row>
      <xdr:rowOff>111760</xdr:rowOff>
    </xdr:to>
    <xdr:cxnSp macro="">
      <xdr:nvCxnSpPr>
        <xdr:cNvPr id="230" name="直線コネクタ 229"/>
        <xdr:cNvCxnSpPr/>
      </xdr:nvCxnSpPr>
      <xdr:spPr>
        <a:xfrm flipV="1">
          <a:off x="4633595" y="1550733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115570</xdr:rowOff>
    </xdr:from>
    <xdr:ext cx="534670" cy="259080"/>
    <xdr:sp macro="" textlink="">
      <xdr:nvSpPr>
        <xdr:cNvPr id="231" name="扶助費最小値テキスト"/>
        <xdr:cNvSpPr txBox="1"/>
      </xdr:nvSpPr>
      <xdr:spPr>
        <a:xfrm>
          <a:off x="4686300" y="16917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20,906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111760</xdr:rowOff>
    </xdr:from>
    <xdr:to>
      <xdr:col>24</xdr:col>
      <xdr:colOff>152400</xdr:colOff>
      <xdr:row>98</xdr:row>
      <xdr:rowOff>111760</xdr:rowOff>
    </xdr:to>
    <xdr:cxnSp macro="">
      <xdr:nvCxnSpPr>
        <xdr:cNvPr id="232" name="直線コネクタ 231"/>
        <xdr:cNvCxnSpPr/>
      </xdr:nvCxnSpPr>
      <xdr:spPr>
        <a:xfrm>
          <a:off x="4546600" y="1691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23495</xdr:rowOff>
    </xdr:from>
    <xdr:ext cx="598805" cy="259080"/>
    <xdr:sp macro="" textlink="">
      <xdr:nvSpPr>
        <xdr:cNvPr id="233" name="扶助費最大値テキスト"/>
        <xdr:cNvSpPr txBox="1"/>
      </xdr:nvSpPr>
      <xdr:spPr>
        <a:xfrm>
          <a:off x="4686300" y="15282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168,631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76835</xdr:rowOff>
    </xdr:from>
    <xdr:to>
      <xdr:col>24</xdr:col>
      <xdr:colOff>152400</xdr:colOff>
      <xdr:row>90</xdr:row>
      <xdr:rowOff>76835</xdr:rowOff>
    </xdr:to>
    <xdr:cxnSp macro="">
      <xdr:nvCxnSpPr>
        <xdr:cNvPr id="234" name="直線コネクタ 233"/>
        <xdr:cNvCxnSpPr/>
      </xdr:nvCxnSpPr>
      <xdr:spPr>
        <a:xfrm>
          <a:off x="4546600" y="1550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43180</xdr:rowOff>
    </xdr:from>
    <xdr:to>
      <xdr:col>24</xdr:col>
      <xdr:colOff>63500</xdr:colOff>
      <xdr:row>97</xdr:row>
      <xdr:rowOff>52705</xdr:rowOff>
    </xdr:to>
    <xdr:cxnSp macro="">
      <xdr:nvCxnSpPr>
        <xdr:cNvPr id="235" name="直線コネクタ 234"/>
        <xdr:cNvCxnSpPr/>
      </xdr:nvCxnSpPr>
      <xdr:spPr>
        <a:xfrm>
          <a:off x="3797300" y="166738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635</xdr:rowOff>
    </xdr:from>
    <xdr:ext cx="534670" cy="259080"/>
    <xdr:sp macro="" textlink="">
      <xdr:nvSpPr>
        <xdr:cNvPr id="236" name="扶助費平均値テキスト"/>
        <xdr:cNvSpPr txBox="1"/>
      </xdr:nvSpPr>
      <xdr:spPr>
        <a:xfrm>
          <a:off x="4686300" y="16288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149225</xdr:rowOff>
    </xdr:from>
    <xdr:to>
      <xdr:col>24</xdr:col>
      <xdr:colOff>114300</xdr:colOff>
      <xdr:row>96</xdr:row>
      <xdr:rowOff>79375</xdr:rowOff>
    </xdr:to>
    <xdr:sp macro="" textlink="">
      <xdr:nvSpPr>
        <xdr:cNvPr id="237" name="フローチャート: 判断 236"/>
        <xdr:cNvSpPr/>
      </xdr:nvSpPr>
      <xdr:spPr>
        <a:xfrm>
          <a:off x="4584700" y="164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34290</xdr:rowOff>
    </xdr:from>
    <xdr:to>
      <xdr:col>19</xdr:col>
      <xdr:colOff>177800</xdr:colOff>
      <xdr:row>97</xdr:row>
      <xdr:rowOff>43180</xdr:rowOff>
    </xdr:to>
    <xdr:cxnSp macro="">
      <xdr:nvCxnSpPr>
        <xdr:cNvPr id="238" name="直線コネクタ 237"/>
        <xdr:cNvCxnSpPr/>
      </xdr:nvCxnSpPr>
      <xdr:spPr>
        <a:xfrm>
          <a:off x="2908300" y="16664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134620</xdr:rowOff>
    </xdr:from>
    <xdr:to>
      <xdr:col>20</xdr:col>
      <xdr:colOff>38100</xdr:colOff>
      <xdr:row>96</xdr:row>
      <xdr:rowOff>64770</xdr:rowOff>
    </xdr:to>
    <xdr:sp macro="" textlink="">
      <xdr:nvSpPr>
        <xdr:cNvPr id="239" name="フローチャート: 判断 238"/>
        <xdr:cNvSpPr/>
      </xdr:nvSpPr>
      <xdr:spPr>
        <a:xfrm>
          <a:off x="3746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81280</xdr:rowOff>
    </xdr:from>
    <xdr:ext cx="534035" cy="259080"/>
    <xdr:sp macro="" textlink="">
      <xdr:nvSpPr>
        <xdr:cNvPr id="240" name="テキスト ボックス 239"/>
        <xdr:cNvSpPr txBox="1"/>
      </xdr:nvSpPr>
      <xdr:spPr>
        <a:xfrm>
          <a:off x="3529965" y="1619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22225</xdr:rowOff>
    </xdr:from>
    <xdr:to>
      <xdr:col>15</xdr:col>
      <xdr:colOff>50800</xdr:colOff>
      <xdr:row>97</xdr:row>
      <xdr:rowOff>34290</xdr:rowOff>
    </xdr:to>
    <xdr:cxnSp macro="">
      <xdr:nvCxnSpPr>
        <xdr:cNvPr id="241" name="直線コネクタ 240"/>
        <xdr:cNvCxnSpPr/>
      </xdr:nvCxnSpPr>
      <xdr:spPr>
        <a:xfrm>
          <a:off x="2019300" y="166528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125095</xdr:rowOff>
    </xdr:from>
    <xdr:to>
      <xdr:col>15</xdr:col>
      <xdr:colOff>101600</xdr:colOff>
      <xdr:row>96</xdr:row>
      <xdr:rowOff>55245</xdr:rowOff>
    </xdr:to>
    <xdr:sp macro="" textlink="">
      <xdr:nvSpPr>
        <xdr:cNvPr id="242" name="フローチャート: 判断 241"/>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71755</xdr:rowOff>
    </xdr:from>
    <xdr:ext cx="534035" cy="259080"/>
    <xdr:sp macro="" textlink="">
      <xdr:nvSpPr>
        <xdr:cNvPr id="243" name="テキスト ボックス 242"/>
        <xdr:cNvSpPr txBox="1"/>
      </xdr:nvSpPr>
      <xdr:spPr>
        <a:xfrm>
          <a:off x="2640965" y="16188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164465</xdr:rowOff>
    </xdr:from>
    <xdr:to>
      <xdr:col>10</xdr:col>
      <xdr:colOff>114300</xdr:colOff>
      <xdr:row>97</xdr:row>
      <xdr:rowOff>22225</xdr:rowOff>
    </xdr:to>
    <xdr:cxnSp macro="">
      <xdr:nvCxnSpPr>
        <xdr:cNvPr id="244" name="直線コネクタ 243"/>
        <xdr:cNvCxnSpPr/>
      </xdr:nvCxnSpPr>
      <xdr:spPr>
        <a:xfrm>
          <a:off x="1130300" y="166236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4445</xdr:rowOff>
    </xdr:from>
    <xdr:to>
      <xdr:col>10</xdr:col>
      <xdr:colOff>165100</xdr:colOff>
      <xdr:row>96</xdr:row>
      <xdr:rowOff>106045</xdr:rowOff>
    </xdr:to>
    <xdr:sp macro="" textlink="">
      <xdr:nvSpPr>
        <xdr:cNvPr id="245" name="フローチャート: 判断 244"/>
        <xdr:cNvSpPr/>
      </xdr:nvSpPr>
      <xdr:spPr>
        <a:xfrm>
          <a:off x="1968500" y="1646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122555</xdr:rowOff>
    </xdr:from>
    <xdr:ext cx="534035" cy="258445"/>
    <xdr:sp macro="" textlink="">
      <xdr:nvSpPr>
        <xdr:cNvPr id="246" name="テキスト ボックス 245"/>
        <xdr:cNvSpPr txBox="1"/>
      </xdr:nvSpPr>
      <xdr:spPr>
        <a:xfrm>
          <a:off x="1751965" y="1623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15240</xdr:rowOff>
    </xdr:from>
    <xdr:to>
      <xdr:col>6</xdr:col>
      <xdr:colOff>38100</xdr:colOff>
      <xdr:row>96</xdr:row>
      <xdr:rowOff>116840</xdr:rowOff>
    </xdr:to>
    <xdr:sp macro="" textlink="">
      <xdr:nvSpPr>
        <xdr:cNvPr id="247" name="フローチャート: 判断 246"/>
        <xdr:cNvSpPr/>
      </xdr:nvSpPr>
      <xdr:spPr>
        <a:xfrm>
          <a:off x="1079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133350</xdr:rowOff>
    </xdr:from>
    <xdr:ext cx="534035" cy="258445"/>
    <xdr:sp macro="" textlink="">
      <xdr:nvSpPr>
        <xdr:cNvPr id="248" name="テキスト ボックス 247"/>
        <xdr:cNvSpPr txBox="1"/>
      </xdr:nvSpPr>
      <xdr:spPr>
        <a:xfrm>
          <a:off x="86296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1905</xdr:rowOff>
    </xdr:from>
    <xdr:to>
      <xdr:col>24</xdr:col>
      <xdr:colOff>114300</xdr:colOff>
      <xdr:row>97</xdr:row>
      <xdr:rowOff>103505</xdr:rowOff>
    </xdr:to>
    <xdr:sp macro="" textlink="">
      <xdr:nvSpPr>
        <xdr:cNvPr id="254" name="楕円 253"/>
        <xdr:cNvSpPr/>
      </xdr:nvSpPr>
      <xdr:spPr>
        <a:xfrm>
          <a:off x="45847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151765</xdr:rowOff>
    </xdr:from>
    <xdr:ext cx="534670" cy="259080"/>
    <xdr:sp macro="" textlink="">
      <xdr:nvSpPr>
        <xdr:cNvPr id="255" name="扶助費該当値テキスト"/>
        <xdr:cNvSpPr txBox="1"/>
      </xdr:nvSpPr>
      <xdr:spPr>
        <a:xfrm>
          <a:off x="4686300"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163830</xdr:rowOff>
    </xdr:from>
    <xdr:to>
      <xdr:col>20</xdr:col>
      <xdr:colOff>38100</xdr:colOff>
      <xdr:row>97</xdr:row>
      <xdr:rowOff>93980</xdr:rowOff>
    </xdr:to>
    <xdr:sp macro="" textlink="">
      <xdr:nvSpPr>
        <xdr:cNvPr id="256" name="楕円 255"/>
        <xdr:cNvSpPr/>
      </xdr:nvSpPr>
      <xdr:spPr>
        <a:xfrm>
          <a:off x="37465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85090</xdr:rowOff>
    </xdr:from>
    <xdr:ext cx="534035" cy="259080"/>
    <xdr:sp macro="" textlink="">
      <xdr:nvSpPr>
        <xdr:cNvPr id="257" name="テキスト ボックス 256"/>
        <xdr:cNvSpPr txBox="1"/>
      </xdr:nvSpPr>
      <xdr:spPr>
        <a:xfrm>
          <a:off x="3529965" y="16715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154940</xdr:rowOff>
    </xdr:from>
    <xdr:to>
      <xdr:col>15</xdr:col>
      <xdr:colOff>101600</xdr:colOff>
      <xdr:row>97</xdr:row>
      <xdr:rowOff>85090</xdr:rowOff>
    </xdr:to>
    <xdr:sp macro="" textlink="">
      <xdr:nvSpPr>
        <xdr:cNvPr id="258" name="楕円 257"/>
        <xdr:cNvSpPr/>
      </xdr:nvSpPr>
      <xdr:spPr>
        <a:xfrm>
          <a:off x="2857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76200</xdr:rowOff>
    </xdr:from>
    <xdr:ext cx="534035" cy="258445"/>
    <xdr:sp macro="" textlink="">
      <xdr:nvSpPr>
        <xdr:cNvPr id="259" name="テキスト ボックス 258"/>
        <xdr:cNvSpPr txBox="1"/>
      </xdr:nvSpPr>
      <xdr:spPr>
        <a:xfrm>
          <a:off x="2640965" y="16706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143510</xdr:rowOff>
    </xdr:from>
    <xdr:to>
      <xdr:col>10</xdr:col>
      <xdr:colOff>165100</xdr:colOff>
      <xdr:row>97</xdr:row>
      <xdr:rowOff>73025</xdr:rowOff>
    </xdr:to>
    <xdr:sp macro="" textlink="">
      <xdr:nvSpPr>
        <xdr:cNvPr id="260" name="楕円 259"/>
        <xdr:cNvSpPr/>
      </xdr:nvSpPr>
      <xdr:spPr>
        <a:xfrm>
          <a:off x="19685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64135</xdr:rowOff>
    </xdr:from>
    <xdr:ext cx="534035" cy="258445"/>
    <xdr:sp macro="" textlink="">
      <xdr:nvSpPr>
        <xdr:cNvPr id="261" name="テキスト ボックス 260"/>
        <xdr:cNvSpPr txBox="1"/>
      </xdr:nvSpPr>
      <xdr:spPr>
        <a:xfrm>
          <a:off x="1751965" y="1669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113665</xdr:rowOff>
    </xdr:from>
    <xdr:to>
      <xdr:col>6</xdr:col>
      <xdr:colOff>38100</xdr:colOff>
      <xdr:row>97</xdr:row>
      <xdr:rowOff>43815</xdr:rowOff>
    </xdr:to>
    <xdr:sp macro="" textlink="">
      <xdr:nvSpPr>
        <xdr:cNvPr id="262" name="楕円 261"/>
        <xdr:cNvSpPr/>
      </xdr:nvSpPr>
      <xdr:spPr>
        <a:xfrm>
          <a:off x="1079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34925</xdr:rowOff>
    </xdr:from>
    <xdr:ext cx="534035" cy="259080"/>
    <xdr:sp macro="" textlink="">
      <xdr:nvSpPr>
        <xdr:cNvPr id="263" name="テキスト ボックス 262"/>
        <xdr:cNvSpPr txBox="1"/>
      </xdr:nvSpPr>
      <xdr:spPr>
        <a:xfrm>
          <a:off x="862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7" name="テキスト ボックス 276"/>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9"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1"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3"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5165" cy="258445"/>
    <xdr:sp macro="" textlink="">
      <xdr:nvSpPr>
        <xdr:cNvPr id="285" name="テキスト ボックス 284"/>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99060</xdr:rowOff>
    </xdr:from>
    <xdr:to>
      <xdr:col>54</xdr:col>
      <xdr:colOff>189865</xdr:colOff>
      <xdr:row>38</xdr:row>
      <xdr:rowOff>137160</xdr:rowOff>
    </xdr:to>
    <xdr:cxnSp macro="">
      <xdr:nvCxnSpPr>
        <xdr:cNvPr id="287" name="直線コネクタ 286"/>
        <xdr:cNvCxnSpPr/>
      </xdr:nvCxnSpPr>
      <xdr:spPr>
        <a:xfrm flipV="1">
          <a:off x="10475595" y="54140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140970</xdr:rowOff>
    </xdr:from>
    <xdr:ext cx="534670" cy="259080"/>
    <xdr:sp macro="" textlink="">
      <xdr:nvSpPr>
        <xdr:cNvPr id="288" name="補助費等最小値テキスト"/>
        <xdr:cNvSpPr txBox="1"/>
      </xdr:nvSpPr>
      <xdr:spPr>
        <a:xfrm>
          <a:off x="10528300" y="665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41,365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137160</xdr:rowOff>
    </xdr:from>
    <xdr:to>
      <xdr:col>55</xdr:col>
      <xdr:colOff>88900</xdr:colOff>
      <xdr:row>38</xdr:row>
      <xdr:rowOff>137160</xdr:rowOff>
    </xdr:to>
    <xdr:cxnSp macro="">
      <xdr:nvCxnSpPr>
        <xdr:cNvPr id="289" name="直線コネクタ 288"/>
        <xdr:cNvCxnSpPr/>
      </xdr:nvCxnSpPr>
      <xdr:spPr>
        <a:xfrm>
          <a:off x="10388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45720</xdr:rowOff>
    </xdr:from>
    <xdr:ext cx="598805" cy="259080"/>
    <xdr:sp macro="" textlink="">
      <xdr:nvSpPr>
        <xdr:cNvPr id="290" name="補助費等最大値テキスト"/>
        <xdr:cNvSpPr txBox="1"/>
      </xdr:nvSpPr>
      <xdr:spPr>
        <a:xfrm>
          <a:off x="10528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691,405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99060</xdr:rowOff>
    </xdr:from>
    <xdr:to>
      <xdr:col>55</xdr:col>
      <xdr:colOff>88900</xdr:colOff>
      <xdr:row>31</xdr:row>
      <xdr:rowOff>99060</xdr:rowOff>
    </xdr:to>
    <xdr:cxnSp macro="">
      <xdr:nvCxnSpPr>
        <xdr:cNvPr id="291" name="直線コネクタ 290"/>
        <xdr:cNvCxnSpPr/>
      </xdr:nvCxnSpPr>
      <xdr:spPr>
        <a:xfrm>
          <a:off x="10388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104775</xdr:rowOff>
    </xdr:from>
    <xdr:to>
      <xdr:col>55</xdr:col>
      <xdr:colOff>0</xdr:colOff>
      <xdr:row>36</xdr:row>
      <xdr:rowOff>151765</xdr:rowOff>
    </xdr:to>
    <xdr:cxnSp macro="">
      <xdr:nvCxnSpPr>
        <xdr:cNvPr id="292" name="直線コネクタ 291"/>
        <xdr:cNvCxnSpPr/>
      </xdr:nvCxnSpPr>
      <xdr:spPr>
        <a:xfrm flipV="1">
          <a:off x="9639300" y="6105525"/>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126365</xdr:rowOff>
    </xdr:from>
    <xdr:ext cx="598805" cy="259080"/>
    <xdr:sp macro="" textlink="">
      <xdr:nvSpPr>
        <xdr:cNvPr id="293" name="補助費等平均値テキスト"/>
        <xdr:cNvSpPr txBox="1"/>
      </xdr:nvSpPr>
      <xdr:spPr>
        <a:xfrm>
          <a:off x="10528300" y="62985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147955</xdr:rowOff>
    </xdr:from>
    <xdr:to>
      <xdr:col>55</xdr:col>
      <xdr:colOff>50800</xdr:colOff>
      <xdr:row>37</xdr:row>
      <xdr:rowOff>78105</xdr:rowOff>
    </xdr:to>
    <xdr:sp macro="" textlink="">
      <xdr:nvSpPr>
        <xdr:cNvPr id="294" name="フローチャート: 判断 293"/>
        <xdr:cNvSpPr/>
      </xdr:nvSpPr>
      <xdr:spPr>
        <a:xfrm>
          <a:off x="104267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31750</xdr:rowOff>
    </xdr:from>
    <xdr:to>
      <xdr:col>50</xdr:col>
      <xdr:colOff>114300</xdr:colOff>
      <xdr:row>36</xdr:row>
      <xdr:rowOff>151765</xdr:rowOff>
    </xdr:to>
    <xdr:cxnSp macro="">
      <xdr:nvCxnSpPr>
        <xdr:cNvPr id="295" name="直線コネクタ 294"/>
        <xdr:cNvCxnSpPr/>
      </xdr:nvCxnSpPr>
      <xdr:spPr>
        <a:xfrm>
          <a:off x="8750300" y="620395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6" name="フローチャート: 判断 295"/>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55880</xdr:rowOff>
    </xdr:from>
    <xdr:ext cx="598170" cy="259080"/>
    <xdr:sp macro="" textlink="">
      <xdr:nvSpPr>
        <xdr:cNvPr id="297" name="テキスト ボックス 296"/>
        <xdr:cNvSpPr txBox="1"/>
      </xdr:nvSpPr>
      <xdr:spPr>
        <a:xfrm>
          <a:off x="9339580" y="6399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31750</xdr:rowOff>
    </xdr:from>
    <xdr:to>
      <xdr:col>45</xdr:col>
      <xdr:colOff>177800</xdr:colOff>
      <xdr:row>36</xdr:row>
      <xdr:rowOff>115570</xdr:rowOff>
    </xdr:to>
    <xdr:cxnSp macro="">
      <xdr:nvCxnSpPr>
        <xdr:cNvPr id="298" name="直線コネクタ 297"/>
        <xdr:cNvCxnSpPr/>
      </xdr:nvCxnSpPr>
      <xdr:spPr>
        <a:xfrm flipV="1">
          <a:off x="7861300" y="620395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299" name="フローチャート: 判断 298"/>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84455</xdr:rowOff>
    </xdr:from>
    <xdr:ext cx="598170" cy="259080"/>
    <xdr:sp macro="" textlink="">
      <xdr:nvSpPr>
        <xdr:cNvPr id="300" name="テキスト ボックス 299"/>
        <xdr:cNvSpPr txBox="1"/>
      </xdr:nvSpPr>
      <xdr:spPr>
        <a:xfrm>
          <a:off x="8450580" y="6428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115570</xdr:rowOff>
    </xdr:from>
    <xdr:to>
      <xdr:col>41</xdr:col>
      <xdr:colOff>50800</xdr:colOff>
      <xdr:row>37</xdr:row>
      <xdr:rowOff>67310</xdr:rowOff>
    </xdr:to>
    <xdr:cxnSp macro="">
      <xdr:nvCxnSpPr>
        <xdr:cNvPr id="301" name="直線コネクタ 300"/>
        <xdr:cNvCxnSpPr/>
      </xdr:nvCxnSpPr>
      <xdr:spPr>
        <a:xfrm flipV="1">
          <a:off x="6972300" y="628777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xdr:rowOff>
    </xdr:from>
    <xdr:to>
      <xdr:col>41</xdr:col>
      <xdr:colOff>101600</xdr:colOff>
      <xdr:row>37</xdr:row>
      <xdr:rowOff>103505</xdr:rowOff>
    </xdr:to>
    <xdr:sp macro="" textlink="">
      <xdr:nvSpPr>
        <xdr:cNvPr id="302" name="フローチャート: 判断 301"/>
        <xdr:cNvSpPr/>
      </xdr:nvSpPr>
      <xdr:spPr>
        <a:xfrm>
          <a:off x="7810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94615</xdr:rowOff>
    </xdr:from>
    <xdr:ext cx="598170" cy="259080"/>
    <xdr:sp macro="" textlink="">
      <xdr:nvSpPr>
        <xdr:cNvPr id="303" name="テキスト ボックス 302"/>
        <xdr:cNvSpPr txBox="1"/>
      </xdr:nvSpPr>
      <xdr:spPr>
        <a:xfrm>
          <a:off x="7561580" y="64382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13335</xdr:rowOff>
    </xdr:from>
    <xdr:to>
      <xdr:col>36</xdr:col>
      <xdr:colOff>165100</xdr:colOff>
      <xdr:row>37</xdr:row>
      <xdr:rowOff>114935</xdr:rowOff>
    </xdr:to>
    <xdr:sp macro="" textlink="">
      <xdr:nvSpPr>
        <xdr:cNvPr id="304" name="フローチャート: 判断 303"/>
        <xdr:cNvSpPr/>
      </xdr:nvSpPr>
      <xdr:spPr>
        <a:xfrm>
          <a:off x="69215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132080</xdr:rowOff>
    </xdr:from>
    <xdr:ext cx="598170" cy="258445"/>
    <xdr:sp macro="" textlink="">
      <xdr:nvSpPr>
        <xdr:cNvPr id="305" name="テキスト ボックス 304"/>
        <xdr:cNvSpPr txBox="1"/>
      </xdr:nvSpPr>
      <xdr:spPr>
        <a:xfrm>
          <a:off x="6672580" y="6132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53975</xdr:rowOff>
    </xdr:from>
    <xdr:to>
      <xdr:col>55</xdr:col>
      <xdr:colOff>50800</xdr:colOff>
      <xdr:row>35</xdr:row>
      <xdr:rowOff>155575</xdr:rowOff>
    </xdr:to>
    <xdr:sp macro="" textlink="">
      <xdr:nvSpPr>
        <xdr:cNvPr id="311" name="楕円 310"/>
        <xdr:cNvSpPr/>
      </xdr:nvSpPr>
      <xdr:spPr>
        <a:xfrm>
          <a:off x="10426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76835</xdr:rowOff>
    </xdr:from>
    <xdr:ext cx="598805" cy="258445"/>
    <xdr:sp macro="" textlink="">
      <xdr:nvSpPr>
        <xdr:cNvPr id="312" name="補助費等該当値テキスト"/>
        <xdr:cNvSpPr txBox="1"/>
      </xdr:nvSpPr>
      <xdr:spPr>
        <a:xfrm>
          <a:off x="10528300" y="5906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328,340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100965</xdr:rowOff>
    </xdr:from>
    <xdr:to>
      <xdr:col>50</xdr:col>
      <xdr:colOff>165100</xdr:colOff>
      <xdr:row>37</xdr:row>
      <xdr:rowOff>31115</xdr:rowOff>
    </xdr:to>
    <xdr:sp macro="" textlink="">
      <xdr:nvSpPr>
        <xdr:cNvPr id="313" name="楕円 312"/>
        <xdr:cNvSpPr/>
      </xdr:nvSpPr>
      <xdr:spPr>
        <a:xfrm>
          <a:off x="958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47625</xdr:rowOff>
    </xdr:from>
    <xdr:ext cx="598170" cy="259080"/>
    <xdr:sp macro="" textlink="">
      <xdr:nvSpPr>
        <xdr:cNvPr id="314" name="テキスト ボックス 313"/>
        <xdr:cNvSpPr txBox="1"/>
      </xdr:nvSpPr>
      <xdr:spPr>
        <a:xfrm>
          <a:off x="9339580" y="6048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152400</xdr:rowOff>
    </xdr:from>
    <xdr:to>
      <xdr:col>46</xdr:col>
      <xdr:colOff>38100</xdr:colOff>
      <xdr:row>36</xdr:row>
      <xdr:rowOff>82550</xdr:rowOff>
    </xdr:to>
    <xdr:sp macro="" textlink="">
      <xdr:nvSpPr>
        <xdr:cNvPr id="315" name="楕円 314"/>
        <xdr:cNvSpPr/>
      </xdr:nvSpPr>
      <xdr:spPr>
        <a:xfrm>
          <a:off x="8699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99060</xdr:rowOff>
    </xdr:from>
    <xdr:ext cx="598170" cy="258445"/>
    <xdr:sp macro="" textlink="">
      <xdr:nvSpPr>
        <xdr:cNvPr id="316" name="テキスト ボックス 315"/>
        <xdr:cNvSpPr txBox="1"/>
      </xdr:nvSpPr>
      <xdr:spPr>
        <a:xfrm>
          <a:off x="8450580" y="5928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276,733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64770</xdr:rowOff>
    </xdr:from>
    <xdr:to>
      <xdr:col>41</xdr:col>
      <xdr:colOff>101600</xdr:colOff>
      <xdr:row>36</xdr:row>
      <xdr:rowOff>166370</xdr:rowOff>
    </xdr:to>
    <xdr:sp macro="" textlink="">
      <xdr:nvSpPr>
        <xdr:cNvPr id="317" name="楕円 316"/>
        <xdr:cNvSpPr/>
      </xdr:nvSpPr>
      <xdr:spPr>
        <a:xfrm>
          <a:off x="7810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11430</xdr:rowOff>
    </xdr:from>
    <xdr:ext cx="598170" cy="259080"/>
    <xdr:sp macro="" textlink="">
      <xdr:nvSpPr>
        <xdr:cNvPr id="318" name="テキスト ボックス 317"/>
        <xdr:cNvSpPr txBox="1"/>
      </xdr:nvSpPr>
      <xdr:spPr>
        <a:xfrm>
          <a:off x="7561580" y="6012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232,653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16510</xdr:rowOff>
    </xdr:from>
    <xdr:to>
      <xdr:col>36</xdr:col>
      <xdr:colOff>165100</xdr:colOff>
      <xdr:row>37</xdr:row>
      <xdr:rowOff>118110</xdr:rowOff>
    </xdr:to>
    <xdr:sp macro="" textlink="">
      <xdr:nvSpPr>
        <xdr:cNvPr id="319" name="楕円 318"/>
        <xdr:cNvSpPr/>
      </xdr:nvSpPr>
      <xdr:spPr>
        <a:xfrm>
          <a:off x="692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109220</xdr:rowOff>
    </xdr:from>
    <xdr:ext cx="598170" cy="258445"/>
    <xdr:sp macro="" textlink="">
      <xdr:nvSpPr>
        <xdr:cNvPr id="320" name="テキスト ボックス 319"/>
        <xdr:cNvSpPr txBox="1"/>
      </xdr:nvSpPr>
      <xdr:spPr>
        <a:xfrm>
          <a:off x="6672580" y="6452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2" name="テキスト ボックス 331"/>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34" name="テキスト ボックス 333"/>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36" name="テキスト ボックス 335"/>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8" name="テキスト ボックス 337"/>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74930</xdr:rowOff>
    </xdr:from>
    <xdr:to>
      <xdr:col>54</xdr:col>
      <xdr:colOff>189865</xdr:colOff>
      <xdr:row>58</xdr:row>
      <xdr:rowOff>123190</xdr:rowOff>
    </xdr:to>
    <xdr:cxnSp macro="">
      <xdr:nvCxnSpPr>
        <xdr:cNvPr id="342" name="直線コネクタ 341"/>
        <xdr:cNvCxnSpPr/>
      </xdr:nvCxnSpPr>
      <xdr:spPr>
        <a:xfrm flipV="1">
          <a:off x="10475595" y="881888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127000</xdr:rowOff>
    </xdr:from>
    <xdr:ext cx="534670" cy="259080"/>
    <xdr:sp macro="" textlink="">
      <xdr:nvSpPr>
        <xdr:cNvPr id="343" name="普通建設事業費最小値テキスト"/>
        <xdr:cNvSpPr txBox="1"/>
      </xdr:nvSpPr>
      <xdr:spPr>
        <a:xfrm>
          <a:off x="10528300" y="10071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123190</xdr:rowOff>
    </xdr:from>
    <xdr:to>
      <xdr:col>55</xdr:col>
      <xdr:colOff>88900</xdr:colOff>
      <xdr:row>58</xdr:row>
      <xdr:rowOff>123190</xdr:rowOff>
    </xdr:to>
    <xdr:cxnSp macro="">
      <xdr:nvCxnSpPr>
        <xdr:cNvPr id="344" name="直線コネクタ 343"/>
        <xdr:cNvCxnSpPr/>
      </xdr:nvCxnSpPr>
      <xdr:spPr>
        <a:xfrm>
          <a:off x="103886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21590</xdr:rowOff>
    </xdr:from>
    <xdr:ext cx="690245" cy="259080"/>
    <xdr:sp macro="" textlink="">
      <xdr:nvSpPr>
        <xdr:cNvPr id="345"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2,766,633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74930</xdr:rowOff>
    </xdr:from>
    <xdr:to>
      <xdr:col>55</xdr:col>
      <xdr:colOff>88900</xdr:colOff>
      <xdr:row>51</xdr:row>
      <xdr:rowOff>74930</xdr:rowOff>
    </xdr:to>
    <xdr:cxnSp macro="">
      <xdr:nvCxnSpPr>
        <xdr:cNvPr id="346" name="直線コネクタ 345"/>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166370</xdr:rowOff>
    </xdr:from>
    <xdr:to>
      <xdr:col>55</xdr:col>
      <xdr:colOff>0</xdr:colOff>
      <xdr:row>58</xdr:row>
      <xdr:rowOff>101600</xdr:rowOff>
    </xdr:to>
    <xdr:cxnSp macro="">
      <xdr:nvCxnSpPr>
        <xdr:cNvPr id="347" name="直線コネクタ 346"/>
        <xdr:cNvCxnSpPr/>
      </xdr:nvCxnSpPr>
      <xdr:spPr>
        <a:xfrm>
          <a:off x="9639300" y="993902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158750</xdr:rowOff>
    </xdr:from>
    <xdr:ext cx="598805" cy="259080"/>
    <xdr:sp macro="" textlink="">
      <xdr:nvSpPr>
        <xdr:cNvPr id="348" name="普通建設事業費平均値テキスト"/>
        <xdr:cNvSpPr txBox="1"/>
      </xdr:nvSpPr>
      <xdr:spPr>
        <a:xfrm>
          <a:off x="10528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49" name="フローチャート: 判断 348"/>
        <xdr:cNvSpPr/>
      </xdr:nvSpPr>
      <xdr:spPr>
        <a:xfrm>
          <a:off x="10426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166370</xdr:rowOff>
    </xdr:from>
    <xdr:to>
      <xdr:col>50</xdr:col>
      <xdr:colOff>114300</xdr:colOff>
      <xdr:row>58</xdr:row>
      <xdr:rowOff>117475</xdr:rowOff>
    </xdr:to>
    <xdr:cxnSp macro="">
      <xdr:nvCxnSpPr>
        <xdr:cNvPr id="350" name="直線コネクタ 349"/>
        <xdr:cNvCxnSpPr/>
      </xdr:nvCxnSpPr>
      <xdr:spPr>
        <a:xfrm flipV="1">
          <a:off x="8750300" y="993902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127000</xdr:rowOff>
    </xdr:from>
    <xdr:to>
      <xdr:col>50</xdr:col>
      <xdr:colOff>165100</xdr:colOff>
      <xdr:row>58</xdr:row>
      <xdr:rowOff>57150</xdr:rowOff>
    </xdr:to>
    <xdr:sp macro="" textlink="">
      <xdr:nvSpPr>
        <xdr:cNvPr id="351" name="フローチャート: 判断 350"/>
        <xdr:cNvSpPr/>
      </xdr:nvSpPr>
      <xdr:spPr>
        <a:xfrm>
          <a:off x="9588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48260</xdr:rowOff>
    </xdr:from>
    <xdr:ext cx="598170" cy="259080"/>
    <xdr:sp macro="" textlink="">
      <xdr:nvSpPr>
        <xdr:cNvPr id="352" name="テキスト ボックス 351"/>
        <xdr:cNvSpPr txBox="1"/>
      </xdr:nvSpPr>
      <xdr:spPr>
        <a:xfrm>
          <a:off x="9339580" y="9992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61595</xdr:rowOff>
    </xdr:from>
    <xdr:to>
      <xdr:col>45</xdr:col>
      <xdr:colOff>177800</xdr:colOff>
      <xdr:row>58</xdr:row>
      <xdr:rowOff>117475</xdr:rowOff>
    </xdr:to>
    <xdr:cxnSp macro="">
      <xdr:nvCxnSpPr>
        <xdr:cNvPr id="353" name="直線コネクタ 352"/>
        <xdr:cNvCxnSpPr/>
      </xdr:nvCxnSpPr>
      <xdr:spPr>
        <a:xfrm>
          <a:off x="7861300" y="100056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127000</xdr:rowOff>
    </xdr:from>
    <xdr:to>
      <xdr:col>46</xdr:col>
      <xdr:colOff>38100</xdr:colOff>
      <xdr:row>58</xdr:row>
      <xdr:rowOff>57150</xdr:rowOff>
    </xdr:to>
    <xdr:sp macro="" textlink="">
      <xdr:nvSpPr>
        <xdr:cNvPr id="354" name="フローチャート: 判断 353"/>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73660</xdr:rowOff>
    </xdr:from>
    <xdr:ext cx="598170" cy="259080"/>
    <xdr:sp macro="" textlink="">
      <xdr:nvSpPr>
        <xdr:cNvPr id="355" name="テキスト ボックス 354"/>
        <xdr:cNvSpPr txBox="1"/>
      </xdr:nvSpPr>
      <xdr:spPr>
        <a:xfrm>
          <a:off x="8450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7620</xdr:rowOff>
    </xdr:from>
    <xdr:to>
      <xdr:col>41</xdr:col>
      <xdr:colOff>50800</xdr:colOff>
      <xdr:row>58</xdr:row>
      <xdr:rowOff>61595</xdr:rowOff>
    </xdr:to>
    <xdr:cxnSp macro="">
      <xdr:nvCxnSpPr>
        <xdr:cNvPr id="356" name="直線コネクタ 355"/>
        <xdr:cNvCxnSpPr/>
      </xdr:nvCxnSpPr>
      <xdr:spPr>
        <a:xfrm>
          <a:off x="6972300" y="978027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132080</xdr:rowOff>
    </xdr:from>
    <xdr:to>
      <xdr:col>41</xdr:col>
      <xdr:colOff>101600</xdr:colOff>
      <xdr:row>58</xdr:row>
      <xdr:rowOff>62230</xdr:rowOff>
    </xdr:to>
    <xdr:sp macro="" textlink="">
      <xdr:nvSpPr>
        <xdr:cNvPr id="357" name="フローチャート: 判断 356"/>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78740</xdr:rowOff>
    </xdr:from>
    <xdr:ext cx="598170" cy="259080"/>
    <xdr:sp macro="" textlink="">
      <xdr:nvSpPr>
        <xdr:cNvPr id="358" name="テキスト ボックス 357"/>
        <xdr:cNvSpPr txBox="1"/>
      </xdr:nvSpPr>
      <xdr:spPr>
        <a:xfrm>
          <a:off x="7561580" y="96799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107950</xdr:rowOff>
    </xdr:from>
    <xdr:to>
      <xdr:col>36</xdr:col>
      <xdr:colOff>165100</xdr:colOff>
      <xdr:row>58</xdr:row>
      <xdr:rowOff>38100</xdr:rowOff>
    </xdr:to>
    <xdr:sp macro="" textlink="">
      <xdr:nvSpPr>
        <xdr:cNvPr id="359" name="フローチャート: 判断 358"/>
        <xdr:cNvSpPr/>
      </xdr:nvSpPr>
      <xdr:spPr>
        <a:xfrm>
          <a:off x="6921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29210</xdr:rowOff>
    </xdr:from>
    <xdr:ext cx="598170" cy="258445"/>
    <xdr:sp macro="" textlink="">
      <xdr:nvSpPr>
        <xdr:cNvPr id="360" name="テキスト ボックス 359"/>
        <xdr:cNvSpPr txBox="1"/>
      </xdr:nvSpPr>
      <xdr:spPr>
        <a:xfrm>
          <a:off x="6672580" y="997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50800</xdr:rowOff>
    </xdr:from>
    <xdr:to>
      <xdr:col>55</xdr:col>
      <xdr:colOff>50800</xdr:colOff>
      <xdr:row>58</xdr:row>
      <xdr:rowOff>152400</xdr:rowOff>
    </xdr:to>
    <xdr:sp macro="" textlink="">
      <xdr:nvSpPr>
        <xdr:cNvPr id="366" name="楕円 365"/>
        <xdr:cNvSpPr/>
      </xdr:nvSpPr>
      <xdr:spPr>
        <a:xfrm>
          <a:off x="10426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137160</xdr:rowOff>
    </xdr:from>
    <xdr:ext cx="534670" cy="259080"/>
    <xdr:sp macro="" textlink="">
      <xdr:nvSpPr>
        <xdr:cNvPr id="367" name="普通建設事業費該当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115570</xdr:rowOff>
    </xdr:from>
    <xdr:to>
      <xdr:col>50</xdr:col>
      <xdr:colOff>165100</xdr:colOff>
      <xdr:row>58</xdr:row>
      <xdr:rowOff>45720</xdr:rowOff>
    </xdr:to>
    <xdr:sp macro="" textlink="">
      <xdr:nvSpPr>
        <xdr:cNvPr id="368" name="楕円 367"/>
        <xdr:cNvSpPr/>
      </xdr:nvSpPr>
      <xdr:spPr>
        <a:xfrm>
          <a:off x="9588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62230</xdr:rowOff>
    </xdr:from>
    <xdr:ext cx="598170" cy="259080"/>
    <xdr:sp macro="" textlink="">
      <xdr:nvSpPr>
        <xdr:cNvPr id="369" name="テキスト ボックス 368"/>
        <xdr:cNvSpPr txBox="1"/>
      </xdr:nvSpPr>
      <xdr:spPr>
        <a:xfrm>
          <a:off x="9339580" y="9663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66675</xdr:rowOff>
    </xdr:from>
    <xdr:to>
      <xdr:col>46</xdr:col>
      <xdr:colOff>38100</xdr:colOff>
      <xdr:row>58</xdr:row>
      <xdr:rowOff>168275</xdr:rowOff>
    </xdr:to>
    <xdr:sp macro="" textlink="">
      <xdr:nvSpPr>
        <xdr:cNvPr id="370" name="楕円 369"/>
        <xdr:cNvSpPr/>
      </xdr:nvSpPr>
      <xdr:spPr>
        <a:xfrm>
          <a:off x="8699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159385</xdr:rowOff>
    </xdr:from>
    <xdr:ext cx="534035" cy="258445"/>
    <xdr:sp macro="" textlink="">
      <xdr:nvSpPr>
        <xdr:cNvPr id="371" name="テキスト ボックス 370"/>
        <xdr:cNvSpPr txBox="1"/>
      </xdr:nvSpPr>
      <xdr:spPr>
        <a:xfrm>
          <a:off x="8482965" y="10103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10795</xdr:rowOff>
    </xdr:from>
    <xdr:to>
      <xdr:col>41</xdr:col>
      <xdr:colOff>101600</xdr:colOff>
      <xdr:row>58</xdr:row>
      <xdr:rowOff>112395</xdr:rowOff>
    </xdr:to>
    <xdr:sp macro="" textlink="">
      <xdr:nvSpPr>
        <xdr:cNvPr id="372" name="楕円 371"/>
        <xdr:cNvSpPr/>
      </xdr:nvSpPr>
      <xdr:spPr>
        <a:xfrm>
          <a:off x="7810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103505</xdr:rowOff>
    </xdr:from>
    <xdr:ext cx="598170" cy="259080"/>
    <xdr:sp macro="" textlink="">
      <xdr:nvSpPr>
        <xdr:cNvPr id="373" name="テキスト ボックス 372"/>
        <xdr:cNvSpPr txBox="1"/>
      </xdr:nvSpPr>
      <xdr:spPr>
        <a:xfrm>
          <a:off x="7561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128270</xdr:rowOff>
    </xdr:from>
    <xdr:to>
      <xdr:col>36</xdr:col>
      <xdr:colOff>165100</xdr:colOff>
      <xdr:row>57</xdr:row>
      <xdr:rowOff>58420</xdr:rowOff>
    </xdr:to>
    <xdr:sp macro="" textlink="">
      <xdr:nvSpPr>
        <xdr:cNvPr id="374" name="楕円 373"/>
        <xdr:cNvSpPr/>
      </xdr:nvSpPr>
      <xdr:spPr>
        <a:xfrm>
          <a:off x="6921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74930</xdr:rowOff>
    </xdr:from>
    <xdr:ext cx="598170" cy="258445"/>
    <xdr:sp macro="" textlink="">
      <xdr:nvSpPr>
        <xdr:cNvPr id="375" name="テキスト ボックス 374"/>
        <xdr:cNvSpPr txBox="1"/>
      </xdr:nvSpPr>
      <xdr:spPr>
        <a:xfrm>
          <a:off x="6672580" y="9504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995" cy="259080"/>
    <xdr:sp macro="" textlink="">
      <xdr:nvSpPr>
        <xdr:cNvPr id="389" name="テキスト ボックス 388"/>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3" name="テキスト ボックス 392"/>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5165" cy="259080"/>
    <xdr:sp macro="" textlink="">
      <xdr:nvSpPr>
        <xdr:cNvPr id="395" name="テキスト ボックス 394"/>
        <xdr:cNvSpPr txBox="1"/>
      </xdr:nvSpPr>
      <xdr:spPr>
        <a:xfrm>
          <a:off x="5918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55880</xdr:rowOff>
    </xdr:from>
    <xdr:to>
      <xdr:col>54</xdr:col>
      <xdr:colOff>189865</xdr:colOff>
      <xdr:row>79</xdr:row>
      <xdr:rowOff>44450</xdr:rowOff>
    </xdr:to>
    <xdr:cxnSp macro="">
      <xdr:nvCxnSpPr>
        <xdr:cNvPr id="399" name="直線コネクタ 398"/>
        <xdr:cNvCxnSpPr/>
      </xdr:nvCxnSpPr>
      <xdr:spPr>
        <a:xfrm flipV="1">
          <a:off x="10475595" y="1222883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2540</xdr:rowOff>
    </xdr:from>
    <xdr:ext cx="690245" cy="259080"/>
    <xdr:sp macro="" textlink="">
      <xdr:nvSpPr>
        <xdr:cNvPr id="402" name="普通建設事業費 （ うち新規整備　）最大値テキスト"/>
        <xdr:cNvSpPr txBox="1"/>
      </xdr:nvSpPr>
      <xdr:spPr>
        <a:xfrm>
          <a:off x="10528300" y="120040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1,070,824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55880</xdr:rowOff>
    </xdr:from>
    <xdr:to>
      <xdr:col>55</xdr:col>
      <xdr:colOff>88900</xdr:colOff>
      <xdr:row>71</xdr:row>
      <xdr:rowOff>55880</xdr:rowOff>
    </xdr:to>
    <xdr:cxnSp macro="">
      <xdr:nvCxnSpPr>
        <xdr:cNvPr id="403" name="直線コネクタ 402"/>
        <xdr:cNvCxnSpPr/>
      </xdr:nvCxnSpPr>
      <xdr:spPr>
        <a:xfrm>
          <a:off x="10388600" y="1222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41910</xdr:rowOff>
    </xdr:from>
    <xdr:to>
      <xdr:col>55</xdr:col>
      <xdr:colOff>0</xdr:colOff>
      <xdr:row>79</xdr:row>
      <xdr:rowOff>44450</xdr:rowOff>
    </xdr:to>
    <xdr:cxnSp macro="">
      <xdr:nvCxnSpPr>
        <xdr:cNvPr id="404" name="直線コネクタ 403"/>
        <xdr:cNvCxnSpPr/>
      </xdr:nvCxnSpPr>
      <xdr:spPr>
        <a:xfrm>
          <a:off x="9639300" y="13586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4670" cy="258445"/>
    <xdr:sp macro="" textlink="">
      <xdr:nvSpPr>
        <xdr:cNvPr id="405" name="普通建設事業費 （ うち新規整備　）平均値テキスト"/>
        <xdr:cNvSpPr txBox="1"/>
      </xdr:nvSpPr>
      <xdr:spPr>
        <a:xfrm>
          <a:off x="10528300" y="133013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76835</xdr:rowOff>
    </xdr:from>
    <xdr:to>
      <xdr:col>55</xdr:col>
      <xdr:colOff>50800</xdr:colOff>
      <xdr:row>79</xdr:row>
      <xdr:rowOff>6985</xdr:rowOff>
    </xdr:to>
    <xdr:sp macro="" textlink="">
      <xdr:nvSpPr>
        <xdr:cNvPr id="406" name="フローチャート: 判断 405"/>
        <xdr:cNvSpPr/>
      </xdr:nvSpPr>
      <xdr:spPr>
        <a:xfrm>
          <a:off x="104267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38735</xdr:rowOff>
    </xdr:from>
    <xdr:to>
      <xdr:col>50</xdr:col>
      <xdr:colOff>114300</xdr:colOff>
      <xdr:row>79</xdr:row>
      <xdr:rowOff>41910</xdr:rowOff>
    </xdr:to>
    <xdr:cxnSp macro="">
      <xdr:nvCxnSpPr>
        <xdr:cNvPr id="407" name="直線コネクタ 406"/>
        <xdr:cNvCxnSpPr/>
      </xdr:nvCxnSpPr>
      <xdr:spPr>
        <a:xfrm>
          <a:off x="8750300" y="135832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65405</xdr:rowOff>
    </xdr:from>
    <xdr:to>
      <xdr:col>50</xdr:col>
      <xdr:colOff>165100</xdr:colOff>
      <xdr:row>78</xdr:row>
      <xdr:rowOff>167005</xdr:rowOff>
    </xdr:to>
    <xdr:sp macro="" textlink="">
      <xdr:nvSpPr>
        <xdr:cNvPr id="408" name="フローチャート: 判断 407"/>
        <xdr:cNvSpPr/>
      </xdr:nvSpPr>
      <xdr:spPr>
        <a:xfrm>
          <a:off x="9588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12065</xdr:rowOff>
    </xdr:from>
    <xdr:ext cx="534035" cy="259080"/>
    <xdr:sp macro="" textlink="">
      <xdr:nvSpPr>
        <xdr:cNvPr id="409" name="テキスト ボックス 408"/>
        <xdr:cNvSpPr txBox="1"/>
      </xdr:nvSpPr>
      <xdr:spPr>
        <a:xfrm>
          <a:off x="9371965" y="13213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140970</xdr:rowOff>
    </xdr:from>
    <xdr:to>
      <xdr:col>45</xdr:col>
      <xdr:colOff>177800</xdr:colOff>
      <xdr:row>79</xdr:row>
      <xdr:rowOff>38735</xdr:rowOff>
    </xdr:to>
    <xdr:cxnSp macro="">
      <xdr:nvCxnSpPr>
        <xdr:cNvPr id="410" name="直線コネクタ 409"/>
        <xdr:cNvCxnSpPr/>
      </xdr:nvCxnSpPr>
      <xdr:spPr>
        <a:xfrm>
          <a:off x="7861300" y="1351407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44450</xdr:rowOff>
    </xdr:from>
    <xdr:to>
      <xdr:col>46</xdr:col>
      <xdr:colOff>38100</xdr:colOff>
      <xdr:row>78</xdr:row>
      <xdr:rowOff>146050</xdr:rowOff>
    </xdr:to>
    <xdr:sp macro="" textlink="">
      <xdr:nvSpPr>
        <xdr:cNvPr id="411" name="フローチャート: 判断 410"/>
        <xdr:cNvSpPr/>
      </xdr:nvSpPr>
      <xdr:spPr>
        <a:xfrm>
          <a:off x="8699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162560</xdr:rowOff>
    </xdr:from>
    <xdr:ext cx="534035" cy="259080"/>
    <xdr:sp macro="" textlink="">
      <xdr:nvSpPr>
        <xdr:cNvPr id="412" name="テキスト ボックス 411"/>
        <xdr:cNvSpPr txBox="1"/>
      </xdr:nvSpPr>
      <xdr:spPr>
        <a:xfrm>
          <a:off x="8482965" y="13192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140970</xdr:rowOff>
    </xdr:from>
    <xdr:to>
      <xdr:col>41</xdr:col>
      <xdr:colOff>50800</xdr:colOff>
      <xdr:row>78</xdr:row>
      <xdr:rowOff>144780</xdr:rowOff>
    </xdr:to>
    <xdr:cxnSp macro="">
      <xdr:nvCxnSpPr>
        <xdr:cNvPr id="413" name="直線コネクタ 412"/>
        <xdr:cNvCxnSpPr/>
      </xdr:nvCxnSpPr>
      <xdr:spPr>
        <a:xfrm flipV="1">
          <a:off x="6972300" y="135140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118745</xdr:rowOff>
    </xdr:to>
    <xdr:sp macro="" textlink="">
      <xdr:nvSpPr>
        <xdr:cNvPr id="414" name="フローチャート: 判断 413"/>
        <xdr:cNvSpPr/>
      </xdr:nvSpPr>
      <xdr:spPr>
        <a:xfrm>
          <a:off x="7810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135255</xdr:rowOff>
    </xdr:from>
    <xdr:ext cx="598170" cy="258445"/>
    <xdr:sp macro="" textlink="">
      <xdr:nvSpPr>
        <xdr:cNvPr id="415" name="テキスト ボックス 414"/>
        <xdr:cNvSpPr txBox="1"/>
      </xdr:nvSpPr>
      <xdr:spPr>
        <a:xfrm>
          <a:off x="7561580" y="13165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135890</xdr:rowOff>
    </xdr:from>
    <xdr:to>
      <xdr:col>36</xdr:col>
      <xdr:colOff>165100</xdr:colOff>
      <xdr:row>78</xdr:row>
      <xdr:rowOff>66040</xdr:rowOff>
    </xdr:to>
    <xdr:sp macro="" textlink="">
      <xdr:nvSpPr>
        <xdr:cNvPr id="416" name="フローチャート: 判断 415"/>
        <xdr:cNvSpPr/>
      </xdr:nvSpPr>
      <xdr:spPr>
        <a:xfrm>
          <a:off x="6921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82550</xdr:rowOff>
    </xdr:from>
    <xdr:ext cx="598170" cy="259080"/>
    <xdr:sp macro="" textlink="">
      <xdr:nvSpPr>
        <xdr:cNvPr id="417" name="テキスト ボックス 416"/>
        <xdr:cNvSpPr txBox="1"/>
      </xdr:nvSpPr>
      <xdr:spPr>
        <a:xfrm>
          <a:off x="6672580" y="1311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249555" cy="259080"/>
    <xdr:sp macro="" textlink="">
      <xdr:nvSpPr>
        <xdr:cNvPr id="424" name="普通建設事業費 （ うち新規整備　）該当値テキスト"/>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162560</xdr:rowOff>
    </xdr:from>
    <xdr:to>
      <xdr:col>50</xdr:col>
      <xdr:colOff>165100</xdr:colOff>
      <xdr:row>79</xdr:row>
      <xdr:rowOff>92710</xdr:rowOff>
    </xdr:to>
    <xdr:sp macro="" textlink="">
      <xdr:nvSpPr>
        <xdr:cNvPr id="425" name="楕円 424"/>
        <xdr:cNvSpPr/>
      </xdr:nvSpPr>
      <xdr:spPr>
        <a:xfrm>
          <a:off x="9588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83820</xdr:rowOff>
    </xdr:from>
    <xdr:ext cx="469265" cy="259080"/>
    <xdr:sp macro="" textlink="">
      <xdr:nvSpPr>
        <xdr:cNvPr id="426" name="テキスト ボックス 425"/>
        <xdr:cNvSpPr txBox="1"/>
      </xdr:nvSpPr>
      <xdr:spPr>
        <a:xfrm>
          <a:off x="9404350" y="13628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159385</xdr:rowOff>
    </xdr:from>
    <xdr:to>
      <xdr:col>46</xdr:col>
      <xdr:colOff>38100</xdr:colOff>
      <xdr:row>79</xdr:row>
      <xdr:rowOff>89535</xdr:rowOff>
    </xdr:to>
    <xdr:sp macro="" textlink="">
      <xdr:nvSpPr>
        <xdr:cNvPr id="427" name="楕円 426"/>
        <xdr:cNvSpPr/>
      </xdr:nvSpPr>
      <xdr:spPr>
        <a:xfrm>
          <a:off x="8699500" y="135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80645</xdr:rowOff>
    </xdr:from>
    <xdr:ext cx="469265" cy="259080"/>
    <xdr:sp macro="" textlink="">
      <xdr:nvSpPr>
        <xdr:cNvPr id="428" name="テキスト ボックス 427"/>
        <xdr:cNvSpPr txBox="1"/>
      </xdr:nvSpPr>
      <xdr:spPr>
        <a:xfrm>
          <a:off x="8515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90170</xdr:rowOff>
    </xdr:from>
    <xdr:to>
      <xdr:col>41</xdr:col>
      <xdr:colOff>101600</xdr:colOff>
      <xdr:row>79</xdr:row>
      <xdr:rowOff>20320</xdr:rowOff>
    </xdr:to>
    <xdr:sp macro="" textlink="">
      <xdr:nvSpPr>
        <xdr:cNvPr id="429" name="楕円 428"/>
        <xdr:cNvSpPr/>
      </xdr:nvSpPr>
      <xdr:spPr>
        <a:xfrm>
          <a:off x="7810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11430</xdr:rowOff>
    </xdr:from>
    <xdr:ext cx="534035" cy="259080"/>
    <xdr:sp macro="" textlink="">
      <xdr:nvSpPr>
        <xdr:cNvPr id="430" name="テキスト ボックス 429"/>
        <xdr:cNvSpPr txBox="1"/>
      </xdr:nvSpPr>
      <xdr:spPr>
        <a:xfrm>
          <a:off x="7593965" y="13555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93980</xdr:rowOff>
    </xdr:from>
    <xdr:to>
      <xdr:col>36</xdr:col>
      <xdr:colOff>165100</xdr:colOff>
      <xdr:row>79</xdr:row>
      <xdr:rowOff>24130</xdr:rowOff>
    </xdr:to>
    <xdr:sp macro="" textlink="">
      <xdr:nvSpPr>
        <xdr:cNvPr id="431" name="楕円 430"/>
        <xdr:cNvSpPr/>
      </xdr:nvSpPr>
      <xdr:spPr>
        <a:xfrm>
          <a:off x="6921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15240</xdr:rowOff>
    </xdr:from>
    <xdr:ext cx="534035" cy="259080"/>
    <xdr:sp macro="" textlink="">
      <xdr:nvSpPr>
        <xdr:cNvPr id="432" name="テキスト ボックス 431"/>
        <xdr:cNvSpPr txBox="1"/>
      </xdr:nvSpPr>
      <xdr:spPr>
        <a:xfrm>
          <a:off x="6704965" y="1355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4" name="テキスト ボックス 44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95</xdr:row>
      <xdr:rowOff>54610</xdr:rowOff>
    </xdr:from>
    <xdr:ext cx="685165" cy="258445"/>
    <xdr:sp macro="" textlink="">
      <xdr:nvSpPr>
        <xdr:cNvPr id="446" name="テキスト ボックス 445"/>
        <xdr:cNvSpPr txBox="1"/>
      </xdr:nvSpPr>
      <xdr:spPr>
        <a:xfrm>
          <a:off x="5918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85165" cy="258445"/>
    <xdr:sp macro="" textlink="">
      <xdr:nvSpPr>
        <xdr:cNvPr id="448" name="テキスト ボックス 447"/>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85165" cy="258445"/>
    <xdr:sp macro="" textlink="">
      <xdr:nvSpPr>
        <xdr:cNvPr id="450" name="テキスト ボックス 449"/>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52" name="テキスト ボックス 45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100965</xdr:rowOff>
    </xdr:from>
    <xdr:to>
      <xdr:col>54</xdr:col>
      <xdr:colOff>189865</xdr:colOff>
      <xdr:row>98</xdr:row>
      <xdr:rowOff>139700</xdr:rowOff>
    </xdr:to>
    <xdr:cxnSp macro="">
      <xdr:nvCxnSpPr>
        <xdr:cNvPr id="454" name="直線コネクタ 453"/>
        <xdr:cNvCxnSpPr/>
      </xdr:nvCxnSpPr>
      <xdr:spPr>
        <a:xfrm flipV="1">
          <a:off x="10475595" y="15874365"/>
          <a:ext cx="1270" cy="1067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249555" cy="258445"/>
    <xdr:sp macro="" textlink="">
      <xdr:nvSpPr>
        <xdr:cNvPr id="455"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47625</xdr:rowOff>
    </xdr:from>
    <xdr:ext cx="690245" cy="259080"/>
    <xdr:sp macro="" textlink="">
      <xdr:nvSpPr>
        <xdr:cNvPr id="457" name="普通建設事業費 （ うち更新整備　）最大値テキスト"/>
        <xdr:cNvSpPr txBox="1"/>
      </xdr:nvSpPr>
      <xdr:spPr>
        <a:xfrm>
          <a:off x="10528300" y="156495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2,334,913</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100965</xdr:rowOff>
    </xdr:from>
    <xdr:to>
      <xdr:col>55</xdr:col>
      <xdr:colOff>88900</xdr:colOff>
      <xdr:row>92</xdr:row>
      <xdr:rowOff>100965</xdr:rowOff>
    </xdr:to>
    <xdr:cxnSp macro="">
      <xdr:nvCxnSpPr>
        <xdr:cNvPr id="458" name="直線コネクタ 457"/>
        <xdr:cNvCxnSpPr/>
      </xdr:nvCxnSpPr>
      <xdr:spPr>
        <a:xfrm>
          <a:off x="10388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635</xdr:rowOff>
    </xdr:from>
    <xdr:to>
      <xdr:col>55</xdr:col>
      <xdr:colOff>0</xdr:colOff>
      <xdr:row>98</xdr:row>
      <xdr:rowOff>105410</xdr:rowOff>
    </xdr:to>
    <xdr:cxnSp macro="">
      <xdr:nvCxnSpPr>
        <xdr:cNvPr id="459" name="直線コネクタ 458"/>
        <xdr:cNvCxnSpPr/>
      </xdr:nvCxnSpPr>
      <xdr:spPr>
        <a:xfrm>
          <a:off x="9639300" y="1680273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48260</xdr:rowOff>
    </xdr:from>
    <xdr:ext cx="598805" cy="259080"/>
    <xdr:sp macro="" textlink="">
      <xdr:nvSpPr>
        <xdr:cNvPr id="460" name="普通建設事業費 （ うち更新整備　）平均値テキスト"/>
        <xdr:cNvSpPr txBox="1"/>
      </xdr:nvSpPr>
      <xdr:spPr>
        <a:xfrm>
          <a:off x="10528300" y="16678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25400</xdr:rowOff>
    </xdr:from>
    <xdr:to>
      <xdr:col>55</xdr:col>
      <xdr:colOff>50800</xdr:colOff>
      <xdr:row>98</xdr:row>
      <xdr:rowOff>127000</xdr:rowOff>
    </xdr:to>
    <xdr:sp macro="" textlink="">
      <xdr:nvSpPr>
        <xdr:cNvPr id="461" name="フローチャート: 判断 460"/>
        <xdr:cNvSpPr/>
      </xdr:nvSpPr>
      <xdr:spPr>
        <a:xfrm>
          <a:off x="104267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635</xdr:rowOff>
    </xdr:from>
    <xdr:to>
      <xdr:col>50</xdr:col>
      <xdr:colOff>114300</xdr:colOff>
      <xdr:row>98</xdr:row>
      <xdr:rowOff>124460</xdr:rowOff>
    </xdr:to>
    <xdr:cxnSp macro="">
      <xdr:nvCxnSpPr>
        <xdr:cNvPr id="462" name="直線コネクタ 461"/>
        <xdr:cNvCxnSpPr/>
      </xdr:nvCxnSpPr>
      <xdr:spPr>
        <a:xfrm flipV="1">
          <a:off x="8750300" y="1680273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17780</xdr:rowOff>
    </xdr:from>
    <xdr:to>
      <xdr:col>50</xdr:col>
      <xdr:colOff>165100</xdr:colOff>
      <xdr:row>98</xdr:row>
      <xdr:rowOff>118745</xdr:rowOff>
    </xdr:to>
    <xdr:sp macro="" textlink="">
      <xdr:nvSpPr>
        <xdr:cNvPr id="463" name="フローチャート: 判断 462"/>
        <xdr:cNvSpPr/>
      </xdr:nvSpPr>
      <xdr:spPr>
        <a:xfrm>
          <a:off x="9588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98</xdr:row>
      <xdr:rowOff>109855</xdr:rowOff>
    </xdr:from>
    <xdr:ext cx="598170" cy="258445"/>
    <xdr:sp macro="" textlink="">
      <xdr:nvSpPr>
        <xdr:cNvPr id="464" name="テキスト ボックス 463"/>
        <xdr:cNvSpPr txBox="1"/>
      </xdr:nvSpPr>
      <xdr:spPr>
        <a:xfrm>
          <a:off x="9339580" y="16911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90805</xdr:rowOff>
    </xdr:from>
    <xdr:to>
      <xdr:col>45</xdr:col>
      <xdr:colOff>177800</xdr:colOff>
      <xdr:row>98</xdr:row>
      <xdr:rowOff>124460</xdr:rowOff>
    </xdr:to>
    <xdr:cxnSp macro="">
      <xdr:nvCxnSpPr>
        <xdr:cNvPr id="465" name="直線コネクタ 464"/>
        <xdr:cNvCxnSpPr/>
      </xdr:nvCxnSpPr>
      <xdr:spPr>
        <a:xfrm>
          <a:off x="7861300" y="168929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21590</xdr:rowOff>
    </xdr:from>
    <xdr:to>
      <xdr:col>46</xdr:col>
      <xdr:colOff>38100</xdr:colOff>
      <xdr:row>98</xdr:row>
      <xdr:rowOff>123190</xdr:rowOff>
    </xdr:to>
    <xdr:sp macro="" textlink="">
      <xdr:nvSpPr>
        <xdr:cNvPr id="466" name="フローチャート: 判断 465"/>
        <xdr:cNvSpPr/>
      </xdr:nvSpPr>
      <xdr:spPr>
        <a:xfrm>
          <a:off x="8699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140335</xdr:rowOff>
    </xdr:from>
    <xdr:ext cx="598170" cy="259080"/>
    <xdr:sp macro="" textlink="">
      <xdr:nvSpPr>
        <xdr:cNvPr id="467" name="テキスト ボックス 466"/>
        <xdr:cNvSpPr txBox="1"/>
      </xdr:nvSpPr>
      <xdr:spPr>
        <a:xfrm>
          <a:off x="8450580" y="16599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52705</xdr:rowOff>
    </xdr:from>
    <xdr:to>
      <xdr:col>41</xdr:col>
      <xdr:colOff>50800</xdr:colOff>
      <xdr:row>98</xdr:row>
      <xdr:rowOff>90805</xdr:rowOff>
    </xdr:to>
    <xdr:cxnSp macro="">
      <xdr:nvCxnSpPr>
        <xdr:cNvPr id="468" name="直線コネクタ 467"/>
        <xdr:cNvCxnSpPr/>
      </xdr:nvCxnSpPr>
      <xdr:spPr>
        <a:xfrm>
          <a:off x="6972300" y="1685480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30480</xdr:rowOff>
    </xdr:from>
    <xdr:to>
      <xdr:col>41</xdr:col>
      <xdr:colOff>101600</xdr:colOff>
      <xdr:row>98</xdr:row>
      <xdr:rowOff>132080</xdr:rowOff>
    </xdr:to>
    <xdr:sp macro="" textlink="">
      <xdr:nvSpPr>
        <xdr:cNvPr id="469" name="フローチャート: 判断 468"/>
        <xdr:cNvSpPr/>
      </xdr:nvSpPr>
      <xdr:spPr>
        <a:xfrm>
          <a:off x="781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148590</xdr:rowOff>
    </xdr:from>
    <xdr:ext cx="598170" cy="259080"/>
    <xdr:sp macro="" textlink="">
      <xdr:nvSpPr>
        <xdr:cNvPr id="470" name="テキスト ボックス 469"/>
        <xdr:cNvSpPr txBox="1"/>
      </xdr:nvSpPr>
      <xdr:spPr>
        <a:xfrm>
          <a:off x="7561580" y="16607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29210</xdr:rowOff>
    </xdr:from>
    <xdr:to>
      <xdr:col>36</xdr:col>
      <xdr:colOff>165100</xdr:colOff>
      <xdr:row>98</xdr:row>
      <xdr:rowOff>130175</xdr:rowOff>
    </xdr:to>
    <xdr:sp macro="" textlink="">
      <xdr:nvSpPr>
        <xdr:cNvPr id="471" name="フローチャート: 判断 470"/>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121285</xdr:rowOff>
    </xdr:from>
    <xdr:ext cx="598170" cy="258445"/>
    <xdr:sp macro="" textlink="">
      <xdr:nvSpPr>
        <xdr:cNvPr id="472" name="テキスト ボックス 471"/>
        <xdr:cNvSpPr txBox="1"/>
      </xdr:nvSpPr>
      <xdr:spPr>
        <a:xfrm>
          <a:off x="6672580" y="169233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132,453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54610</xdr:rowOff>
    </xdr:from>
    <xdr:to>
      <xdr:col>55</xdr:col>
      <xdr:colOff>50800</xdr:colOff>
      <xdr:row>98</xdr:row>
      <xdr:rowOff>156210</xdr:rowOff>
    </xdr:to>
    <xdr:sp macro="" textlink="">
      <xdr:nvSpPr>
        <xdr:cNvPr id="478" name="楕円 477"/>
        <xdr:cNvSpPr/>
      </xdr:nvSpPr>
      <xdr:spPr>
        <a:xfrm>
          <a:off x="10426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3810</xdr:rowOff>
    </xdr:from>
    <xdr:ext cx="534670" cy="259080"/>
    <xdr:sp macro="" textlink="">
      <xdr:nvSpPr>
        <xdr:cNvPr id="479" name="普通建設事業費 （ うち更新整備　）該当値テキスト"/>
        <xdr:cNvSpPr txBox="1"/>
      </xdr:nvSpPr>
      <xdr:spPr>
        <a:xfrm>
          <a:off x="10528300" y="1680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121285</xdr:rowOff>
    </xdr:from>
    <xdr:to>
      <xdr:col>50</xdr:col>
      <xdr:colOff>165100</xdr:colOff>
      <xdr:row>98</xdr:row>
      <xdr:rowOff>52070</xdr:rowOff>
    </xdr:to>
    <xdr:sp macro="" textlink="">
      <xdr:nvSpPr>
        <xdr:cNvPr id="480" name="楕円 479"/>
        <xdr:cNvSpPr/>
      </xdr:nvSpPr>
      <xdr:spPr>
        <a:xfrm>
          <a:off x="9588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67945</xdr:rowOff>
    </xdr:from>
    <xdr:ext cx="598170" cy="258445"/>
    <xdr:sp macro="" textlink="">
      <xdr:nvSpPr>
        <xdr:cNvPr id="481" name="テキスト ボックス 480"/>
        <xdr:cNvSpPr txBox="1"/>
      </xdr:nvSpPr>
      <xdr:spPr>
        <a:xfrm>
          <a:off x="9339580" y="16527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304,692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73660</xdr:rowOff>
    </xdr:from>
    <xdr:to>
      <xdr:col>46</xdr:col>
      <xdr:colOff>38100</xdr:colOff>
      <xdr:row>99</xdr:row>
      <xdr:rowOff>3810</xdr:rowOff>
    </xdr:to>
    <xdr:sp macro="" textlink="">
      <xdr:nvSpPr>
        <xdr:cNvPr id="482" name="楕円 481"/>
        <xdr:cNvSpPr/>
      </xdr:nvSpPr>
      <xdr:spPr>
        <a:xfrm>
          <a:off x="8699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166370</xdr:rowOff>
    </xdr:from>
    <xdr:ext cx="534035" cy="258445"/>
    <xdr:sp macro="" textlink="">
      <xdr:nvSpPr>
        <xdr:cNvPr id="483" name="テキスト ボックス 482"/>
        <xdr:cNvSpPr txBox="1"/>
      </xdr:nvSpPr>
      <xdr:spPr>
        <a:xfrm>
          <a:off x="8482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40640</xdr:rowOff>
    </xdr:from>
    <xdr:to>
      <xdr:col>41</xdr:col>
      <xdr:colOff>101600</xdr:colOff>
      <xdr:row>98</xdr:row>
      <xdr:rowOff>141605</xdr:rowOff>
    </xdr:to>
    <xdr:sp macro="" textlink="">
      <xdr:nvSpPr>
        <xdr:cNvPr id="484" name="楕円 483"/>
        <xdr:cNvSpPr/>
      </xdr:nvSpPr>
      <xdr:spPr>
        <a:xfrm>
          <a:off x="7810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132715</xdr:rowOff>
    </xdr:from>
    <xdr:ext cx="598170" cy="258445"/>
    <xdr:sp macro="" textlink="">
      <xdr:nvSpPr>
        <xdr:cNvPr id="485" name="テキスト ボックス 484"/>
        <xdr:cNvSpPr txBox="1"/>
      </xdr:nvSpPr>
      <xdr:spPr>
        <a:xfrm>
          <a:off x="7561580" y="16934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107,162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1905</xdr:rowOff>
    </xdr:from>
    <xdr:to>
      <xdr:col>36</xdr:col>
      <xdr:colOff>165100</xdr:colOff>
      <xdr:row>98</xdr:row>
      <xdr:rowOff>103505</xdr:rowOff>
    </xdr:to>
    <xdr:sp macro="" textlink="">
      <xdr:nvSpPr>
        <xdr:cNvPr id="486" name="楕円 485"/>
        <xdr:cNvSpPr/>
      </xdr:nvSpPr>
      <xdr:spPr>
        <a:xfrm>
          <a:off x="6921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120650</xdr:rowOff>
    </xdr:from>
    <xdr:ext cx="598170" cy="258445"/>
    <xdr:sp macro="" textlink="">
      <xdr:nvSpPr>
        <xdr:cNvPr id="487" name="テキスト ボックス 486"/>
        <xdr:cNvSpPr txBox="1"/>
      </xdr:nvSpPr>
      <xdr:spPr>
        <a:xfrm>
          <a:off x="6672580" y="16579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9" name="テキスト ボックス 49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501" name="テキスト ボックス 50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3" name="テキスト ボックス 50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5" name="テキスト ボックス 50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7" name="テキスト ボックス 50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98425</xdr:rowOff>
    </xdr:from>
    <xdr:to>
      <xdr:col>85</xdr:col>
      <xdr:colOff>126365</xdr:colOff>
      <xdr:row>39</xdr:row>
      <xdr:rowOff>44450</xdr:rowOff>
    </xdr:to>
    <xdr:cxnSp macro="">
      <xdr:nvCxnSpPr>
        <xdr:cNvPr id="511" name="直線コネクタ 510"/>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45085</xdr:rowOff>
    </xdr:from>
    <xdr:ext cx="598805" cy="258445"/>
    <xdr:sp macro="" textlink="">
      <xdr:nvSpPr>
        <xdr:cNvPr id="514"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345,831</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98425</xdr:rowOff>
    </xdr:from>
    <xdr:to>
      <xdr:col>86</xdr:col>
      <xdr:colOff>25400</xdr:colOff>
      <xdr:row>31</xdr:row>
      <xdr:rowOff>98425</xdr:rowOff>
    </xdr:to>
    <xdr:cxnSp macro="">
      <xdr:nvCxnSpPr>
        <xdr:cNvPr id="515" name="直線コネクタ 514"/>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114935</xdr:rowOff>
    </xdr:from>
    <xdr:ext cx="534670" cy="259080"/>
    <xdr:sp macro="" textlink="">
      <xdr:nvSpPr>
        <xdr:cNvPr id="517" name="災害復旧事業費平均値テキスト"/>
        <xdr:cNvSpPr txBox="1"/>
      </xdr:nvSpPr>
      <xdr:spPr>
        <a:xfrm>
          <a:off x="16370300" y="6458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18" name="フローチャート: 判断 517"/>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100330</xdr:rowOff>
    </xdr:from>
    <xdr:to>
      <xdr:col>81</xdr:col>
      <xdr:colOff>101600</xdr:colOff>
      <xdr:row>39</xdr:row>
      <xdr:rowOff>30480</xdr:rowOff>
    </xdr:to>
    <xdr:sp macro="" textlink="">
      <xdr:nvSpPr>
        <xdr:cNvPr id="520" name="フローチャート: 判断 519"/>
        <xdr:cNvSpPr/>
      </xdr:nvSpPr>
      <xdr:spPr>
        <a:xfrm>
          <a:off x="15430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46990</xdr:rowOff>
    </xdr:from>
    <xdr:ext cx="534035" cy="259080"/>
    <xdr:sp macro="" textlink="">
      <xdr:nvSpPr>
        <xdr:cNvPr id="521" name="テキスト ボックス 520"/>
        <xdr:cNvSpPr txBox="1"/>
      </xdr:nvSpPr>
      <xdr:spPr>
        <a:xfrm>
          <a:off x="15213965" y="639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23" name="フローチャート: 判断 522"/>
        <xdr:cNvSpPr/>
      </xdr:nvSpPr>
      <xdr:spPr>
        <a:xfrm>
          <a:off x="14541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40640</xdr:rowOff>
    </xdr:from>
    <xdr:ext cx="534035" cy="258445"/>
    <xdr:sp macro="" textlink="">
      <xdr:nvSpPr>
        <xdr:cNvPr id="524" name="テキスト ボックス 523"/>
        <xdr:cNvSpPr txBox="1"/>
      </xdr:nvSpPr>
      <xdr:spPr>
        <a:xfrm>
          <a:off x="14324965" y="6384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109855</xdr:rowOff>
    </xdr:from>
    <xdr:to>
      <xdr:col>72</xdr:col>
      <xdr:colOff>38100</xdr:colOff>
      <xdr:row>39</xdr:row>
      <xdr:rowOff>40640</xdr:rowOff>
    </xdr:to>
    <xdr:sp macro="" textlink="">
      <xdr:nvSpPr>
        <xdr:cNvPr id="526" name="フローチャート: 判断 525"/>
        <xdr:cNvSpPr/>
      </xdr:nvSpPr>
      <xdr:spPr>
        <a:xfrm>
          <a:off x="13652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56515</xdr:rowOff>
    </xdr:from>
    <xdr:ext cx="534035" cy="258445"/>
    <xdr:sp macro="" textlink="">
      <xdr:nvSpPr>
        <xdr:cNvPr id="527" name="テキスト ボックス 526"/>
        <xdr:cNvSpPr txBox="1"/>
      </xdr:nvSpPr>
      <xdr:spPr>
        <a:xfrm>
          <a:off x="13435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95885</xdr:rowOff>
    </xdr:from>
    <xdr:to>
      <xdr:col>67</xdr:col>
      <xdr:colOff>101600</xdr:colOff>
      <xdr:row>39</xdr:row>
      <xdr:rowOff>26035</xdr:rowOff>
    </xdr:to>
    <xdr:sp macro="" textlink="">
      <xdr:nvSpPr>
        <xdr:cNvPr id="528" name="フローチャート: 判断 527"/>
        <xdr:cNvSpPr/>
      </xdr:nvSpPr>
      <xdr:spPr>
        <a:xfrm>
          <a:off x="12763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42545</xdr:rowOff>
    </xdr:from>
    <xdr:ext cx="534035" cy="258445"/>
    <xdr:sp macro="" textlink="">
      <xdr:nvSpPr>
        <xdr:cNvPr id="529" name="テキスト ボックス 528"/>
        <xdr:cNvSpPr txBox="1"/>
      </xdr:nvSpPr>
      <xdr:spPr>
        <a:xfrm>
          <a:off x="12546965" y="638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18,130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6"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8920" cy="258445"/>
    <xdr:sp macro="" textlink="">
      <xdr:nvSpPr>
        <xdr:cNvPr id="538" name="テキスト ボックス 537"/>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8920" cy="258445"/>
    <xdr:sp macro="" textlink="">
      <xdr:nvSpPr>
        <xdr:cNvPr id="540" name="テキスト ボックス 539"/>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8920" cy="258445"/>
    <xdr:sp macro="" textlink="">
      <xdr:nvSpPr>
        <xdr:cNvPr id="542" name="テキスト ボックス 541"/>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8920" cy="258445"/>
    <xdr:sp macro="" textlink="">
      <xdr:nvSpPr>
        <xdr:cNvPr id="544" name="テキスト ボックス 543"/>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6" name="テキスト ボックス 555"/>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54610</xdr:rowOff>
    </xdr:from>
    <xdr:ext cx="466725" cy="258445"/>
    <xdr:sp macro="" textlink="">
      <xdr:nvSpPr>
        <xdr:cNvPr id="558" name="テキスト ボックス 557"/>
        <xdr:cNvSpPr txBox="1"/>
      </xdr:nvSpPr>
      <xdr:spPr>
        <a:xfrm>
          <a:off x="1197864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111760</xdr:rowOff>
    </xdr:from>
    <xdr:ext cx="466725" cy="258445"/>
    <xdr:sp macro="" textlink="">
      <xdr:nvSpPr>
        <xdr:cNvPr id="560" name="テキスト ボックス 559"/>
        <xdr:cNvSpPr txBox="1"/>
      </xdr:nvSpPr>
      <xdr:spPr>
        <a:xfrm>
          <a:off x="1197864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168910</xdr:rowOff>
    </xdr:from>
    <xdr:ext cx="466725" cy="258445"/>
    <xdr:sp macro="" textlink="">
      <xdr:nvSpPr>
        <xdr:cNvPr id="562" name="テキスト ボックス 561"/>
        <xdr:cNvSpPr txBox="1"/>
      </xdr:nvSpPr>
      <xdr:spPr>
        <a:xfrm>
          <a:off x="1197864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6725" cy="258445"/>
    <xdr:sp macro="" textlink="">
      <xdr:nvSpPr>
        <xdr:cNvPr id="564" name="テキスト ボックス 563"/>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27940</xdr:rowOff>
    </xdr:from>
    <xdr:to>
      <xdr:col>85</xdr:col>
      <xdr:colOff>126365</xdr:colOff>
      <xdr:row>58</xdr:row>
      <xdr:rowOff>139700</xdr:rowOff>
    </xdr:to>
    <xdr:cxnSp macro="">
      <xdr:nvCxnSpPr>
        <xdr:cNvPr id="566" name="直線コネクタ 565"/>
        <xdr:cNvCxnSpPr/>
      </xdr:nvCxnSpPr>
      <xdr:spPr>
        <a:xfrm flipV="1">
          <a:off x="16317595" y="87718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22860</xdr:rowOff>
    </xdr:from>
    <xdr:ext cx="249555" cy="259080"/>
    <xdr:sp macro="" textlink="">
      <xdr:nvSpPr>
        <xdr:cNvPr id="567"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146050</xdr:rowOff>
    </xdr:from>
    <xdr:ext cx="469900" cy="258445"/>
    <xdr:sp macro="" textlink="">
      <xdr:nvSpPr>
        <xdr:cNvPr id="569" name="失業対策事業費最大値テキスト"/>
        <xdr:cNvSpPr txBox="1"/>
      </xdr:nvSpPr>
      <xdr:spPr>
        <a:xfrm>
          <a:off x="16370300" y="8547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5,740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27940</xdr:rowOff>
    </xdr:from>
    <xdr:to>
      <xdr:col>86</xdr:col>
      <xdr:colOff>25400</xdr:colOff>
      <xdr:row>51</xdr:row>
      <xdr:rowOff>27940</xdr:rowOff>
    </xdr:to>
    <xdr:cxnSp macro="">
      <xdr:nvCxnSpPr>
        <xdr:cNvPr id="570" name="直線コネクタ 569"/>
        <xdr:cNvCxnSpPr/>
      </xdr:nvCxnSpPr>
      <xdr:spPr>
        <a:xfrm>
          <a:off x="16230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111760</xdr:rowOff>
    </xdr:from>
    <xdr:ext cx="249555" cy="258445"/>
    <xdr:sp macro="" textlink="">
      <xdr:nvSpPr>
        <xdr:cNvPr id="572" name="失業対策事業費平均値テキスト"/>
        <xdr:cNvSpPr txBox="1"/>
      </xdr:nvSpPr>
      <xdr:spPr>
        <a:xfrm>
          <a:off x="1637030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83820</xdr:rowOff>
    </xdr:from>
    <xdr:to>
      <xdr:col>81</xdr:col>
      <xdr:colOff>101600</xdr:colOff>
      <xdr:row>59</xdr:row>
      <xdr:rowOff>13970</xdr:rowOff>
    </xdr:to>
    <xdr:sp macro="" textlink="">
      <xdr:nvSpPr>
        <xdr:cNvPr id="575" name="フローチャート: 判断 574"/>
        <xdr:cNvSpPr/>
      </xdr:nvSpPr>
      <xdr:spPr>
        <a:xfrm>
          <a:off x="15430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57</xdr:row>
      <xdr:rowOff>30480</xdr:rowOff>
    </xdr:from>
    <xdr:ext cx="313690" cy="258445"/>
    <xdr:sp macro="" textlink="">
      <xdr:nvSpPr>
        <xdr:cNvPr id="576" name="テキスト ボックス 575"/>
        <xdr:cNvSpPr txBox="1"/>
      </xdr:nvSpPr>
      <xdr:spPr>
        <a:xfrm>
          <a:off x="15324455" y="980313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78" name="フローチャート: 判断 57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57</xdr:row>
      <xdr:rowOff>13970</xdr:rowOff>
    </xdr:from>
    <xdr:ext cx="313690" cy="259080"/>
    <xdr:sp macro="" textlink="">
      <xdr:nvSpPr>
        <xdr:cNvPr id="579" name="テキスト ボックス 578"/>
        <xdr:cNvSpPr txBox="1"/>
      </xdr:nvSpPr>
      <xdr:spPr>
        <a:xfrm>
          <a:off x="14435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67310</xdr:rowOff>
    </xdr:from>
    <xdr:to>
      <xdr:col>72</xdr:col>
      <xdr:colOff>38100</xdr:colOff>
      <xdr:row>58</xdr:row>
      <xdr:rowOff>168910</xdr:rowOff>
    </xdr:to>
    <xdr:sp macro="" textlink="">
      <xdr:nvSpPr>
        <xdr:cNvPr id="581" name="フローチャート: 判断 580"/>
        <xdr:cNvSpPr/>
      </xdr:nvSpPr>
      <xdr:spPr>
        <a:xfrm>
          <a:off x="13652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57</xdr:row>
      <xdr:rowOff>13970</xdr:rowOff>
    </xdr:from>
    <xdr:ext cx="313690" cy="259080"/>
    <xdr:sp macro="" textlink="">
      <xdr:nvSpPr>
        <xdr:cNvPr id="582" name="テキスト ボックス 581"/>
        <xdr:cNvSpPr txBox="1"/>
      </xdr:nvSpPr>
      <xdr:spPr>
        <a:xfrm>
          <a:off x="13546455" y="9786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52070</xdr:rowOff>
    </xdr:from>
    <xdr:to>
      <xdr:col>67</xdr:col>
      <xdr:colOff>101600</xdr:colOff>
      <xdr:row>58</xdr:row>
      <xdr:rowOff>153670</xdr:rowOff>
    </xdr:to>
    <xdr:sp macro="" textlink="">
      <xdr:nvSpPr>
        <xdr:cNvPr id="583" name="フローチャート: 判断 582"/>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56</xdr:row>
      <xdr:rowOff>170180</xdr:rowOff>
    </xdr:from>
    <xdr:ext cx="378460" cy="259080"/>
    <xdr:sp macro="" textlink="">
      <xdr:nvSpPr>
        <xdr:cNvPr id="584" name="テキスト ボックス 583"/>
        <xdr:cNvSpPr txBox="1"/>
      </xdr:nvSpPr>
      <xdr:spPr>
        <a:xfrm>
          <a:off x="12625070" y="9771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67310</xdr:rowOff>
    </xdr:from>
    <xdr:ext cx="249555" cy="259080"/>
    <xdr:sp macro="" textlink="">
      <xdr:nvSpPr>
        <xdr:cNvPr id="591"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8920" cy="259080"/>
    <xdr:sp macro="" textlink="">
      <xdr:nvSpPr>
        <xdr:cNvPr id="593" name="テキスト ボックス 592"/>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8920" cy="259080"/>
    <xdr:sp macro="" textlink="">
      <xdr:nvSpPr>
        <xdr:cNvPr id="595" name="テキスト ボックス 594"/>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8920" cy="259080"/>
    <xdr:sp macro="" textlink="">
      <xdr:nvSpPr>
        <xdr:cNvPr id="597" name="テキスト ボックス 596"/>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8920" cy="259080"/>
    <xdr:sp macro="" textlink="">
      <xdr:nvSpPr>
        <xdr:cNvPr id="599" name="テキスト ボックス 598"/>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21" name="テキスト ボックス 620"/>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13335</xdr:rowOff>
    </xdr:from>
    <xdr:to>
      <xdr:col>85</xdr:col>
      <xdr:colOff>126365</xdr:colOff>
      <xdr:row>79</xdr:row>
      <xdr:rowOff>43815</xdr:rowOff>
    </xdr:to>
    <xdr:cxnSp macro="">
      <xdr:nvCxnSpPr>
        <xdr:cNvPr id="623" name="直線コネクタ 622"/>
        <xdr:cNvCxnSpPr/>
      </xdr:nvCxnSpPr>
      <xdr:spPr>
        <a:xfrm flipV="1">
          <a:off x="16317595" y="12186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47625</xdr:rowOff>
    </xdr:from>
    <xdr:ext cx="378460" cy="259080"/>
    <xdr:sp macro="" textlink="">
      <xdr:nvSpPr>
        <xdr:cNvPr id="624" name="公債費最小値テキスト"/>
        <xdr:cNvSpPr txBox="1"/>
      </xdr:nvSpPr>
      <xdr:spPr>
        <a:xfrm>
          <a:off x="16370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43815</xdr:rowOff>
    </xdr:from>
    <xdr:to>
      <xdr:col>86</xdr:col>
      <xdr:colOff>25400</xdr:colOff>
      <xdr:row>79</xdr:row>
      <xdr:rowOff>43815</xdr:rowOff>
    </xdr:to>
    <xdr:cxnSp macro="">
      <xdr:nvCxnSpPr>
        <xdr:cNvPr id="625" name="直線コネクタ 624"/>
        <xdr:cNvCxnSpPr/>
      </xdr:nvCxnSpPr>
      <xdr:spPr>
        <a:xfrm>
          <a:off x="16230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132080</xdr:rowOff>
    </xdr:from>
    <xdr:ext cx="598805" cy="258445"/>
    <xdr:sp macro="" textlink="">
      <xdr:nvSpPr>
        <xdr:cNvPr id="626" name="公債費最大値テキスト"/>
        <xdr:cNvSpPr txBox="1"/>
      </xdr:nvSpPr>
      <xdr:spPr>
        <a:xfrm>
          <a:off x="16370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736,298</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13335</xdr:rowOff>
    </xdr:from>
    <xdr:to>
      <xdr:col>86</xdr:col>
      <xdr:colOff>25400</xdr:colOff>
      <xdr:row>71</xdr:row>
      <xdr:rowOff>13335</xdr:rowOff>
    </xdr:to>
    <xdr:cxnSp macro="">
      <xdr:nvCxnSpPr>
        <xdr:cNvPr id="627" name="直線コネクタ 626"/>
        <xdr:cNvCxnSpPr/>
      </xdr:nvCxnSpPr>
      <xdr:spPr>
        <a:xfrm>
          <a:off x="16230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68580</xdr:rowOff>
    </xdr:from>
    <xdr:to>
      <xdr:col>85</xdr:col>
      <xdr:colOff>127000</xdr:colOff>
      <xdr:row>78</xdr:row>
      <xdr:rowOff>15240</xdr:rowOff>
    </xdr:to>
    <xdr:cxnSp macro="">
      <xdr:nvCxnSpPr>
        <xdr:cNvPr id="628" name="直線コネクタ 627"/>
        <xdr:cNvCxnSpPr/>
      </xdr:nvCxnSpPr>
      <xdr:spPr>
        <a:xfrm flipV="1">
          <a:off x="15481300" y="1327023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41275</xdr:rowOff>
    </xdr:from>
    <xdr:ext cx="598805" cy="258445"/>
    <xdr:sp macro="" textlink="">
      <xdr:nvSpPr>
        <xdr:cNvPr id="629" name="公債費平均値テキスト"/>
        <xdr:cNvSpPr txBox="1"/>
      </xdr:nvSpPr>
      <xdr:spPr>
        <a:xfrm>
          <a:off x="16370300" y="13242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63500</xdr:rowOff>
    </xdr:from>
    <xdr:to>
      <xdr:col>85</xdr:col>
      <xdr:colOff>177800</xdr:colOff>
      <xdr:row>77</xdr:row>
      <xdr:rowOff>164465</xdr:rowOff>
    </xdr:to>
    <xdr:sp macro="" textlink="">
      <xdr:nvSpPr>
        <xdr:cNvPr id="630" name="フローチャート: 判断 629"/>
        <xdr:cNvSpPr/>
      </xdr:nvSpPr>
      <xdr:spPr>
        <a:xfrm>
          <a:off x="16268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130810</xdr:rowOff>
    </xdr:from>
    <xdr:to>
      <xdr:col>81</xdr:col>
      <xdr:colOff>50800</xdr:colOff>
      <xdr:row>78</xdr:row>
      <xdr:rowOff>15240</xdr:rowOff>
    </xdr:to>
    <xdr:cxnSp macro="">
      <xdr:nvCxnSpPr>
        <xdr:cNvPr id="631" name="直線コネクタ 630"/>
        <xdr:cNvCxnSpPr/>
      </xdr:nvCxnSpPr>
      <xdr:spPr>
        <a:xfrm>
          <a:off x="14592300" y="13332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53975</xdr:rowOff>
    </xdr:from>
    <xdr:to>
      <xdr:col>81</xdr:col>
      <xdr:colOff>101600</xdr:colOff>
      <xdr:row>77</xdr:row>
      <xdr:rowOff>155575</xdr:rowOff>
    </xdr:to>
    <xdr:sp macro="" textlink="">
      <xdr:nvSpPr>
        <xdr:cNvPr id="632" name="フローチャート: 判断 631"/>
        <xdr:cNvSpPr/>
      </xdr:nvSpPr>
      <xdr:spPr>
        <a:xfrm>
          <a:off x="1543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635</xdr:rowOff>
    </xdr:from>
    <xdr:ext cx="598170" cy="259080"/>
    <xdr:sp macro="" textlink="">
      <xdr:nvSpPr>
        <xdr:cNvPr id="633" name="テキスト ボックス 632"/>
        <xdr:cNvSpPr txBox="1"/>
      </xdr:nvSpPr>
      <xdr:spPr>
        <a:xfrm>
          <a:off x="15181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130810</xdr:rowOff>
    </xdr:from>
    <xdr:to>
      <xdr:col>76</xdr:col>
      <xdr:colOff>114300</xdr:colOff>
      <xdr:row>78</xdr:row>
      <xdr:rowOff>31115</xdr:rowOff>
    </xdr:to>
    <xdr:cxnSp macro="">
      <xdr:nvCxnSpPr>
        <xdr:cNvPr id="634" name="直線コネクタ 633"/>
        <xdr:cNvCxnSpPr/>
      </xdr:nvCxnSpPr>
      <xdr:spPr>
        <a:xfrm flipV="1">
          <a:off x="13703300" y="133324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57785</xdr:rowOff>
    </xdr:from>
    <xdr:to>
      <xdr:col>76</xdr:col>
      <xdr:colOff>165100</xdr:colOff>
      <xdr:row>77</xdr:row>
      <xdr:rowOff>159385</xdr:rowOff>
    </xdr:to>
    <xdr:sp macro="" textlink="">
      <xdr:nvSpPr>
        <xdr:cNvPr id="635" name="フローチャート: 判断 634"/>
        <xdr:cNvSpPr/>
      </xdr:nvSpPr>
      <xdr:spPr>
        <a:xfrm>
          <a:off x="14541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4445</xdr:rowOff>
    </xdr:from>
    <xdr:ext cx="598170" cy="259080"/>
    <xdr:sp macro="" textlink="">
      <xdr:nvSpPr>
        <xdr:cNvPr id="636" name="テキスト ボックス 635"/>
        <xdr:cNvSpPr txBox="1"/>
      </xdr:nvSpPr>
      <xdr:spPr>
        <a:xfrm>
          <a:off x="14292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31115</xdr:rowOff>
    </xdr:from>
    <xdr:to>
      <xdr:col>71</xdr:col>
      <xdr:colOff>177800</xdr:colOff>
      <xdr:row>78</xdr:row>
      <xdr:rowOff>65405</xdr:rowOff>
    </xdr:to>
    <xdr:cxnSp macro="">
      <xdr:nvCxnSpPr>
        <xdr:cNvPr id="637" name="直線コネクタ 636"/>
        <xdr:cNvCxnSpPr/>
      </xdr:nvCxnSpPr>
      <xdr:spPr>
        <a:xfrm flipV="1">
          <a:off x="12814300" y="13404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57785</xdr:rowOff>
    </xdr:from>
    <xdr:to>
      <xdr:col>72</xdr:col>
      <xdr:colOff>38100</xdr:colOff>
      <xdr:row>77</xdr:row>
      <xdr:rowOff>159385</xdr:rowOff>
    </xdr:to>
    <xdr:sp macro="" textlink="">
      <xdr:nvSpPr>
        <xdr:cNvPr id="638" name="フローチャート: 判断 637"/>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4445</xdr:rowOff>
    </xdr:from>
    <xdr:ext cx="598170" cy="259080"/>
    <xdr:sp macro="" textlink="">
      <xdr:nvSpPr>
        <xdr:cNvPr id="639" name="テキスト ボックス 638"/>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52705</xdr:rowOff>
    </xdr:from>
    <xdr:to>
      <xdr:col>67</xdr:col>
      <xdr:colOff>101600</xdr:colOff>
      <xdr:row>77</xdr:row>
      <xdr:rowOff>154940</xdr:rowOff>
    </xdr:to>
    <xdr:sp macro="" textlink="">
      <xdr:nvSpPr>
        <xdr:cNvPr id="640" name="フローチャート: 判断 639"/>
        <xdr:cNvSpPr/>
      </xdr:nvSpPr>
      <xdr:spPr>
        <a:xfrm>
          <a:off x="127635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170815</xdr:rowOff>
    </xdr:from>
    <xdr:ext cx="598170" cy="258445"/>
    <xdr:sp macro="" textlink="">
      <xdr:nvSpPr>
        <xdr:cNvPr id="641" name="テキスト ボックス 640"/>
        <xdr:cNvSpPr txBox="1"/>
      </xdr:nvSpPr>
      <xdr:spPr>
        <a:xfrm>
          <a:off x="12514580" y="13029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17780</xdr:rowOff>
    </xdr:from>
    <xdr:to>
      <xdr:col>85</xdr:col>
      <xdr:colOff>177800</xdr:colOff>
      <xdr:row>77</xdr:row>
      <xdr:rowOff>119380</xdr:rowOff>
    </xdr:to>
    <xdr:sp macro="" textlink="">
      <xdr:nvSpPr>
        <xdr:cNvPr id="647" name="楕円 646"/>
        <xdr:cNvSpPr/>
      </xdr:nvSpPr>
      <xdr:spPr>
        <a:xfrm>
          <a:off x="162687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40640</xdr:rowOff>
    </xdr:from>
    <xdr:ext cx="598805" cy="258445"/>
    <xdr:sp macro="" textlink="">
      <xdr:nvSpPr>
        <xdr:cNvPr id="648" name="公債費該当値テキスト"/>
        <xdr:cNvSpPr txBox="1"/>
      </xdr:nvSpPr>
      <xdr:spPr>
        <a:xfrm>
          <a:off x="16370300" y="13070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135890</xdr:rowOff>
    </xdr:from>
    <xdr:to>
      <xdr:col>81</xdr:col>
      <xdr:colOff>101600</xdr:colOff>
      <xdr:row>78</xdr:row>
      <xdr:rowOff>66040</xdr:rowOff>
    </xdr:to>
    <xdr:sp macro="" textlink="">
      <xdr:nvSpPr>
        <xdr:cNvPr id="649" name="楕円 648"/>
        <xdr:cNvSpPr/>
      </xdr:nvSpPr>
      <xdr:spPr>
        <a:xfrm>
          <a:off x="15430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78</xdr:row>
      <xdr:rowOff>57150</xdr:rowOff>
    </xdr:from>
    <xdr:ext cx="598170" cy="259080"/>
    <xdr:sp macro="" textlink="">
      <xdr:nvSpPr>
        <xdr:cNvPr id="650" name="テキスト ボックス 649"/>
        <xdr:cNvSpPr txBox="1"/>
      </xdr:nvSpPr>
      <xdr:spPr>
        <a:xfrm>
          <a:off x="15181580" y="13430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80010</xdr:rowOff>
    </xdr:from>
    <xdr:to>
      <xdr:col>76</xdr:col>
      <xdr:colOff>165100</xdr:colOff>
      <xdr:row>78</xdr:row>
      <xdr:rowOff>10160</xdr:rowOff>
    </xdr:to>
    <xdr:sp macro="" textlink="">
      <xdr:nvSpPr>
        <xdr:cNvPr id="651" name="楕円 650"/>
        <xdr:cNvSpPr/>
      </xdr:nvSpPr>
      <xdr:spPr>
        <a:xfrm>
          <a:off x="145415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1270</xdr:rowOff>
    </xdr:from>
    <xdr:ext cx="598170" cy="259080"/>
    <xdr:sp macro="" textlink="">
      <xdr:nvSpPr>
        <xdr:cNvPr id="652" name="テキスト ボックス 651"/>
        <xdr:cNvSpPr txBox="1"/>
      </xdr:nvSpPr>
      <xdr:spPr>
        <a:xfrm>
          <a:off x="14292580" y="13374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151765</xdr:rowOff>
    </xdr:from>
    <xdr:to>
      <xdr:col>72</xdr:col>
      <xdr:colOff>38100</xdr:colOff>
      <xdr:row>78</xdr:row>
      <xdr:rowOff>81915</xdr:rowOff>
    </xdr:to>
    <xdr:sp macro="" textlink="">
      <xdr:nvSpPr>
        <xdr:cNvPr id="653" name="楕円 652"/>
        <xdr:cNvSpPr/>
      </xdr:nvSpPr>
      <xdr:spPr>
        <a:xfrm>
          <a:off x="13652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73025</xdr:rowOff>
    </xdr:from>
    <xdr:ext cx="534035" cy="259080"/>
    <xdr:sp macro="" textlink="">
      <xdr:nvSpPr>
        <xdr:cNvPr id="654" name="テキスト ボックス 653"/>
        <xdr:cNvSpPr txBox="1"/>
      </xdr:nvSpPr>
      <xdr:spPr>
        <a:xfrm>
          <a:off x="13435965" y="1344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14605</xdr:rowOff>
    </xdr:from>
    <xdr:to>
      <xdr:col>67</xdr:col>
      <xdr:colOff>101600</xdr:colOff>
      <xdr:row>78</xdr:row>
      <xdr:rowOff>116205</xdr:rowOff>
    </xdr:to>
    <xdr:sp macro="" textlink="">
      <xdr:nvSpPr>
        <xdr:cNvPr id="655" name="楕円 654"/>
        <xdr:cNvSpPr/>
      </xdr:nvSpPr>
      <xdr:spPr>
        <a:xfrm>
          <a:off x="12763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107315</xdr:rowOff>
    </xdr:from>
    <xdr:ext cx="534035" cy="259080"/>
    <xdr:sp macro="" textlink="">
      <xdr:nvSpPr>
        <xdr:cNvPr id="656" name="テキスト ボックス 655"/>
        <xdr:cNvSpPr txBox="1"/>
      </xdr:nvSpPr>
      <xdr:spPr>
        <a:xfrm>
          <a:off x="12546965" y="1348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22225</xdr:rowOff>
    </xdr:from>
    <xdr:ext cx="685165" cy="258445"/>
    <xdr:sp macro="" textlink="">
      <xdr:nvSpPr>
        <xdr:cNvPr id="676" name="テキスト ボックス 675"/>
        <xdr:cNvSpPr txBox="1"/>
      </xdr:nvSpPr>
      <xdr:spPr>
        <a:xfrm>
          <a:off x="11760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38100</xdr:rowOff>
    </xdr:from>
    <xdr:ext cx="685165" cy="259080"/>
    <xdr:sp macro="" textlink="">
      <xdr:nvSpPr>
        <xdr:cNvPr id="678" name="テキスト ボックス 677"/>
        <xdr:cNvSpPr txBox="1"/>
      </xdr:nvSpPr>
      <xdr:spPr>
        <a:xfrm>
          <a:off x="11760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109220</xdr:rowOff>
    </xdr:from>
    <xdr:to>
      <xdr:col>85</xdr:col>
      <xdr:colOff>126365</xdr:colOff>
      <xdr:row>99</xdr:row>
      <xdr:rowOff>99060</xdr:rowOff>
    </xdr:to>
    <xdr:cxnSp macro="">
      <xdr:nvCxnSpPr>
        <xdr:cNvPr id="682" name="直線コネクタ 681"/>
        <xdr:cNvCxnSpPr/>
      </xdr:nvCxnSpPr>
      <xdr:spPr>
        <a:xfrm flipV="1">
          <a:off x="16317595" y="15539720"/>
          <a:ext cx="127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83"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99060</xdr:rowOff>
    </xdr:from>
    <xdr:to>
      <xdr:col>86</xdr:col>
      <xdr:colOff>25400</xdr:colOff>
      <xdr:row>99</xdr:row>
      <xdr:rowOff>99060</xdr:rowOff>
    </xdr:to>
    <xdr:cxnSp macro="">
      <xdr:nvCxnSpPr>
        <xdr:cNvPr id="684" name="直線コネクタ 683"/>
        <xdr:cNvCxnSpPr/>
      </xdr:nvCxnSpPr>
      <xdr:spPr>
        <a:xfrm>
          <a:off x="16230600" y="1707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55245</xdr:rowOff>
    </xdr:from>
    <xdr:ext cx="690245" cy="258445"/>
    <xdr:sp macro="" textlink="">
      <xdr:nvSpPr>
        <xdr:cNvPr id="685" name="積立金最大値テキスト"/>
        <xdr:cNvSpPr txBox="1"/>
      </xdr:nvSpPr>
      <xdr:spPr>
        <a:xfrm>
          <a:off x="16370300" y="15314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1,408,747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109220</xdr:rowOff>
    </xdr:from>
    <xdr:to>
      <xdr:col>86</xdr:col>
      <xdr:colOff>25400</xdr:colOff>
      <xdr:row>90</xdr:row>
      <xdr:rowOff>109220</xdr:rowOff>
    </xdr:to>
    <xdr:cxnSp macro="">
      <xdr:nvCxnSpPr>
        <xdr:cNvPr id="686" name="直線コネクタ 685"/>
        <xdr:cNvCxnSpPr/>
      </xdr:nvCxnSpPr>
      <xdr:spPr>
        <a:xfrm>
          <a:off x="16230600" y="1553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36830</xdr:rowOff>
    </xdr:from>
    <xdr:to>
      <xdr:col>85</xdr:col>
      <xdr:colOff>127000</xdr:colOff>
      <xdr:row>99</xdr:row>
      <xdr:rowOff>59055</xdr:rowOff>
    </xdr:to>
    <xdr:cxnSp macro="">
      <xdr:nvCxnSpPr>
        <xdr:cNvPr id="687" name="直線コネクタ 686"/>
        <xdr:cNvCxnSpPr/>
      </xdr:nvCxnSpPr>
      <xdr:spPr>
        <a:xfrm flipV="1">
          <a:off x="15481300" y="1701038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164465</xdr:rowOff>
    </xdr:from>
    <xdr:ext cx="534670" cy="259080"/>
    <xdr:sp macro="" textlink="">
      <xdr:nvSpPr>
        <xdr:cNvPr id="688" name="積立金平均値テキスト"/>
        <xdr:cNvSpPr txBox="1"/>
      </xdr:nvSpPr>
      <xdr:spPr>
        <a:xfrm>
          <a:off x="16370300" y="16795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141605</xdr:rowOff>
    </xdr:from>
    <xdr:to>
      <xdr:col>85</xdr:col>
      <xdr:colOff>177800</xdr:colOff>
      <xdr:row>99</xdr:row>
      <xdr:rowOff>71755</xdr:rowOff>
    </xdr:to>
    <xdr:sp macro="" textlink="">
      <xdr:nvSpPr>
        <xdr:cNvPr id="689" name="フローチャート: 判断 688"/>
        <xdr:cNvSpPr/>
      </xdr:nvSpPr>
      <xdr:spPr>
        <a:xfrm>
          <a:off x="162687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33655</xdr:rowOff>
    </xdr:from>
    <xdr:to>
      <xdr:col>81</xdr:col>
      <xdr:colOff>50800</xdr:colOff>
      <xdr:row>99</xdr:row>
      <xdr:rowOff>59055</xdr:rowOff>
    </xdr:to>
    <xdr:cxnSp macro="">
      <xdr:nvCxnSpPr>
        <xdr:cNvPr id="690" name="直線コネクタ 689"/>
        <xdr:cNvCxnSpPr/>
      </xdr:nvCxnSpPr>
      <xdr:spPr>
        <a:xfrm>
          <a:off x="14592300" y="1700720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130810</xdr:rowOff>
    </xdr:from>
    <xdr:to>
      <xdr:col>81</xdr:col>
      <xdr:colOff>101600</xdr:colOff>
      <xdr:row>99</xdr:row>
      <xdr:rowOff>60960</xdr:rowOff>
    </xdr:to>
    <xdr:sp macro="" textlink="">
      <xdr:nvSpPr>
        <xdr:cNvPr id="691" name="フローチャート: 判断 690"/>
        <xdr:cNvSpPr/>
      </xdr:nvSpPr>
      <xdr:spPr>
        <a:xfrm>
          <a:off x="15430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77470</xdr:rowOff>
    </xdr:from>
    <xdr:ext cx="534035" cy="258445"/>
    <xdr:sp macro="" textlink="">
      <xdr:nvSpPr>
        <xdr:cNvPr id="692" name="テキスト ボックス 691"/>
        <xdr:cNvSpPr txBox="1"/>
      </xdr:nvSpPr>
      <xdr:spPr>
        <a:xfrm>
          <a:off x="15213965" y="1670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33655</xdr:rowOff>
    </xdr:from>
    <xdr:to>
      <xdr:col>76</xdr:col>
      <xdr:colOff>114300</xdr:colOff>
      <xdr:row>99</xdr:row>
      <xdr:rowOff>35560</xdr:rowOff>
    </xdr:to>
    <xdr:cxnSp macro="">
      <xdr:nvCxnSpPr>
        <xdr:cNvPr id="693" name="直線コネクタ 692"/>
        <xdr:cNvCxnSpPr/>
      </xdr:nvCxnSpPr>
      <xdr:spPr>
        <a:xfrm flipV="1">
          <a:off x="13703300" y="17007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141605</xdr:rowOff>
    </xdr:from>
    <xdr:to>
      <xdr:col>76</xdr:col>
      <xdr:colOff>165100</xdr:colOff>
      <xdr:row>99</xdr:row>
      <xdr:rowOff>71755</xdr:rowOff>
    </xdr:to>
    <xdr:sp macro="" textlink="">
      <xdr:nvSpPr>
        <xdr:cNvPr id="694" name="フローチャート: 判断 693"/>
        <xdr:cNvSpPr/>
      </xdr:nvSpPr>
      <xdr:spPr>
        <a:xfrm>
          <a:off x="14541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88265</xdr:rowOff>
    </xdr:from>
    <xdr:ext cx="534035" cy="258445"/>
    <xdr:sp macro="" textlink="">
      <xdr:nvSpPr>
        <xdr:cNvPr id="695" name="テキスト ボックス 694"/>
        <xdr:cNvSpPr txBox="1"/>
      </xdr:nvSpPr>
      <xdr:spPr>
        <a:xfrm>
          <a:off x="14324965" y="1671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35560</xdr:rowOff>
    </xdr:from>
    <xdr:to>
      <xdr:col>71</xdr:col>
      <xdr:colOff>177800</xdr:colOff>
      <xdr:row>99</xdr:row>
      <xdr:rowOff>83185</xdr:rowOff>
    </xdr:to>
    <xdr:cxnSp macro="">
      <xdr:nvCxnSpPr>
        <xdr:cNvPr id="696" name="直線コネクタ 695"/>
        <xdr:cNvCxnSpPr/>
      </xdr:nvCxnSpPr>
      <xdr:spPr>
        <a:xfrm flipV="1">
          <a:off x="12814300" y="170091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133350</xdr:rowOff>
    </xdr:from>
    <xdr:to>
      <xdr:col>72</xdr:col>
      <xdr:colOff>38100</xdr:colOff>
      <xdr:row>99</xdr:row>
      <xdr:rowOff>63500</xdr:rowOff>
    </xdr:to>
    <xdr:sp macro="" textlink="">
      <xdr:nvSpPr>
        <xdr:cNvPr id="697" name="フローチャート: 判断 696"/>
        <xdr:cNvSpPr/>
      </xdr:nvSpPr>
      <xdr:spPr>
        <a:xfrm>
          <a:off x="13652500" y="1693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80010</xdr:rowOff>
    </xdr:from>
    <xdr:ext cx="534035" cy="259080"/>
    <xdr:sp macro="" textlink="">
      <xdr:nvSpPr>
        <xdr:cNvPr id="698" name="テキスト ボックス 697"/>
        <xdr:cNvSpPr txBox="1"/>
      </xdr:nvSpPr>
      <xdr:spPr>
        <a:xfrm>
          <a:off x="13435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147955</xdr:rowOff>
    </xdr:from>
    <xdr:to>
      <xdr:col>67</xdr:col>
      <xdr:colOff>101600</xdr:colOff>
      <xdr:row>99</xdr:row>
      <xdr:rowOff>78105</xdr:rowOff>
    </xdr:to>
    <xdr:sp macro="" textlink="">
      <xdr:nvSpPr>
        <xdr:cNvPr id="699" name="フローチャート: 判断 698"/>
        <xdr:cNvSpPr/>
      </xdr:nvSpPr>
      <xdr:spPr>
        <a:xfrm>
          <a:off x="12763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94615</xdr:rowOff>
    </xdr:from>
    <xdr:ext cx="534035" cy="259080"/>
    <xdr:sp macro="" textlink="">
      <xdr:nvSpPr>
        <xdr:cNvPr id="700" name="テキスト ボックス 699"/>
        <xdr:cNvSpPr txBox="1"/>
      </xdr:nvSpPr>
      <xdr:spPr>
        <a:xfrm>
          <a:off x="12546965" y="1672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157480</xdr:rowOff>
    </xdr:from>
    <xdr:to>
      <xdr:col>85</xdr:col>
      <xdr:colOff>177800</xdr:colOff>
      <xdr:row>99</xdr:row>
      <xdr:rowOff>87630</xdr:rowOff>
    </xdr:to>
    <xdr:sp macro="" textlink="">
      <xdr:nvSpPr>
        <xdr:cNvPr id="706" name="楕円 705"/>
        <xdr:cNvSpPr/>
      </xdr:nvSpPr>
      <xdr:spPr>
        <a:xfrm>
          <a:off x="162687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120650</xdr:rowOff>
    </xdr:from>
    <xdr:ext cx="534670" cy="258445"/>
    <xdr:sp macro="" textlink="">
      <xdr:nvSpPr>
        <xdr:cNvPr id="707" name="積立金該当値テキスト"/>
        <xdr:cNvSpPr txBox="1"/>
      </xdr:nvSpPr>
      <xdr:spPr>
        <a:xfrm>
          <a:off x="16370300" y="169227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8255</xdr:rowOff>
    </xdr:from>
    <xdr:to>
      <xdr:col>81</xdr:col>
      <xdr:colOff>101600</xdr:colOff>
      <xdr:row>99</xdr:row>
      <xdr:rowOff>109855</xdr:rowOff>
    </xdr:to>
    <xdr:sp macro="" textlink="">
      <xdr:nvSpPr>
        <xdr:cNvPr id="708" name="楕円 707"/>
        <xdr:cNvSpPr/>
      </xdr:nvSpPr>
      <xdr:spPr>
        <a:xfrm>
          <a:off x="15430500" y="169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100965</xdr:rowOff>
    </xdr:from>
    <xdr:ext cx="534035" cy="258445"/>
    <xdr:sp macro="" textlink="">
      <xdr:nvSpPr>
        <xdr:cNvPr id="709" name="テキスト ボックス 708"/>
        <xdr:cNvSpPr txBox="1"/>
      </xdr:nvSpPr>
      <xdr:spPr>
        <a:xfrm>
          <a:off x="15213965" y="17074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154940</xdr:rowOff>
    </xdr:from>
    <xdr:to>
      <xdr:col>76</xdr:col>
      <xdr:colOff>165100</xdr:colOff>
      <xdr:row>99</xdr:row>
      <xdr:rowOff>84455</xdr:rowOff>
    </xdr:to>
    <xdr:sp macro="" textlink="">
      <xdr:nvSpPr>
        <xdr:cNvPr id="710" name="楕円 709"/>
        <xdr:cNvSpPr/>
      </xdr:nvSpPr>
      <xdr:spPr>
        <a:xfrm>
          <a:off x="14541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75565</xdr:rowOff>
    </xdr:from>
    <xdr:ext cx="534035" cy="258445"/>
    <xdr:sp macro="" textlink="">
      <xdr:nvSpPr>
        <xdr:cNvPr id="711" name="テキスト ボックス 710"/>
        <xdr:cNvSpPr txBox="1"/>
      </xdr:nvSpPr>
      <xdr:spPr>
        <a:xfrm>
          <a:off x="14324965" y="17049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156210</xdr:rowOff>
    </xdr:from>
    <xdr:to>
      <xdr:col>72</xdr:col>
      <xdr:colOff>38100</xdr:colOff>
      <xdr:row>99</xdr:row>
      <xdr:rowOff>86360</xdr:rowOff>
    </xdr:to>
    <xdr:sp macro="" textlink="">
      <xdr:nvSpPr>
        <xdr:cNvPr id="712" name="楕円 711"/>
        <xdr:cNvSpPr/>
      </xdr:nvSpPr>
      <xdr:spPr>
        <a:xfrm>
          <a:off x="13652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77470</xdr:rowOff>
    </xdr:from>
    <xdr:ext cx="534035" cy="258445"/>
    <xdr:sp macro="" textlink="">
      <xdr:nvSpPr>
        <xdr:cNvPr id="713" name="テキスト ボックス 712"/>
        <xdr:cNvSpPr txBox="1"/>
      </xdr:nvSpPr>
      <xdr:spPr>
        <a:xfrm>
          <a:off x="13435965" y="17051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32385</xdr:rowOff>
    </xdr:from>
    <xdr:to>
      <xdr:col>67</xdr:col>
      <xdr:colOff>101600</xdr:colOff>
      <xdr:row>99</xdr:row>
      <xdr:rowOff>133985</xdr:rowOff>
    </xdr:to>
    <xdr:sp macro="" textlink="">
      <xdr:nvSpPr>
        <xdr:cNvPr id="714" name="楕円 713"/>
        <xdr:cNvSpPr/>
      </xdr:nvSpPr>
      <xdr:spPr>
        <a:xfrm>
          <a:off x="12763500" y="170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125095</xdr:rowOff>
    </xdr:from>
    <xdr:ext cx="534035" cy="258445"/>
    <xdr:sp macro="" textlink="">
      <xdr:nvSpPr>
        <xdr:cNvPr id="715" name="テキスト ボックス 714"/>
        <xdr:cNvSpPr txBox="1"/>
      </xdr:nvSpPr>
      <xdr:spPr>
        <a:xfrm>
          <a:off x="12546965" y="17098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11430</xdr:rowOff>
    </xdr:from>
    <xdr:to>
      <xdr:col>116</xdr:col>
      <xdr:colOff>62865</xdr:colOff>
      <xdr:row>39</xdr:row>
      <xdr:rowOff>44450</xdr:rowOff>
    </xdr:to>
    <xdr:cxnSp macro="">
      <xdr:nvCxnSpPr>
        <xdr:cNvPr id="739" name="直線コネクタ 738"/>
        <xdr:cNvCxnSpPr/>
      </xdr:nvCxnSpPr>
      <xdr:spPr>
        <a:xfrm flipV="1">
          <a:off x="22159595" y="5154930"/>
          <a:ext cx="127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74930</xdr:rowOff>
    </xdr:from>
    <xdr:ext cx="249555" cy="258445"/>
    <xdr:sp macro="" textlink="">
      <xdr:nvSpPr>
        <xdr:cNvPr id="740" name="投資及び出資金最小値テキスト"/>
        <xdr:cNvSpPr txBox="1"/>
      </xdr:nvSpPr>
      <xdr:spPr>
        <a:xfrm>
          <a:off x="22212300" y="6761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129540</xdr:rowOff>
    </xdr:from>
    <xdr:ext cx="534670" cy="259080"/>
    <xdr:sp macro="" textlink="">
      <xdr:nvSpPr>
        <xdr:cNvPr id="742" name="投資及び出資金最大値テキスト"/>
        <xdr:cNvSpPr txBox="1"/>
      </xdr:nvSpPr>
      <xdr:spPr>
        <a:xfrm>
          <a:off x="22212300" y="4930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82,728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11430</xdr:rowOff>
    </xdr:from>
    <xdr:to>
      <xdr:col>116</xdr:col>
      <xdr:colOff>152400</xdr:colOff>
      <xdr:row>30</xdr:row>
      <xdr:rowOff>11430</xdr:rowOff>
    </xdr:to>
    <xdr:cxnSp macro="">
      <xdr:nvCxnSpPr>
        <xdr:cNvPr id="743" name="直線コネクタ 742"/>
        <xdr:cNvCxnSpPr/>
      </xdr:nvCxnSpPr>
      <xdr:spPr>
        <a:xfrm>
          <a:off x="22072600" y="5154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163195</xdr:rowOff>
    </xdr:from>
    <xdr:ext cx="469900" cy="259080"/>
    <xdr:sp macro="" textlink="">
      <xdr:nvSpPr>
        <xdr:cNvPr id="745"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140335</xdr:rowOff>
    </xdr:from>
    <xdr:to>
      <xdr:col>116</xdr:col>
      <xdr:colOff>114300</xdr:colOff>
      <xdr:row>39</xdr:row>
      <xdr:rowOff>70485</xdr:rowOff>
    </xdr:to>
    <xdr:sp macro="" textlink="">
      <xdr:nvSpPr>
        <xdr:cNvPr id="746" name="フローチャート: 判断 74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147320</xdr:rowOff>
    </xdr:from>
    <xdr:to>
      <xdr:col>112</xdr:col>
      <xdr:colOff>38100</xdr:colOff>
      <xdr:row>39</xdr:row>
      <xdr:rowOff>77470</xdr:rowOff>
    </xdr:to>
    <xdr:sp macro="" textlink="">
      <xdr:nvSpPr>
        <xdr:cNvPr id="748" name="フローチャート: 判断 747"/>
        <xdr:cNvSpPr/>
      </xdr:nvSpPr>
      <xdr:spPr>
        <a:xfrm>
          <a:off x="21272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93980</xdr:rowOff>
    </xdr:from>
    <xdr:ext cx="378460" cy="259080"/>
    <xdr:sp macro="" textlink="">
      <xdr:nvSpPr>
        <xdr:cNvPr id="749" name="テキスト ボックス 748"/>
        <xdr:cNvSpPr txBox="1"/>
      </xdr:nvSpPr>
      <xdr:spPr>
        <a:xfrm>
          <a:off x="21134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38735</xdr:rowOff>
    </xdr:from>
    <xdr:to>
      <xdr:col>107</xdr:col>
      <xdr:colOff>50800</xdr:colOff>
      <xdr:row>39</xdr:row>
      <xdr:rowOff>44450</xdr:rowOff>
    </xdr:to>
    <xdr:cxnSp macro="">
      <xdr:nvCxnSpPr>
        <xdr:cNvPr id="750" name="直線コネクタ 749"/>
        <xdr:cNvCxnSpPr/>
      </xdr:nvCxnSpPr>
      <xdr:spPr>
        <a:xfrm>
          <a:off x="19545300" y="6725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132715</xdr:rowOff>
    </xdr:from>
    <xdr:to>
      <xdr:col>107</xdr:col>
      <xdr:colOff>101600</xdr:colOff>
      <xdr:row>39</xdr:row>
      <xdr:rowOff>63500</xdr:rowOff>
    </xdr:to>
    <xdr:sp macro="" textlink="">
      <xdr:nvSpPr>
        <xdr:cNvPr id="751" name="フローチャート: 判断 750"/>
        <xdr:cNvSpPr/>
      </xdr:nvSpPr>
      <xdr:spPr>
        <a:xfrm>
          <a:off x="2038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79375</xdr:rowOff>
    </xdr:from>
    <xdr:ext cx="469265" cy="258445"/>
    <xdr:sp macro="" textlink="">
      <xdr:nvSpPr>
        <xdr:cNvPr id="752" name="テキスト ボックス 751"/>
        <xdr:cNvSpPr txBox="1"/>
      </xdr:nvSpPr>
      <xdr:spPr>
        <a:xfrm>
          <a:off x="20199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154940</xdr:rowOff>
    </xdr:from>
    <xdr:to>
      <xdr:col>102</xdr:col>
      <xdr:colOff>114300</xdr:colOff>
      <xdr:row>39</xdr:row>
      <xdr:rowOff>38735</xdr:rowOff>
    </xdr:to>
    <xdr:cxnSp macro="">
      <xdr:nvCxnSpPr>
        <xdr:cNvPr id="753" name="直線コネクタ 752"/>
        <xdr:cNvCxnSpPr/>
      </xdr:nvCxnSpPr>
      <xdr:spPr>
        <a:xfrm>
          <a:off x="18656300" y="649859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147955</xdr:rowOff>
    </xdr:from>
    <xdr:to>
      <xdr:col>102</xdr:col>
      <xdr:colOff>165100</xdr:colOff>
      <xdr:row>39</xdr:row>
      <xdr:rowOff>78105</xdr:rowOff>
    </xdr:to>
    <xdr:sp macro="" textlink="">
      <xdr:nvSpPr>
        <xdr:cNvPr id="754" name="フローチャート: 判断 753"/>
        <xdr:cNvSpPr/>
      </xdr:nvSpPr>
      <xdr:spPr>
        <a:xfrm>
          <a:off x="19494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94615</xdr:rowOff>
    </xdr:from>
    <xdr:ext cx="378460" cy="259080"/>
    <xdr:sp macro="" textlink="">
      <xdr:nvSpPr>
        <xdr:cNvPr id="755" name="テキスト ボックス 754"/>
        <xdr:cNvSpPr txBox="1"/>
      </xdr:nvSpPr>
      <xdr:spPr>
        <a:xfrm>
          <a:off x="19356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118745</xdr:rowOff>
    </xdr:from>
    <xdr:to>
      <xdr:col>98</xdr:col>
      <xdr:colOff>38100</xdr:colOff>
      <xdr:row>39</xdr:row>
      <xdr:rowOff>48895</xdr:rowOff>
    </xdr:to>
    <xdr:sp macro="" textlink="">
      <xdr:nvSpPr>
        <xdr:cNvPr id="756" name="フローチャート: 判断 755"/>
        <xdr:cNvSpPr/>
      </xdr:nvSpPr>
      <xdr:spPr>
        <a:xfrm>
          <a:off x="18605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39</xdr:row>
      <xdr:rowOff>40640</xdr:rowOff>
    </xdr:from>
    <xdr:ext cx="469265" cy="258445"/>
    <xdr:sp macro="" textlink="">
      <xdr:nvSpPr>
        <xdr:cNvPr id="757" name="テキスト ボックス 756"/>
        <xdr:cNvSpPr txBox="1"/>
      </xdr:nvSpPr>
      <xdr:spPr>
        <a:xfrm>
          <a:off x="18421350" y="6727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118745</xdr:rowOff>
    </xdr:from>
    <xdr:ext cx="249555" cy="259080"/>
    <xdr:sp macro="" textlink="">
      <xdr:nvSpPr>
        <xdr:cNvPr id="76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89535</xdr:rowOff>
    </xdr:to>
    <xdr:sp macro="" textlink="">
      <xdr:nvSpPr>
        <xdr:cNvPr id="769" name="楕円 768"/>
        <xdr:cNvSpPr/>
      </xdr:nvSpPr>
      <xdr:spPr>
        <a:xfrm>
          <a:off x="19494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80645</xdr:rowOff>
    </xdr:from>
    <xdr:ext cx="378460" cy="259080"/>
    <xdr:sp macro="" textlink="">
      <xdr:nvSpPr>
        <xdr:cNvPr id="770" name="テキスト ボックス 769"/>
        <xdr:cNvSpPr txBox="1"/>
      </xdr:nvSpPr>
      <xdr:spPr>
        <a:xfrm>
          <a:off x="19356070" y="6767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104140</xdr:rowOff>
    </xdr:from>
    <xdr:to>
      <xdr:col>98</xdr:col>
      <xdr:colOff>38100</xdr:colOff>
      <xdr:row>38</xdr:row>
      <xdr:rowOff>34290</xdr:rowOff>
    </xdr:to>
    <xdr:sp macro="" textlink="">
      <xdr:nvSpPr>
        <xdr:cNvPr id="771" name="楕円 770"/>
        <xdr:cNvSpPr/>
      </xdr:nvSpPr>
      <xdr:spPr>
        <a:xfrm>
          <a:off x="18605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36</xdr:row>
      <xdr:rowOff>50800</xdr:rowOff>
    </xdr:from>
    <xdr:ext cx="534035" cy="259080"/>
    <xdr:sp macro="" textlink="">
      <xdr:nvSpPr>
        <xdr:cNvPr id="772" name="テキスト ボックス 771"/>
        <xdr:cNvSpPr txBox="1"/>
      </xdr:nvSpPr>
      <xdr:spPr>
        <a:xfrm>
          <a:off x="18388965" y="6223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124460</xdr:rowOff>
    </xdr:from>
    <xdr:to>
      <xdr:col>116</xdr:col>
      <xdr:colOff>62865</xdr:colOff>
      <xdr:row>59</xdr:row>
      <xdr:rowOff>44450</xdr:rowOff>
    </xdr:to>
    <xdr:cxnSp macro="">
      <xdr:nvCxnSpPr>
        <xdr:cNvPr id="796" name="直線コネクタ 795"/>
        <xdr:cNvCxnSpPr/>
      </xdr:nvCxnSpPr>
      <xdr:spPr>
        <a:xfrm flipV="1">
          <a:off x="22159595" y="8525510"/>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85,784</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124460</xdr:rowOff>
    </xdr:from>
    <xdr:to>
      <xdr:col>116</xdr:col>
      <xdr:colOff>152400</xdr:colOff>
      <xdr:row>49</xdr:row>
      <xdr:rowOff>124460</xdr:rowOff>
    </xdr:to>
    <xdr:cxnSp macro="">
      <xdr:nvCxnSpPr>
        <xdr:cNvPr id="800" name="直線コネクタ 799"/>
        <xdr:cNvCxnSpPr/>
      </xdr:nvCxnSpPr>
      <xdr:spPr>
        <a:xfrm>
          <a:off x="22072600" y="8525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156210</xdr:rowOff>
    </xdr:from>
    <xdr:to>
      <xdr:col>116</xdr:col>
      <xdr:colOff>63500</xdr:colOff>
      <xdr:row>58</xdr:row>
      <xdr:rowOff>156210</xdr:rowOff>
    </xdr:to>
    <xdr:cxnSp macro="">
      <xdr:nvCxnSpPr>
        <xdr:cNvPr id="801" name="直線コネクタ 800"/>
        <xdr:cNvCxnSpPr/>
      </xdr:nvCxnSpPr>
      <xdr:spPr>
        <a:xfrm flipV="1">
          <a:off x="21323300" y="101003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40640</xdr:rowOff>
    </xdr:from>
    <xdr:ext cx="469900" cy="258445"/>
    <xdr:sp macro="" textlink="">
      <xdr:nvSpPr>
        <xdr:cNvPr id="802" name="貸付金平均値テキスト"/>
        <xdr:cNvSpPr txBox="1"/>
      </xdr:nvSpPr>
      <xdr:spPr>
        <a:xfrm>
          <a:off x="22212300" y="9813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803" name="フローチャート: 判断 802"/>
        <xdr:cNvSpPr/>
      </xdr:nvSpPr>
      <xdr:spPr>
        <a:xfrm>
          <a:off x="221107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156210</xdr:rowOff>
    </xdr:from>
    <xdr:to>
      <xdr:col>111</xdr:col>
      <xdr:colOff>177800</xdr:colOff>
      <xdr:row>58</xdr:row>
      <xdr:rowOff>156210</xdr:rowOff>
    </xdr:to>
    <xdr:cxnSp macro="">
      <xdr:nvCxnSpPr>
        <xdr:cNvPr id="804" name="直線コネクタ 803"/>
        <xdr:cNvCxnSpPr/>
      </xdr:nvCxnSpPr>
      <xdr:spPr>
        <a:xfrm flipV="1">
          <a:off x="20434300" y="10100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3810</xdr:rowOff>
    </xdr:from>
    <xdr:to>
      <xdr:col>112</xdr:col>
      <xdr:colOff>38100</xdr:colOff>
      <xdr:row>58</xdr:row>
      <xdr:rowOff>105410</xdr:rowOff>
    </xdr:to>
    <xdr:sp macro="" textlink="">
      <xdr:nvSpPr>
        <xdr:cNvPr id="805" name="フローチャート: 判断 804"/>
        <xdr:cNvSpPr/>
      </xdr:nvSpPr>
      <xdr:spPr>
        <a:xfrm>
          <a:off x="21272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121920</xdr:rowOff>
    </xdr:from>
    <xdr:ext cx="469265" cy="258445"/>
    <xdr:sp macro="" textlink="">
      <xdr:nvSpPr>
        <xdr:cNvPr id="806" name="テキスト ボックス 805"/>
        <xdr:cNvSpPr txBox="1"/>
      </xdr:nvSpPr>
      <xdr:spPr>
        <a:xfrm>
          <a:off x="21088350" y="972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156210</xdr:rowOff>
    </xdr:from>
    <xdr:to>
      <xdr:col>107</xdr:col>
      <xdr:colOff>50800</xdr:colOff>
      <xdr:row>58</xdr:row>
      <xdr:rowOff>156845</xdr:rowOff>
    </xdr:to>
    <xdr:cxnSp macro="">
      <xdr:nvCxnSpPr>
        <xdr:cNvPr id="807" name="直線コネクタ 806"/>
        <xdr:cNvCxnSpPr/>
      </xdr:nvCxnSpPr>
      <xdr:spPr>
        <a:xfrm flipV="1">
          <a:off x="19545300" y="101003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xdr:rowOff>
    </xdr:from>
    <xdr:to>
      <xdr:col>107</xdr:col>
      <xdr:colOff>101600</xdr:colOff>
      <xdr:row>58</xdr:row>
      <xdr:rowOff>104140</xdr:rowOff>
    </xdr:to>
    <xdr:sp macro="" textlink="">
      <xdr:nvSpPr>
        <xdr:cNvPr id="808" name="フローチャート: 判断 807"/>
        <xdr:cNvSpPr/>
      </xdr:nvSpPr>
      <xdr:spPr>
        <a:xfrm>
          <a:off x="20383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120650</xdr:rowOff>
    </xdr:from>
    <xdr:ext cx="469265" cy="258445"/>
    <xdr:sp macro="" textlink="">
      <xdr:nvSpPr>
        <xdr:cNvPr id="809" name="テキスト ボックス 808"/>
        <xdr:cNvSpPr txBox="1"/>
      </xdr:nvSpPr>
      <xdr:spPr>
        <a:xfrm>
          <a:off x="20199350" y="9721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156845</xdr:rowOff>
    </xdr:from>
    <xdr:to>
      <xdr:col>102</xdr:col>
      <xdr:colOff>114300</xdr:colOff>
      <xdr:row>59</xdr:row>
      <xdr:rowOff>15240</xdr:rowOff>
    </xdr:to>
    <xdr:cxnSp macro="">
      <xdr:nvCxnSpPr>
        <xdr:cNvPr id="810" name="直線コネクタ 809"/>
        <xdr:cNvCxnSpPr/>
      </xdr:nvCxnSpPr>
      <xdr:spPr>
        <a:xfrm flipV="1">
          <a:off x="18656300" y="101009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811" name="フローチャート: 判断 810"/>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109855</xdr:rowOff>
    </xdr:from>
    <xdr:ext cx="469265" cy="258445"/>
    <xdr:sp macro="" textlink="">
      <xdr:nvSpPr>
        <xdr:cNvPr id="812" name="テキスト ボックス 811"/>
        <xdr:cNvSpPr txBox="1"/>
      </xdr:nvSpPr>
      <xdr:spPr>
        <a:xfrm>
          <a:off x="19310350" y="971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158115</xdr:rowOff>
    </xdr:from>
    <xdr:to>
      <xdr:col>98</xdr:col>
      <xdr:colOff>38100</xdr:colOff>
      <xdr:row>58</xdr:row>
      <xdr:rowOff>88265</xdr:rowOff>
    </xdr:to>
    <xdr:sp macro="" textlink="">
      <xdr:nvSpPr>
        <xdr:cNvPr id="813" name="フローチャート: 判断 812"/>
        <xdr:cNvSpPr/>
      </xdr:nvSpPr>
      <xdr:spPr>
        <a:xfrm>
          <a:off x="186055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104775</xdr:rowOff>
    </xdr:from>
    <xdr:ext cx="469265" cy="259080"/>
    <xdr:sp macro="" textlink="">
      <xdr:nvSpPr>
        <xdr:cNvPr id="814" name="テキスト ボックス 813"/>
        <xdr:cNvSpPr txBox="1"/>
      </xdr:nvSpPr>
      <xdr:spPr>
        <a:xfrm>
          <a:off x="18421350" y="9705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105410</xdr:rowOff>
    </xdr:from>
    <xdr:to>
      <xdr:col>116</xdr:col>
      <xdr:colOff>114300</xdr:colOff>
      <xdr:row>59</xdr:row>
      <xdr:rowOff>35560</xdr:rowOff>
    </xdr:to>
    <xdr:sp macro="" textlink="">
      <xdr:nvSpPr>
        <xdr:cNvPr id="820" name="楕円 819"/>
        <xdr:cNvSpPr/>
      </xdr:nvSpPr>
      <xdr:spPr>
        <a:xfrm>
          <a:off x="22110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20320</xdr:rowOff>
    </xdr:from>
    <xdr:ext cx="469900" cy="258445"/>
    <xdr:sp macro="" textlink="">
      <xdr:nvSpPr>
        <xdr:cNvPr id="821" name="貸付金該当値テキスト"/>
        <xdr:cNvSpPr txBox="1"/>
      </xdr:nvSpPr>
      <xdr:spPr>
        <a:xfrm>
          <a:off x="22212300" y="9964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105410</xdr:rowOff>
    </xdr:from>
    <xdr:to>
      <xdr:col>112</xdr:col>
      <xdr:colOff>38100</xdr:colOff>
      <xdr:row>59</xdr:row>
      <xdr:rowOff>35560</xdr:rowOff>
    </xdr:to>
    <xdr:sp macro="" textlink="">
      <xdr:nvSpPr>
        <xdr:cNvPr id="822" name="楕円 821"/>
        <xdr:cNvSpPr/>
      </xdr:nvSpPr>
      <xdr:spPr>
        <a:xfrm>
          <a:off x="21272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26670</xdr:rowOff>
    </xdr:from>
    <xdr:ext cx="469265" cy="259080"/>
    <xdr:sp macro="" textlink="">
      <xdr:nvSpPr>
        <xdr:cNvPr id="823" name="テキスト ボックス 822"/>
        <xdr:cNvSpPr txBox="1"/>
      </xdr:nvSpPr>
      <xdr:spPr>
        <a:xfrm>
          <a:off x="21088350" y="1014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105410</xdr:rowOff>
    </xdr:from>
    <xdr:to>
      <xdr:col>107</xdr:col>
      <xdr:colOff>101600</xdr:colOff>
      <xdr:row>59</xdr:row>
      <xdr:rowOff>35560</xdr:rowOff>
    </xdr:to>
    <xdr:sp macro="" textlink="">
      <xdr:nvSpPr>
        <xdr:cNvPr id="824" name="楕円 823"/>
        <xdr:cNvSpPr/>
      </xdr:nvSpPr>
      <xdr:spPr>
        <a:xfrm>
          <a:off x="20383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26670</xdr:rowOff>
    </xdr:from>
    <xdr:ext cx="469265" cy="259080"/>
    <xdr:sp macro="" textlink="">
      <xdr:nvSpPr>
        <xdr:cNvPr id="825" name="テキスト ボックス 824"/>
        <xdr:cNvSpPr txBox="1"/>
      </xdr:nvSpPr>
      <xdr:spPr>
        <a:xfrm>
          <a:off x="20199350" y="1014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106045</xdr:rowOff>
    </xdr:from>
    <xdr:to>
      <xdr:col>102</xdr:col>
      <xdr:colOff>165100</xdr:colOff>
      <xdr:row>59</xdr:row>
      <xdr:rowOff>36195</xdr:rowOff>
    </xdr:to>
    <xdr:sp macro="" textlink="">
      <xdr:nvSpPr>
        <xdr:cNvPr id="826" name="楕円 825"/>
        <xdr:cNvSpPr/>
      </xdr:nvSpPr>
      <xdr:spPr>
        <a:xfrm>
          <a:off x="19494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27305</xdr:rowOff>
    </xdr:from>
    <xdr:ext cx="469265" cy="259080"/>
    <xdr:sp macro="" textlink="">
      <xdr:nvSpPr>
        <xdr:cNvPr id="827" name="テキスト ボックス 826"/>
        <xdr:cNvSpPr txBox="1"/>
      </xdr:nvSpPr>
      <xdr:spPr>
        <a:xfrm>
          <a:off x="19310350" y="1014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135890</xdr:rowOff>
    </xdr:from>
    <xdr:to>
      <xdr:col>98</xdr:col>
      <xdr:colOff>38100</xdr:colOff>
      <xdr:row>59</xdr:row>
      <xdr:rowOff>66040</xdr:rowOff>
    </xdr:to>
    <xdr:sp macro="" textlink="">
      <xdr:nvSpPr>
        <xdr:cNvPr id="828" name="楕円 827"/>
        <xdr:cNvSpPr/>
      </xdr:nvSpPr>
      <xdr:spPr>
        <a:xfrm>
          <a:off x="18605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57150</xdr:rowOff>
    </xdr:from>
    <xdr:ext cx="469265" cy="259080"/>
    <xdr:sp macro="" textlink="">
      <xdr:nvSpPr>
        <xdr:cNvPr id="829" name="テキスト ボックス 828"/>
        <xdr:cNvSpPr txBox="1"/>
      </xdr:nvSpPr>
      <xdr:spPr>
        <a:xfrm>
          <a:off x="18421350" y="10172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77</xdr:row>
      <xdr:rowOff>168910</xdr:rowOff>
    </xdr:from>
    <xdr:ext cx="248285" cy="258445"/>
    <xdr:sp macro="" textlink="">
      <xdr:nvSpPr>
        <xdr:cNvPr id="841" name="テキスト ボックス 840"/>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75</xdr:row>
      <xdr:rowOff>54610</xdr:rowOff>
    </xdr:from>
    <xdr:ext cx="594995" cy="258445"/>
    <xdr:sp macro="" textlink="">
      <xdr:nvSpPr>
        <xdr:cNvPr id="843" name="テキスト ボックス 842"/>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111760</xdr:rowOff>
    </xdr:from>
    <xdr:ext cx="594995" cy="258445"/>
    <xdr:sp macro="" textlink="">
      <xdr:nvSpPr>
        <xdr:cNvPr id="845" name="テキスト ボックス 844"/>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168910</xdr:rowOff>
    </xdr:from>
    <xdr:ext cx="594995" cy="258445"/>
    <xdr:sp macro="" textlink="">
      <xdr:nvSpPr>
        <xdr:cNvPr id="847" name="テキスト ボックス 846"/>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9" name="テキスト ボックス 84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139065</xdr:rowOff>
    </xdr:from>
    <xdr:to>
      <xdr:col>116</xdr:col>
      <xdr:colOff>62865</xdr:colOff>
      <xdr:row>77</xdr:row>
      <xdr:rowOff>100965</xdr:rowOff>
    </xdr:to>
    <xdr:cxnSp macro="">
      <xdr:nvCxnSpPr>
        <xdr:cNvPr id="851" name="直線コネクタ 850"/>
        <xdr:cNvCxnSpPr/>
      </xdr:nvCxnSpPr>
      <xdr:spPr>
        <a:xfrm flipV="1">
          <a:off x="22159595" y="12312015"/>
          <a:ext cx="127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104775</xdr:rowOff>
    </xdr:from>
    <xdr:ext cx="534670" cy="259080"/>
    <xdr:sp macro="" textlink="">
      <xdr:nvSpPr>
        <xdr:cNvPr id="852" name="繰出金最小値テキスト"/>
        <xdr:cNvSpPr txBox="1"/>
      </xdr:nvSpPr>
      <xdr:spPr>
        <a:xfrm>
          <a:off x="22212300" y="1330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45,936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100965</xdr:rowOff>
    </xdr:from>
    <xdr:to>
      <xdr:col>116</xdr:col>
      <xdr:colOff>152400</xdr:colOff>
      <xdr:row>77</xdr:row>
      <xdr:rowOff>100965</xdr:rowOff>
    </xdr:to>
    <xdr:cxnSp macro="">
      <xdr:nvCxnSpPr>
        <xdr:cNvPr id="853" name="直線コネクタ 852"/>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86360</xdr:rowOff>
    </xdr:from>
    <xdr:ext cx="598805" cy="258445"/>
    <xdr:sp macro="" textlink="">
      <xdr:nvSpPr>
        <xdr:cNvPr id="854" name="繰出金最大値テキスト"/>
        <xdr:cNvSpPr txBox="1"/>
      </xdr:nvSpPr>
      <xdr:spPr>
        <a:xfrm>
          <a:off x="22212300" y="12087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262,675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139065</xdr:rowOff>
    </xdr:from>
    <xdr:to>
      <xdr:col>116</xdr:col>
      <xdr:colOff>152400</xdr:colOff>
      <xdr:row>71</xdr:row>
      <xdr:rowOff>139065</xdr:rowOff>
    </xdr:to>
    <xdr:cxnSp macro="">
      <xdr:nvCxnSpPr>
        <xdr:cNvPr id="855" name="直線コネクタ 854"/>
        <xdr:cNvCxnSpPr/>
      </xdr:nvCxnSpPr>
      <xdr:spPr>
        <a:xfrm>
          <a:off x="22072600" y="12312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71755</xdr:rowOff>
    </xdr:from>
    <xdr:to>
      <xdr:col>116</xdr:col>
      <xdr:colOff>63500</xdr:colOff>
      <xdr:row>77</xdr:row>
      <xdr:rowOff>76200</xdr:rowOff>
    </xdr:to>
    <xdr:cxnSp macro="">
      <xdr:nvCxnSpPr>
        <xdr:cNvPr id="856" name="直線コネクタ 855"/>
        <xdr:cNvCxnSpPr/>
      </xdr:nvCxnSpPr>
      <xdr:spPr>
        <a:xfrm flipV="1">
          <a:off x="21323300" y="132734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133985</xdr:rowOff>
    </xdr:from>
    <xdr:ext cx="598805" cy="258445"/>
    <xdr:sp macro="" textlink="">
      <xdr:nvSpPr>
        <xdr:cNvPr id="857" name="繰出金平均値テキスト"/>
        <xdr:cNvSpPr txBox="1"/>
      </xdr:nvSpPr>
      <xdr:spPr>
        <a:xfrm>
          <a:off x="22212300" y="12821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8" name="フローチャート: 判断 857"/>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54610</xdr:rowOff>
    </xdr:from>
    <xdr:to>
      <xdr:col>111</xdr:col>
      <xdr:colOff>177800</xdr:colOff>
      <xdr:row>77</xdr:row>
      <xdr:rowOff>76200</xdr:rowOff>
    </xdr:to>
    <xdr:cxnSp macro="">
      <xdr:nvCxnSpPr>
        <xdr:cNvPr id="859" name="直線コネクタ 858"/>
        <xdr:cNvCxnSpPr/>
      </xdr:nvCxnSpPr>
      <xdr:spPr>
        <a:xfrm>
          <a:off x="20434300" y="132562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100330</xdr:rowOff>
    </xdr:from>
    <xdr:to>
      <xdr:col>112</xdr:col>
      <xdr:colOff>38100</xdr:colOff>
      <xdr:row>76</xdr:row>
      <xdr:rowOff>30480</xdr:rowOff>
    </xdr:to>
    <xdr:sp macro="" textlink="">
      <xdr:nvSpPr>
        <xdr:cNvPr id="860" name="フローチャート: 判断 859"/>
        <xdr:cNvSpPr/>
      </xdr:nvSpPr>
      <xdr:spPr>
        <a:xfrm>
          <a:off x="21272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74</xdr:row>
      <xdr:rowOff>46990</xdr:rowOff>
    </xdr:from>
    <xdr:ext cx="598170" cy="259080"/>
    <xdr:sp macro="" textlink="">
      <xdr:nvSpPr>
        <xdr:cNvPr id="861" name="テキスト ボックス 860"/>
        <xdr:cNvSpPr txBox="1"/>
      </xdr:nvSpPr>
      <xdr:spPr>
        <a:xfrm>
          <a:off x="21023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53340</xdr:rowOff>
    </xdr:from>
    <xdr:to>
      <xdr:col>107</xdr:col>
      <xdr:colOff>50800</xdr:colOff>
      <xdr:row>77</xdr:row>
      <xdr:rowOff>54610</xdr:rowOff>
    </xdr:to>
    <xdr:cxnSp macro="">
      <xdr:nvCxnSpPr>
        <xdr:cNvPr id="862" name="直線コネクタ 861"/>
        <xdr:cNvCxnSpPr/>
      </xdr:nvCxnSpPr>
      <xdr:spPr>
        <a:xfrm>
          <a:off x="19545300" y="13254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111760</xdr:rowOff>
    </xdr:from>
    <xdr:to>
      <xdr:col>107</xdr:col>
      <xdr:colOff>101600</xdr:colOff>
      <xdr:row>76</xdr:row>
      <xdr:rowOff>41910</xdr:rowOff>
    </xdr:to>
    <xdr:sp macro="" textlink="">
      <xdr:nvSpPr>
        <xdr:cNvPr id="863" name="フローチャート: 判断 862"/>
        <xdr:cNvSpPr/>
      </xdr:nvSpPr>
      <xdr:spPr>
        <a:xfrm>
          <a:off x="20383500" y="1297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58420</xdr:rowOff>
    </xdr:from>
    <xdr:ext cx="598170" cy="259080"/>
    <xdr:sp macro="" textlink="">
      <xdr:nvSpPr>
        <xdr:cNvPr id="864" name="テキスト ボックス 863"/>
        <xdr:cNvSpPr txBox="1"/>
      </xdr:nvSpPr>
      <xdr:spPr>
        <a:xfrm>
          <a:off x="20134580" y="12745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41910</xdr:rowOff>
    </xdr:from>
    <xdr:to>
      <xdr:col>102</xdr:col>
      <xdr:colOff>114300</xdr:colOff>
      <xdr:row>77</xdr:row>
      <xdr:rowOff>53340</xdr:rowOff>
    </xdr:to>
    <xdr:cxnSp macro="">
      <xdr:nvCxnSpPr>
        <xdr:cNvPr id="865" name="直線コネクタ 864"/>
        <xdr:cNvCxnSpPr/>
      </xdr:nvCxnSpPr>
      <xdr:spPr>
        <a:xfrm>
          <a:off x="18656300" y="132435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6" name="フローチャート: 判断 865"/>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74</xdr:row>
      <xdr:rowOff>57785</xdr:rowOff>
    </xdr:from>
    <xdr:ext cx="598170" cy="259080"/>
    <xdr:sp macro="" textlink="">
      <xdr:nvSpPr>
        <xdr:cNvPr id="867" name="テキスト ボックス 866"/>
        <xdr:cNvSpPr txBox="1"/>
      </xdr:nvSpPr>
      <xdr:spPr>
        <a:xfrm>
          <a:off x="19245580" y="12745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68" name="フローチャート: 判断 867"/>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71755</xdr:rowOff>
    </xdr:from>
    <xdr:ext cx="598170" cy="259080"/>
    <xdr:sp macro="" textlink="">
      <xdr:nvSpPr>
        <xdr:cNvPr id="869" name="テキスト ボックス 868"/>
        <xdr:cNvSpPr txBox="1"/>
      </xdr:nvSpPr>
      <xdr:spPr>
        <a:xfrm>
          <a:off x="18356580" y="12759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20955</xdr:rowOff>
    </xdr:from>
    <xdr:to>
      <xdr:col>116</xdr:col>
      <xdr:colOff>114300</xdr:colOff>
      <xdr:row>77</xdr:row>
      <xdr:rowOff>122555</xdr:rowOff>
    </xdr:to>
    <xdr:sp macro="" textlink="">
      <xdr:nvSpPr>
        <xdr:cNvPr id="875" name="楕円 874"/>
        <xdr:cNvSpPr/>
      </xdr:nvSpPr>
      <xdr:spPr>
        <a:xfrm>
          <a:off x="22110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107315</xdr:rowOff>
    </xdr:from>
    <xdr:ext cx="534670" cy="259080"/>
    <xdr:sp macro="" textlink="">
      <xdr:nvSpPr>
        <xdr:cNvPr id="876" name="繰出金該当値テキスト"/>
        <xdr:cNvSpPr txBox="1"/>
      </xdr:nvSpPr>
      <xdr:spPr>
        <a:xfrm>
          <a:off x="22212300" y="13137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25400</xdr:rowOff>
    </xdr:from>
    <xdr:to>
      <xdr:col>112</xdr:col>
      <xdr:colOff>38100</xdr:colOff>
      <xdr:row>77</xdr:row>
      <xdr:rowOff>127000</xdr:rowOff>
    </xdr:to>
    <xdr:sp macro="" textlink="">
      <xdr:nvSpPr>
        <xdr:cNvPr id="877" name="楕円 876"/>
        <xdr:cNvSpPr/>
      </xdr:nvSpPr>
      <xdr:spPr>
        <a:xfrm>
          <a:off x="21272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118110</xdr:rowOff>
    </xdr:from>
    <xdr:ext cx="534035" cy="259080"/>
    <xdr:sp macro="" textlink="">
      <xdr:nvSpPr>
        <xdr:cNvPr id="878" name="テキスト ボックス 877"/>
        <xdr:cNvSpPr txBox="1"/>
      </xdr:nvSpPr>
      <xdr:spPr>
        <a:xfrm>
          <a:off x="21055965" y="13319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3810</xdr:rowOff>
    </xdr:from>
    <xdr:to>
      <xdr:col>107</xdr:col>
      <xdr:colOff>101600</xdr:colOff>
      <xdr:row>77</xdr:row>
      <xdr:rowOff>105410</xdr:rowOff>
    </xdr:to>
    <xdr:sp macro="" textlink="">
      <xdr:nvSpPr>
        <xdr:cNvPr id="879" name="楕円 878"/>
        <xdr:cNvSpPr/>
      </xdr:nvSpPr>
      <xdr:spPr>
        <a:xfrm>
          <a:off x="20383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96520</xdr:rowOff>
    </xdr:from>
    <xdr:ext cx="534035" cy="259080"/>
    <xdr:sp macro="" textlink="">
      <xdr:nvSpPr>
        <xdr:cNvPr id="880" name="テキスト ボックス 879"/>
        <xdr:cNvSpPr txBox="1"/>
      </xdr:nvSpPr>
      <xdr:spPr>
        <a:xfrm>
          <a:off x="20166965" y="1329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2540</xdr:rowOff>
    </xdr:from>
    <xdr:to>
      <xdr:col>102</xdr:col>
      <xdr:colOff>165100</xdr:colOff>
      <xdr:row>77</xdr:row>
      <xdr:rowOff>104140</xdr:rowOff>
    </xdr:to>
    <xdr:sp macro="" textlink="">
      <xdr:nvSpPr>
        <xdr:cNvPr id="881" name="楕円 880"/>
        <xdr:cNvSpPr/>
      </xdr:nvSpPr>
      <xdr:spPr>
        <a:xfrm>
          <a:off x="19494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95250</xdr:rowOff>
    </xdr:from>
    <xdr:ext cx="534035" cy="259080"/>
    <xdr:sp macro="" textlink="">
      <xdr:nvSpPr>
        <xdr:cNvPr id="882" name="テキスト ボックス 881"/>
        <xdr:cNvSpPr txBox="1"/>
      </xdr:nvSpPr>
      <xdr:spPr>
        <a:xfrm>
          <a:off x="19277965" y="13296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56,380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162560</xdr:rowOff>
    </xdr:from>
    <xdr:to>
      <xdr:col>98</xdr:col>
      <xdr:colOff>38100</xdr:colOff>
      <xdr:row>77</xdr:row>
      <xdr:rowOff>92710</xdr:rowOff>
    </xdr:to>
    <xdr:sp macro="" textlink="">
      <xdr:nvSpPr>
        <xdr:cNvPr id="883" name="楕円 882"/>
        <xdr:cNvSpPr/>
      </xdr:nvSpPr>
      <xdr:spPr>
        <a:xfrm>
          <a:off x="18605500" y="131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83820</xdr:rowOff>
    </xdr:from>
    <xdr:ext cx="534035" cy="259080"/>
    <xdr:sp macro="" textlink="">
      <xdr:nvSpPr>
        <xdr:cNvPr id="884" name="テキスト ボックス 883"/>
        <xdr:cNvSpPr txBox="1"/>
      </xdr:nvSpPr>
      <xdr:spPr>
        <a:xfrm>
          <a:off x="18388965" y="1328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3" name="テキスト ボックス 89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285" cy="258445"/>
    <xdr:sp macro="" textlink="">
      <xdr:nvSpPr>
        <xdr:cNvPr id="896" name="テキスト ボックス 895"/>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93</xdr:row>
      <xdr:rowOff>168910</xdr:rowOff>
    </xdr:from>
    <xdr:ext cx="531495" cy="258445"/>
    <xdr:sp macro="" textlink="">
      <xdr:nvSpPr>
        <xdr:cNvPr id="898" name="テキスト ボックス 897"/>
        <xdr:cNvSpPr txBox="1"/>
      </xdr:nvSpPr>
      <xdr:spPr>
        <a:xfrm>
          <a:off x="17756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90</xdr:row>
      <xdr:rowOff>111760</xdr:rowOff>
    </xdr:from>
    <xdr:ext cx="531495" cy="258445"/>
    <xdr:sp macro="" textlink="">
      <xdr:nvSpPr>
        <xdr:cNvPr id="900" name="テキスト ボックス 899"/>
        <xdr:cNvSpPr txBox="1"/>
      </xdr:nvSpPr>
      <xdr:spPr>
        <a:xfrm>
          <a:off x="1775650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8445"/>
    <xdr:sp macro="" textlink="">
      <xdr:nvSpPr>
        <xdr:cNvPr id="902" name="テキスト ボックス 901"/>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40640</xdr:rowOff>
    </xdr:from>
    <xdr:to>
      <xdr:col>116</xdr:col>
      <xdr:colOff>62865</xdr:colOff>
      <xdr:row>98</xdr:row>
      <xdr:rowOff>25400</xdr:rowOff>
    </xdr:to>
    <xdr:cxnSp macro="">
      <xdr:nvCxnSpPr>
        <xdr:cNvPr id="904" name="直線コネクタ 903"/>
        <xdr:cNvCxnSpPr/>
      </xdr:nvCxnSpPr>
      <xdr:spPr>
        <a:xfrm flipV="1">
          <a:off x="22159595" y="15642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76200</xdr:rowOff>
    </xdr:from>
    <xdr:ext cx="249555" cy="258445"/>
    <xdr:sp macro="" textlink="">
      <xdr:nvSpPr>
        <xdr:cNvPr id="905" name="前年度繰上充用金最小値テキスト"/>
        <xdr:cNvSpPr txBox="1"/>
      </xdr:nvSpPr>
      <xdr:spPr>
        <a:xfrm>
          <a:off x="22212300" y="16878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158750</xdr:rowOff>
    </xdr:from>
    <xdr:ext cx="534670" cy="259080"/>
    <xdr:sp macro="" textlink="">
      <xdr:nvSpPr>
        <xdr:cNvPr id="907" name="前年度繰上充用金最大値テキスト"/>
        <xdr:cNvSpPr txBox="1"/>
      </xdr:nvSpPr>
      <xdr:spPr>
        <a:xfrm>
          <a:off x="22212300" y="1541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20,732</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40640</xdr:rowOff>
    </xdr:from>
    <xdr:to>
      <xdr:col>116</xdr:col>
      <xdr:colOff>152400</xdr:colOff>
      <xdr:row>91</xdr:row>
      <xdr:rowOff>40640</xdr:rowOff>
    </xdr:to>
    <xdr:cxnSp macro="">
      <xdr:nvCxnSpPr>
        <xdr:cNvPr id="908" name="直線コネクタ 907"/>
        <xdr:cNvCxnSpPr/>
      </xdr:nvCxnSpPr>
      <xdr:spPr>
        <a:xfrm>
          <a:off x="22072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165100</xdr:rowOff>
    </xdr:from>
    <xdr:ext cx="313690" cy="259080"/>
    <xdr:sp macro="" textlink="">
      <xdr:nvSpPr>
        <xdr:cNvPr id="910" name="前年度繰上充用金平均値テキスト"/>
        <xdr:cNvSpPr txBox="1"/>
      </xdr:nvSpPr>
      <xdr:spPr>
        <a:xfrm>
          <a:off x="22212300" y="16624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142240</xdr:rowOff>
    </xdr:from>
    <xdr:to>
      <xdr:col>116</xdr:col>
      <xdr:colOff>114300</xdr:colOff>
      <xdr:row>98</xdr:row>
      <xdr:rowOff>72390</xdr:rowOff>
    </xdr:to>
    <xdr:sp macro="" textlink="">
      <xdr:nvSpPr>
        <xdr:cNvPr id="911" name="フローチャート: 判断 910"/>
        <xdr:cNvSpPr/>
      </xdr:nvSpPr>
      <xdr:spPr>
        <a:xfrm>
          <a:off x="221107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8920" cy="259080"/>
    <xdr:sp macro="" textlink="">
      <xdr:nvSpPr>
        <xdr:cNvPr id="914" name="テキスト ボックス 913"/>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8920" cy="259080"/>
    <xdr:sp macro="" textlink="">
      <xdr:nvSpPr>
        <xdr:cNvPr id="917" name="テキスト ボックス 916"/>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8920" cy="259080"/>
    <xdr:sp macro="" textlink="">
      <xdr:nvSpPr>
        <xdr:cNvPr id="920" name="テキスト ボックス 919"/>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8920" cy="259080"/>
    <xdr:sp macro="" textlink="">
      <xdr:nvSpPr>
        <xdr:cNvPr id="922" name="テキスト ボックス 921"/>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120650</xdr:rowOff>
    </xdr:from>
    <xdr:ext cx="249555" cy="258445"/>
    <xdr:sp macro="" textlink="">
      <xdr:nvSpPr>
        <xdr:cNvPr id="929" name="前年度繰上充用金該当値テキスト"/>
        <xdr:cNvSpPr txBox="1"/>
      </xdr:nvSpPr>
      <xdr:spPr>
        <a:xfrm>
          <a:off x="22212300" y="16751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8920" cy="259080"/>
    <xdr:sp macro="" textlink="">
      <xdr:nvSpPr>
        <xdr:cNvPr id="931" name="テキスト ボックス 930"/>
        <xdr:cNvSpPr txBox="1"/>
      </xdr:nvSpPr>
      <xdr:spPr>
        <a:xfrm>
          <a:off x="21198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8920" cy="259080"/>
    <xdr:sp macro="" textlink="">
      <xdr:nvSpPr>
        <xdr:cNvPr id="933" name="テキスト ボックス 932"/>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8920" cy="259080"/>
    <xdr:sp macro="" textlink="">
      <xdr:nvSpPr>
        <xdr:cNvPr id="935" name="テキスト ボックス 934"/>
        <xdr:cNvSpPr txBox="1"/>
      </xdr:nvSpPr>
      <xdr:spPr>
        <a:xfrm>
          <a:off x="19420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96</xdr:row>
      <xdr:rowOff>92710</xdr:rowOff>
    </xdr:from>
    <xdr:ext cx="248920" cy="259080"/>
    <xdr:sp macro="" textlink="">
      <xdr:nvSpPr>
        <xdr:cNvPr id="937" name="テキスト ボックス 936"/>
        <xdr:cNvSpPr txBox="1"/>
      </xdr:nvSpPr>
      <xdr:spPr>
        <a:xfrm>
          <a:off x="18531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800">
              <a:solidFill>
                <a:schemeClr val="dk1"/>
              </a:solidFill>
              <a:effectLst/>
              <a:latin typeface="ＭＳ Ｐゴシック"/>
              <a:ea typeface="ＭＳ Ｐゴシック"/>
              <a:cs typeface="+mn-cs"/>
            </a:rPr>
            <a:t>歳出決算総額における住民１人当たりのコストは１，１</a:t>
          </a:r>
          <a:r>
            <a:rPr kumimoji="1" lang="ja-JP" altLang="en-US" sz="800">
              <a:solidFill>
                <a:schemeClr val="dk1"/>
              </a:solidFill>
              <a:effectLst/>
              <a:latin typeface="ＭＳ Ｐゴシック"/>
              <a:ea typeface="ＭＳ Ｐゴシック"/>
              <a:cs typeface="+mn-cs"/>
            </a:rPr>
            <a:t>８０</a:t>
          </a:r>
          <a:r>
            <a:rPr kumimoji="1" lang="ja-JP" altLang="ja-JP" sz="800">
              <a:solidFill>
                <a:schemeClr val="dk1"/>
              </a:solidFill>
              <a:effectLst/>
              <a:latin typeface="ＭＳ Ｐゴシック"/>
              <a:ea typeface="ＭＳ Ｐゴシック"/>
              <a:cs typeface="+mn-cs"/>
            </a:rPr>
            <a:t>，</a:t>
          </a:r>
          <a:r>
            <a:rPr kumimoji="1" lang="ja-JP" altLang="en-US" sz="800">
              <a:solidFill>
                <a:schemeClr val="dk1"/>
              </a:solidFill>
              <a:effectLst/>
              <a:latin typeface="ＭＳ Ｐゴシック"/>
              <a:ea typeface="ＭＳ Ｐゴシック"/>
              <a:cs typeface="+mn-cs"/>
            </a:rPr>
            <a:t>７８７</a:t>
          </a:r>
          <a:r>
            <a:rPr kumimoji="1" lang="ja-JP" altLang="ja-JP" sz="800">
              <a:solidFill>
                <a:schemeClr val="dk1"/>
              </a:solidFill>
              <a:effectLst/>
              <a:latin typeface="ＭＳ Ｐゴシック"/>
              <a:ea typeface="ＭＳ Ｐゴシック"/>
              <a:cs typeface="+mn-cs"/>
            </a:rPr>
            <a:t>円である。</a:t>
          </a:r>
          <a:endParaRPr lang="ja-JP" altLang="ja-JP" sz="400">
            <a:effectLst/>
            <a:latin typeface="ＭＳ Ｐゴシック"/>
            <a:ea typeface="ＭＳ Ｐゴシック"/>
          </a:endParaRPr>
        </a:p>
        <a:p>
          <a:r>
            <a:rPr kumimoji="1" lang="ja-JP" altLang="ja-JP" sz="800">
              <a:solidFill>
                <a:schemeClr val="dk1"/>
              </a:solidFill>
              <a:effectLst/>
              <a:latin typeface="ＭＳ Ｐゴシック"/>
              <a:ea typeface="ＭＳ Ｐゴシック"/>
              <a:cs typeface="+mn-cs"/>
            </a:rPr>
            <a:t>他の団体と比較して特徴的なものとしては、</a:t>
          </a:r>
          <a:r>
            <a:rPr kumimoji="1" lang="ja-JP" altLang="en-US" sz="800">
              <a:solidFill>
                <a:schemeClr val="dk1"/>
              </a:solidFill>
              <a:effectLst/>
              <a:latin typeface="ＭＳ Ｐゴシック"/>
              <a:ea typeface="ＭＳ Ｐゴシック"/>
              <a:cs typeface="+mn-cs"/>
            </a:rPr>
            <a:t>人件費、物件費、</a:t>
          </a:r>
          <a:r>
            <a:rPr kumimoji="1" lang="ja-JP" altLang="ja-JP" sz="800">
              <a:solidFill>
                <a:schemeClr val="dk1"/>
              </a:solidFill>
              <a:effectLst/>
              <a:latin typeface="ＭＳ Ｐゴシック"/>
              <a:ea typeface="ＭＳ Ｐゴシック"/>
              <a:cs typeface="+mn-cs"/>
            </a:rPr>
            <a:t>扶助費、</a:t>
          </a:r>
          <a:r>
            <a:rPr kumimoji="1" lang="ja-JP" altLang="en-US" sz="800">
              <a:solidFill>
                <a:schemeClr val="dk1"/>
              </a:solidFill>
              <a:effectLst/>
              <a:latin typeface="ＭＳ Ｐゴシック"/>
              <a:ea typeface="ＭＳ Ｐゴシック"/>
              <a:cs typeface="+mn-cs"/>
            </a:rPr>
            <a:t>補助費等、</a:t>
          </a:r>
          <a:r>
            <a:rPr kumimoji="1" lang="ja-JP" altLang="ja-JP" sz="800">
              <a:solidFill>
                <a:schemeClr val="dk1"/>
              </a:solidFill>
              <a:effectLst/>
              <a:latin typeface="ＭＳ Ｐゴシック"/>
              <a:ea typeface="ＭＳ Ｐゴシック"/>
              <a:cs typeface="+mn-cs"/>
            </a:rPr>
            <a:t>普通建設事業費、公債費、繰出金等が挙げられる。</a:t>
          </a:r>
          <a:endParaRPr lang="ja-JP" altLang="ja-JP" sz="400">
            <a:effectLst/>
            <a:latin typeface="ＭＳ Ｐゴシック"/>
            <a:ea typeface="ＭＳ Ｐゴシック"/>
          </a:endParaRPr>
        </a:p>
        <a:p>
          <a:r>
            <a:rPr kumimoji="1" lang="ja-JP" altLang="en-US" sz="800">
              <a:solidFill>
                <a:schemeClr val="dk1"/>
              </a:solidFill>
              <a:effectLst/>
              <a:latin typeface="ＭＳ Ｐゴシック"/>
              <a:ea typeface="ＭＳ Ｐゴシック"/>
              <a:cs typeface="+mn-cs"/>
            </a:rPr>
            <a:t>人件費：住民１人当たりのコストは２０４，５１４円であり、退職手当組合負担金負担率改定等により前年度より減となっている。</a:t>
          </a:r>
          <a:endParaRPr kumimoji="1" lang="en-US" altLang="ja-JP" sz="800">
            <a:solidFill>
              <a:schemeClr val="dk1"/>
            </a:solidFill>
            <a:effectLst/>
            <a:latin typeface="ＭＳ Ｐゴシック"/>
            <a:ea typeface="ＭＳ Ｐゴシック"/>
            <a:cs typeface="+mn-cs"/>
          </a:endParaRPr>
        </a:p>
        <a:p>
          <a:r>
            <a:rPr kumimoji="1" lang="ja-JP" altLang="en-US" sz="800">
              <a:solidFill>
                <a:schemeClr val="dk1"/>
              </a:solidFill>
              <a:effectLst/>
              <a:latin typeface="ＭＳ Ｐゴシック"/>
              <a:ea typeface="ＭＳ Ｐゴシック"/>
              <a:cs typeface="+mn-cs"/>
            </a:rPr>
            <a:t>物件費：住民１人当たりのコストは２２５，５５５円であり、学校給食公会計化に伴う需用費の増等の影響で前年度より増となっている。</a:t>
          </a:r>
          <a:endParaRPr kumimoji="1" lang="en-US" altLang="ja-JP" sz="800">
            <a:solidFill>
              <a:schemeClr val="dk1"/>
            </a:solidFill>
            <a:effectLst/>
            <a:latin typeface="ＭＳ Ｐゴシック"/>
            <a:ea typeface="ＭＳ Ｐゴシック"/>
            <a:cs typeface="+mn-cs"/>
          </a:endParaRPr>
        </a:p>
        <a:p>
          <a:r>
            <a:rPr kumimoji="1" lang="ja-JP" altLang="ja-JP" sz="800">
              <a:solidFill>
                <a:schemeClr val="dk1"/>
              </a:solidFill>
              <a:effectLst/>
              <a:latin typeface="ＭＳ Ｐゴシック"/>
              <a:ea typeface="ＭＳ Ｐゴシック"/>
              <a:cs typeface="+mn-cs"/>
            </a:rPr>
            <a:t>扶助費：住民１人当たりのコストは４</a:t>
          </a:r>
          <a:r>
            <a:rPr kumimoji="1" lang="ja-JP" altLang="en-US" sz="800">
              <a:solidFill>
                <a:schemeClr val="dk1"/>
              </a:solidFill>
              <a:effectLst/>
              <a:latin typeface="ＭＳ Ｐゴシック"/>
              <a:ea typeface="ＭＳ Ｐゴシック"/>
              <a:cs typeface="+mn-cs"/>
            </a:rPr>
            <a:t>５</a:t>
          </a:r>
          <a:r>
            <a:rPr kumimoji="1" lang="ja-JP" altLang="ja-JP" sz="800">
              <a:solidFill>
                <a:schemeClr val="dk1"/>
              </a:solidFill>
              <a:effectLst/>
              <a:latin typeface="ＭＳ Ｐゴシック"/>
              <a:ea typeface="ＭＳ Ｐゴシック"/>
              <a:cs typeface="+mn-cs"/>
            </a:rPr>
            <a:t>，１</a:t>
          </a:r>
          <a:r>
            <a:rPr kumimoji="1" lang="ja-JP" altLang="en-US" sz="800">
              <a:solidFill>
                <a:schemeClr val="dk1"/>
              </a:solidFill>
              <a:effectLst/>
              <a:latin typeface="ＭＳ Ｐゴシック"/>
              <a:ea typeface="ＭＳ Ｐゴシック"/>
              <a:cs typeface="+mn-cs"/>
            </a:rPr>
            <a:t>４０</a:t>
          </a:r>
          <a:r>
            <a:rPr kumimoji="1" lang="ja-JP" altLang="ja-JP" sz="800">
              <a:solidFill>
                <a:schemeClr val="dk1"/>
              </a:solidFill>
              <a:effectLst/>
              <a:latin typeface="ＭＳ Ｐゴシック"/>
              <a:ea typeface="ＭＳ Ｐゴシック"/>
              <a:cs typeface="+mn-cs"/>
            </a:rPr>
            <a:t>円であり、児童手当の対象児童数の影響で</a:t>
          </a:r>
          <a:r>
            <a:rPr kumimoji="1" lang="ja-JP" altLang="en-US" sz="800">
              <a:solidFill>
                <a:schemeClr val="dk1"/>
              </a:solidFill>
              <a:effectLst/>
              <a:latin typeface="ＭＳ Ｐゴシック"/>
              <a:ea typeface="ＭＳ Ｐゴシック"/>
              <a:cs typeface="+mn-cs"/>
            </a:rPr>
            <a:t>平成</a:t>
          </a:r>
          <a:r>
            <a:rPr kumimoji="1" lang="en-US" altLang="ja-JP" sz="800">
              <a:solidFill>
                <a:schemeClr val="dk1"/>
              </a:solidFill>
              <a:effectLst/>
              <a:latin typeface="ＭＳ Ｐゴシック"/>
              <a:ea typeface="ＭＳ Ｐゴシック"/>
              <a:cs typeface="+mn-cs"/>
            </a:rPr>
            <a:t>26</a:t>
          </a:r>
          <a:r>
            <a:rPr kumimoji="1" lang="ja-JP" altLang="en-US" sz="800">
              <a:solidFill>
                <a:schemeClr val="dk1"/>
              </a:solidFill>
              <a:effectLst/>
              <a:latin typeface="ＭＳ Ｐゴシック"/>
              <a:ea typeface="ＭＳ Ｐゴシック"/>
              <a:cs typeface="+mn-cs"/>
            </a:rPr>
            <a:t>年度以降は減少傾向</a:t>
          </a:r>
          <a:r>
            <a:rPr kumimoji="1" lang="ja-JP" altLang="ja-JP" sz="800">
              <a:solidFill>
                <a:schemeClr val="dk1"/>
              </a:solidFill>
              <a:effectLst/>
              <a:latin typeface="ＭＳ Ｐゴシック"/>
              <a:ea typeface="ＭＳ Ｐゴシック"/>
              <a:cs typeface="+mn-cs"/>
            </a:rPr>
            <a:t>となっている。</a:t>
          </a:r>
          <a:endParaRPr lang="ja-JP" altLang="ja-JP" sz="400">
            <a:effectLst/>
            <a:latin typeface="ＭＳ Ｐゴシック"/>
            <a:ea typeface="ＭＳ Ｐゴシック"/>
          </a:endParaRPr>
        </a:p>
        <a:p>
          <a:r>
            <a:rPr kumimoji="1" lang="ja-JP" altLang="en-US" sz="800">
              <a:solidFill>
                <a:schemeClr val="dk1"/>
              </a:solidFill>
              <a:effectLst/>
              <a:latin typeface="ＭＳ Ｐゴシック"/>
              <a:ea typeface="ＭＳ Ｐゴシック"/>
              <a:cs typeface="+mn-cs"/>
            </a:rPr>
            <a:t>補助費等：住民１人当たりのコストは３２８，３４０円であり、産地パワーアップ事業の開始に伴い増となっており、類似団体内や全国平均、県平均と比較しても高い水準である。環境保全型農業直接支援対策事業等の農林水産業費関連の補助金が多額であることが要因となっている。</a:t>
          </a:r>
        </a:p>
        <a:p>
          <a:r>
            <a:rPr kumimoji="1" lang="ja-JP" altLang="ja-JP" sz="800">
              <a:solidFill>
                <a:schemeClr val="dk1"/>
              </a:solidFill>
              <a:effectLst/>
              <a:latin typeface="ＭＳ Ｐゴシック"/>
              <a:ea typeface="ＭＳ Ｐゴシック"/>
              <a:cs typeface="+mn-cs"/>
            </a:rPr>
            <a:t>普通建設事業費：住民１人当たりのコストは</a:t>
          </a:r>
          <a:r>
            <a:rPr kumimoji="1" lang="ja-JP" altLang="en-US" sz="800">
              <a:solidFill>
                <a:schemeClr val="dk1"/>
              </a:solidFill>
              <a:effectLst/>
              <a:latin typeface="ＭＳ Ｐゴシック"/>
              <a:ea typeface="ＭＳ Ｐゴシック"/>
              <a:cs typeface="+mn-cs"/>
            </a:rPr>
            <a:t>８３</a:t>
          </a:r>
          <a:r>
            <a:rPr kumimoji="1" lang="ja-JP" altLang="ja-JP" sz="800">
              <a:solidFill>
                <a:schemeClr val="dk1"/>
              </a:solidFill>
              <a:effectLst/>
              <a:latin typeface="ＭＳ Ｐゴシック"/>
              <a:ea typeface="ＭＳ Ｐゴシック"/>
              <a:cs typeface="+mn-cs"/>
            </a:rPr>
            <a:t>，</a:t>
          </a:r>
          <a:r>
            <a:rPr kumimoji="1" lang="ja-JP" altLang="en-US" sz="800">
              <a:solidFill>
                <a:schemeClr val="dk1"/>
              </a:solidFill>
              <a:effectLst/>
              <a:latin typeface="ＭＳ Ｐゴシック"/>
              <a:ea typeface="ＭＳ Ｐゴシック"/>
              <a:cs typeface="+mn-cs"/>
            </a:rPr>
            <a:t>４３２</a:t>
          </a:r>
          <a:r>
            <a:rPr kumimoji="1" lang="ja-JP" altLang="ja-JP" sz="800">
              <a:solidFill>
                <a:schemeClr val="dk1"/>
              </a:solidFill>
              <a:effectLst/>
              <a:latin typeface="ＭＳ Ｐゴシック"/>
              <a:ea typeface="ＭＳ Ｐゴシック"/>
              <a:cs typeface="+mn-cs"/>
            </a:rPr>
            <a:t>円であり、予算規模が小さいため大規模事業の実施年度により増減割合が大きい。認定こども園建設事業の本体工事が</a:t>
          </a:r>
          <a:r>
            <a:rPr kumimoji="1" lang="ja-JP" altLang="en-US" sz="800">
              <a:solidFill>
                <a:schemeClr val="dk1"/>
              </a:solidFill>
              <a:effectLst/>
              <a:latin typeface="ＭＳ Ｐゴシック"/>
              <a:ea typeface="ＭＳ Ｐゴシック"/>
              <a:cs typeface="+mn-cs"/>
            </a:rPr>
            <a:t>２９年度で終了したため</a:t>
          </a:r>
          <a:r>
            <a:rPr kumimoji="1" lang="ja-JP" altLang="ja-JP" sz="800">
              <a:solidFill>
                <a:schemeClr val="dk1"/>
              </a:solidFill>
              <a:effectLst/>
              <a:latin typeface="ＭＳ Ｐゴシック"/>
              <a:ea typeface="ＭＳ Ｐゴシック"/>
              <a:cs typeface="+mn-cs"/>
            </a:rPr>
            <a:t>、</a:t>
          </a:r>
          <a:r>
            <a:rPr kumimoji="1" lang="ja-JP" altLang="en-US" sz="800">
              <a:solidFill>
                <a:schemeClr val="dk1"/>
              </a:solidFill>
              <a:effectLst/>
              <a:latin typeface="ＭＳ Ｐゴシック"/>
              <a:ea typeface="ＭＳ Ｐゴシック"/>
              <a:cs typeface="+mn-cs"/>
            </a:rPr>
            <a:t>対前年度</a:t>
          </a:r>
          <a:r>
            <a:rPr kumimoji="1" lang="ja-JP" altLang="ja-JP" sz="800">
              <a:solidFill>
                <a:schemeClr val="dk1"/>
              </a:solidFill>
              <a:effectLst/>
              <a:latin typeface="ＭＳ Ｐゴシック"/>
              <a:ea typeface="ＭＳ Ｐゴシック"/>
              <a:cs typeface="+mn-cs"/>
            </a:rPr>
            <a:t>事業費が大幅に</a:t>
          </a:r>
          <a:r>
            <a:rPr kumimoji="1" lang="ja-JP" altLang="en-US" sz="800">
              <a:solidFill>
                <a:schemeClr val="dk1"/>
              </a:solidFill>
              <a:effectLst/>
              <a:latin typeface="ＭＳ Ｐゴシック"/>
              <a:ea typeface="ＭＳ Ｐゴシック"/>
              <a:cs typeface="+mn-cs"/>
            </a:rPr>
            <a:t>減</a:t>
          </a:r>
          <a:r>
            <a:rPr kumimoji="1" lang="ja-JP" altLang="ja-JP" sz="800">
              <a:solidFill>
                <a:schemeClr val="dk1"/>
              </a:solidFill>
              <a:effectLst/>
              <a:latin typeface="ＭＳ Ｐゴシック"/>
              <a:ea typeface="ＭＳ Ｐゴシック"/>
              <a:cs typeface="+mn-cs"/>
            </a:rPr>
            <a:t>となっている。</a:t>
          </a:r>
          <a:endParaRPr lang="ja-JP" altLang="ja-JP" sz="400">
            <a:effectLst/>
            <a:latin typeface="ＭＳ Ｐゴシック"/>
            <a:ea typeface="ＭＳ Ｐゴシック"/>
          </a:endParaRPr>
        </a:p>
        <a:p>
          <a:r>
            <a:rPr kumimoji="1" lang="ja-JP" altLang="ja-JP" sz="800">
              <a:solidFill>
                <a:schemeClr val="dk1"/>
              </a:solidFill>
              <a:effectLst/>
              <a:latin typeface="ＭＳ Ｐゴシック"/>
              <a:ea typeface="ＭＳ Ｐゴシック"/>
              <a:cs typeface="+mn-cs"/>
            </a:rPr>
            <a:t>公債費：住民１人当たりのコストは１</a:t>
          </a:r>
          <a:r>
            <a:rPr kumimoji="1" lang="ja-JP" altLang="en-US" sz="800">
              <a:solidFill>
                <a:schemeClr val="dk1"/>
              </a:solidFill>
              <a:effectLst/>
              <a:latin typeface="ＭＳ Ｐゴシック"/>
              <a:ea typeface="ＭＳ Ｐゴシック"/>
              <a:cs typeface="+mn-cs"/>
            </a:rPr>
            <a:t>６７</a:t>
          </a:r>
          <a:r>
            <a:rPr kumimoji="1" lang="ja-JP" altLang="ja-JP" sz="800">
              <a:solidFill>
                <a:schemeClr val="dk1"/>
              </a:solidFill>
              <a:effectLst/>
              <a:latin typeface="ＭＳ Ｐゴシック"/>
              <a:ea typeface="ＭＳ Ｐゴシック"/>
              <a:cs typeface="+mn-cs"/>
            </a:rPr>
            <a:t>，</a:t>
          </a:r>
          <a:r>
            <a:rPr kumimoji="1" lang="ja-JP" altLang="en-US" sz="800">
              <a:solidFill>
                <a:schemeClr val="dk1"/>
              </a:solidFill>
              <a:effectLst/>
              <a:latin typeface="ＭＳ Ｐゴシック"/>
              <a:ea typeface="ＭＳ Ｐゴシック"/>
              <a:cs typeface="+mn-cs"/>
            </a:rPr>
            <a:t>４５３</a:t>
          </a:r>
          <a:r>
            <a:rPr kumimoji="1" lang="ja-JP" altLang="ja-JP" sz="800">
              <a:solidFill>
                <a:schemeClr val="dk1"/>
              </a:solidFill>
              <a:effectLst/>
              <a:latin typeface="ＭＳ Ｐゴシック"/>
              <a:ea typeface="ＭＳ Ｐゴシック"/>
              <a:cs typeface="+mn-cs"/>
            </a:rPr>
            <a:t>円であり、繰上償還の実施等に伴い年度により増減がある。今後も計画的な繰上償還などにより公債費負担の軽減を図ることとする。</a:t>
          </a:r>
          <a:endParaRPr lang="ja-JP" altLang="ja-JP" sz="400">
            <a:effectLst/>
            <a:latin typeface="ＭＳ Ｐゴシック"/>
            <a:ea typeface="ＭＳ Ｐゴシック"/>
          </a:endParaRPr>
        </a:p>
        <a:p>
          <a:r>
            <a:rPr kumimoji="1" lang="ja-JP" altLang="ja-JP" sz="800">
              <a:solidFill>
                <a:schemeClr val="dk1"/>
              </a:solidFill>
              <a:effectLst/>
              <a:latin typeface="ＭＳ Ｐゴシック"/>
              <a:ea typeface="ＭＳ Ｐゴシック"/>
              <a:cs typeface="+mn-cs"/>
            </a:rPr>
            <a:t>繰出金：住民１人当たりのコストは５</a:t>
          </a:r>
          <a:r>
            <a:rPr kumimoji="1" lang="ja-JP" altLang="en-US" sz="800">
              <a:solidFill>
                <a:schemeClr val="dk1"/>
              </a:solidFill>
              <a:effectLst/>
              <a:latin typeface="ＭＳ Ｐゴシック"/>
              <a:ea typeface="ＭＳ Ｐゴシック"/>
              <a:cs typeface="+mn-cs"/>
            </a:rPr>
            <a:t>２，</a:t>
          </a:r>
          <a:r>
            <a:rPr kumimoji="1" lang="ja-JP" altLang="ja-JP" sz="800">
              <a:solidFill>
                <a:schemeClr val="dk1"/>
              </a:solidFill>
              <a:effectLst/>
              <a:latin typeface="ＭＳ Ｐゴシック"/>
              <a:ea typeface="ＭＳ Ｐゴシック"/>
              <a:cs typeface="+mn-cs"/>
            </a:rPr>
            <a:t>３８</a:t>
          </a:r>
          <a:r>
            <a:rPr kumimoji="1" lang="ja-JP" altLang="en-US" sz="800">
              <a:solidFill>
                <a:schemeClr val="dk1"/>
              </a:solidFill>
              <a:effectLst/>
              <a:latin typeface="ＭＳ Ｐゴシック"/>
              <a:ea typeface="ＭＳ Ｐゴシック"/>
              <a:cs typeface="+mn-cs"/>
            </a:rPr>
            <a:t>７</a:t>
          </a:r>
          <a:r>
            <a:rPr kumimoji="1" lang="ja-JP" altLang="ja-JP" sz="800">
              <a:solidFill>
                <a:schemeClr val="dk1"/>
              </a:solidFill>
              <a:effectLst/>
              <a:latin typeface="ＭＳ Ｐゴシック"/>
              <a:ea typeface="ＭＳ Ｐゴシック"/>
              <a:cs typeface="+mn-cs"/>
            </a:rPr>
            <a:t>円であり、水道事業特別会計などの特別会計への繰出金であるが、</a:t>
          </a:r>
          <a:r>
            <a:rPr kumimoji="1" lang="ja-JP" altLang="en-US" sz="800">
              <a:solidFill>
                <a:schemeClr val="dk1"/>
              </a:solidFill>
              <a:effectLst/>
              <a:latin typeface="ＭＳ Ｐゴシック"/>
              <a:ea typeface="ＭＳ Ｐゴシック"/>
              <a:cs typeface="+mn-cs"/>
            </a:rPr>
            <a:t>県平均よりも</a:t>
          </a:r>
          <a:r>
            <a:rPr kumimoji="1" lang="ja-JP" altLang="ja-JP" sz="800">
              <a:solidFill>
                <a:schemeClr val="dk1"/>
              </a:solidFill>
              <a:effectLst/>
              <a:latin typeface="ＭＳ Ｐゴシック"/>
              <a:ea typeface="ＭＳ Ｐゴシック"/>
              <a:cs typeface="+mn-cs"/>
            </a:rPr>
            <a:t>低い</a:t>
          </a:r>
          <a:r>
            <a:rPr kumimoji="1" lang="ja-JP" altLang="en-US" sz="800">
              <a:solidFill>
                <a:schemeClr val="dk1"/>
              </a:solidFill>
              <a:effectLst/>
              <a:latin typeface="ＭＳ Ｐゴシック"/>
              <a:ea typeface="ＭＳ Ｐゴシック"/>
              <a:cs typeface="+mn-cs"/>
            </a:rPr>
            <a:t>割合</a:t>
          </a:r>
          <a:r>
            <a:rPr kumimoji="1" lang="ja-JP" altLang="ja-JP" sz="800">
              <a:solidFill>
                <a:schemeClr val="dk1"/>
              </a:solidFill>
              <a:effectLst/>
              <a:latin typeface="ＭＳ Ｐゴシック"/>
              <a:ea typeface="ＭＳ Ｐゴシック"/>
              <a:cs typeface="+mn-cs"/>
            </a:rPr>
            <a:t>で推移している。いずれの特別会計も赤字はなく健全な運営が維持できている。</a:t>
          </a:r>
          <a:endParaRPr lang="ja-JP" altLang="ja-JP" sz="400">
            <a:effectLst/>
            <a:latin typeface="ＭＳ Ｐゴシック"/>
            <a:ea typeface="ＭＳ Ｐゴシック"/>
          </a:endParaRPr>
        </a:p>
        <a:p>
          <a:pPr eaLnBrk="1" fontAlgn="auto" latinLnBrk="0" hangingPunct="1"/>
          <a:r>
            <a:rPr kumimoji="1" lang="ja-JP" altLang="ja-JP" sz="800">
              <a:solidFill>
                <a:schemeClr val="dk1"/>
              </a:solidFill>
              <a:effectLst/>
              <a:latin typeface="ＭＳ Ｐゴシック"/>
              <a:ea typeface="ＭＳ Ｐゴシック"/>
              <a:cs typeface="+mn-cs"/>
            </a:rPr>
            <a:t>今後は、各事業の意義、成果、継続性、生産性を考慮し、経営感覚を強く意識して事務事業の見直しを行い、行政の効率化とコスト削減に取り組む。</a:t>
          </a:r>
          <a:endParaRPr lang="ja-JP" altLang="ja-JP" sz="4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3,181
3,171
170.11
3,880,940
3,756,084
124,756
2,121,621
3,863,884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50.7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95885</xdr:rowOff>
    </xdr:to>
    <xdr:cxnSp macro="">
      <xdr:nvCxnSpPr>
        <xdr:cNvPr id="55" name="直線コネクタ 54"/>
        <xdr:cNvCxnSpPr/>
      </xdr:nvCxnSpPr>
      <xdr:spPr>
        <a:xfrm flipV="1">
          <a:off x="4633595" y="5289550"/>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99695</xdr:rowOff>
    </xdr:from>
    <xdr:ext cx="469900" cy="258445"/>
    <xdr:sp macro="" textlink="">
      <xdr:nvSpPr>
        <xdr:cNvPr id="56" name="議会費最小値テキスト"/>
        <xdr:cNvSpPr txBox="1"/>
      </xdr:nvSpPr>
      <xdr:spPr>
        <a:xfrm>
          <a:off x="4686300" y="6614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95885</xdr:rowOff>
    </xdr:from>
    <xdr:to>
      <xdr:col>24</xdr:col>
      <xdr:colOff>152400</xdr:colOff>
      <xdr:row>38</xdr:row>
      <xdr:rowOff>95885</xdr:rowOff>
    </xdr:to>
    <xdr:cxnSp macro="">
      <xdr:nvCxnSpPr>
        <xdr:cNvPr id="57" name="直線コネクタ 56"/>
        <xdr:cNvCxnSpPr/>
      </xdr:nvCxnSpPr>
      <xdr:spPr>
        <a:xfrm>
          <a:off x="4546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34670" cy="259080"/>
    <xdr:sp macro="" textlink="">
      <xdr:nvSpPr>
        <xdr:cNvPr id="58" name="議会費最大値テキスト"/>
        <xdr:cNvSpPr txBox="1"/>
      </xdr:nvSpPr>
      <xdr:spPr>
        <a:xfrm>
          <a:off x="4686300" y="5064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75,681</a:t>
          </a:r>
          <a:endParaRPr kumimoji="1" lang="ja-JP" altLang="en-US" sz="1000" b="1">
            <a:latin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59" name="直線コネクタ 58"/>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167005</xdr:rowOff>
    </xdr:from>
    <xdr:to>
      <xdr:col>24</xdr:col>
      <xdr:colOff>63500</xdr:colOff>
      <xdr:row>36</xdr:row>
      <xdr:rowOff>170180</xdr:rowOff>
    </xdr:to>
    <xdr:cxnSp macro="">
      <xdr:nvCxnSpPr>
        <xdr:cNvPr id="60" name="直線コネクタ 59"/>
        <xdr:cNvCxnSpPr/>
      </xdr:nvCxnSpPr>
      <xdr:spPr>
        <a:xfrm>
          <a:off x="3797300" y="63392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154940</xdr:rowOff>
    </xdr:from>
    <xdr:ext cx="534670" cy="258445"/>
    <xdr:sp macro="" textlink="">
      <xdr:nvSpPr>
        <xdr:cNvPr id="61" name="議会費平均値テキスト"/>
        <xdr:cNvSpPr txBox="1"/>
      </xdr:nvSpPr>
      <xdr:spPr>
        <a:xfrm>
          <a:off x="4686300" y="63271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5080</xdr:rowOff>
    </xdr:from>
    <xdr:to>
      <xdr:col>24</xdr:col>
      <xdr:colOff>114300</xdr:colOff>
      <xdr:row>37</xdr:row>
      <xdr:rowOff>106680</xdr:rowOff>
    </xdr:to>
    <xdr:sp macro="" textlink="">
      <xdr:nvSpPr>
        <xdr:cNvPr id="62" name="フローチャート: 判断 61"/>
        <xdr:cNvSpPr/>
      </xdr:nvSpPr>
      <xdr:spPr>
        <a:xfrm>
          <a:off x="45847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167005</xdr:rowOff>
    </xdr:from>
    <xdr:to>
      <xdr:col>19</xdr:col>
      <xdr:colOff>177800</xdr:colOff>
      <xdr:row>37</xdr:row>
      <xdr:rowOff>11430</xdr:rowOff>
    </xdr:to>
    <xdr:cxnSp macro="">
      <xdr:nvCxnSpPr>
        <xdr:cNvPr id="63" name="直線コネクタ 62"/>
        <xdr:cNvCxnSpPr/>
      </xdr:nvCxnSpPr>
      <xdr:spPr>
        <a:xfrm flipV="1">
          <a:off x="2908300" y="63392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3175</xdr:rowOff>
    </xdr:from>
    <xdr:to>
      <xdr:col>20</xdr:col>
      <xdr:colOff>38100</xdr:colOff>
      <xdr:row>37</xdr:row>
      <xdr:rowOff>104775</xdr:rowOff>
    </xdr:to>
    <xdr:sp macro="" textlink="">
      <xdr:nvSpPr>
        <xdr:cNvPr id="64" name="フローチャート: 判断 63"/>
        <xdr:cNvSpPr/>
      </xdr:nvSpPr>
      <xdr:spPr>
        <a:xfrm>
          <a:off x="3746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95885</xdr:rowOff>
    </xdr:from>
    <xdr:ext cx="534035" cy="259080"/>
    <xdr:sp macro="" textlink="">
      <xdr:nvSpPr>
        <xdr:cNvPr id="65" name="テキスト ボックス 64"/>
        <xdr:cNvSpPr txBox="1"/>
      </xdr:nvSpPr>
      <xdr:spPr>
        <a:xfrm>
          <a:off x="3529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151765</xdr:rowOff>
    </xdr:from>
    <xdr:to>
      <xdr:col>15</xdr:col>
      <xdr:colOff>50800</xdr:colOff>
      <xdr:row>37</xdr:row>
      <xdr:rowOff>11430</xdr:rowOff>
    </xdr:to>
    <xdr:cxnSp macro="">
      <xdr:nvCxnSpPr>
        <xdr:cNvPr id="66" name="直線コネクタ 65"/>
        <xdr:cNvCxnSpPr/>
      </xdr:nvCxnSpPr>
      <xdr:spPr>
        <a:xfrm>
          <a:off x="2019300" y="63239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3175</xdr:rowOff>
    </xdr:from>
    <xdr:to>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95885</xdr:rowOff>
    </xdr:from>
    <xdr:ext cx="534035" cy="259080"/>
    <xdr:sp macro="" textlink="">
      <xdr:nvSpPr>
        <xdr:cNvPr id="68" name="テキスト ボックス 67"/>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151765</xdr:rowOff>
    </xdr:from>
    <xdr:to>
      <xdr:col>10</xdr:col>
      <xdr:colOff>114300</xdr:colOff>
      <xdr:row>36</xdr:row>
      <xdr:rowOff>168275</xdr:rowOff>
    </xdr:to>
    <xdr:cxnSp macro="">
      <xdr:nvCxnSpPr>
        <xdr:cNvPr id="69" name="直線コネクタ 68"/>
        <xdr:cNvCxnSpPr/>
      </xdr:nvCxnSpPr>
      <xdr:spPr>
        <a:xfrm flipV="1">
          <a:off x="1130300" y="63239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0" name="フローチャート: 判断 69"/>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80010</xdr:rowOff>
    </xdr:from>
    <xdr:ext cx="534035" cy="259080"/>
    <xdr:sp macro="" textlink="">
      <xdr:nvSpPr>
        <xdr:cNvPr id="71" name="テキスト ボックス 70"/>
        <xdr:cNvSpPr txBox="1"/>
      </xdr:nvSpPr>
      <xdr:spPr>
        <a:xfrm>
          <a:off x="1751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160020</xdr:rowOff>
    </xdr:from>
    <xdr:to>
      <xdr:col>6</xdr:col>
      <xdr:colOff>38100</xdr:colOff>
      <xdr:row>37</xdr:row>
      <xdr:rowOff>90170</xdr:rowOff>
    </xdr:to>
    <xdr:sp macro="" textlink="">
      <xdr:nvSpPr>
        <xdr:cNvPr id="72" name="フローチャート: 判断 71"/>
        <xdr:cNvSpPr/>
      </xdr:nvSpPr>
      <xdr:spPr>
        <a:xfrm>
          <a:off x="1079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81280</xdr:rowOff>
    </xdr:from>
    <xdr:ext cx="534035" cy="259080"/>
    <xdr:sp macro="" textlink="">
      <xdr:nvSpPr>
        <xdr:cNvPr id="73" name="テキスト ボックス 72"/>
        <xdr:cNvSpPr txBox="1"/>
      </xdr:nvSpPr>
      <xdr:spPr>
        <a:xfrm>
          <a:off x="862965" y="642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119380</xdr:rowOff>
    </xdr:from>
    <xdr:to>
      <xdr:col>24</xdr:col>
      <xdr:colOff>114300</xdr:colOff>
      <xdr:row>37</xdr:row>
      <xdr:rowOff>49530</xdr:rowOff>
    </xdr:to>
    <xdr:sp macro="" textlink="">
      <xdr:nvSpPr>
        <xdr:cNvPr id="79" name="楕円 78"/>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142240</xdr:rowOff>
    </xdr:from>
    <xdr:ext cx="534670" cy="259080"/>
    <xdr:sp macro="" textlink="">
      <xdr:nvSpPr>
        <xdr:cNvPr id="80" name="議会費該当値テキスト"/>
        <xdr:cNvSpPr txBox="1"/>
      </xdr:nvSpPr>
      <xdr:spPr>
        <a:xfrm>
          <a:off x="4686300" y="614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116205</xdr:rowOff>
    </xdr:from>
    <xdr:to>
      <xdr:col>20</xdr:col>
      <xdr:colOff>38100</xdr:colOff>
      <xdr:row>37</xdr:row>
      <xdr:rowOff>46355</xdr:rowOff>
    </xdr:to>
    <xdr:sp macro="" textlink="">
      <xdr:nvSpPr>
        <xdr:cNvPr id="81" name="楕円 80"/>
        <xdr:cNvSpPr/>
      </xdr:nvSpPr>
      <xdr:spPr>
        <a:xfrm>
          <a:off x="3746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63500</xdr:rowOff>
    </xdr:from>
    <xdr:ext cx="534035" cy="258445"/>
    <xdr:sp macro="" textlink="">
      <xdr:nvSpPr>
        <xdr:cNvPr id="82" name="テキスト ボックス 81"/>
        <xdr:cNvSpPr txBox="1"/>
      </xdr:nvSpPr>
      <xdr:spPr>
        <a:xfrm>
          <a:off x="3529965" y="6064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132080</xdr:rowOff>
    </xdr:from>
    <xdr:to>
      <xdr:col>15</xdr:col>
      <xdr:colOff>101600</xdr:colOff>
      <xdr:row>37</xdr:row>
      <xdr:rowOff>62230</xdr:rowOff>
    </xdr:to>
    <xdr:sp macro="" textlink="">
      <xdr:nvSpPr>
        <xdr:cNvPr id="83" name="楕円 82"/>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78740</xdr:rowOff>
    </xdr:from>
    <xdr:ext cx="534035" cy="259080"/>
    <xdr:sp macro="" textlink="">
      <xdr:nvSpPr>
        <xdr:cNvPr id="84" name="テキスト ボックス 83"/>
        <xdr:cNvSpPr txBox="1"/>
      </xdr:nvSpPr>
      <xdr:spPr>
        <a:xfrm>
          <a:off x="2640965" y="6079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100965</xdr:rowOff>
    </xdr:from>
    <xdr:to>
      <xdr:col>10</xdr:col>
      <xdr:colOff>165100</xdr:colOff>
      <xdr:row>37</xdr:row>
      <xdr:rowOff>31115</xdr:rowOff>
    </xdr:to>
    <xdr:sp macro="" textlink="">
      <xdr:nvSpPr>
        <xdr:cNvPr id="85" name="楕円 84"/>
        <xdr:cNvSpPr/>
      </xdr:nvSpPr>
      <xdr:spPr>
        <a:xfrm>
          <a:off x="196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47625</xdr:rowOff>
    </xdr:from>
    <xdr:ext cx="534035" cy="259080"/>
    <xdr:sp macro="" textlink="">
      <xdr:nvSpPr>
        <xdr:cNvPr id="86" name="テキスト ボックス 85"/>
        <xdr:cNvSpPr txBox="1"/>
      </xdr:nvSpPr>
      <xdr:spPr>
        <a:xfrm>
          <a:off x="1751965" y="604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117475</xdr:rowOff>
    </xdr:from>
    <xdr:to>
      <xdr:col>6</xdr:col>
      <xdr:colOff>38100</xdr:colOff>
      <xdr:row>37</xdr:row>
      <xdr:rowOff>47625</xdr:rowOff>
    </xdr:to>
    <xdr:sp macro="" textlink="">
      <xdr:nvSpPr>
        <xdr:cNvPr id="87" name="楕円 86"/>
        <xdr:cNvSpPr/>
      </xdr:nvSpPr>
      <xdr:spPr>
        <a:xfrm>
          <a:off x="107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64135</xdr:rowOff>
    </xdr:from>
    <xdr:ext cx="534035" cy="258445"/>
    <xdr:sp macro="" textlink="">
      <xdr:nvSpPr>
        <xdr:cNvPr id="88" name="テキスト ボックス 87"/>
        <xdr:cNvSpPr txBox="1"/>
      </xdr:nvSpPr>
      <xdr:spPr>
        <a:xfrm>
          <a:off x="862965" y="606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109220</xdr:rowOff>
    </xdr:from>
    <xdr:to>
      <xdr:col>24</xdr:col>
      <xdr:colOff>62865</xdr:colOff>
      <xdr:row>58</xdr:row>
      <xdr:rowOff>86360</xdr:rowOff>
    </xdr:to>
    <xdr:cxnSp macro="">
      <xdr:nvCxnSpPr>
        <xdr:cNvPr id="110" name="直線コネクタ 109"/>
        <xdr:cNvCxnSpPr/>
      </xdr:nvCxnSpPr>
      <xdr:spPr>
        <a:xfrm flipV="1">
          <a:off x="4633595" y="885317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89535</xdr:rowOff>
    </xdr:from>
    <xdr:ext cx="598805" cy="258445"/>
    <xdr:sp macro="" textlink="">
      <xdr:nvSpPr>
        <xdr:cNvPr id="111" name="総務費最小値テキスト"/>
        <xdr:cNvSpPr txBox="1"/>
      </xdr:nvSpPr>
      <xdr:spPr>
        <a:xfrm>
          <a:off x="4686300" y="10033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86360</xdr:rowOff>
    </xdr:from>
    <xdr:to>
      <xdr:col>24</xdr:col>
      <xdr:colOff>152400</xdr:colOff>
      <xdr:row>58</xdr:row>
      <xdr:rowOff>86360</xdr:rowOff>
    </xdr:to>
    <xdr:cxnSp macro="">
      <xdr:nvCxnSpPr>
        <xdr:cNvPr id="112" name="直線コネクタ 111"/>
        <xdr:cNvCxnSpPr/>
      </xdr:nvCxnSpPr>
      <xdr:spPr>
        <a:xfrm>
          <a:off x="4546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55880</xdr:rowOff>
    </xdr:from>
    <xdr:ext cx="690245" cy="259080"/>
    <xdr:sp macro="" textlink="">
      <xdr:nvSpPr>
        <xdr:cNvPr id="113" name="総務費最大値テキスト"/>
        <xdr:cNvSpPr txBox="1"/>
      </xdr:nvSpPr>
      <xdr:spPr>
        <a:xfrm>
          <a:off x="4686300" y="86283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2,691,484</a:t>
          </a:r>
          <a:endParaRPr kumimoji="1" lang="ja-JP" altLang="en-US" sz="1000" b="1">
            <a:latin typeface="ＭＳ Ｐゴシック"/>
          </a:endParaRPr>
        </a:p>
      </xdr:txBody>
    </xdr:sp>
    <xdr:clientData/>
  </xdr:oneCellAnchor>
  <xdr:twoCellAnchor>
    <xdr:from>
      <xdr:col>23</xdr:col>
      <xdr:colOff>165100</xdr:colOff>
      <xdr:row>51</xdr:row>
      <xdr:rowOff>109220</xdr:rowOff>
    </xdr:from>
    <xdr:to>
      <xdr:col>24</xdr:col>
      <xdr:colOff>152400</xdr:colOff>
      <xdr:row>51</xdr:row>
      <xdr:rowOff>109220</xdr:rowOff>
    </xdr:to>
    <xdr:cxnSp macro="">
      <xdr:nvCxnSpPr>
        <xdr:cNvPr id="114" name="直線コネクタ 113"/>
        <xdr:cNvCxnSpPr/>
      </xdr:nvCxnSpPr>
      <xdr:spPr>
        <a:xfrm>
          <a:off x="4546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40640</xdr:rowOff>
    </xdr:from>
    <xdr:to>
      <xdr:col>24</xdr:col>
      <xdr:colOff>63500</xdr:colOff>
      <xdr:row>58</xdr:row>
      <xdr:rowOff>55245</xdr:rowOff>
    </xdr:to>
    <xdr:cxnSp macro="">
      <xdr:nvCxnSpPr>
        <xdr:cNvPr id="115" name="直線コネクタ 114"/>
        <xdr:cNvCxnSpPr/>
      </xdr:nvCxnSpPr>
      <xdr:spPr>
        <a:xfrm flipV="1">
          <a:off x="3797300" y="99847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154940</xdr:rowOff>
    </xdr:from>
    <xdr:ext cx="598805" cy="258445"/>
    <xdr:sp macro="" textlink="">
      <xdr:nvSpPr>
        <xdr:cNvPr id="116" name="総務費平均値テキスト"/>
        <xdr:cNvSpPr txBox="1"/>
      </xdr:nvSpPr>
      <xdr:spPr>
        <a:xfrm>
          <a:off x="4686300" y="97561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132080</xdr:rowOff>
    </xdr:from>
    <xdr:to>
      <xdr:col>24</xdr:col>
      <xdr:colOff>114300</xdr:colOff>
      <xdr:row>58</xdr:row>
      <xdr:rowOff>61595</xdr:rowOff>
    </xdr:to>
    <xdr:sp macro="" textlink="">
      <xdr:nvSpPr>
        <xdr:cNvPr id="117" name="フローチャート: 判断 116"/>
        <xdr:cNvSpPr/>
      </xdr:nvSpPr>
      <xdr:spPr>
        <a:xfrm>
          <a:off x="45847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45085</xdr:rowOff>
    </xdr:from>
    <xdr:to>
      <xdr:col>19</xdr:col>
      <xdr:colOff>177800</xdr:colOff>
      <xdr:row>58</xdr:row>
      <xdr:rowOff>55245</xdr:rowOff>
    </xdr:to>
    <xdr:cxnSp macro="">
      <xdr:nvCxnSpPr>
        <xdr:cNvPr id="118" name="直線コネクタ 117"/>
        <xdr:cNvCxnSpPr/>
      </xdr:nvCxnSpPr>
      <xdr:spPr>
        <a:xfrm>
          <a:off x="2908300" y="99891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130810</xdr:rowOff>
    </xdr:from>
    <xdr:to>
      <xdr:col>20</xdr:col>
      <xdr:colOff>38100</xdr:colOff>
      <xdr:row>58</xdr:row>
      <xdr:rowOff>60960</xdr:rowOff>
    </xdr:to>
    <xdr:sp macro="" textlink="">
      <xdr:nvSpPr>
        <xdr:cNvPr id="119" name="フローチャート: 判断 118"/>
        <xdr:cNvSpPr/>
      </xdr:nvSpPr>
      <xdr:spPr>
        <a:xfrm>
          <a:off x="3746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77470</xdr:rowOff>
    </xdr:from>
    <xdr:ext cx="598170" cy="258445"/>
    <xdr:sp macro="" textlink="">
      <xdr:nvSpPr>
        <xdr:cNvPr id="120" name="テキスト ボックス 119"/>
        <xdr:cNvSpPr txBox="1"/>
      </xdr:nvSpPr>
      <xdr:spPr>
        <a:xfrm>
          <a:off x="3497580" y="96786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38100</xdr:rowOff>
    </xdr:from>
    <xdr:to>
      <xdr:col>15</xdr:col>
      <xdr:colOff>50800</xdr:colOff>
      <xdr:row>58</xdr:row>
      <xdr:rowOff>45085</xdr:rowOff>
    </xdr:to>
    <xdr:cxnSp macro="">
      <xdr:nvCxnSpPr>
        <xdr:cNvPr id="121" name="直線コネクタ 120"/>
        <xdr:cNvCxnSpPr/>
      </xdr:nvCxnSpPr>
      <xdr:spPr>
        <a:xfrm>
          <a:off x="2019300" y="99822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138430</xdr:rowOff>
    </xdr:from>
    <xdr:to>
      <xdr:col>15</xdr:col>
      <xdr:colOff>101600</xdr:colOff>
      <xdr:row>58</xdr:row>
      <xdr:rowOff>68580</xdr:rowOff>
    </xdr:to>
    <xdr:sp macro="" textlink="">
      <xdr:nvSpPr>
        <xdr:cNvPr id="122" name="フローチャート: 判断 121"/>
        <xdr:cNvSpPr/>
      </xdr:nvSpPr>
      <xdr:spPr>
        <a:xfrm>
          <a:off x="2857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85090</xdr:rowOff>
    </xdr:from>
    <xdr:ext cx="598170" cy="259080"/>
    <xdr:sp macro="" textlink="">
      <xdr:nvSpPr>
        <xdr:cNvPr id="123" name="テキスト ボックス 122"/>
        <xdr:cNvSpPr txBox="1"/>
      </xdr:nvSpPr>
      <xdr:spPr>
        <a:xfrm>
          <a:off x="2608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38100</xdr:rowOff>
    </xdr:from>
    <xdr:to>
      <xdr:col>10</xdr:col>
      <xdr:colOff>114300</xdr:colOff>
      <xdr:row>58</xdr:row>
      <xdr:rowOff>60960</xdr:rowOff>
    </xdr:to>
    <xdr:cxnSp macro="">
      <xdr:nvCxnSpPr>
        <xdr:cNvPr id="124" name="直線コネクタ 123"/>
        <xdr:cNvCxnSpPr/>
      </xdr:nvCxnSpPr>
      <xdr:spPr>
        <a:xfrm flipV="1">
          <a:off x="1130300" y="99822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139065</xdr:rowOff>
    </xdr:from>
    <xdr:to>
      <xdr:col>10</xdr:col>
      <xdr:colOff>165100</xdr:colOff>
      <xdr:row>58</xdr:row>
      <xdr:rowOff>69215</xdr:rowOff>
    </xdr:to>
    <xdr:sp macro="" textlink="">
      <xdr:nvSpPr>
        <xdr:cNvPr id="125" name="フローチャート: 判断 124"/>
        <xdr:cNvSpPr/>
      </xdr:nvSpPr>
      <xdr:spPr>
        <a:xfrm>
          <a:off x="1968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86360</xdr:rowOff>
    </xdr:from>
    <xdr:ext cx="598170" cy="258445"/>
    <xdr:sp macro="" textlink="">
      <xdr:nvSpPr>
        <xdr:cNvPr id="126" name="テキスト ボックス 125"/>
        <xdr:cNvSpPr txBox="1"/>
      </xdr:nvSpPr>
      <xdr:spPr>
        <a:xfrm>
          <a:off x="1719580" y="9687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149860</xdr:rowOff>
    </xdr:from>
    <xdr:to>
      <xdr:col>6</xdr:col>
      <xdr:colOff>38100</xdr:colOff>
      <xdr:row>58</xdr:row>
      <xdr:rowOff>80010</xdr:rowOff>
    </xdr:to>
    <xdr:sp macro="" textlink="">
      <xdr:nvSpPr>
        <xdr:cNvPr id="127" name="フローチャート: 判断 126"/>
        <xdr:cNvSpPr/>
      </xdr:nvSpPr>
      <xdr:spPr>
        <a:xfrm>
          <a:off x="1079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96520</xdr:rowOff>
    </xdr:from>
    <xdr:ext cx="598170" cy="259080"/>
    <xdr:sp macro="" textlink="">
      <xdr:nvSpPr>
        <xdr:cNvPr id="128" name="テキスト ボックス 127"/>
        <xdr:cNvSpPr txBox="1"/>
      </xdr:nvSpPr>
      <xdr:spPr>
        <a:xfrm>
          <a:off x="830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161290</xdr:rowOff>
    </xdr:from>
    <xdr:to>
      <xdr:col>24</xdr:col>
      <xdr:colOff>114300</xdr:colOff>
      <xdr:row>58</xdr:row>
      <xdr:rowOff>91440</xdr:rowOff>
    </xdr:to>
    <xdr:sp macro="" textlink="">
      <xdr:nvSpPr>
        <xdr:cNvPr id="134" name="楕円 133"/>
        <xdr:cNvSpPr/>
      </xdr:nvSpPr>
      <xdr:spPr>
        <a:xfrm>
          <a:off x="45847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109855</xdr:rowOff>
    </xdr:from>
    <xdr:ext cx="598805" cy="258445"/>
    <xdr:sp macro="" textlink="">
      <xdr:nvSpPr>
        <xdr:cNvPr id="135" name="総務費該当値テキスト"/>
        <xdr:cNvSpPr txBox="1"/>
      </xdr:nvSpPr>
      <xdr:spPr>
        <a:xfrm>
          <a:off x="4686300" y="98825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4445</xdr:rowOff>
    </xdr:from>
    <xdr:to>
      <xdr:col>20</xdr:col>
      <xdr:colOff>38100</xdr:colOff>
      <xdr:row>58</xdr:row>
      <xdr:rowOff>106045</xdr:rowOff>
    </xdr:to>
    <xdr:sp macro="" textlink="">
      <xdr:nvSpPr>
        <xdr:cNvPr id="136" name="楕円 135"/>
        <xdr:cNvSpPr/>
      </xdr:nvSpPr>
      <xdr:spPr>
        <a:xfrm>
          <a:off x="3746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97790</xdr:rowOff>
    </xdr:from>
    <xdr:ext cx="598170" cy="258445"/>
    <xdr:sp macro="" textlink="">
      <xdr:nvSpPr>
        <xdr:cNvPr id="137" name="テキスト ボックス 136"/>
        <xdr:cNvSpPr txBox="1"/>
      </xdr:nvSpPr>
      <xdr:spPr>
        <a:xfrm>
          <a:off x="3497580" y="10041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184,566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166370</xdr:rowOff>
    </xdr:from>
    <xdr:to>
      <xdr:col>15</xdr:col>
      <xdr:colOff>101600</xdr:colOff>
      <xdr:row>58</xdr:row>
      <xdr:rowOff>95885</xdr:rowOff>
    </xdr:to>
    <xdr:sp macro="" textlink="">
      <xdr:nvSpPr>
        <xdr:cNvPr id="138" name="楕円 137"/>
        <xdr:cNvSpPr/>
      </xdr:nvSpPr>
      <xdr:spPr>
        <a:xfrm>
          <a:off x="2857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86995</xdr:rowOff>
    </xdr:from>
    <xdr:ext cx="598170" cy="258445"/>
    <xdr:sp macro="" textlink="">
      <xdr:nvSpPr>
        <xdr:cNvPr id="139" name="テキスト ボックス 138"/>
        <xdr:cNvSpPr txBox="1"/>
      </xdr:nvSpPr>
      <xdr:spPr>
        <a:xfrm>
          <a:off x="2608580" y="10031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158750</xdr:rowOff>
    </xdr:from>
    <xdr:to>
      <xdr:col>10</xdr:col>
      <xdr:colOff>165100</xdr:colOff>
      <xdr:row>58</xdr:row>
      <xdr:rowOff>88900</xdr:rowOff>
    </xdr:to>
    <xdr:sp macro="" textlink="">
      <xdr:nvSpPr>
        <xdr:cNvPr id="140" name="楕円 139"/>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80010</xdr:rowOff>
    </xdr:from>
    <xdr:ext cx="598170" cy="259080"/>
    <xdr:sp macro="" textlink="">
      <xdr:nvSpPr>
        <xdr:cNvPr id="141" name="テキスト ボックス 140"/>
        <xdr:cNvSpPr txBox="1"/>
      </xdr:nvSpPr>
      <xdr:spPr>
        <a:xfrm>
          <a:off x="1719580" y="10024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10160</xdr:rowOff>
    </xdr:from>
    <xdr:to>
      <xdr:col>6</xdr:col>
      <xdr:colOff>38100</xdr:colOff>
      <xdr:row>58</xdr:row>
      <xdr:rowOff>111760</xdr:rowOff>
    </xdr:to>
    <xdr:sp macro="" textlink="">
      <xdr:nvSpPr>
        <xdr:cNvPr id="142" name="楕円 141"/>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102870</xdr:rowOff>
    </xdr:from>
    <xdr:ext cx="598170" cy="259080"/>
    <xdr:sp macro="" textlink="">
      <xdr:nvSpPr>
        <xdr:cNvPr id="143" name="テキスト ボックス 142"/>
        <xdr:cNvSpPr txBox="1"/>
      </xdr:nvSpPr>
      <xdr:spPr>
        <a:xfrm>
          <a:off x="830580" y="10046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8285" cy="259080"/>
    <xdr:sp macro="" textlink="">
      <xdr:nvSpPr>
        <xdr:cNvPr id="155" name="テキスト ボックス 154"/>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7" name="テキスト ボックス 156"/>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59" name="テキスト ボックス 158"/>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1" name="テキスト ボックス 160"/>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3" name="テキスト ボックス 162"/>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69</xdr:row>
      <xdr:rowOff>38100</xdr:rowOff>
    </xdr:from>
    <xdr:ext cx="685165" cy="259080"/>
    <xdr:sp macro="" textlink="">
      <xdr:nvSpPr>
        <xdr:cNvPr id="165" name="テキスト ボックス 164"/>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54610</xdr:rowOff>
    </xdr:from>
    <xdr:ext cx="685165" cy="258445"/>
    <xdr:sp macro="" textlink="">
      <xdr:nvSpPr>
        <xdr:cNvPr id="167" name="テキスト ボックス 166"/>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163195</xdr:rowOff>
    </xdr:from>
    <xdr:to>
      <xdr:col>24</xdr:col>
      <xdr:colOff>62865</xdr:colOff>
      <xdr:row>78</xdr:row>
      <xdr:rowOff>72390</xdr:rowOff>
    </xdr:to>
    <xdr:cxnSp macro="">
      <xdr:nvCxnSpPr>
        <xdr:cNvPr id="169" name="直線コネクタ 168"/>
        <xdr:cNvCxnSpPr/>
      </xdr:nvCxnSpPr>
      <xdr:spPr>
        <a:xfrm flipV="1">
          <a:off x="4633595" y="12164695"/>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76200</xdr:rowOff>
    </xdr:from>
    <xdr:ext cx="598805" cy="258445"/>
    <xdr:sp macro="" textlink="">
      <xdr:nvSpPr>
        <xdr:cNvPr id="170" name="民生費最小値テキスト"/>
        <xdr:cNvSpPr txBox="1"/>
      </xdr:nvSpPr>
      <xdr:spPr>
        <a:xfrm>
          <a:off x="4686300" y="13449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121,256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72390</xdr:rowOff>
    </xdr:from>
    <xdr:to>
      <xdr:col>24</xdr:col>
      <xdr:colOff>152400</xdr:colOff>
      <xdr:row>78</xdr:row>
      <xdr:rowOff>72390</xdr:rowOff>
    </xdr:to>
    <xdr:cxnSp macro="">
      <xdr:nvCxnSpPr>
        <xdr:cNvPr id="171" name="直線コネクタ 170"/>
        <xdr:cNvCxnSpPr/>
      </xdr:nvCxnSpPr>
      <xdr:spPr>
        <a:xfrm>
          <a:off x="4546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109855</xdr:rowOff>
    </xdr:from>
    <xdr:ext cx="598805" cy="258445"/>
    <xdr:sp macro="" textlink="">
      <xdr:nvSpPr>
        <xdr:cNvPr id="172" name="民生費最大値テキスト"/>
        <xdr:cNvSpPr txBox="1"/>
      </xdr:nvSpPr>
      <xdr:spPr>
        <a:xfrm>
          <a:off x="4686300" y="11939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905,639</a:t>
          </a:r>
          <a:endParaRPr kumimoji="1" lang="ja-JP" altLang="en-US" sz="1000" b="1">
            <a:latin typeface="ＭＳ Ｐゴシック"/>
          </a:endParaRPr>
        </a:p>
      </xdr:txBody>
    </xdr:sp>
    <xdr:clientData/>
  </xdr:oneCellAnchor>
  <xdr:twoCellAnchor>
    <xdr:from>
      <xdr:col>23</xdr:col>
      <xdr:colOff>165100</xdr:colOff>
      <xdr:row>70</xdr:row>
      <xdr:rowOff>163195</xdr:rowOff>
    </xdr:from>
    <xdr:to>
      <xdr:col>24</xdr:col>
      <xdr:colOff>152400</xdr:colOff>
      <xdr:row>70</xdr:row>
      <xdr:rowOff>163195</xdr:rowOff>
    </xdr:to>
    <xdr:cxnSp macro="">
      <xdr:nvCxnSpPr>
        <xdr:cNvPr id="173" name="直線コネクタ 172"/>
        <xdr:cNvCxnSpPr/>
      </xdr:nvCxnSpPr>
      <xdr:spPr>
        <a:xfrm>
          <a:off x="4546600" y="1216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121285</xdr:rowOff>
    </xdr:from>
    <xdr:to>
      <xdr:col>24</xdr:col>
      <xdr:colOff>63500</xdr:colOff>
      <xdr:row>77</xdr:row>
      <xdr:rowOff>170180</xdr:rowOff>
    </xdr:to>
    <xdr:cxnSp macro="">
      <xdr:nvCxnSpPr>
        <xdr:cNvPr id="174" name="直線コネクタ 173"/>
        <xdr:cNvCxnSpPr/>
      </xdr:nvCxnSpPr>
      <xdr:spPr>
        <a:xfrm>
          <a:off x="3797300" y="13151485"/>
          <a:ext cx="8382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73025</xdr:rowOff>
    </xdr:from>
    <xdr:ext cx="598805" cy="259080"/>
    <xdr:sp macro="" textlink="">
      <xdr:nvSpPr>
        <xdr:cNvPr id="175" name="民生費平均値テキスト"/>
        <xdr:cNvSpPr txBox="1"/>
      </xdr:nvSpPr>
      <xdr:spPr>
        <a:xfrm>
          <a:off x="4686300" y="13103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50165</xdr:rowOff>
    </xdr:from>
    <xdr:to>
      <xdr:col>24</xdr:col>
      <xdr:colOff>114300</xdr:colOff>
      <xdr:row>77</xdr:row>
      <xdr:rowOff>151765</xdr:rowOff>
    </xdr:to>
    <xdr:sp macro="" textlink="">
      <xdr:nvSpPr>
        <xdr:cNvPr id="176" name="フローチャート: 判断 175"/>
        <xdr:cNvSpPr/>
      </xdr:nvSpPr>
      <xdr:spPr>
        <a:xfrm>
          <a:off x="45847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121285</xdr:rowOff>
    </xdr:from>
    <xdr:to>
      <xdr:col>19</xdr:col>
      <xdr:colOff>177800</xdr:colOff>
      <xdr:row>78</xdr:row>
      <xdr:rowOff>15875</xdr:rowOff>
    </xdr:to>
    <xdr:cxnSp macro="">
      <xdr:nvCxnSpPr>
        <xdr:cNvPr id="177" name="直線コネクタ 176"/>
        <xdr:cNvCxnSpPr/>
      </xdr:nvCxnSpPr>
      <xdr:spPr>
        <a:xfrm flipV="1">
          <a:off x="2908300" y="1315148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33020</xdr:rowOff>
    </xdr:from>
    <xdr:to>
      <xdr:col>20</xdr:col>
      <xdr:colOff>38100</xdr:colOff>
      <xdr:row>77</xdr:row>
      <xdr:rowOff>134620</xdr:rowOff>
    </xdr:to>
    <xdr:sp macro="" textlink="">
      <xdr:nvSpPr>
        <xdr:cNvPr id="178" name="フローチャート: 判断 177"/>
        <xdr:cNvSpPr/>
      </xdr:nvSpPr>
      <xdr:spPr>
        <a:xfrm>
          <a:off x="3746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125730</xdr:rowOff>
    </xdr:from>
    <xdr:ext cx="598170" cy="259080"/>
    <xdr:sp macro="" textlink="">
      <xdr:nvSpPr>
        <xdr:cNvPr id="179" name="テキスト ボックス 178"/>
        <xdr:cNvSpPr txBox="1"/>
      </xdr:nvSpPr>
      <xdr:spPr>
        <a:xfrm>
          <a:off x="3497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15875</xdr:rowOff>
    </xdr:from>
    <xdr:to>
      <xdr:col>15</xdr:col>
      <xdr:colOff>50800</xdr:colOff>
      <xdr:row>78</xdr:row>
      <xdr:rowOff>20320</xdr:rowOff>
    </xdr:to>
    <xdr:cxnSp macro="">
      <xdr:nvCxnSpPr>
        <xdr:cNvPr id="180" name="直線コネクタ 179"/>
        <xdr:cNvCxnSpPr/>
      </xdr:nvCxnSpPr>
      <xdr:spPr>
        <a:xfrm flipV="1">
          <a:off x="2019300" y="133889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38100</xdr:rowOff>
    </xdr:from>
    <xdr:to>
      <xdr:col>15</xdr:col>
      <xdr:colOff>101600</xdr:colOff>
      <xdr:row>77</xdr:row>
      <xdr:rowOff>139700</xdr:rowOff>
    </xdr:to>
    <xdr:sp macro="" textlink="">
      <xdr:nvSpPr>
        <xdr:cNvPr id="181" name="フローチャート: 判断 180"/>
        <xdr:cNvSpPr/>
      </xdr:nvSpPr>
      <xdr:spPr>
        <a:xfrm>
          <a:off x="2857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156210</xdr:rowOff>
    </xdr:from>
    <xdr:ext cx="598170" cy="258445"/>
    <xdr:sp macro="" textlink="">
      <xdr:nvSpPr>
        <xdr:cNvPr id="182" name="テキスト ボックス 181"/>
        <xdr:cNvSpPr txBox="1"/>
      </xdr:nvSpPr>
      <xdr:spPr>
        <a:xfrm>
          <a:off x="2608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167005</xdr:rowOff>
    </xdr:from>
    <xdr:to>
      <xdr:col>10</xdr:col>
      <xdr:colOff>114300</xdr:colOff>
      <xdr:row>78</xdr:row>
      <xdr:rowOff>20320</xdr:rowOff>
    </xdr:to>
    <xdr:cxnSp macro="">
      <xdr:nvCxnSpPr>
        <xdr:cNvPr id="183" name="直線コネクタ 182"/>
        <xdr:cNvCxnSpPr/>
      </xdr:nvCxnSpPr>
      <xdr:spPr>
        <a:xfrm>
          <a:off x="1130300" y="133686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52070</xdr:rowOff>
    </xdr:from>
    <xdr:to>
      <xdr:col>10</xdr:col>
      <xdr:colOff>165100</xdr:colOff>
      <xdr:row>77</xdr:row>
      <xdr:rowOff>153670</xdr:rowOff>
    </xdr:to>
    <xdr:sp macro="" textlink="">
      <xdr:nvSpPr>
        <xdr:cNvPr id="184" name="フローチャート: 判断 183"/>
        <xdr:cNvSpPr/>
      </xdr:nvSpPr>
      <xdr:spPr>
        <a:xfrm>
          <a:off x="196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170180</xdr:rowOff>
    </xdr:from>
    <xdr:ext cx="598170" cy="259080"/>
    <xdr:sp macro="" textlink="">
      <xdr:nvSpPr>
        <xdr:cNvPr id="185" name="テキスト ボックス 184"/>
        <xdr:cNvSpPr txBox="1"/>
      </xdr:nvSpPr>
      <xdr:spPr>
        <a:xfrm>
          <a:off x="1719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54610</xdr:rowOff>
    </xdr:from>
    <xdr:to>
      <xdr:col>6</xdr:col>
      <xdr:colOff>38100</xdr:colOff>
      <xdr:row>77</xdr:row>
      <xdr:rowOff>156210</xdr:rowOff>
    </xdr:to>
    <xdr:sp macro="" textlink="">
      <xdr:nvSpPr>
        <xdr:cNvPr id="186" name="フローチャート: 判断 185"/>
        <xdr:cNvSpPr/>
      </xdr:nvSpPr>
      <xdr:spPr>
        <a:xfrm>
          <a:off x="1079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1270</xdr:rowOff>
    </xdr:from>
    <xdr:ext cx="598170" cy="259080"/>
    <xdr:sp macro="" textlink="">
      <xdr:nvSpPr>
        <xdr:cNvPr id="187" name="テキスト ボックス 186"/>
        <xdr:cNvSpPr txBox="1"/>
      </xdr:nvSpPr>
      <xdr:spPr>
        <a:xfrm>
          <a:off x="830580" y="13031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205,879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119380</xdr:rowOff>
    </xdr:from>
    <xdr:to>
      <xdr:col>24</xdr:col>
      <xdr:colOff>114300</xdr:colOff>
      <xdr:row>78</xdr:row>
      <xdr:rowOff>49530</xdr:rowOff>
    </xdr:to>
    <xdr:sp macro="" textlink="">
      <xdr:nvSpPr>
        <xdr:cNvPr id="193" name="楕円 192"/>
        <xdr:cNvSpPr/>
      </xdr:nvSpPr>
      <xdr:spPr>
        <a:xfrm>
          <a:off x="4584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34290</xdr:rowOff>
    </xdr:from>
    <xdr:ext cx="598805" cy="259080"/>
    <xdr:sp macro="" textlink="">
      <xdr:nvSpPr>
        <xdr:cNvPr id="194" name="民生費該当値テキスト"/>
        <xdr:cNvSpPr txBox="1"/>
      </xdr:nvSpPr>
      <xdr:spPr>
        <a:xfrm>
          <a:off x="4686300" y="13235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70485</xdr:rowOff>
    </xdr:from>
    <xdr:to>
      <xdr:col>20</xdr:col>
      <xdr:colOff>38100</xdr:colOff>
      <xdr:row>77</xdr:row>
      <xdr:rowOff>635</xdr:rowOff>
    </xdr:to>
    <xdr:sp macro="" textlink="">
      <xdr:nvSpPr>
        <xdr:cNvPr id="195" name="楕円 194"/>
        <xdr:cNvSpPr/>
      </xdr:nvSpPr>
      <xdr:spPr>
        <a:xfrm>
          <a:off x="374650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17780</xdr:rowOff>
    </xdr:from>
    <xdr:ext cx="598170" cy="258445"/>
    <xdr:sp macro="" textlink="">
      <xdr:nvSpPr>
        <xdr:cNvPr id="196" name="テキスト ボックス 195"/>
        <xdr:cNvSpPr txBox="1"/>
      </xdr:nvSpPr>
      <xdr:spPr>
        <a:xfrm>
          <a:off x="3497580" y="12876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136525</xdr:rowOff>
    </xdr:from>
    <xdr:to>
      <xdr:col>15</xdr:col>
      <xdr:colOff>101600</xdr:colOff>
      <xdr:row>78</xdr:row>
      <xdr:rowOff>66675</xdr:rowOff>
    </xdr:to>
    <xdr:sp macro="" textlink="">
      <xdr:nvSpPr>
        <xdr:cNvPr id="197" name="楕円 196"/>
        <xdr:cNvSpPr/>
      </xdr:nvSpPr>
      <xdr:spPr>
        <a:xfrm>
          <a:off x="2857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57785</xdr:rowOff>
    </xdr:from>
    <xdr:ext cx="598170" cy="259080"/>
    <xdr:sp macro="" textlink="">
      <xdr:nvSpPr>
        <xdr:cNvPr id="198" name="テキスト ボックス 197"/>
        <xdr:cNvSpPr txBox="1"/>
      </xdr:nvSpPr>
      <xdr:spPr>
        <a:xfrm>
          <a:off x="2608580" y="134308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140970</xdr:rowOff>
    </xdr:from>
    <xdr:to>
      <xdr:col>10</xdr:col>
      <xdr:colOff>165100</xdr:colOff>
      <xdr:row>78</xdr:row>
      <xdr:rowOff>71120</xdr:rowOff>
    </xdr:to>
    <xdr:sp macro="" textlink="">
      <xdr:nvSpPr>
        <xdr:cNvPr id="199" name="楕円 198"/>
        <xdr:cNvSpPr/>
      </xdr:nvSpPr>
      <xdr:spPr>
        <a:xfrm>
          <a:off x="1968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62230</xdr:rowOff>
    </xdr:from>
    <xdr:ext cx="598170" cy="259080"/>
    <xdr:sp macro="" textlink="">
      <xdr:nvSpPr>
        <xdr:cNvPr id="200" name="テキスト ボックス 199"/>
        <xdr:cNvSpPr txBox="1"/>
      </xdr:nvSpPr>
      <xdr:spPr>
        <a:xfrm>
          <a:off x="1719580" y="13435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116205</xdr:rowOff>
    </xdr:from>
    <xdr:to>
      <xdr:col>6</xdr:col>
      <xdr:colOff>38100</xdr:colOff>
      <xdr:row>78</xdr:row>
      <xdr:rowOff>46355</xdr:rowOff>
    </xdr:to>
    <xdr:sp macro="" textlink="">
      <xdr:nvSpPr>
        <xdr:cNvPr id="201" name="楕円 200"/>
        <xdr:cNvSpPr/>
      </xdr:nvSpPr>
      <xdr:spPr>
        <a:xfrm>
          <a:off x="1079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37465</xdr:rowOff>
    </xdr:from>
    <xdr:ext cx="598170" cy="259080"/>
    <xdr:sp macro="" textlink="">
      <xdr:nvSpPr>
        <xdr:cNvPr id="202" name="テキスト ボックス 201"/>
        <xdr:cNvSpPr txBox="1"/>
      </xdr:nvSpPr>
      <xdr:spPr>
        <a:xfrm>
          <a:off x="830580" y="13410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8285" cy="258445"/>
    <xdr:sp macro="" textlink="">
      <xdr:nvSpPr>
        <xdr:cNvPr id="214" name="テキスト ボックス 213"/>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995" cy="258445"/>
    <xdr:sp macro="" textlink="">
      <xdr:nvSpPr>
        <xdr:cNvPr id="216" name="テキスト ボックス 215"/>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995" cy="258445"/>
    <xdr:sp macro="" textlink="">
      <xdr:nvSpPr>
        <xdr:cNvPr id="218" name="テキスト ボックス 217"/>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20" name="テキスト ボックス 219"/>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101600</xdr:rowOff>
    </xdr:from>
    <xdr:to>
      <xdr:col>24</xdr:col>
      <xdr:colOff>62865</xdr:colOff>
      <xdr:row>98</xdr:row>
      <xdr:rowOff>72390</xdr:rowOff>
    </xdr:to>
    <xdr:cxnSp macro="">
      <xdr:nvCxnSpPr>
        <xdr:cNvPr id="224" name="直線コネクタ 223"/>
        <xdr:cNvCxnSpPr/>
      </xdr:nvCxnSpPr>
      <xdr:spPr>
        <a:xfrm flipV="1">
          <a:off x="4633595" y="1553210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76200</xdr:rowOff>
    </xdr:from>
    <xdr:ext cx="534670" cy="258445"/>
    <xdr:sp macro="" textlink="">
      <xdr:nvSpPr>
        <xdr:cNvPr id="225" name="衛生費最小値テキスト"/>
        <xdr:cNvSpPr txBox="1"/>
      </xdr:nvSpPr>
      <xdr:spPr>
        <a:xfrm>
          <a:off x="4686300" y="1687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29,323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72390</xdr:rowOff>
    </xdr:from>
    <xdr:to>
      <xdr:col>24</xdr:col>
      <xdr:colOff>152400</xdr:colOff>
      <xdr:row>98</xdr:row>
      <xdr:rowOff>72390</xdr:rowOff>
    </xdr:to>
    <xdr:cxnSp macro="">
      <xdr:nvCxnSpPr>
        <xdr:cNvPr id="226" name="直線コネクタ 225"/>
        <xdr:cNvCxnSpPr/>
      </xdr:nvCxnSpPr>
      <xdr:spPr>
        <a:xfrm>
          <a:off x="4546600" y="1687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48260</xdr:rowOff>
    </xdr:from>
    <xdr:ext cx="598805" cy="259080"/>
    <xdr:sp macro="" textlink="">
      <xdr:nvSpPr>
        <xdr:cNvPr id="227" name="衛生費最大値テキスト"/>
        <xdr:cNvSpPr txBox="1"/>
      </xdr:nvSpPr>
      <xdr:spPr>
        <a:xfrm>
          <a:off x="4686300" y="15307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616,803</a:t>
          </a:r>
          <a:endParaRPr kumimoji="1" lang="ja-JP" altLang="en-US" sz="1000" b="1">
            <a:latin typeface="ＭＳ Ｐゴシック"/>
          </a:endParaRPr>
        </a:p>
      </xdr:txBody>
    </xdr:sp>
    <xdr:clientData/>
  </xdr:oneCellAnchor>
  <xdr:twoCellAnchor>
    <xdr:from>
      <xdr:col>23</xdr:col>
      <xdr:colOff>165100</xdr:colOff>
      <xdr:row>90</xdr:row>
      <xdr:rowOff>101600</xdr:rowOff>
    </xdr:from>
    <xdr:to>
      <xdr:col>24</xdr:col>
      <xdr:colOff>152400</xdr:colOff>
      <xdr:row>90</xdr:row>
      <xdr:rowOff>101600</xdr:rowOff>
    </xdr:to>
    <xdr:cxnSp macro="">
      <xdr:nvCxnSpPr>
        <xdr:cNvPr id="228" name="直線コネクタ 227"/>
        <xdr:cNvCxnSpPr/>
      </xdr:nvCxnSpPr>
      <xdr:spPr>
        <a:xfrm>
          <a:off x="4546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141605</xdr:rowOff>
    </xdr:from>
    <xdr:to>
      <xdr:col>24</xdr:col>
      <xdr:colOff>63500</xdr:colOff>
      <xdr:row>97</xdr:row>
      <xdr:rowOff>150495</xdr:rowOff>
    </xdr:to>
    <xdr:cxnSp macro="">
      <xdr:nvCxnSpPr>
        <xdr:cNvPr id="229" name="直線コネクタ 228"/>
        <xdr:cNvCxnSpPr/>
      </xdr:nvCxnSpPr>
      <xdr:spPr>
        <a:xfrm>
          <a:off x="3797300" y="167722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45085</xdr:rowOff>
    </xdr:from>
    <xdr:ext cx="598805" cy="258445"/>
    <xdr:sp macro="" textlink="">
      <xdr:nvSpPr>
        <xdr:cNvPr id="230"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22225</xdr:rowOff>
    </xdr:from>
    <xdr:to>
      <xdr:col>24</xdr:col>
      <xdr:colOff>114300</xdr:colOff>
      <xdr:row>97</xdr:row>
      <xdr:rowOff>123825</xdr:rowOff>
    </xdr:to>
    <xdr:sp macro="" textlink="">
      <xdr:nvSpPr>
        <xdr:cNvPr id="231" name="フローチャート: 判断 230"/>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135255</xdr:rowOff>
    </xdr:from>
    <xdr:to>
      <xdr:col>19</xdr:col>
      <xdr:colOff>177800</xdr:colOff>
      <xdr:row>97</xdr:row>
      <xdr:rowOff>141605</xdr:rowOff>
    </xdr:to>
    <xdr:cxnSp macro="">
      <xdr:nvCxnSpPr>
        <xdr:cNvPr id="232" name="直線コネクタ 231"/>
        <xdr:cNvCxnSpPr/>
      </xdr:nvCxnSpPr>
      <xdr:spPr>
        <a:xfrm>
          <a:off x="2908300" y="1676590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xdr:rowOff>
    </xdr:from>
    <xdr:to>
      <xdr:col>20</xdr:col>
      <xdr:colOff>38100</xdr:colOff>
      <xdr:row>97</xdr:row>
      <xdr:rowOff>107315</xdr:rowOff>
    </xdr:to>
    <xdr:sp macro="" textlink="">
      <xdr:nvSpPr>
        <xdr:cNvPr id="233" name="フローチャート: 判断 232"/>
        <xdr:cNvSpPr/>
      </xdr:nvSpPr>
      <xdr:spPr>
        <a:xfrm>
          <a:off x="3746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123825</xdr:rowOff>
    </xdr:from>
    <xdr:ext cx="598170" cy="258445"/>
    <xdr:sp macro="" textlink="">
      <xdr:nvSpPr>
        <xdr:cNvPr id="234" name="テキスト ボックス 233"/>
        <xdr:cNvSpPr txBox="1"/>
      </xdr:nvSpPr>
      <xdr:spPr>
        <a:xfrm>
          <a:off x="3497580" y="16411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132715</xdr:rowOff>
    </xdr:from>
    <xdr:to>
      <xdr:col>15</xdr:col>
      <xdr:colOff>50800</xdr:colOff>
      <xdr:row>97</xdr:row>
      <xdr:rowOff>135255</xdr:rowOff>
    </xdr:to>
    <xdr:cxnSp macro="">
      <xdr:nvCxnSpPr>
        <xdr:cNvPr id="235" name="直線コネクタ 234"/>
        <xdr:cNvCxnSpPr/>
      </xdr:nvCxnSpPr>
      <xdr:spPr>
        <a:xfrm>
          <a:off x="2019300" y="16763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36" name="フローチャート: 判断 235"/>
        <xdr:cNvSpPr/>
      </xdr:nvSpPr>
      <xdr:spPr>
        <a:xfrm>
          <a:off x="2857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128270</xdr:rowOff>
    </xdr:from>
    <xdr:ext cx="598170" cy="259080"/>
    <xdr:sp macro="" textlink="">
      <xdr:nvSpPr>
        <xdr:cNvPr id="237" name="テキスト ボックス 236"/>
        <xdr:cNvSpPr txBox="1"/>
      </xdr:nvSpPr>
      <xdr:spPr>
        <a:xfrm>
          <a:off x="2608580" y="16416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83185</xdr:rowOff>
    </xdr:from>
    <xdr:to>
      <xdr:col>10</xdr:col>
      <xdr:colOff>114300</xdr:colOff>
      <xdr:row>97</xdr:row>
      <xdr:rowOff>132715</xdr:rowOff>
    </xdr:to>
    <xdr:cxnSp macro="">
      <xdr:nvCxnSpPr>
        <xdr:cNvPr id="238" name="直線コネクタ 237"/>
        <xdr:cNvCxnSpPr/>
      </xdr:nvCxnSpPr>
      <xdr:spPr>
        <a:xfrm>
          <a:off x="1130300" y="1671383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26035</xdr:rowOff>
    </xdr:from>
    <xdr:to>
      <xdr:col>10</xdr:col>
      <xdr:colOff>165100</xdr:colOff>
      <xdr:row>97</xdr:row>
      <xdr:rowOff>127635</xdr:rowOff>
    </xdr:to>
    <xdr:sp macro="" textlink="">
      <xdr:nvSpPr>
        <xdr:cNvPr id="239" name="フローチャート: 判断 238"/>
        <xdr:cNvSpPr/>
      </xdr:nvSpPr>
      <xdr:spPr>
        <a:xfrm>
          <a:off x="1968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144145</xdr:rowOff>
    </xdr:from>
    <xdr:ext cx="598170" cy="258445"/>
    <xdr:sp macro="" textlink="">
      <xdr:nvSpPr>
        <xdr:cNvPr id="240" name="テキスト ボックス 239"/>
        <xdr:cNvSpPr txBox="1"/>
      </xdr:nvSpPr>
      <xdr:spPr>
        <a:xfrm>
          <a:off x="1719580" y="16431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1" name="フローチャート: 判断 240"/>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135255</xdr:rowOff>
    </xdr:from>
    <xdr:ext cx="598170" cy="258445"/>
    <xdr:sp macro="" textlink="">
      <xdr:nvSpPr>
        <xdr:cNvPr id="242" name="テキスト ボックス 241"/>
        <xdr:cNvSpPr txBox="1"/>
      </xdr:nvSpPr>
      <xdr:spPr>
        <a:xfrm>
          <a:off x="830580" y="164230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99695</xdr:rowOff>
    </xdr:from>
    <xdr:to>
      <xdr:col>24</xdr:col>
      <xdr:colOff>114300</xdr:colOff>
      <xdr:row>98</xdr:row>
      <xdr:rowOff>29845</xdr:rowOff>
    </xdr:to>
    <xdr:sp macro="" textlink="">
      <xdr:nvSpPr>
        <xdr:cNvPr id="248" name="楕円 247"/>
        <xdr:cNvSpPr/>
      </xdr:nvSpPr>
      <xdr:spPr>
        <a:xfrm>
          <a:off x="4584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14605</xdr:rowOff>
    </xdr:from>
    <xdr:ext cx="534670" cy="259080"/>
    <xdr:sp macro="" textlink="">
      <xdr:nvSpPr>
        <xdr:cNvPr id="249" name="衛生費該当値テキスト"/>
        <xdr:cNvSpPr txBox="1"/>
      </xdr:nvSpPr>
      <xdr:spPr>
        <a:xfrm>
          <a:off x="4686300" y="1664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90805</xdr:rowOff>
    </xdr:from>
    <xdr:to>
      <xdr:col>20</xdr:col>
      <xdr:colOff>38100</xdr:colOff>
      <xdr:row>98</xdr:row>
      <xdr:rowOff>20955</xdr:rowOff>
    </xdr:to>
    <xdr:sp macro="" textlink="">
      <xdr:nvSpPr>
        <xdr:cNvPr id="250" name="楕円 249"/>
        <xdr:cNvSpPr/>
      </xdr:nvSpPr>
      <xdr:spPr>
        <a:xfrm>
          <a:off x="3746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12065</xdr:rowOff>
    </xdr:from>
    <xdr:ext cx="534035" cy="259080"/>
    <xdr:sp macro="" textlink="">
      <xdr:nvSpPr>
        <xdr:cNvPr id="251" name="テキスト ボックス 250"/>
        <xdr:cNvSpPr txBox="1"/>
      </xdr:nvSpPr>
      <xdr:spPr>
        <a:xfrm>
          <a:off x="3529965" y="16814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84455</xdr:rowOff>
    </xdr:from>
    <xdr:to>
      <xdr:col>15</xdr:col>
      <xdr:colOff>101600</xdr:colOff>
      <xdr:row>98</xdr:row>
      <xdr:rowOff>14605</xdr:rowOff>
    </xdr:to>
    <xdr:sp macro="" textlink="">
      <xdr:nvSpPr>
        <xdr:cNvPr id="252" name="楕円 251"/>
        <xdr:cNvSpPr/>
      </xdr:nvSpPr>
      <xdr:spPr>
        <a:xfrm>
          <a:off x="2857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6350</xdr:rowOff>
    </xdr:from>
    <xdr:ext cx="534035" cy="258445"/>
    <xdr:sp macro="" textlink="">
      <xdr:nvSpPr>
        <xdr:cNvPr id="253" name="テキスト ボックス 252"/>
        <xdr:cNvSpPr txBox="1"/>
      </xdr:nvSpPr>
      <xdr:spPr>
        <a:xfrm>
          <a:off x="2640965" y="16808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81915</xdr:rowOff>
    </xdr:from>
    <xdr:to>
      <xdr:col>10</xdr:col>
      <xdr:colOff>165100</xdr:colOff>
      <xdr:row>98</xdr:row>
      <xdr:rowOff>12065</xdr:rowOff>
    </xdr:to>
    <xdr:sp macro="" textlink="">
      <xdr:nvSpPr>
        <xdr:cNvPr id="254" name="楕円 253"/>
        <xdr:cNvSpPr/>
      </xdr:nvSpPr>
      <xdr:spPr>
        <a:xfrm>
          <a:off x="1968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3175</xdr:rowOff>
    </xdr:from>
    <xdr:ext cx="534035" cy="259080"/>
    <xdr:sp macro="" textlink="">
      <xdr:nvSpPr>
        <xdr:cNvPr id="255" name="テキスト ボックス 254"/>
        <xdr:cNvSpPr txBox="1"/>
      </xdr:nvSpPr>
      <xdr:spPr>
        <a:xfrm>
          <a:off x="1751965" y="16805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32385</xdr:rowOff>
    </xdr:from>
    <xdr:to>
      <xdr:col>6</xdr:col>
      <xdr:colOff>38100</xdr:colOff>
      <xdr:row>97</xdr:row>
      <xdr:rowOff>133985</xdr:rowOff>
    </xdr:to>
    <xdr:sp macro="" textlink="">
      <xdr:nvSpPr>
        <xdr:cNvPr id="256" name="楕円 255"/>
        <xdr:cNvSpPr/>
      </xdr:nvSpPr>
      <xdr:spPr>
        <a:xfrm>
          <a:off x="1079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125095</xdr:rowOff>
    </xdr:from>
    <xdr:ext cx="534035" cy="258445"/>
    <xdr:sp macro="" textlink="">
      <xdr:nvSpPr>
        <xdr:cNvPr id="257" name="テキスト ボックス 256"/>
        <xdr:cNvSpPr txBox="1"/>
      </xdr:nvSpPr>
      <xdr:spPr>
        <a:xfrm>
          <a:off x="862965" y="1675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8" name="直線コネクタ 26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69" name="テキスト ボックス 26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0" name="直線コネクタ 26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1" name="テキスト ボックス 27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2" name="直線コネクタ 27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3" name="テキスト ボックス 27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4" name="直線コネクタ 27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5" name="テキスト ボックス 27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6" name="直線コネクタ 27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1495" cy="258445"/>
    <xdr:sp macro="" textlink="">
      <xdr:nvSpPr>
        <xdr:cNvPr id="277" name="テキスト ボックス 276"/>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8" name="直線コネクタ 27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79" name="テキスト ボックス 278"/>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1" name="テキスト ボックス 280"/>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65405</xdr:rowOff>
    </xdr:from>
    <xdr:to>
      <xdr:col>54</xdr:col>
      <xdr:colOff>189865</xdr:colOff>
      <xdr:row>39</xdr:row>
      <xdr:rowOff>99060</xdr:rowOff>
    </xdr:to>
    <xdr:cxnSp macro="">
      <xdr:nvCxnSpPr>
        <xdr:cNvPr id="283" name="直線コネクタ 282"/>
        <xdr:cNvCxnSpPr/>
      </xdr:nvCxnSpPr>
      <xdr:spPr>
        <a:xfrm flipV="1">
          <a:off x="10475595" y="520890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5" name="直線コネクタ 28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12065</xdr:rowOff>
    </xdr:from>
    <xdr:ext cx="534670" cy="259080"/>
    <xdr:sp macro="" textlink="">
      <xdr:nvSpPr>
        <xdr:cNvPr id="286" name="労働費最大値テキスト"/>
        <xdr:cNvSpPr txBox="1"/>
      </xdr:nvSpPr>
      <xdr:spPr>
        <a:xfrm>
          <a:off x="10528300" y="498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14,481</a:t>
          </a:r>
          <a:endParaRPr kumimoji="1" lang="ja-JP" altLang="en-US" sz="1000" b="1">
            <a:latin typeface="ＭＳ Ｐゴシック"/>
          </a:endParaRPr>
        </a:p>
      </xdr:txBody>
    </xdr:sp>
    <xdr:clientData/>
  </xdr:oneCellAnchor>
  <xdr:twoCellAnchor>
    <xdr:from>
      <xdr:col>54</xdr:col>
      <xdr:colOff>101600</xdr:colOff>
      <xdr:row>30</xdr:row>
      <xdr:rowOff>65405</xdr:rowOff>
    </xdr:from>
    <xdr:to>
      <xdr:col>55</xdr:col>
      <xdr:colOff>88900</xdr:colOff>
      <xdr:row>30</xdr:row>
      <xdr:rowOff>65405</xdr:rowOff>
    </xdr:to>
    <xdr:cxnSp macro="">
      <xdr:nvCxnSpPr>
        <xdr:cNvPr id="287" name="直線コネクタ 286"/>
        <xdr:cNvCxnSpPr/>
      </xdr:nvCxnSpPr>
      <xdr:spPr>
        <a:xfrm>
          <a:off x="10388600" y="520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88" name="直線コネクタ 28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13335</xdr:rowOff>
    </xdr:from>
    <xdr:ext cx="378460" cy="259080"/>
    <xdr:sp macro="" textlink="">
      <xdr:nvSpPr>
        <xdr:cNvPr id="289" name="労働費平均値テキスト"/>
        <xdr:cNvSpPr txBox="1"/>
      </xdr:nvSpPr>
      <xdr:spPr>
        <a:xfrm>
          <a:off x="10528300" y="652843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161925</xdr:rowOff>
    </xdr:from>
    <xdr:to>
      <xdr:col>55</xdr:col>
      <xdr:colOff>50800</xdr:colOff>
      <xdr:row>39</xdr:row>
      <xdr:rowOff>92075</xdr:rowOff>
    </xdr:to>
    <xdr:sp macro="" textlink="">
      <xdr:nvSpPr>
        <xdr:cNvPr id="290" name="フローチャート: 判断 289"/>
        <xdr:cNvSpPr/>
      </xdr:nvSpPr>
      <xdr:spPr>
        <a:xfrm>
          <a:off x="10426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1" name="直線コネクタ 29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161925</xdr:rowOff>
    </xdr:from>
    <xdr:to>
      <xdr:col>50</xdr:col>
      <xdr:colOff>165100</xdr:colOff>
      <xdr:row>39</xdr:row>
      <xdr:rowOff>92075</xdr:rowOff>
    </xdr:to>
    <xdr:sp macro="" textlink="">
      <xdr:nvSpPr>
        <xdr:cNvPr id="292" name="フローチャート: 判断 291"/>
        <xdr:cNvSpPr/>
      </xdr:nvSpPr>
      <xdr:spPr>
        <a:xfrm>
          <a:off x="9588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109220</xdr:rowOff>
    </xdr:from>
    <xdr:ext cx="378460" cy="258445"/>
    <xdr:sp macro="" textlink="">
      <xdr:nvSpPr>
        <xdr:cNvPr id="293" name="テキスト ボックス 292"/>
        <xdr:cNvSpPr txBox="1"/>
      </xdr:nvSpPr>
      <xdr:spPr>
        <a:xfrm>
          <a:off x="9450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4" name="直線コネクタ 29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5" name="フローチャート: 判断 294"/>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18415</xdr:rowOff>
    </xdr:from>
    <xdr:ext cx="469265" cy="258445"/>
    <xdr:sp macro="" textlink="">
      <xdr:nvSpPr>
        <xdr:cNvPr id="296" name="テキスト ボックス 295"/>
        <xdr:cNvSpPr txBox="1"/>
      </xdr:nvSpPr>
      <xdr:spPr>
        <a:xfrm>
          <a:off x="8515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7" name="直線コネクタ 29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112395</xdr:rowOff>
    </xdr:from>
    <xdr:to>
      <xdr:col>41</xdr:col>
      <xdr:colOff>101600</xdr:colOff>
      <xdr:row>39</xdr:row>
      <xdr:rowOff>42545</xdr:rowOff>
    </xdr:to>
    <xdr:sp macro="" textlink="">
      <xdr:nvSpPr>
        <xdr:cNvPr id="298" name="フローチャート: 判断 297"/>
        <xdr:cNvSpPr/>
      </xdr:nvSpPr>
      <xdr:spPr>
        <a:xfrm>
          <a:off x="78105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59055</xdr:rowOff>
    </xdr:from>
    <xdr:ext cx="378460" cy="259080"/>
    <xdr:sp macro="" textlink="">
      <xdr:nvSpPr>
        <xdr:cNvPr id="299" name="テキスト ボックス 298"/>
        <xdr:cNvSpPr txBox="1"/>
      </xdr:nvSpPr>
      <xdr:spPr>
        <a:xfrm>
          <a:off x="7672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300" name="フローチャート: 判断 299"/>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32385</xdr:rowOff>
    </xdr:from>
    <xdr:ext cx="469265" cy="258445"/>
    <xdr:sp macro="" textlink="">
      <xdr:nvSpPr>
        <xdr:cNvPr id="301" name="テキスト ボックス 300"/>
        <xdr:cNvSpPr txBox="1"/>
      </xdr:nvSpPr>
      <xdr:spPr>
        <a:xfrm>
          <a:off x="6737350" y="6204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7" name="楕円 30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140335</xdr:rowOff>
    </xdr:from>
    <xdr:ext cx="249555" cy="259080"/>
    <xdr:sp macro="" textlink="">
      <xdr:nvSpPr>
        <xdr:cNvPr id="308" name="労働費該当値テキスト"/>
        <xdr:cNvSpPr txBox="1"/>
      </xdr:nvSpPr>
      <xdr:spPr>
        <a:xfrm>
          <a:off x="10528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09" name="楕円 30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920" cy="259080"/>
    <xdr:sp macro="" textlink="">
      <xdr:nvSpPr>
        <xdr:cNvPr id="310" name="テキスト ボックス 30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1" name="楕円 31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920" cy="259080"/>
    <xdr:sp macro="" textlink="">
      <xdr:nvSpPr>
        <xdr:cNvPr id="312" name="テキスト ボックス 31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3" name="楕円 31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920" cy="259080"/>
    <xdr:sp macro="" textlink="">
      <xdr:nvSpPr>
        <xdr:cNvPr id="314" name="テキスト ボックス 31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5" name="楕円 31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8920" cy="259080"/>
    <xdr:sp macro="" textlink="">
      <xdr:nvSpPr>
        <xdr:cNvPr id="316" name="テキスト ボックス 315"/>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8" name="テキスト ボックス 32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995" cy="258445"/>
    <xdr:sp macro="" textlink="">
      <xdr:nvSpPr>
        <xdr:cNvPr id="330" name="テキスト ボックス 329"/>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995" cy="259080"/>
    <xdr:sp macro="" textlink="">
      <xdr:nvSpPr>
        <xdr:cNvPr id="332" name="テキスト ボックス 331"/>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995" cy="258445"/>
    <xdr:sp macro="" textlink="">
      <xdr:nvSpPr>
        <xdr:cNvPr id="334" name="テキスト ボックス 333"/>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5165" cy="258445"/>
    <xdr:sp macro="" textlink="">
      <xdr:nvSpPr>
        <xdr:cNvPr id="336" name="テキスト ボックス 335"/>
        <xdr:cNvSpPr txBox="1"/>
      </xdr:nvSpPr>
      <xdr:spPr>
        <a:xfrm>
          <a:off x="5918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5165" cy="259080"/>
    <xdr:sp macro="" textlink="">
      <xdr:nvSpPr>
        <xdr:cNvPr id="338" name="テキスト ボックス 337"/>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83820</xdr:rowOff>
    </xdr:from>
    <xdr:to>
      <xdr:col>54</xdr:col>
      <xdr:colOff>189865</xdr:colOff>
      <xdr:row>59</xdr:row>
      <xdr:rowOff>85090</xdr:rowOff>
    </xdr:to>
    <xdr:cxnSp macro="">
      <xdr:nvCxnSpPr>
        <xdr:cNvPr id="342" name="直線コネクタ 341"/>
        <xdr:cNvCxnSpPr/>
      </xdr:nvCxnSpPr>
      <xdr:spPr>
        <a:xfrm flipV="1">
          <a:off x="10475595" y="86563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88900</xdr:rowOff>
    </xdr:from>
    <xdr:ext cx="534670" cy="258445"/>
    <xdr:sp macro="" textlink="">
      <xdr:nvSpPr>
        <xdr:cNvPr id="343" name="農林水産業費最小値テキスト"/>
        <xdr:cNvSpPr txBox="1"/>
      </xdr:nvSpPr>
      <xdr:spPr>
        <a:xfrm>
          <a:off x="10528300" y="10204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85090</xdr:rowOff>
    </xdr:from>
    <xdr:to>
      <xdr:col>55</xdr:col>
      <xdr:colOff>88900</xdr:colOff>
      <xdr:row>59</xdr:row>
      <xdr:rowOff>85090</xdr:rowOff>
    </xdr:to>
    <xdr:cxnSp macro="">
      <xdr:nvCxnSpPr>
        <xdr:cNvPr id="344" name="直線コネクタ 343"/>
        <xdr:cNvCxnSpPr/>
      </xdr:nvCxnSpPr>
      <xdr:spPr>
        <a:xfrm>
          <a:off x="10388600" y="10200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30480</xdr:rowOff>
    </xdr:from>
    <xdr:ext cx="690245" cy="258445"/>
    <xdr:sp macro="" textlink="">
      <xdr:nvSpPr>
        <xdr:cNvPr id="345" name="農林水産業費最大値テキスト"/>
        <xdr:cNvSpPr txBox="1"/>
      </xdr:nvSpPr>
      <xdr:spPr>
        <a:xfrm>
          <a:off x="10528300" y="84315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1,431,575</a:t>
          </a:r>
          <a:endParaRPr kumimoji="1" lang="ja-JP" altLang="en-US" sz="1000" b="1">
            <a:latin typeface="ＭＳ Ｐゴシック"/>
          </a:endParaRPr>
        </a:p>
      </xdr:txBody>
    </xdr:sp>
    <xdr:clientData/>
  </xdr:oneCellAnchor>
  <xdr:twoCellAnchor>
    <xdr:from>
      <xdr:col>54</xdr:col>
      <xdr:colOff>101600</xdr:colOff>
      <xdr:row>50</xdr:row>
      <xdr:rowOff>83820</xdr:rowOff>
    </xdr:from>
    <xdr:to>
      <xdr:col>55</xdr:col>
      <xdr:colOff>88900</xdr:colOff>
      <xdr:row>50</xdr:row>
      <xdr:rowOff>83820</xdr:rowOff>
    </xdr:to>
    <xdr:cxnSp macro="">
      <xdr:nvCxnSpPr>
        <xdr:cNvPr id="346" name="直線コネクタ 345"/>
        <xdr:cNvCxnSpPr/>
      </xdr:nvCxnSpPr>
      <xdr:spPr>
        <a:xfrm>
          <a:off x="10388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161290</xdr:rowOff>
    </xdr:from>
    <xdr:to>
      <xdr:col>55</xdr:col>
      <xdr:colOff>0</xdr:colOff>
      <xdr:row>58</xdr:row>
      <xdr:rowOff>112395</xdr:rowOff>
    </xdr:to>
    <xdr:cxnSp macro="">
      <xdr:nvCxnSpPr>
        <xdr:cNvPr id="347" name="直線コネクタ 346"/>
        <xdr:cNvCxnSpPr/>
      </xdr:nvCxnSpPr>
      <xdr:spPr>
        <a:xfrm flipV="1">
          <a:off x="9639300" y="993394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20955</xdr:rowOff>
    </xdr:from>
    <xdr:ext cx="598805" cy="258445"/>
    <xdr:sp macro="" textlink="">
      <xdr:nvSpPr>
        <xdr:cNvPr id="348" name="農林水産業費平均値テキスト"/>
        <xdr:cNvSpPr txBox="1"/>
      </xdr:nvSpPr>
      <xdr:spPr>
        <a:xfrm>
          <a:off x="10528300" y="99650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42545</xdr:rowOff>
    </xdr:from>
    <xdr:to>
      <xdr:col>55</xdr:col>
      <xdr:colOff>50800</xdr:colOff>
      <xdr:row>58</xdr:row>
      <xdr:rowOff>144145</xdr:rowOff>
    </xdr:to>
    <xdr:sp macro="" textlink="">
      <xdr:nvSpPr>
        <xdr:cNvPr id="349" name="フローチャート: 判断 348"/>
        <xdr:cNvSpPr/>
      </xdr:nvSpPr>
      <xdr:spPr>
        <a:xfrm>
          <a:off x="104267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52070</xdr:rowOff>
    </xdr:from>
    <xdr:to>
      <xdr:col>50</xdr:col>
      <xdr:colOff>114300</xdr:colOff>
      <xdr:row>58</xdr:row>
      <xdr:rowOff>112395</xdr:rowOff>
    </xdr:to>
    <xdr:cxnSp macro="">
      <xdr:nvCxnSpPr>
        <xdr:cNvPr id="350" name="直線コネクタ 349"/>
        <xdr:cNvCxnSpPr/>
      </xdr:nvCxnSpPr>
      <xdr:spPr>
        <a:xfrm>
          <a:off x="8750300" y="99961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33020</xdr:rowOff>
    </xdr:from>
    <xdr:to>
      <xdr:col>50</xdr:col>
      <xdr:colOff>165100</xdr:colOff>
      <xdr:row>58</xdr:row>
      <xdr:rowOff>134620</xdr:rowOff>
    </xdr:to>
    <xdr:sp macro="" textlink="">
      <xdr:nvSpPr>
        <xdr:cNvPr id="351" name="フローチャート: 判断 350"/>
        <xdr:cNvSpPr/>
      </xdr:nvSpPr>
      <xdr:spPr>
        <a:xfrm>
          <a:off x="958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151130</xdr:rowOff>
    </xdr:from>
    <xdr:ext cx="598170" cy="259080"/>
    <xdr:sp macro="" textlink="">
      <xdr:nvSpPr>
        <xdr:cNvPr id="352" name="テキスト ボックス 351"/>
        <xdr:cNvSpPr txBox="1"/>
      </xdr:nvSpPr>
      <xdr:spPr>
        <a:xfrm>
          <a:off x="9339580" y="975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52070</xdr:rowOff>
    </xdr:from>
    <xdr:to>
      <xdr:col>45</xdr:col>
      <xdr:colOff>177800</xdr:colOff>
      <xdr:row>58</xdr:row>
      <xdr:rowOff>87630</xdr:rowOff>
    </xdr:to>
    <xdr:cxnSp macro="">
      <xdr:nvCxnSpPr>
        <xdr:cNvPr id="353" name="直線コネクタ 352"/>
        <xdr:cNvCxnSpPr/>
      </xdr:nvCxnSpPr>
      <xdr:spPr>
        <a:xfrm flipV="1">
          <a:off x="7861300" y="99961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34290</xdr:rowOff>
    </xdr:from>
    <xdr:to>
      <xdr:col>46</xdr:col>
      <xdr:colOff>38100</xdr:colOff>
      <xdr:row>58</xdr:row>
      <xdr:rowOff>135890</xdr:rowOff>
    </xdr:to>
    <xdr:sp macro="" textlink="">
      <xdr:nvSpPr>
        <xdr:cNvPr id="354" name="フローチャート: 判断 353"/>
        <xdr:cNvSpPr/>
      </xdr:nvSpPr>
      <xdr:spPr>
        <a:xfrm>
          <a:off x="8699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127000</xdr:rowOff>
    </xdr:from>
    <xdr:ext cx="598170" cy="259080"/>
    <xdr:sp macro="" textlink="">
      <xdr:nvSpPr>
        <xdr:cNvPr id="355" name="テキスト ボックス 354"/>
        <xdr:cNvSpPr txBox="1"/>
      </xdr:nvSpPr>
      <xdr:spPr>
        <a:xfrm>
          <a:off x="8450580" y="10071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3175</xdr:rowOff>
    </xdr:from>
    <xdr:to>
      <xdr:col>41</xdr:col>
      <xdr:colOff>50800</xdr:colOff>
      <xdr:row>58</xdr:row>
      <xdr:rowOff>87630</xdr:rowOff>
    </xdr:to>
    <xdr:cxnSp macro="">
      <xdr:nvCxnSpPr>
        <xdr:cNvPr id="356" name="直線コネクタ 355"/>
        <xdr:cNvCxnSpPr/>
      </xdr:nvCxnSpPr>
      <xdr:spPr>
        <a:xfrm>
          <a:off x="6972300" y="9604375"/>
          <a:ext cx="8890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49530</xdr:rowOff>
    </xdr:from>
    <xdr:to>
      <xdr:col>41</xdr:col>
      <xdr:colOff>101600</xdr:colOff>
      <xdr:row>58</xdr:row>
      <xdr:rowOff>151130</xdr:rowOff>
    </xdr:to>
    <xdr:sp macro="" textlink="">
      <xdr:nvSpPr>
        <xdr:cNvPr id="357" name="フローチャート: 判断 356"/>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142240</xdr:rowOff>
    </xdr:from>
    <xdr:ext cx="598170" cy="259080"/>
    <xdr:sp macro="" textlink="">
      <xdr:nvSpPr>
        <xdr:cNvPr id="358" name="テキスト ボックス 357"/>
        <xdr:cNvSpPr txBox="1"/>
      </xdr:nvSpPr>
      <xdr:spPr>
        <a:xfrm>
          <a:off x="7561580" y="10086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33655</xdr:rowOff>
    </xdr:from>
    <xdr:to>
      <xdr:col>36</xdr:col>
      <xdr:colOff>165100</xdr:colOff>
      <xdr:row>58</xdr:row>
      <xdr:rowOff>135255</xdr:rowOff>
    </xdr:to>
    <xdr:sp macro="" textlink="">
      <xdr:nvSpPr>
        <xdr:cNvPr id="359" name="フローチャート: 判断 358"/>
        <xdr:cNvSpPr/>
      </xdr:nvSpPr>
      <xdr:spPr>
        <a:xfrm>
          <a:off x="6921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126365</xdr:rowOff>
    </xdr:from>
    <xdr:ext cx="598170" cy="259080"/>
    <xdr:sp macro="" textlink="">
      <xdr:nvSpPr>
        <xdr:cNvPr id="360" name="テキスト ボックス 359"/>
        <xdr:cNvSpPr txBox="1"/>
      </xdr:nvSpPr>
      <xdr:spPr>
        <a:xfrm>
          <a:off x="6672580" y="10070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170,756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110490</xdr:rowOff>
    </xdr:from>
    <xdr:to>
      <xdr:col>55</xdr:col>
      <xdr:colOff>50800</xdr:colOff>
      <xdr:row>58</xdr:row>
      <xdr:rowOff>40640</xdr:rowOff>
    </xdr:to>
    <xdr:sp macro="" textlink="">
      <xdr:nvSpPr>
        <xdr:cNvPr id="366" name="楕円 365"/>
        <xdr:cNvSpPr/>
      </xdr:nvSpPr>
      <xdr:spPr>
        <a:xfrm>
          <a:off x="104267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133350</xdr:rowOff>
    </xdr:from>
    <xdr:ext cx="598805" cy="258445"/>
    <xdr:sp macro="" textlink="">
      <xdr:nvSpPr>
        <xdr:cNvPr id="367" name="農林水産業費該当値テキスト"/>
        <xdr:cNvSpPr txBox="1"/>
      </xdr:nvSpPr>
      <xdr:spPr>
        <a:xfrm>
          <a:off x="10528300" y="9734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257,929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61595</xdr:rowOff>
    </xdr:from>
    <xdr:to>
      <xdr:col>50</xdr:col>
      <xdr:colOff>165100</xdr:colOff>
      <xdr:row>58</xdr:row>
      <xdr:rowOff>163195</xdr:rowOff>
    </xdr:to>
    <xdr:sp macro="" textlink="">
      <xdr:nvSpPr>
        <xdr:cNvPr id="368" name="楕円 367"/>
        <xdr:cNvSpPr/>
      </xdr:nvSpPr>
      <xdr:spPr>
        <a:xfrm>
          <a:off x="958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154940</xdr:rowOff>
    </xdr:from>
    <xdr:ext cx="598170" cy="258445"/>
    <xdr:sp macro="" textlink="">
      <xdr:nvSpPr>
        <xdr:cNvPr id="369" name="テキスト ボックス 368"/>
        <xdr:cNvSpPr txBox="1"/>
      </xdr:nvSpPr>
      <xdr:spPr>
        <a:xfrm>
          <a:off x="9339580" y="100990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1270</xdr:rowOff>
    </xdr:from>
    <xdr:to>
      <xdr:col>46</xdr:col>
      <xdr:colOff>38100</xdr:colOff>
      <xdr:row>58</xdr:row>
      <xdr:rowOff>102870</xdr:rowOff>
    </xdr:to>
    <xdr:sp macro="" textlink="">
      <xdr:nvSpPr>
        <xdr:cNvPr id="370" name="楕円 369"/>
        <xdr:cNvSpPr/>
      </xdr:nvSpPr>
      <xdr:spPr>
        <a:xfrm>
          <a:off x="869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119380</xdr:rowOff>
    </xdr:from>
    <xdr:ext cx="598170" cy="259080"/>
    <xdr:sp macro="" textlink="">
      <xdr:nvSpPr>
        <xdr:cNvPr id="371" name="テキスト ボックス 370"/>
        <xdr:cNvSpPr txBox="1"/>
      </xdr:nvSpPr>
      <xdr:spPr>
        <a:xfrm>
          <a:off x="8450580" y="9720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200,577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36830</xdr:rowOff>
    </xdr:from>
    <xdr:to>
      <xdr:col>41</xdr:col>
      <xdr:colOff>101600</xdr:colOff>
      <xdr:row>58</xdr:row>
      <xdr:rowOff>138430</xdr:rowOff>
    </xdr:to>
    <xdr:sp macro="" textlink="">
      <xdr:nvSpPr>
        <xdr:cNvPr id="372" name="楕円 371"/>
        <xdr:cNvSpPr/>
      </xdr:nvSpPr>
      <xdr:spPr>
        <a:xfrm>
          <a:off x="781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154940</xdr:rowOff>
    </xdr:from>
    <xdr:ext cx="598170" cy="258445"/>
    <xdr:sp macro="" textlink="">
      <xdr:nvSpPr>
        <xdr:cNvPr id="373" name="テキスト ボックス 372"/>
        <xdr:cNvSpPr txBox="1"/>
      </xdr:nvSpPr>
      <xdr:spPr>
        <a:xfrm>
          <a:off x="7561580" y="9756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167,951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123825</xdr:rowOff>
    </xdr:from>
    <xdr:to>
      <xdr:col>36</xdr:col>
      <xdr:colOff>165100</xdr:colOff>
      <xdr:row>56</xdr:row>
      <xdr:rowOff>53975</xdr:rowOff>
    </xdr:to>
    <xdr:sp macro="" textlink="">
      <xdr:nvSpPr>
        <xdr:cNvPr id="374" name="楕円 373"/>
        <xdr:cNvSpPr/>
      </xdr:nvSpPr>
      <xdr:spPr>
        <a:xfrm>
          <a:off x="6921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70485</xdr:rowOff>
    </xdr:from>
    <xdr:ext cx="598170" cy="259080"/>
    <xdr:sp macro="" textlink="">
      <xdr:nvSpPr>
        <xdr:cNvPr id="375" name="テキスト ボックス 374"/>
        <xdr:cNvSpPr txBox="1"/>
      </xdr:nvSpPr>
      <xdr:spPr>
        <a:xfrm>
          <a:off x="6672580" y="93287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9" name="テキスト ボックス 388"/>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1" name="テキスト ボックス 390"/>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3" name="テキスト ボックス 392"/>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73025</xdr:rowOff>
    </xdr:from>
    <xdr:to>
      <xdr:col>54</xdr:col>
      <xdr:colOff>189865</xdr:colOff>
      <xdr:row>78</xdr:row>
      <xdr:rowOff>137795</xdr:rowOff>
    </xdr:to>
    <xdr:cxnSp macro="">
      <xdr:nvCxnSpPr>
        <xdr:cNvPr id="397" name="直線コネクタ 396"/>
        <xdr:cNvCxnSpPr/>
      </xdr:nvCxnSpPr>
      <xdr:spPr>
        <a:xfrm flipV="1">
          <a:off x="10475595" y="1207452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141605</xdr:rowOff>
    </xdr:from>
    <xdr:ext cx="378460" cy="259080"/>
    <xdr:sp macro="" textlink="">
      <xdr:nvSpPr>
        <xdr:cNvPr id="398" name="商工費最小値テキスト"/>
        <xdr:cNvSpPr txBox="1"/>
      </xdr:nvSpPr>
      <xdr:spPr>
        <a:xfrm>
          <a:off x="10528300" y="13514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137795</xdr:rowOff>
    </xdr:from>
    <xdr:to>
      <xdr:col>55</xdr:col>
      <xdr:colOff>88900</xdr:colOff>
      <xdr:row>78</xdr:row>
      <xdr:rowOff>137795</xdr:rowOff>
    </xdr:to>
    <xdr:cxnSp macro="">
      <xdr:nvCxnSpPr>
        <xdr:cNvPr id="399" name="直線コネクタ 398"/>
        <xdr:cNvCxnSpPr/>
      </xdr:nvCxnSpPr>
      <xdr:spPr>
        <a:xfrm>
          <a:off x="10388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19685</xdr:rowOff>
    </xdr:from>
    <xdr:ext cx="598805" cy="258445"/>
    <xdr:sp macro="" textlink="">
      <xdr:nvSpPr>
        <xdr:cNvPr id="400" name="商工費最大値テキスト"/>
        <xdr:cNvSpPr txBox="1"/>
      </xdr:nvSpPr>
      <xdr:spPr>
        <a:xfrm>
          <a:off x="10528300" y="11849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629,294</a:t>
          </a:r>
          <a:endParaRPr kumimoji="1" lang="ja-JP" altLang="en-US" sz="1000" b="1">
            <a:latin typeface="ＭＳ Ｐゴシック"/>
          </a:endParaRPr>
        </a:p>
      </xdr:txBody>
    </xdr:sp>
    <xdr:clientData/>
  </xdr:oneCellAnchor>
  <xdr:twoCellAnchor>
    <xdr:from>
      <xdr:col>54</xdr:col>
      <xdr:colOff>101600</xdr:colOff>
      <xdr:row>70</xdr:row>
      <xdr:rowOff>73025</xdr:rowOff>
    </xdr:from>
    <xdr:to>
      <xdr:col>55</xdr:col>
      <xdr:colOff>88900</xdr:colOff>
      <xdr:row>70</xdr:row>
      <xdr:rowOff>73025</xdr:rowOff>
    </xdr:to>
    <xdr:cxnSp macro="">
      <xdr:nvCxnSpPr>
        <xdr:cNvPr id="401" name="直線コネクタ 400"/>
        <xdr:cNvCxnSpPr/>
      </xdr:nvCxnSpPr>
      <xdr:spPr>
        <a:xfrm>
          <a:off x="10388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57785</xdr:rowOff>
    </xdr:from>
    <xdr:to>
      <xdr:col>55</xdr:col>
      <xdr:colOff>0</xdr:colOff>
      <xdr:row>78</xdr:row>
      <xdr:rowOff>60960</xdr:rowOff>
    </xdr:to>
    <xdr:cxnSp macro="">
      <xdr:nvCxnSpPr>
        <xdr:cNvPr id="402" name="直線コネクタ 401"/>
        <xdr:cNvCxnSpPr/>
      </xdr:nvCxnSpPr>
      <xdr:spPr>
        <a:xfrm>
          <a:off x="9639300" y="1343088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168910</xdr:rowOff>
    </xdr:from>
    <xdr:ext cx="534670" cy="258445"/>
    <xdr:sp macro="" textlink="">
      <xdr:nvSpPr>
        <xdr:cNvPr id="403" name="商工費平均値テキスト"/>
        <xdr:cNvSpPr txBox="1"/>
      </xdr:nvSpPr>
      <xdr:spPr>
        <a:xfrm>
          <a:off x="10528300" y="13199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04" name="フローチャート: 判断 403"/>
        <xdr:cNvSpPr/>
      </xdr:nvSpPr>
      <xdr:spPr>
        <a:xfrm>
          <a:off x="10426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57785</xdr:rowOff>
    </xdr:from>
    <xdr:to>
      <xdr:col>50</xdr:col>
      <xdr:colOff>114300</xdr:colOff>
      <xdr:row>78</xdr:row>
      <xdr:rowOff>61595</xdr:rowOff>
    </xdr:to>
    <xdr:cxnSp macro="">
      <xdr:nvCxnSpPr>
        <xdr:cNvPr id="405" name="直線コネクタ 404"/>
        <xdr:cNvCxnSpPr/>
      </xdr:nvCxnSpPr>
      <xdr:spPr>
        <a:xfrm flipV="1">
          <a:off x="8750300" y="13430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153035</xdr:rowOff>
    </xdr:from>
    <xdr:to>
      <xdr:col>50</xdr:col>
      <xdr:colOff>165100</xdr:colOff>
      <xdr:row>78</xdr:row>
      <xdr:rowOff>83185</xdr:rowOff>
    </xdr:to>
    <xdr:sp macro="" textlink="">
      <xdr:nvSpPr>
        <xdr:cNvPr id="406" name="フローチャート: 判断 405"/>
        <xdr:cNvSpPr/>
      </xdr:nvSpPr>
      <xdr:spPr>
        <a:xfrm>
          <a:off x="9588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99695</xdr:rowOff>
    </xdr:from>
    <xdr:ext cx="534035" cy="258445"/>
    <xdr:sp macro="" textlink="">
      <xdr:nvSpPr>
        <xdr:cNvPr id="407" name="テキスト ボックス 406"/>
        <xdr:cNvSpPr txBox="1"/>
      </xdr:nvSpPr>
      <xdr:spPr>
        <a:xfrm>
          <a:off x="9371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31750</xdr:rowOff>
    </xdr:from>
    <xdr:to>
      <xdr:col>45</xdr:col>
      <xdr:colOff>177800</xdr:colOff>
      <xdr:row>78</xdr:row>
      <xdr:rowOff>61595</xdr:rowOff>
    </xdr:to>
    <xdr:cxnSp macro="">
      <xdr:nvCxnSpPr>
        <xdr:cNvPr id="408" name="直線コネクタ 407"/>
        <xdr:cNvCxnSpPr/>
      </xdr:nvCxnSpPr>
      <xdr:spPr>
        <a:xfrm>
          <a:off x="7861300" y="1340485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156210</xdr:rowOff>
    </xdr:from>
    <xdr:to>
      <xdr:col>46</xdr:col>
      <xdr:colOff>38100</xdr:colOff>
      <xdr:row>78</xdr:row>
      <xdr:rowOff>86360</xdr:rowOff>
    </xdr:to>
    <xdr:sp macro="" textlink="">
      <xdr:nvSpPr>
        <xdr:cNvPr id="409" name="フローチャート: 判断 408"/>
        <xdr:cNvSpPr/>
      </xdr:nvSpPr>
      <xdr:spPr>
        <a:xfrm>
          <a:off x="869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102870</xdr:rowOff>
    </xdr:from>
    <xdr:ext cx="534035" cy="259080"/>
    <xdr:sp macro="" textlink="">
      <xdr:nvSpPr>
        <xdr:cNvPr id="410" name="テキスト ボックス 409"/>
        <xdr:cNvSpPr txBox="1"/>
      </xdr:nvSpPr>
      <xdr:spPr>
        <a:xfrm>
          <a:off x="8482965" y="1313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31750</xdr:rowOff>
    </xdr:from>
    <xdr:to>
      <xdr:col>41</xdr:col>
      <xdr:colOff>50800</xdr:colOff>
      <xdr:row>78</xdr:row>
      <xdr:rowOff>36830</xdr:rowOff>
    </xdr:to>
    <xdr:cxnSp macro="">
      <xdr:nvCxnSpPr>
        <xdr:cNvPr id="411" name="直線コネクタ 410"/>
        <xdr:cNvCxnSpPr/>
      </xdr:nvCxnSpPr>
      <xdr:spPr>
        <a:xfrm flipV="1">
          <a:off x="6972300" y="134048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150495</xdr:rowOff>
    </xdr:from>
    <xdr:to>
      <xdr:col>41</xdr:col>
      <xdr:colOff>101600</xdr:colOff>
      <xdr:row>78</xdr:row>
      <xdr:rowOff>80645</xdr:rowOff>
    </xdr:to>
    <xdr:sp macro="" textlink="">
      <xdr:nvSpPr>
        <xdr:cNvPr id="412" name="フローチャート: 判断 411"/>
        <xdr:cNvSpPr/>
      </xdr:nvSpPr>
      <xdr:spPr>
        <a:xfrm>
          <a:off x="7810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97790</xdr:rowOff>
    </xdr:from>
    <xdr:ext cx="534035" cy="258445"/>
    <xdr:sp macro="" textlink="">
      <xdr:nvSpPr>
        <xdr:cNvPr id="413" name="テキスト ボックス 412"/>
        <xdr:cNvSpPr txBox="1"/>
      </xdr:nvSpPr>
      <xdr:spPr>
        <a:xfrm>
          <a:off x="7593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151130</xdr:rowOff>
    </xdr:from>
    <xdr:to>
      <xdr:col>36</xdr:col>
      <xdr:colOff>165100</xdr:colOff>
      <xdr:row>78</xdr:row>
      <xdr:rowOff>81280</xdr:rowOff>
    </xdr:to>
    <xdr:sp macro="" textlink="">
      <xdr:nvSpPr>
        <xdr:cNvPr id="414" name="フローチャート: 判断 413"/>
        <xdr:cNvSpPr/>
      </xdr:nvSpPr>
      <xdr:spPr>
        <a:xfrm>
          <a:off x="6921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97790</xdr:rowOff>
    </xdr:from>
    <xdr:ext cx="534035" cy="258445"/>
    <xdr:sp macro="" textlink="">
      <xdr:nvSpPr>
        <xdr:cNvPr id="415" name="テキスト ボックス 414"/>
        <xdr:cNvSpPr txBox="1"/>
      </xdr:nvSpPr>
      <xdr:spPr>
        <a:xfrm>
          <a:off x="6704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10160</xdr:rowOff>
    </xdr:from>
    <xdr:to>
      <xdr:col>55</xdr:col>
      <xdr:colOff>50800</xdr:colOff>
      <xdr:row>78</xdr:row>
      <xdr:rowOff>111760</xdr:rowOff>
    </xdr:to>
    <xdr:sp macro="" textlink="">
      <xdr:nvSpPr>
        <xdr:cNvPr id="421" name="楕円 420"/>
        <xdr:cNvSpPr/>
      </xdr:nvSpPr>
      <xdr:spPr>
        <a:xfrm>
          <a:off x="10426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124460</xdr:rowOff>
    </xdr:from>
    <xdr:ext cx="534670" cy="259080"/>
    <xdr:sp macro="" textlink="">
      <xdr:nvSpPr>
        <xdr:cNvPr id="422" name="商工費該当値テキスト"/>
        <xdr:cNvSpPr txBox="1"/>
      </xdr:nvSpPr>
      <xdr:spPr>
        <a:xfrm>
          <a:off x="10528300" y="1332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6985</xdr:rowOff>
    </xdr:from>
    <xdr:to>
      <xdr:col>50</xdr:col>
      <xdr:colOff>165100</xdr:colOff>
      <xdr:row>78</xdr:row>
      <xdr:rowOff>109220</xdr:rowOff>
    </xdr:to>
    <xdr:sp macro="" textlink="">
      <xdr:nvSpPr>
        <xdr:cNvPr id="423" name="楕円 422"/>
        <xdr:cNvSpPr/>
      </xdr:nvSpPr>
      <xdr:spPr>
        <a:xfrm>
          <a:off x="9588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99695</xdr:rowOff>
    </xdr:from>
    <xdr:ext cx="534035" cy="258445"/>
    <xdr:sp macro="" textlink="">
      <xdr:nvSpPr>
        <xdr:cNvPr id="424" name="テキスト ボックス 423"/>
        <xdr:cNvSpPr txBox="1"/>
      </xdr:nvSpPr>
      <xdr:spPr>
        <a:xfrm>
          <a:off x="9371965" y="13472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10795</xdr:rowOff>
    </xdr:from>
    <xdr:to>
      <xdr:col>46</xdr:col>
      <xdr:colOff>38100</xdr:colOff>
      <xdr:row>78</xdr:row>
      <xdr:rowOff>112395</xdr:rowOff>
    </xdr:to>
    <xdr:sp macro="" textlink="">
      <xdr:nvSpPr>
        <xdr:cNvPr id="425" name="楕円 424"/>
        <xdr:cNvSpPr/>
      </xdr:nvSpPr>
      <xdr:spPr>
        <a:xfrm>
          <a:off x="8699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103505</xdr:rowOff>
    </xdr:from>
    <xdr:ext cx="534035" cy="259080"/>
    <xdr:sp macro="" textlink="">
      <xdr:nvSpPr>
        <xdr:cNvPr id="426" name="テキスト ボックス 425"/>
        <xdr:cNvSpPr txBox="1"/>
      </xdr:nvSpPr>
      <xdr:spPr>
        <a:xfrm>
          <a:off x="8482965" y="1347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152400</xdr:rowOff>
    </xdr:from>
    <xdr:to>
      <xdr:col>41</xdr:col>
      <xdr:colOff>101600</xdr:colOff>
      <xdr:row>78</xdr:row>
      <xdr:rowOff>82550</xdr:rowOff>
    </xdr:to>
    <xdr:sp macro="" textlink="">
      <xdr:nvSpPr>
        <xdr:cNvPr id="427" name="楕円 426"/>
        <xdr:cNvSpPr/>
      </xdr:nvSpPr>
      <xdr:spPr>
        <a:xfrm>
          <a:off x="7810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73660</xdr:rowOff>
    </xdr:from>
    <xdr:ext cx="534035" cy="259080"/>
    <xdr:sp macro="" textlink="">
      <xdr:nvSpPr>
        <xdr:cNvPr id="428" name="テキスト ボックス 427"/>
        <xdr:cNvSpPr txBox="1"/>
      </xdr:nvSpPr>
      <xdr:spPr>
        <a:xfrm>
          <a:off x="7593965" y="1344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157480</xdr:rowOff>
    </xdr:from>
    <xdr:to>
      <xdr:col>36</xdr:col>
      <xdr:colOff>165100</xdr:colOff>
      <xdr:row>78</xdr:row>
      <xdr:rowOff>87630</xdr:rowOff>
    </xdr:to>
    <xdr:sp macro="" textlink="">
      <xdr:nvSpPr>
        <xdr:cNvPr id="429" name="楕円 428"/>
        <xdr:cNvSpPr/>
      </xdr:nvSpPr>
      <xdr:spPr>
        <a:xfrm>
          <a:off x="6921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78740</xdr:rowOff>
    </xdr:from>
    <xdr:ext cx="534035" cy="259080"/>
    <xdr:sp macro="" textlink="">
      <xdr:nvSpPr>
        <xdr:cNvPr id="430" name="テキスト ボックス 429"/>
        <xdr:cNvSpPr txBox="1"/>
      </xdr:nvSpPr>
      <xdr:spPr>
        <a:xfrm>
          <a:off x="6704965" y="1345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8445"/>
    <xdr:sp macro="" textlink="">
      <xdr:nvSpPr>
        <xdr:cNvPr id="442" name="テキスト ボックス 441"/>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5165" cy="258445"/>
    <xdr:sp macro="" textlink="">
      <xdr:nvSpPr>
        <xdr:cNvPr id="444" name="テキスト ボックス 443"/>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5165" cy="258445"/>
    <xdr:sp macro="" textlink="">
      <xdr:nvSpPr>
        <xdr:cNvPr id="446" name="テキスト ボックス 445"/>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8" name="テキスト ボックス 44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47625</xdr:rowOff>
    </xdr:from>
    <xdr:to>
      <xdr:col>54</xdr:col>
      <xdr:colOff>189865</xdr:colOff>
      <xdr:row>98</xdr:row>
      <xdr:rowOff>6350</xdr:rowOff>
    </xdr:to>
    <xdr:cxnSp macro="">
      <xdr:nvCxnSpPr>
        <xdr:cNvPr id="450" name="直線コネクタ 449"/>
        <xdr:cNvCxnSpPr/>
      </xdr:nvCxnSpPr>
      <xdr:spPr>
        <a:xfrm flipV="1">
          <a:off x="10475595" y="1564957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9525</xdr:rowOff>
    </xdr:from>
    <xdr:ext cx="534670" cy="258445"/>
    <xdr:sp macro="" textlink="">
      <xdr:nvSpPr>
        <xdr:cNvPr id="451" name="土木費最小値テキスト"/>
        <xdr:cNvSpPr txBox="1"/>
      </xdr:nvSpPr>
      <xdr:spPr>
        <a:xfrm>
          <a:off x="10528300" y="1681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34,105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6350</xdr:rowOff>
    </xdr:from>
    <xdr:to>
      <xdr:col>55</xdr:col>
      <xdr:colOff>88900</xdr:colOff>
      <xdr:row>98</xdr:row>
      <xdr:rowOff>6350</xdr:rowOff>
    </xdr:to>
    <xdr:cxnSp macro="">
      <xdr:nvCxnSpPr>
        <xdr:cNvPr id="452" name="直線コネクタ 451"/>
        <xdr:cNvCxnSpPr/>
      </xdr:nvCxnSpPr>
      <xdr:spPr>
        <a:xfrm>
          <a:off x="10388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166370</xdr:rowOff>
    </xdr:from>
    <xdr:ext cx="690245" cy="258445"/>
    <xdr:sp macro="" textlink="">
      <xdr:nvSpPr>
        <xdr:cNvPr id="453" name="土木費最大値テキスト"/>
        <xdr:cNvSpPr txBox="1"/>
      </xdr:nvSpPr>
      <xdr:spPr>
        <a:xfrm>
          <a:off x="10528300" y="15425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2,060,808</a:t>
          </a:r>
          <a:endParaRPr kumimoji="1" lang="ja-JP" altLang="en-US" sz="1000" b="1">
            <a:latin typeface="ＭＳ Ｐゴシック"/>
          </a:endParaRPr>
        </a:p>
      </xdr:txBody>
    </xdr:sp>
    <xdr:clientData/>
  </xdr:oneCellAnchor>
  <xdr:twoCellAnchor>
    <xdr:from>
      <xdr:col>54</xdr:col>
      <xdr:colOff>101600</xdr:colOff>
      <xdr:row>91</xdr:row>
      <xdr:rowOff>47625</xdr:rowOff>
    </xdr:from>
    <xdr:to>
      <xdr:col>55</xdr:col>
      <xdr:colOff>88900</xdr:colOff>
      <xdr:row>91</xdr:row>
      <xdr:rowOff>47625</xdr:rowOff>
    </xdr:to>
    <xdr:cxnSp macro="">
      <xdr:nvCxnSpPr>
        <xdr:cNvPr id="454" name="直線コネクタ 453"/>
        <xdr:cNvCxnSpPr/>
      </xdr:nvCxnSpPr>
      <xdr:spPr>
        <a:xfrm>
          <a:off x="10388600" y="1564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1905</xdr:rowOff>
    </xdr:from>
    <xdr:to>
      <xdr:col>55</xdr:col>
      <xdr:colOff>0</xdr:colOff>
      <xdr:row>98</xdr:row>
      <xdr:rowOff>1905</xdr:rowOff>
    </xdr:to>
    <xdr:cxnSp macro="">
      <xdr:nvCxnSpPr>
        <xdr:cNvPr id="455" name="直線コネクタ 454"/>
        <xdr:cNvCxnSpPr/>
      </xdr:nvCxnSpPr>
      <xdr:spPr>
        <a:xfrm>
          <a:off x="9639300" y="16804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86360</xdr:rowOff>
    </xdr:from>
    <xdr:ext cx="598805" cy="258445"/>
    <xdr:sp macro="" textlink="">
      <xdr:nvSpPr>
        <xdr:cNvPr id="456" name="土木費平均値テキスト"/>
        <xdr:cNvSpPr txBox="1"/>
      </xdr:nvSpPr>
      <xdr:spPr>
        <a:xfrm>
          <a:off x="10528300" y="165455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63500</xdr:rowOff>
    </xdr:from>
    <xdr:to>
      <xdr:col>55</xdr:col>
      <xdr:colOff>50800</xdr:colOff>
      <xdr:row>97</xdr:row>
      <xdr:rowOff>165100</xdr:rowOff>
    </xdr:to>
    <xdr:sp macro="" textlink="">
      <xdr:nvSpPr>
        <xdr:cNvPr id="457" name="フローチャート: 判断 456"/>
        <xdr:cNvSpPr/>
      </xdr:nvSpPr>
      <xdr:spPr>
        <a:xfrm>
          <a:off x="104267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0</xdr:rowOff>
    </xdr:from>
    <xdr:to>
      <xdr:col>50</xdr:col>
      <xdr:colOff>114300</xdr:colOff>
      <xdr:row>98</xdr:row>
      <xdr:rowOff>1905</xdr:rowOff>
    </xdr:to>
    <xdr:cxnSp macro="">
      <xdr:nvCxnSpPr>
        <xdr:cNvPr id="458" name="直線コネクタ 457"/>
        <xdr:cNvCxnSpPr/>
      </xdr:nvCxnSpPr>
      <xdr:spPr>
        <a:xfrm>
          <a:off x="8750300" y="16802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59690</xdr:rowOff>
    </xdr:from>
    <xdr:to>
      <xdr:col>50</xdr:col>
      <xdr:colOff>165100</xdr:colOff>
      <xdr:row>97</xdr:row>
      <xdr:rowOff>161290</xdr:rowOff>
    </xdr:to>
    <xdr:sp macro="" textlink="">
      <xdr:nvSpPr>
        <xdr:cNvPr id="459" name="フローチャート: 判断 458"/>
        <xdr:cNvSpPr/>
      </xdr:nvSpPr>
      <xdr:spPr>
        <a:xfrm>
          <a:off x="9588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6350</xdr:rowOff>
    </xdr:from>
    <xdr:ext cx="598170" cy="258445"/>
    <xdr:sp macro="" textlink="">
      <xdr:nvSpPr>
        <xdr:cNvPr id="460" name="テキスト ボックス 459"/>
        <xdr:cNvSpPr txBox="1"/>
      </xdr:nvSpPr>
      <xdr:spPr>
        <a:xfrm>
          <a:off x="9339580" y="16465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145415</xdr:rowOff>
    </xdr:from>
    <xdr:to>
      <xdr:col>45</xdr:col>
      <xdr:colOff>177800</xdr:colOff>
      <xdr:row>98</xdr:row>
      <xdr:rowOff>0</xdr:rowOff>
    </xdr:to>
    <xdr:cxnSp macro="">
      <xdr:nvCxnSpPr>
        <xdr:cNvPr id="461" name="直線コネクタ 460"/>
        <xdr:cNvCxnSpPr/>
      </xdr:nvCxnSpPr>
      <xdr:spPr>
        <a:xfrm>
          <a:off x="7861300" y="167760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60960</xdr:rowOff>
    </xdr:from>
    <xdr:to>
      <xdr:col>46</xdr:col>
      <xdr:colOff>38100</xdr:colOff>
      <xdr:row>97</xdr:row>
      <xdr:rowOff>162560</xdr:rowOff>
    </xdr:to>
    <xdr:sp macro="" textlink="">
      <xdr:nvSpPr>
        <xdr:cNvPr id="462" name="フローチャート: 判断 461"/>
        <xdr:cNvSpPr/>
      </xdr:nvSpPr>
      <xdr:spPr>
        <a:xfrm>
          <a:off x="8699500" y="1669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7620</xdr:rowOff>
    </xdr:from>
    <xdr:ext cx="598170" cy="258445"/>
    <xdr:sp macro="" textlink="">
      <xdr:nvSpPr>
        <xdr:cNvPr id="463" name="テキスト ボックス 462"/>
        <xdr:cNvSpPr txBox="1"/>
      </xdr:nvSpPr>
      <xdr:spPr>
        <a:xfrm>
          <a:off x="8450580" y="16466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109220</xdr:rowOff>
    </xdr:from>
    <xdr:to>
      <xdr:col>41</xdr:col>
      <xdr:colOff>50800</xdr:colOff>
      <xdr:row>97</xdr:row>
      <xdr:rowOff>145415</xdr:rowOff>
    </xdr:to>
    <xdr:cxnSp macro="">
      <xdr:nvCxnSpPr>
        <xdr:cNvPr id="464" name="直線コネクタ 463"/>
        <xdr:cNvCxnSpPr/>
      </xdr:nvCxnSpPr>
      <xdr:spPr>
        <a:xfrm>
          <a:off x="6972300" y="167398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69215</xdr:rowOff>
    </xdr:from>
    <xdr:to>
      <xdr:col>41</xdr:col>
      <xdr:colOff>101600</xdr:colOff>
      <xdr:row>97</xdr:row>
      <xdr:rowOff>170815</xdr:rowOff>
    </xdr:to>
    <xdr:sp macro="" textlink="">
      <xdr:nvSpPr>
        <xdr:cNvPr id="465" name="フローチャート: 判断 464"/>
        <xdr:cNvSpPr/>
      </xdr:nvSpPr>
      <xdr:spPr>
        <a:xfrm>
          <a:off x="7810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15875</xdr:rowOff>
    </xdr:from>
    <xdr:ext cx="598170" cy="259080"/>
    <xdr:sp macro="" textlink="">
      <xdr:nvSpPr>
        <xdr:cNvPr id="466" name="テキスト ボックス 465"/>
        <xdr:cNvSpPr txBox="1"/>
      </xdr:nvSpPr>
      <xdr:spPr>
        <a:xfrm>
          <a:off x="7561580" y="16475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53975</xdr:rowOff>
    </xdr:from>
    <xdr:to>
      <xdr:col>36</xdr:col>
      <xdr:colOff>165100</xdr:colOff>
      <xdr:row>97</xdr:row>
      <xdr:rowOff>155575</xdr:rowOff>
    </xdr:to>
    <xdr:sp macro="" textlink="">
      <xdr:nvSpPr>
        <xdr:cNvPr id="467" name="フローチャート: 判断 466"/>
        <xdr:cNvSpPr/>
      </xdr:nvSpPr>
      <xdr:spPr>
        <a:xfrm>
          <a:off x="692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635</xdr:rowOff>
    </xdr:from>
    <xdr:ext cx="598170" cy="259080"/>
    <xdr:sp macro="" textlink="">
      <xdr:nvSpPr>
        <xdr:cNvPr id="468" name="テキスト ボックス 467"/>
        <xdr:cNvSpPr txBox="1"/>
      </xdr:nvSpPr>
      <xdr:spPr>
        <a:xfrm>
          <a:off x="667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122555</xdr:rowOff>
    </xdr:from>
    <xdr:to>
      <xdr:col>55</xdr:col>
      <xdr:colOff>50800</xdr:colOff>
      <xdr:row>98</xdr:row>
      <xdr:rowOff>52705</xdr:rowOff>
    </xdr:to>
    <xdr:sp macro="" textlink="">
      <xdr:nvSpPr>
        <xdr:cNvPr id="474" name="楕円 473"/>
        <xdr:cNvSpPr/>
      </xdr:nvSpPr>
      <xdr:spPr>
        <a:xfrm>
          <a:off x="10426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41910</xdr:rowOff>
    </xdr:from>
    <xdr:ext cx="534670" cy="258445"/>
    <xdr:sp macro="" textlink="">
      <xdr:nvSpPr>
        <xdr:cNvPr id="475" name="土木費該当値テキスト"/>
        <xdr:cNvSpPr txBox="1"/>
      </xdr:nvSpPr>
      <xdr:spPr>
        <a:xfrm>
          <a:off x="10528300" y="1667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122555</xdr:rowOff>
    </xdr:from>
    <xdr:to>
      <xdr:col>50</xdr:col>
      <xdr:colOff>165100</xdr:colOff>
      <xdr:row>98</xdr:row>
      <xdr:rowOff>52705</xdr:rowOff>
    </xdr:to>
    <xdr:sp macro="" textlink="">
      <xdr:nvSpPr>
        <xdr:cNvPr id="476" name="楕円 475"/>
        <xdr:cNvSpPr/>
      </xdr:nvSpPr>
      <xdr:spPr>
        <a:xfrm>
          <a:off x="9588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43815</xdr:rowOff>
    </xdr:from>
    <xdr:ext cx="534035" cy="258445"/>
    <xdr:sp macro="" textlink="">
      <xdr:nvSpPr>
        <xdr:cNvPr id="477" name="テキスト ボックス 476"/>
        <xdr:cNvSpPr txBox="1"/>
      </xdr:nvSpPr>
      <xdr:spPr>
        <a:xfrm>
          <a:off x="9371965" y="16845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120650</xdr:rowOff>
    </xdr:from>
    <xdr:to>
      <xdr:col>46</xdr:col>
      <xdr:colOff>38100</xdr:colOff>
      <xdr:row>98</xdr:row>
      <xdr:rowOff>50800</xdr:rowOff>
    </xdr:to>
    <xdr:sp macro="" textlink="">
      <xdr:nvSpPr>
        <xdr:cNvPr id="478" name="楕円 477"/>
        <xdr:cNvSpPr/>
      </xdr:nvSpPr>
      <xdr:spPr>
        <a:xfrm>
          <a:off x="8699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41910</xdr:rowOff>
    </xdr:from>
    <xdr:ext cx="534035" cy="258445"/>
    <xdr:sp macro="" textlink="">
      <xdr:nvSpPr>
        <xdr:cNvPr id="479" name="テキスト ボックス 478"/>
        <xdr:cNvSpPr txBox="1"/>
      </xdr:nvSpPr>
      <xdr:spPr>
        <a:xfrm>
          <a:off x="8482965" y="16844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94615</xdr:rowOff>
    </xdr:from>
    <xdr:to>
      <xdr:col>41</xdr:col>
      <xdr:colOff>101600</xdr:colOff>
      <xdr:row>98</xdr:row>
      <xdr:rowOff>24765</xdr:rowOff>
    </xdr:to>
    <xdr:sp macro="" textlink="">
      <xdr:nvSpPr>
        <xdr:cNvPr id="480" name="楕円 479"/>
        <xdr:cNvSpPr/>
      </xdr:nvSpPr>
      <xdr:spPr>
        <a:xfrm>
          <a:off x="7810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15875</xdr:rowOff>
    </xdr:from>
    <xdr:ext cx="534035" cy="259080"/>
    <xdr:sp macro="" textlink="">
      <xdr:nvSpPr>
        <xdr:cNvPr id="481" name="テキスト ボックス 480"/>
        <xdr:cNvSpPr txBox="1"/>
      </xdr:nvSpPr>
      <xdr:spPr>
        <a:xfrm>
          <a:off x="7593965" y="16817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58420</xdr:rowOff>
    </xdr:from>
    <xdr:to>
      <xdr:col>36</xdr:col>
      <xdr:colOff>165100</xdr:colOff>
      <xdr:row>97</xdr:row>
      <xdr:rowOff>160020</xdr:rowOff>
    </xdr:to>
    <xdr:sp macro="" textlink="">
      <xdr:nvSpPr>
        <xdr:cNvPr id="482" name="楕円 481"/>
        <xdr:cNvSpPr/>
      </xdr:nvSpPr>
      <xdr:spPr>
        <a:xfrm>
          <a:off x="69215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151130</xdr:rowOff>
    </xdr:from>
    <xdr:ext cx="598170" cy="259080"/>
    <xdr:sp macro="" textlink="">
      <xdr:nvSpPr>
        <xdr:cNvPr id="483" name="テキスト ボックス 482"/>
        <xdr:cNvSpPr txBox="1"/>
      </xdr:nvSpPr>
      <xdr:spPr>
        <a:xfrm>
          <a:off x="6672580" y="16781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495" name="テキスト ボックス 49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4995" cy="258445"/>
    <xdr:sp macro="" textlink="">
      <xdr:nvSpPr>
        <xdr:cNvPr id="497" name="テキスト ボックス 49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4995" cy="259080"/>
    <xdr:sp macro="" textlink="">
      <xdr:nvSpPr>
        <xdr:cNvPr id="499" name="テキスト ボックス 49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4995" cy="258445"/>
    <xdr:sp macro="" textlink="">
      <xdr:nvSpPr>
        <xdr:cNvPr id="501" name="テキスト ボックス 50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503" name="テキスト ボックス 50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5" name="テキスト ボックス 504"/>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90170</xdr:rowOff>
    </xdr:from>
    <xdr:to>
      <xdr:col>85</xdr:col>
      <xdr:colOff>126365</xdr:colOff>
      <xdr:row>39</xdr:row>
      <xdr:rowOff>78105</xdr:rowOff>
    </xdr:to>
    <xdr:cxnSp macro="">
      <xdr:nvCxnSpPr>
        <xdr:cNvPr id="509" name="直線コネクタ 508"/>
        <xdr:cNvCxnSpPr/>
      </xdr:nvCxnSpPr>
      <xdr:spPr>
        <a:xfrm flipV="1">
          <a:off x="16317595" y="5233670"/>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81915</xdr:rowOff>
    </xdr:from>
    <xdr:ext cx="469900" cy="259080"/>
    <xdr:sp macro="" textlink="">
      <xdr:nvSpPr>
        <xdr:cNvPr id="510" name="消防費最小値テキスト"/>
        <xdr:cNvSpPr txBox="1"/>
      </xdr:nvSpPr>
      <xdr:spPr>
        <a:xfrm>
          <a:off x="16370300" y="676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78105</xdr:rowOff>
    </xdr:from>
    <xdr:to>
      <xdr:col>86</xdr:col>
      <xdr:colOff>25400</xdr:colOff>
      <xdr:row>39</xdr:row>
      <xdr:rowOff>78105</xdr:rowOff>
    </xdr:to>
    <xdr:cxnSp macro="">
      <xdr:nvCxnSpPr>
        <xdr:cNvPr id="511" name="直線コネクタ 510"/>
        <xdr:cNvCxnSpPr/>
      </xdr:nvCxnSpPr>
      <xdr:spPr>
        <a:xfrm>
          <a:off x="16230600" y="676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36830</xdr:rowOff>
    </xdr:from>
    <xdr:ext cx="598805" cy="259080"/>
    <xdr:sp macro="" textlink="">
      <xdr:nvSpPr>
        <xdr:cNvPr id="512" name="消防費最大値テキスト"/>
        <xdr:cNvSpPr txBox="1"/>
      </xdr:nvSpPr>
      <xdr:spPr>
        <a:xfrm>
          <a:off x="16370300" y="5008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475,124</a:t>
          </a:r>
          <a:endParaRPr kumimoji="1" lang="ja-JP" altLang="en-US" sz="1000" b="1">
            <a:latin typeface="ＭＳ Ｐゴシック"/>
          </a:endParaRPr>
        </a:p>
      </xdr:txBody>
    </xdr:sp>
    <xdr:clientData/>
  </xdr:oneCellAnchor>
  <xdr:twoCellAnchor>
    <xdr:from>
      <xdr:col>85</xdr:col>
      <xdr:colOff>38100</xdr:colOff>
      <xdr:row>30</xdr:row>
      <xdr:rowOff>90170</xdr:rowOff>
    </xdr:from>
    <xdr:to>
      <xdr:col>86</xdr:col>
      <xdr:colOff>25400</xdr:colOff>
      <xdr:row>30</xdr:row>
      <xdr:rowOff>90170</xdr:rowOff>
    </xdr:to>
    <xdr:cxnSp macro="">
      <xdr:nvCxnSpPr>
        <xdr:cNvPr id="513" name="直線コネクタ 512"/>
        <xdr:cNvCxnSpPr/>
      </xdr:nvCxnSpPr>
      <xdr:spPr>
        <a:xfrm>
          <a:off x="16230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106680</xdr:rowOff>
    </xdr:from>
    <xdr:to>
      <xdr:col>85</xdr:col>
      <xdr:colOff>127000</xdr:colOff>
      <xdr:row>38</xdr:row>
      <xdr:rowOff>116205</xdr:rowOff>
    </xdr:to>
    <xdr:cxnSp macro="">
      <xdr:nvCxnSpPr>
        <xdr:cNvPr id="514" name="直線コネクタ 513"/>
        <xdr:cNvCxnSpPr/>
      </xdr:nvCxnSpPr>
      <xdr:spPr>
        <a:xfrm flipV="1">
          <a:off x="15481300" y="66217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64770</xdr:rowOff>
    </xdr:from>
    <xdr:ext cx="534670" cy="258445"/>
    <xdr:sp macro="" textlink="">
      <xdr:nvSpPr>
        <xdr:cNvPr id="515" name="消防費平均値テキスト"/>
        <xdr:cNvSpPr txBox="1"/>
      </xdr:nvSpPr>
      <xdr:spPr>
        <a:xfrm>
          <a:off x="16370300" y="6408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516" name="フローチャート: 判断 51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114300</xdr:rowOff>
    </xdr:from>
    <xdr:to>
      <xdr:col>81</xdr:col>
      <xdr:colOff>50800</xdr:colOff>
      <xdr:row>38</xdr:row>
      <xdr:rowOff>116205</xdr:rowOff>
    </xdr:to>
    <xdr:cxnSp macro="">
      <xdr:nvCxnSpPr>
        <xdr:cNvPr id="517" name="直線コネクタ 516"/>
        <xdr:cNvCxnSpPr/>
      </xdr:nvCxnSpPr>
      <xdr:spPr>
        <a:xfrm>
          <a:off x="14592300" y="6629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58420</xdr:rowOff>
    </xdr:from>
    <xdr:to>
      <xdr:col>81</xdr:col>
      <xdr:colOff>101600</xdr:colOff>
      <xdr:row>38</xdr:row>
      <xdr:rowOff>160020</xdr:rowOff>
    </xdr:to>
    <xdr:sp macro="" textlink="">
      <xdr:nvSpPr>
        <xdr:cNvPr id="518" name="フローチャート: 判断 517"/>
        <xdr:cNvSpPr/>
      </xdr:nvSpPr>
      <xdr:spPr>
        <a:xfrm>
          <a:off x="15430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5080</xdr:rowOff>
    </xdr:from>
    <xdr:ext cx="534035" cy="259080"/>
    <xdr:sp macro="" textlink="">
      <xdr:nvSpPr>
        <xdr:cNvPr id="519" name="テキスト ボックス 518"/>
        <xdr:cNvSpPr txBox="1"/>
      </xdr:nvSpPr>
      <xdr:spPr>
        <a:xfrm>
          <a:off x="15213965" y="6348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98425</xdr:rowOff>
    </xdr:from>
    <xdr:to>
      <xdr:col>76</xdr:col>
      <xdr:colOff>114300</xdr:colOff>
      <xdr:row>38</xdr:row>
      <xdr:rowOff>114300</xdr:rowOff>
    </xdr:to>
    <xdr:cxnSp macro="">
      <xdr:nvCxnSpPr>
        <xdr:cNvPr id="520" name="直線コネクタ 519"/>
        <xdr:cNvCxnSpPr/>
      </xdr:nvCxnSpPr>
      <xdr:spPr>
        <a:xfrm>
          <a:off x="13703300" y="644207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53340</xdr:rowOff>
    </xdr:from>
    <xdr:to>
      <xdr:col>76</xdr:col>
      <xdr:colOff>165100</xdr:colOff>
      <xdr:row>38</xdr:row>
      <xdr:rowOff>154940</xdr:rowOff>
    </xdr:to>
    <xdr:sp macro="" textlink="">
      <xdr:nvSpPr>
        <xdr:cNvPr id="521" name="フローチャート: 判断 520"/>
        <xdr:cNvSpPr/>
      </xdr:nvSpPr>
      <xdr:spPr>
        <a:xfrm>
          <a:off x="1454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0</xdr:rowOff>
    </xdr:from>
    <xdr:ext cx="534035" cy="259080"/>
    <xdr:sp macro="" textlink="">
      <xdr:nvSpPr>
        <xdr:cNvPr id="522" name="テキスト ボックス 521"/>
        <xdr:cNvSpPr txBox="1"/>
      </xdr:nvSpPr>
      <xdr:spPr>
        <a:xfrm>
          <a:off x="14324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66040</xdr:rowOff>
    </xdr:from>
    <xdr:to>
      <xdr:col>71</xdr:col>
      <xdr:colOff>177800</xdr:colOff>
      <xdr:row>37</xdr:row>
      <xdr:rowOff>98425</xdr:rowOff>
    </xdr:to>
    <xdr:cxnSp macro="">
      <xdr:nvCxnSpPr>
        <xdr:cNvPr id="523" name="直線コネクタ 522"/>
        <xdr:cNvCxnSpPr/>
      </xdr:nvCxnSpPr>
      <xdr:spPr>
        <a:xfrm>
          <a:off x="12814300" y="64096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524" name="フローチャート: 判断 523"/>
        <xdr:cNvSpPr/>
      </xdr:nvSpPr>
      <xdr:spPr>
        <a:xfrm>
          <a:off x="13652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144780</xdr:rowOff>
    </xdr:from>
    <xdr:ext cx="534035" cy="258445"/>
    <xdr:sp macro="" textlink="">
      <xdr:nvSpPr>
        <xdr:cNvPr id="525" name="テキスト ボックス 524"/>
        <xdr:cNvSpPr txBox="1"/>
      </xdr:nvSpPr>
      <xdr:spPr>
        <a:xfrm>
          <a:off x="13435965" y="665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26035</xdr:rowOff>
    </xdr:from>
    <xdr:to>
      <xdr:col>67</xdr:col>
      <xdr:colOff>101600</xdr:colOff>
      <xdr:row>38</xdr:row>
      <xdr:rowOff>127635</xdr:rowOff>
    </xdr:to>
    <xdr:sp macro="" textlink="">
      <xdr:nvSpPr>
        <xdr:cNvPr id="526" name="フローチャート: 判断 525"/>
        <xdr:cNvSpPr/>
      </xdr:nvSpPr>
      <xdr:spPr>
        <a:xfrm>
          <a:off x="12763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118745</xdr:rowOff>
    </xdr:from>
    <xdr:ext cx="534035" cy="259080"/>
    <xdr:sp macro="" textlink="">
      <xdr:nvSpPr>
        <xdr:cNvPr id="527" name="テキスト ボックス 526"/>
        <xdr:cNvSpPr txBox="1"/>
      </xdr:nvSpPr>
      <xdr:spPr>
        <a:xfrm>
          <a:off x="12546965" y="6633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533" name="楕円 532"/>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34290</xdr:rowOff>
    </xdr:from>
    <xdr:ext cx="534670" cy="259080"/>
    <xdr:sp macro="" textlink="">
      <xdr:nvSpPr>
        <xdr:cNvPr id="534" name="消防費該当値テキスト"/>
        <xdr:cNvSpPr txBox="1"/>
      </xdr:nvSpPr>
      <xdr:spPr>
        <a:xfrm>
          <a:off x="16370300" y="6549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535" name="楕円 534"/>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158115</xdr:rowOff>
    </xdr:from>
    <xdr:ext cx="534035" cy="258445"/>
    <xdr:sp macro="" textlink="">
      <xdr:nvSpPr>
        <xdr:cNvPr id="536" name="テキスト ボックス 535"/>
        <xdr:cNvSpPr txBox="1"/>
      </xdr:nvSpPr>
      <xdr:spPr>
        <a:xfrm>
          <a:off x="15213965" y="667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63500</xdr:rowOff>
    </xdr:from>
    <xdr:to>
      <xdr:col>76</xdr:col>
      <xdr:colOff>165100</xdr:colOff>
      <xdr:row>38</xdr:row>
      <xdr:rowOff>165100</xdr:rowOff>
    </xdr:to>
    <xdr:sp macro="" textlink="">
      <xdr:nvSpPr>
        <xdr:cNvPr id="537" name="楕円 536"/>
        <xdr:cNvSpPr/>
      </xdr:nvSpPr>
      <xdr:spPr>
        <a:xfrm>
          <a:off x="1454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156210</xdr:rowOff>
    </xdr:from>
    <xdr:ext cx="534035" cy="258445"/>
    <xdr:sp macro="" textlink="">
      <xdr:nvSpPr>
        <xdr:cNvPr id="538" name="テキスト ボックス 537"/>
        <xdr:cNvSpPr txBox="1"/>
      </xdr:nvSpPr>
      <xdr:spPr>
        <a:xfrm>
          <a:off x="14324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47625</xdr:rowOff>
    </xdr:from>
    <xdr:to>
      <xdr:col>72</xdr:col>
      <xdr:colOff>38100</xdr:colOff>
      <xdr:row>37</xdr:row>
      <xdr:rowOff>149225</xdr:rowOff>
    </xdr:to>
    <xdr:sp macro="" textlink="">
      <xdr:nvSpPr>
        <xdr:cNvPr id="539" name="楕円 538"/>
        <xdr:cNvSpPr/>
      </xdr:nvSpPr>
      <xdr:spPr>
        <a:xfrm>
          <a:off x="13652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35</xdr:row>
      <xdr:rowOff>166370</xdr:rowOff>
    </xdr:from>
    <xdr:ext cx="598170" cy="258445"/>
    <xdr:sp macro="" textlink="">
      <xdr:nvSpPr>
        <xdr:cNvPr id="540" name="テキスト ボックス 539"/>
        <xdr:cNvSpPr txBox="1"/>
      </xdr:nvSpPr>
      <xdr:spPr>
        <a:xfrm>
          <a:off x="13403580" y="6167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15240</xdr:rowOff>
    </xdr:from>
    <xdr:to>
      <xdr:col>67</xdr:col>
      <xdr:colOff>101600</xdr:colOff>
      <xdr:row>37</xdr:row>
      <xdr:rowOff>116840</xdr:rowOff>
    </xdr:to>
    <xdr:sp macro="" textlink="">
      <xdr:nvSpPr>
        <xdr:cNvPr id="541" name="楕円 540"/>
        <xdr:cNvSpPr/>
      </xdr:nvSpPr>
      <xdr:spPr>
        <a:xfrm>
          <a:off x="127635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35</xdr:row>
      <xdr:rowOff>133350</xdr:rowOff>
    </xdr:from>
    <xdr:ext cx="598170" cy="258445"/>
    <xdr:sp macro="" textlink="">
      <xdr:nvSpPr>
        <xdr:cNvPr id="542" name="テキスト ボックス 541"/>
        <xdr:cNvSpPr txBox="1"/>
      </xdr:nvSpPr>
      <xdr:spPr>
        <a:xfrm>
          <a:off x="12514580" y="6134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4" name="テキスト ボックス 553"/>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56" name="テキスト ボックス 555"/>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8445"/>
    <xdr:sp macro="" textlink="">
      <xdr:nvSpPr>
        <xdr:cNvPr id="558" name="テキスト ボックス 557"/>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60" name="テキスト ボックス 559"/>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2" name="テキスト ボックス 56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130810</xdr:rowOff>
    </xdr:from>
    <xdr:to>
      <xdr:col>85</xdr:col>
      <xdr:colOff>126365</xdr:colOff>
      <xdr:row>58</xdr:row>
      <xdr:rowOff>73660</xdr:rowOff>
    </xdr:to>
    <xdr:cxnSp macro="">
      <xdr:nvCxnSpPr>
        <xdr:cNvPr id="564" name="直線コネクタ 563"/>
        <xdr:cNvCxnSpPr/>
      </xdr:nvCxnSpPr>
      <xdr:spPr>
        <a:xfrm flipV="1">
          <a:off x="16317595" y="870331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77470</xdr:rowOff>
    </xdr:from>
    <xdr:ext cx="534670" cy="258445"/>
    <xdr:sp macro="" textlink="">
      <xdr:nvSpPr>
        <xdr:cNvPr id="565" name="教育費最小値テキスト"/>
        <xdr:cNvSpPr txBox="1"/>
      </xdr:nvSpPr>
      <xdr:spPr>
        <a:xfrm>
          <a:off x="16370300" y="10021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28,918</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73660</xdr:rowOff>
    </xdr:from>
    <xdr:to>
      <xdr:col>86</xdr:col>
      <xdr:colOff>25400</xdr:colOff>
      <xdr:row>58</xdr:row>
      <xdr:rowOff>73660</xdr:rowOff>
    </xdr:to>
    <xdr:cxnSp macro="">
      <xdr:nvCxnSpPr>
        <xdr:cNvPr id="566" name="直線コネクタ 565"/>
        <xdr:cNvCxnSpPr/>
      </xdr:nvCxnSpPr>
      <xdr:spPr>
        <a:xfrm>
          <a:off x="16230600" y="1001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77470</xdr:rowOff>
    </xdr:from>
    <xdr:ext cx="598805" cy="258445"/>
    <xdr:sp macro="" textlink="">
      <xdr:nvSpPr>
        <xdr:cNvPr id="567" name="教育費最大値テキスト"/>
        <xdr:cNvSpPr txBox="1"/>
      </xdr:nvSpPr>
      <xdr:spPr>
        <a:xfrm>
          <a:off x="16370300" y="8478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603,908</a:t>
          </a:r>
          <a:endParaRPr kumimoji="1" lang="ja-JP" altLang="en-US" sz="1000" b="1">
            <a:latin typeface="ＭＳ Ｐゴシック"/>
          </a:endParaRPr>
        </a:p>
      </xdr:txBody>
    </xdr:sp>
    <xdr:clientData/>
  </xdr:oneCellAnchor>
  <xdr:twoCellAnchor>
    <xdr:from>
      <xdr:col>85</xdr:col>
      <xdr:colOff>38100</xdr:colOff>
      <xdr:row>50</xdr:row>
      <xdr:rowOff>130810</xdr:rowOff>
    </xdr:from>
    <xdr:to>
      <xdr:col>86</xdr:col>
      <xdr:colOff>25400</xdr:colOff>
      <xdr:row>50</xdr:row>
      <xdr:rowOff>130810</xdr:rowOff>
    </xdr:to>
    <xdr:cxnSp macro="">
      <xdr:nvCxnSpPr>
        <xdr:cNvPr id="568" name="直線コネクタ 567"/>
        <xdr:cNvCxnSpPr/>
      </xdr:nvCxnSpPr>
      <xdr:spPr>
        <a:xfrm>
          <a:off x="16230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107315</xdr:rowOff>
    </xdr:from>
    <xdr:to>
      <xdr:col>85</xdr:col>
      <xdr:colOff>127000</xdr:colOff>
      <xdr:row>56</xdr:row>
      <xdr:rowOff>125095</xdr:rowOff>
    </xdr:to>
    <xdr:cxnSp macro="">
      <xdr:nvCxnSpPr>
        <xdr:cNvPr id="569" name="直線コネクタ 568"/>
        <xdr:cNvCxnSpPr/>
      </xdr:nvCxnSpPr>
      <xdr:spPr>
        <a:xfrm>
          <a:off x="15481300" y="9537065"/>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130175</xdr:rowOff>
    </xdr:from>
    <xdr:ext cx="598805" cy="259080"/>
    <xdr:sp macro="" textlink="">
      <xdr:nvSpPr>
        <xdr:cNvPr id="570" name="教育費平均値テキスト"/>
        <xdr:cNvSpPr txBox="1"/>
      </xdr:nvSpPr>
      <xdr:spPr>
        <a:xfrm>
          <a:off x="16370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151765</xdr:rowOff>
    </xdr:from>
    <xdr:to>
      <xdr:col>85</xdr:col>
      <xdr:colOff>177800</xdr:colOff>
      <xdr:row>57</xdr:row>
      <xdr:rowOff>81915</xdr:rowOff>
    </xdr:to>
    <xdr:sp macro="" textlink="">
      <xdr:nvSpPr>
        <xdr:cNvPr id="571" name="フローチャート: 判断 570"/>
        <xdr:cNvSpPr/>
      </xdr:nvSpPr>
      <xdr:spPr>
        <a:xfrm>
          <a:off x="162687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107315</xdr:rowOff>
    </xdr:from>
    <xdr:to>
      <xdr:col>81</xdr:col>
      <xdr:colOff>50800</xdr:colOff>
      <xdr:row>57</xdr:row>
      <xdr:rowOff>58420</xdr:rowOff>
    </xdr:to>
    <xdr:cxnSp macro="">
      <xdr:nvCxnSpPr>
        <xdr:cNvPr id="572" name="直線コネクタ 571"/>
        <xdr:cNvCxnSpPr/>
      </xdr:nvCxnSpPr>
      <xdr:spPr>
        <a:xfrm flipV="1">
          <a:off x="14592300" y="9537065"/>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134620</xdr:rowOff>
    </xdr:from>
    <xdr:to>
      <xdr:col>81</xdr:col>
      <xdr:colOff>101600</xdr:colOff>
      <xdr:row>57</xdr:row>
      <xdr:rowOff>64770</xdr:rowOff>
    </xdr:to>
    <xdr:sp macro="" textlink="">
      <xdr:nvSpPr>
        <xdr:cNvPr id="573" name="フローチャート: 判断 572"/>
        <xdr:cNvSpPr/>
      </xdr:nvSpPr>
      <xdr:spPr>
        <a:xfrm>
          <a:off x="15430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57</xdr:row>
      <xdr:rowOff>55880</xdr:rowOff>
    </xdr:from>
    <xdr:ext cx="598170" cy="259080"/>
    <xdr:sp macro="" textlink="">
      <xdr:nvSpPr>
        <xdr:cNvPr id="574" name="テキスト ボックス 573"/>
        <xdr:cNvSpPr txBox="1"/>
      </xdr:nvSpPr>
      <xdr:spPr>
        <a:xfrm>
          <a:off x="15181580" y="9828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58420</xdr:rowOff>
    </xdr:from>
    <xdr:to>
      <xdr:col>76</xdr:col>
      <xdr:colOff>114300</xdr:colOff>
      <xdr:row>57</xdr:row>
      <xdr:rowOff>95885</xdr:rowOff>
    </xdr:to>
    <xdr:cxnSp macro="">
      <xdr:nvCxnSpPr>
        <xdr:cNvPr id="575" name="直線コネクタ 574"/>
        <xdr:cNvCxnSpPr/>
      </xdr:nvCxnSpPr>
      <xdr:spPr>
        <a:xfrm flipV="1">
          <a:off x="13703300" y="98310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146685</xdr:rowOff>
    </xdr:from>
    <xdr:to>
      <xdr:col>76</xdr:col>
      <xdr:colOff>165100</xdr:colOff>
      <xdr:row>57</xdr:row>
      <xdr:rowOff>76835</xdr:rowOff>
    </xdr:to>
    <xdr:sp macro="" textlink="">
      <xdr:nvSpPr>
        <xdr:cNvPr id="576" name="フローチャート: 判断 575"/>
        <xdr:cNvSpPr/>
      </xdr:nvSpPr>
      <xdr:spPr>
        <a:xfrm>
          <a:off x="1454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55</xdr:row>
      <xdr:rowOff>93345</xdr:rowOff>
    </xdr:from>
    <xdr:ext cx="598170" cy="259080"/>
    <xdr:sp macro="" textlink="">
      <xdr:nvSpPr>
        <xdr:cNvPr id="577" name="テキスト ボックス 576"/>
        <xdr:cNvSpPr txBox="1"/>
      </xdr:nvSpPr>
      <xdr:spPr>
        <a:xfrm>
          <a:off x="14292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81915</xdr:rowOff>
    </xdr:from>
    <xdr:to>
      <xdr:col>71</xdr:col>
      <xdr:colOff>177800</xdr:colOff>
      <xdr:row>57</xdr:row>
      <xdr:rowOff>95885</xdr:rowOff>
    </xdr:to>
    <xdr:cxnSp macro="">
      <xdr:nvCxnSpPr>
        <xdr:cNvPr id="578" name="直線コネクタ 577"/>
        <xdr:cNvCxnSpPr/>
      </xdr:nvCxnSpPr>
      <xdr:spPr>
        <a:xfrm>
          <a:off x="12814300" y="98545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129540</xdr:rowOff>
    </xdr:from>
    <xdr:to>
      <xdr:col>72</xdr:col>
      <xdr:colOff>38100</xdr:colOff>
      <xdr:row>57</xdr:row>
      <xdr:rowOff>59690</xdr:rowOff>
    </xdr:to>
    <xdr:sp macro="" textlink="">
      <xdr:nvSpPr>
        <xdr:cNvPr id="579" name="フローチャート: 判断 578"/>
        <xdr:cNvSpPr/>
      </xdr:nvSpPr>
      <xdr:spPr>
        <a:xfrm>
          <a:off x="13652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76200</xdr:rowOff>
    </xdr:from>
    <xdr:ext cx="598170" cy="258445"/>
    <xdr:sp macro="" textlink="">
      <xdr:nvSpPr>
        <xdr:cNvPr id="580" name="テキスト ボックス 579"/>
        <xdr:cNvSpPr txBox="1"/>
      </xdr:nvSpPr>
      <xdr:spPr>
        <a:xfrm>
          <a:off x="13403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140335</xdr:rowOff>
    </xdr:from>
    <xdr:to>
      <xdr:col>67</xdr:col>
      <xdr:colOff>101600</xdr:colOff>
      <xdr:row>57</xdr:row>
      <xdr:rowOff>70485</xdr:rowOff>
    </xdr:to>
    <xdr:sp macro="" textlink="">
      <xdr:nvSpPr>
        <xdr:cNvPr id="581" name="フローチャート: 判断 580"/>
        <xdr:cNvSpPr/>
      </xdr:nvSpPr>
      <xdr:spPr>
        <a:xfrm>
          <a:off x="12763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55</xdr:row>
      <xdr:rowOff>86995</xdr:rowOff>
    </xdr:from>
    <xdr:ext cx="598170" cy="258445"/>
    <xdr:sp macro="" textlink="">
      <xdr:nvSpPr>
        <xdr:cNvPr id="582" name="テキスト ボックス 581"/>
        <xdr:cNvSpPr txBox="1"/>
      </xdr:nvSpPr>
      <xdr:spPr>
        <a:xfrm>
          <a:off x="12514580" y="9516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127,602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74930</xdr:rowOff>
    </xdr:from>
    <xdr:to>
      <xdr:col>85</xdr:col>
      <xdr:colOff>177800</xdr:colOff>
      <xdr:row>57</xdr:row>
      <xdr:rowOff>4445</xdr:rowOff>
    </xdr:to>
    <xdr:sp macro="" textlink="">
      <xdr:nvSpPr>
        <xdr:cNvPr id="588" name="楕円 587"/>
        <xdr:cNvSpPr/>
      </xdr:nvSpPr>
      <xdr:spPr>
        <a:xfrm>
          <a:off x="162687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97790</xdr:rowOff>
    </xdr:from>
    <xdr:ext cx="598805" cy="258445"/>
    <xdr:sp macro="" textlink="">
      <xdr:nvSpPr>
        <xdr:cNvPr id="589" name="教育費該当値テキスト"/>
        <xdr:cNvSpPr txBox="1"/>
      </xdr:nvSpPr>
      <xdr:spPr>
        <a:xfrm>
          <a:off x="16370300" y="9527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156,301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56515</xdr:rowOff>
    </xdr:from>
    <xdr:to>
      <xdr:col>81</xdr:col>
      <xdr:colOff>101600</xdr:colOff>
      <xdr:row>55</xdr:row>
      <xdr:rowOff>158115</xdr:rowOff>
    </xdr:to>
    <xdr:sp macro="" textlink="">
      <xdr:nvSpPr>
        <xdr:cNvPr id="590" name="楕円 589"/>
        <xdr:cNvSpPr/>
      </xdr:nvSpPr>
      <xdr:spPr>
        <a:xfrm>
          <a:off x="15430500" y="9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3175</xdr:rowOff>
    </xdr:from>
    <xdr:ext cx="598170" cy="259080"/>
    <xdr:sp macro="" textlink="">
      <xdr:nvSpPr>
        <xdr:cNvPr id="591" name="テキスト ボックス 590"/>
        <xdr:cNvSpPr txBox="1"/>
      </xdr:nvSpPr>
      <xdr:spPr>
        <a:xfrm>
          <a:off x="15181580" y="9261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239,240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7620</xdr:rowOff>
    </xdr:from>
    <xdr:to>
      <xdr:col>76</xdr:col>
      <xdr:colOff>165100</xdr:colOff>
      <xdr:row>57</xdr:row>
      <xdr:rowOff>109220</xdr:rowOff>
    </xdr:to>
    <xdr:sp macro="" textlink="">
      <xdr:nvSpPr>
        <xdr:cNvPr id="592" name="楕円 591"/>
        <xdr:cNvSpPr/>
      </xdr:nvSpPr>
      <xdr:spPr>
        <a:xfrm>
          <a:off x="14541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57</xdr:row>
      <xdr:rowOff>100330</xdr:rowOff>
    </xdr:from>
    <xdr:ext cx="598170" cy="258445"/>
    <xdr:sp macro="" textlink="">
      <xdr:nvSpPr>
        <xdr:cNvPr id="593" name="テキスト ボックス 592"/>
        <xdr:cNvSpPr txBox="1"/>
      </xdr:nvSpPr>
      <xdr:spPr>
        <a:xfrm>
          <a:off x="14292580" y="9872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45085</xdr:rowOff>
    </xdr:from>
    <xdr:to>
      <xdr:col>72</xdr:col>
      <xdr:colOff>38100</xdr:colOff>
      <xdr:row>57</xdr:row>
      <xdr:rowOff>146685</xdr:rowOff>
    </xdr:to>
    <xdr:sp macro="" textlink="">
      <xdr:nvSpPr>
        <xdr:cNvPr id="594" name="楕円 593"/>
        <xdr:cNvSpPr/>
      </xdr:nvSpPr>
      <xdr:spPr>
        <a:xfrm>
          <a:off x="13652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137795</xdr:rowOff>
    </xdr:from>
    <xdr:ext cx="534035" cy="259080"/>
    <xdr:sp macro="" textlink="">
      <xdr:nvSpPr>
        <xdr:cNvPr id="595" name="テキスト ボックス 594"/>
        <xdr:cNvSpPr txBox="1"/>
      </xdr:nvSpPr>
      <xdr:spPr>
        <a:xfrm>
          <a:off x="13435965" y="9910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31115</xdr:rowOff>
    </xdr:from>
    <xdr:to>
      <xdr:col>67</xdr:col>
      <xdr:colOff>101600</xdr:colOff>
      <xdr:row>57</xdr:row>
      <xdr:rowOff>132715</xdr:rowOff>
    </xdr:to>
    <xdr:sp macro="" textlink="">
      <xdr:nvSpPr>
        <xdr:cNvPr id="596" name="楕円 595"/>
        <xdr:cNvSpPr/>
      </xdr:nvSpPr>
      <xdr:spPr>
        <a:xfrm>
          <a:off x="12763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57</xdr:row>
      <xdr:rowOff>123825</xdr:rowOff>
    </xdr:from>
    <xdr:ext cx="598170" cy="258445"/>
    <xdr:sp macro="" textlink="">
      <xdr:nvSpPr>
        <xdr:cNvPr id="597" name="テキスト ボックス 596"/>
        <xdr:cNvSpPr txBox="1"/>
      </xdr:nvSpPr>
      <xdr:spPr>
        <a:xfrm>
          <a:off x="12514580" y="9896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11" name="テキスト ボックス 610"/>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3" name="テキスト ボックス 612"/>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98425</xdr:rowOff>
    </xdr:from>
    <xdr:to>
      <xdr:col>85</xdr:col>
      <xdr:colOff>126365</xdr:colOff>
      <xdr:row>79</xdr:row>
      <xdr:rowOff>44450</xdr:rowOff>
    </xdr:to>
    <xdr:cxnSp macro="">
      <xdr:nvCxnSpPr>
        <xdr:cNvPr id="621" name="直線コネクタ 620"/>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45085</xdr:rowOff>
    </xdr:from>
    <xdr:ext cx="598805" cy="258445"/>
    <xdr:sp macro="" textlink="">
      <xdr:nvSpPr>
        <xdr:cNvPr id="624"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345,831</a:t>
          </a:r>
          <a:endParaRPr kumimoji="1" lang="ja-JP" altLang="en-US" sz="1000" b="1">
            <a:latin typeface="ＭＳ Ｐゴシック"/>
          </a:endParaRPr>
        </a:p>
      </xdr:txBody>
    </xdr:sp>
    <xdr:clientData/>
  </xdr:oneCellAnchor>
  <xdr:twoCellAnchor>
    <xdr:from>
      <xdr:col>85</xdr:col>
      <xdr:colOff>38100</xdr:colOff>
      <xdr:row>71</xdr:row>
      <xdr:rowOff>98425</xdr:rowOff>
    </xdr:from>
    <xdr:to>
      <xdr:col>86</xdr:col>
      <xdr:colOff>25400</xdr:colOff>
      <xdr:row>71</xdr:row>
      <xdr:rowOff>98425</xdr:rowOff>
    </xdr:to>
    <xdr:cxnSp macro="">
      <xdr:nvCxnSpPr>
        <xdr:cNvPr id="625" name="直線コネクタ 624"/>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114935</xdr:rowOff>
    </xdr:from>
    <xdr:ext cx="534670" cy="259080"/>
    <xdr:sp macro="" textlink="">
      <xdr:nvSpPr>
        <xdr:cNvPr id="627" name="災害復旧費平均値テキスト"/>
        <xdr:cNvSpPr txBox="1"/>
      </xdr:nvSpPr>
      <xdr:spPr>
        <a:xfrm>
          <a:off x="16370300" y="133165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92075</xdr:rowOff>
    </xdr:from>
    <xdr:to>
      <xdr:col>85</xdr:col>
      <xdr:colOff>177800</xdr:colOff>
      <xdr:row>79</xdr:row>
      <xdr:rowOff>22225</xdr:rowOff>
    </xdr:to>
    <xdr:sp macro="" textlink="">
      <xdr:nvSpPr>
        <xdr:cNvPr id="628" name="フローチャート: 判断 627"/>
        <xdr:cNvSpPr/>
      </xdr:nvSpPr>
      <xdr:spPr>
        <a:xfrm>
          <a:off x="16268700" y="1346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100330</xdr:rowOff>
    </xdr:from>
    <xdr:to>
      <xdr:col>81</xdr:col>
      <xdr:colOff>101600</xdr:colOff>
      <xdr:row>79</xdr:row>
      <xdr:rowOff>30480</xdr:rowOff>
    </xdr:to>
    <xdr:sp macro="" textlink="">
      <xdr:nvSpPr>
        <xdr:cNvPr id="630" name="フローチャート: 判断 629"/>
        <xdr:cNvSpPr/>
      </xdr:nvSpPr>
      <xdr:spPr>
        <a:xfrm>
          <a:off x="1543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4035" cy="259080"/>
    <xdr:sp macro="" textlink="">
      <xdr:nvSpPr>
        <xdr:cNvPr id="631" name="テキスト ボックス 630"/>
        <xdr:cNvSpPr txBox="1"/>
      </xdr:nvSpPr>
      <xdr:spPr>
        <a:xfrm>
          <a:off x="15213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93980</xdr:rowOff>
    </xdr:from>
    <xdr:to>
      <xdr:col>76</xdr:col>
      <xdr:colOff>165100</xdr:colOff>
      <xdr:row>79</xdr:row>
      <xdr:rowOff>24130</xdr:rowOff>
    </xdr:to>
    <xdr:sp macro="" textlink="">
      <xdr:nvSpPr>
        <xdr:cNvPr id="633" name="フローチャート: 判断 632"/>
        <xdr:cNvSpPr/>
      </xdr:nvSpPr>
      <xdr:spPr>
        <a:xfrm>
          <a:off x="145415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40640</xdr:rowOff>
    </xdr:from>
    <xdr:ext cx="534035" cy="258445"/>
    <xdr:sp macro="" textlink="">
      <xdr:nvSpPr>
        <xdr:cNvPr id="634" name="テキスト ボックス 633"/>
        <xdr:cNvSpPr txBox="1"/>
      </xdr:nvSpPr>
      <xdr:spPr>
        <a:xfrm>
          <a:off x="14324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109855</xdr:rowOff>
    </xdr:from>
    <xdr:to>
      <xdr:col>72</xdr:col>
      <xdr:colOff>38100</xdr:colOff>
      <xdr:row>79</xdr:row>
      <xdr:rowOff>40640</xdr:rowOff>
    </xdr:to>
    <xdr:sp macro="" textlink="">
      <xdr:nvSpPr>
        <xdr:cNvPr id="636" name="フローチャート: 判断 635"/>
        <xdr:cNvSpPr/>
      </xdr:nvSpPr>
      <xdr:spPr>
        <a:xfrm>
          <a:off x="13652500" y="13482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56515</xdr:rowOff>
    </xdr:from>
    <xdr:ext cx="534035" cy="258445"/>
    <xdr:sp macro="" textlink="">
      <xdr:nvSpPr>
        <xdr:cNvPr id="637" name="テキスト ボックス 636"/>
        <xdr:cNvSpPr txBox="1"/>
      </xdr:nvSpPr>
      <xdr:spPr>
        <a:xfrm>
          <a:off x="13435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95885</xdr:rowOff>
    </xdr:from>
    <xdr:to>
      <xdr:col>67</xdr:col>
      <xdr:colOff>101600</xdr:colOff>
      <xdr:row>79</xdr:row>
      <xdr:rowOff>26035</xdr:rowOff>
    </xdr:to>
    <xdr:sp macro="" textlink="">
      <xdr:nvSpPr>
        <xdr:cNvPr id="638" name="フローチャート: 判断 637"/>
        <xdr:cNvSpPr/>
      </xdr:nvSpPr>
      <xdr:spPr>
        <a:xfrm>
          <a:off x="127635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42545</xdr:rowOff>
    </xdr:from>
    <xdr:ext cx="534035" cy="258445"/>
    <xdr:sp macro="" textlink="">
      <xdr:nvSpPr>
        <xdr:cNvPr id="639" name="テキスト ボックス 638"/>
        <xdr:cNvSpPr txBox="1"/>
      </xdr:nvSpPr>
      <xdr:spPr>
        <a:xfrm>
          <a:off x="12546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46"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8920" cy="258445"/>
    <xdr:sp macro="" textlink="">
      <xdr:nvSpPr>
        <xdr:cNvPr id="648" name="テキスト ボックス 647"/>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8920" cy="258445"/>
    <xdr:sp macro="" textlink="">
      <xdr:nvSpPr>
        <xdr:cNvPr id="650" name="テキスト ボックス 649"/>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8920" cy="258445"/>
    <xdr:sp macro="" textlink="">
      <xdr:nvSpPr>
        <xdr:cNvPr id="652" name="テキスト ボックス 651"/>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8920" cy="258445"/>
    <xdr:sp macro="" textlink="">
      <xdr:nvSpPr>
        <xdr:cNvPr id="654" name="テキスト ボックス 653"/>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68" name="テキスト ボックス 66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70" name="テキスト ボックス 66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2" name="テキスト ボックス 67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4" name="テキスト ボックス 67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76" name="テキスト ボックス 67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13335</xdr:rowOff>
    </xdr:from>
    <xdr:to>
      <xdr:col>85</xdr:col>
      <xdr:colOff>126365</xdr:colOff>
      <xdr:row>99</xdr:row>
      <xdr:rowOff>43815</xdr:rowOff>
    </xdr:to>
    <xdr:cxnSp macro="">
      <xdr:nvCxnSpPr>
        <xdr:cNvPr id="678" name="直線コネクタ 677"/>
        <xdr:cNvCxnSpPr/>
      </xdr:nvCxnSpPr>
      <xdr:spPr>
        <a:xfrm flipV="1">
          <a:off x="16317595" y="1561528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78460" cy="259080"/>
    <xdr:sp macro="" textlink="">
      <xdr:nvSpPr>
        <xdr:cNvPr id="679" name="公債費最小値テキスト"/>
        <xdr:cNvSpPr txBox="1"/>
      </xdr:nvSpPr>
      <xdr:spPr>
        <a:xfrm>
          <a:off x="16370300" y="17021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0" name="直線コネクタ 679"/>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132080</xdr:rowOff>
    </xdr:from>
    <xdr:ext cx="598805" cy="258445"/>
    <xdr:sp macro="" textlink="">
      <xdr:nvSpPr>
        <xdr:cNvPr id="681" name="公債費最大値テキスト"/>
        <xdr:cNvSpPr txBox="1"/>
      </xdr:nvSpPr>
      <xdr:spPr>
        <a:xfrm>
          <a:off x="16370300" y="15391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736,298</a:t>
          </a:r>
          <a:endParaRPr kumimoji="1" lang="ja-JP" altLang="en-US" sz="1000" b="1">
            <a:latin typeface="ＭＳ Ｐゴシック"/>
          </a:endParaRPr>
        </a:p>
      </xdr:txBody>
    </xdr:sp>
    <xdr:clientData/>
  </xdr:oneCellAnchor>
  <xdr:twoCellAnchor>
    <xdr:from>
      <xdr:col>85</xdr:col>
      <xdr:colOff>38100</xdr:colOff>
      <xdr:row>91</xdr:row>
      <xdr:rowOff>13335</xdr:rowOff>
    </xdr:from>
    <xdr:to>
      <xdr:col>86</xdr:col>
      <xdr:colOff>25400</xdr:colOff>
      <xdr:row>91</xdr:row>
      <xdr:rowOff>13335</xdr:rowOff>
    </xdr:to>
    <xdr:cxnSp macro="">
      <xdr:nvCxnSpPr>
        <xdr:cNvPr id="682" name="直線コネクタ 681"/>
        <xdr:cNvCxnSpPr/>
      </xdr:nvCxnSpPr>
      <xdr:spPr>
        <a:xfrm>
          <a:off x="16230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68580</xdr:rowOff>
    </xdr:from>
    <xdr:to>
      <xdr:col>85</xdr:col>
      <xdr:colOff>127000</xdr:colOff>
      <xdr:row>98</xdr:row>
      <xdr:rowOff>15240</xdr:rowOff>
    </xdr:to>
    <xdr:cxnSp macro="">
      <xdr:nvCxnSpPr>
        <xdr:cNvPr id="683" name="直線コネクタ 682"/>
        <xdr:cNvCxnSpPr/>
      </xdr:nvCxnSpPr>
      <xdr:spPr>
        <a:xfrm flipV="1">
          <a:off x="15481300" y="1669923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41275</xdr:rowOff>
    </xdr:from>
    <xdr:ext cx="598805" cy="258445"/>
    <xdr:sp macro="" textlink="">
      <xdr:nvSpPr>
        <xdr:cNvPr id="684" name="公債費平均値テキスト"/>
        <xdr:cNvSpPr txBox="1"/>
      </xdr:nvSpPr>
      <xdr:spPr>
        <a:xfrm>
          <a:off x="16370300" y="16671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63500</xdr:rowOff>
    </xdr:from>
    <xdr:to>
      <xdr:col>85</xdr:col>
      <xdr:colOff>177800</xdr:colOff>
      <xdr:row>97</xdr:row>
      <xdr:rowOff>164465</xdr:rowOff>
    </xdr:to>
    <xdr:sp macro="" textlink="">
      <xdr:nvSpPr>
        <xdr:cNvPr id="685" name="フローチャート: 判断 684"/>
        <xdr:cNvSpPr/>
      </xdr:nvSpPr>
      <xdr:spPr>
        <a:xfrm>
          <a:off x="162687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130810</xdr:rowOff>
    </xdr:from>
    <xdr:to>
      <xdr:col>81</xdr:col>
      <xdr:colOff>50800</xdr:colOff>
      <xdr:row>98</xdr:row>
      <xdr:rowOff>15240</xdr:rowOff>
    </xdr:to>
    <xdr:cxnSp macro="">
      <xdr:nvCxnSpPr>
        <xdr:cNvPr id="686" name="直線コネクタ 685"/>
        <xdr:cNvCxnSpPr/>
      </xdr:nvCxnSpPr>
      <xdr:spPr>
        <a:xfrm>
          <a:off x="14592300" y="167614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53975</xdr:rowOff>
    </xdr:from>
    <xdr:to>
      <xdr:col>81</xdr:col>
      <xdr:colOff>101600</xdr:colOff>
      <xdr:row>97</xdr:row>
      <xdr:rowOff>155575</xdr:rowOff>
    </xdr:to>
    <xdr:sp macro="" textlink="">
      <xdr:nvSpPr>
        <xdr:cNvPr id="687" name="フローチャート: 判断 686"/>
        <xdr:cNvSpPr/>
      </xdr:nvSpPr>
      <xdr:spPr>
        <a:xfrm>
          <a:off x="15430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635</xdr:rowOff>
    </xdr:from>
    <xdr:ext cx="598170" cy="259080"/>
    <xdr:sp macro="" textlink="">
      <xdr:nvSpPr>
        <xdr:cNvPr id="688" name="テキスト ボックス 687"/>
        <xdr:cNvSpPr txBox="1"/>
      </xdr:nvSpPr>
      <xdr:spPr>
        <a:xfrm>
          <a:off x="15181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130810</xdr:rowOff>
    </xdr:from>
    <xdr:to>
      <xdr:col>76</xdr:col>
      <xdr:colOff>114300</xdr:colOff>
      <xdr:row>98</xdr:row>
      <xdr:rowOff>31115</xdr:rowOff>
    </xdr:to>
    <xdr:cxnSp macro="">
      <xdr:nvCxnSpPr>
        <xdr:cNvPr id="689" name="直線コネクタ 688"/>
        <xdr:cNvCxnSpPr/>
      </xdr:nvCxnSpPr>
      <xdr:spPr>
        <a:xfrm flipV="1">
          <a:off x="13703300" y="167614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57785</xdr:rowOff>
    </xdr:from>
    <xdr:to>
      <xdr:col>76</xdr:col>
      <xdr:colOff>165100</xdr:colOff>
      <xdr:row>97</xdr:row>
      <xdr:rowOff>159385</xdr:rowOff>
    </xdr:to>
    <xdr:sp macro="" textlink="">
      <xdr:nvSpPr>
        <xdr:cNvPr id="690" name="フローチャート: 判断 689"/>
        <xdr:cNvSpPr/>
      </xdr:nvSpPr>
      <xdr:spPr>
        <a:xfrm>
          <a:off x="14541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4445</xdr:rowOff>
    </xdr:from>
    <xdr:ext cx="598170" cy="259080"/>
    <xdr:sp macro="" textlink="">
      <xdr:nvSpPr>
        <xdr:cNvPr id="691" name="テキスト ボックス 690"/>
        <xdr:cNvSpPr txBox="1"/>
      </xdr:nvSpPr>
      <xdr:spPr>
        <a:xfrm>
          <a:off x="14292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31115</xdr:rowOff>
    </xdr:from>
    <xdr:to>
      <xdr:col>71</xdr:col>
      <xdr:colOff>177800</xdr:colOff>
      <xdr:row>98</xdr:row>
      <xdr:rowOff>65405</xdr:rowOff>
    </xdr:to>
    <xdr:cxnSp macro="">
      <xdr:nvCxnSpPr>
        <xdr:cNvPr id="692" name="直線コネクタ 691"/>
        <xdr:cNvCxnSpPr/>
      </xdr:nvCxnSpPr>
      <xdr:spPr>
        <a:xfrm flipV="1">
          <a:off x="12814300" y="16833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57785</xdr:rowOff>
    </xdr:from>
    <xdr:to>
      <xdr:col>72</xdr:col>
      <xdr:colOff>38100</xdr:colOff>
      <xdr:row>97</xdr:row>
      <xdr:rowOff>159385</xdr:rowOff>
    </xdr:to>
    <xdr:sp macro="" textlink="">
      <xdr:nvSpPr>
        <xdr:cNvPr id="693" name="フローチャート: 判断 69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4445</xdr:rowOff>
    </xdr:from>
    <xdr:ext cx="598170" cy="259080"/>
    <xdr:sp macro="" textlink="">
      <xdr:nvSpPr>
        <xdr:cNvPr id="694" name="テキスト ボックス 69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52705</xdr:rowOff>
    </xdr:from>
    <xdr:to>
      <xdr:col>67</xdr:col>
      <xdr:colOff>101600</xdr:colOff>
      <xdr:row>97</xdr:row>
      <xdr:rowOff>154940</xdr:rowOff>
    </xdr:to>
    <xdr:sp macro="" textlink="">
      <xdr:nvSpPr>
        <xdr:cNvPr id="695" name="フローチャート: 判断 694"/>
        <xdr:cNvSpPr/>
      </xdr:nvSpPr>
      <xdr:spPr>
        <a:xfrm>
          <a:off x="12763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170815</xdr:rowOff>
    </xdr:from>
    <xdr:ext cx="598170" cy="258445"/>
    <xdr:sp macro="" textlink="">
      <xdr:nvSpPr>
        <xdr:cNvPr id="696" name="テキスト ボックス 695"/>
        <xdr:cNvSpPr txBox="1"/>
      </xdr:nvSpPr>
      <xdr:spPr>
        <a:xfrm>
          <a:off x="12514580" y="1645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17780</xdr:rowOff>
    </xdr:from>
    <xdr:to>
      <xdr:col>85</xdr:col>
      <xdr:colOff>177800</xdr:colOff>
      <xdr:row>97</xdr:row>
      <xdr:rowOff>119380</xdr:rowOff>
    </xdr:to>
    <xdr:sp macro="" textlink="">
      <xdr:nvSpPr>
        <xdr:cNvPr id="702" name="楕円 701"/>
        <xdr:cNvSpPr/>
      </xdr:nvSpPr>
      <xdr:spPr>
        <a:xfrm>
          <a:off x="162687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40640</xdr:rowOff>
    </xdr:from>
    <xdr:ext cx="598805" cy="258445"/>
    <xdr:sp macro="" textlink="">
      <xdr:nvSpPr>
        <xdr:cNvPr id="703" name="公債費該当値テキスト"/>
        <xdr:cNvSpPr txBox="1"/>
      </xdr:nvSpPr>
      <xdr:spPr>
        <a:xfrm>
          <a:off x="16370300" y="16499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167,453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135890</xdr:rowOff>
    </xdr:from>
    <xdr:to>
      <xdr:col>81</xdr:col>
      <xdr:colOff>101600</xdr:colOff>
      <xdr:row>98</xdr:row>
      <xdr:rowOff>66040</xdr:rowOff>
    </xdr:to>
    <xdr:sp macro="" textlink="">
      <xdr:nvSpPr>
        <xdr:cNvPr id="704" name="楕円 703"/>
        <xdr:cNvSpPr/>
      </xdr:nvSpPr>
      <xdr:spPr>
        <a:xfrm>
          <a:off x="154305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57150</xdr:rowOff>
    </xdr:from>
    <xdr:ext cx="598170" cy="259080"/>
    <xdr:sp macro="" textlink="">
      <xdr:nvSpPr>
        <xdr:cNvPr id="705" name="テキスト ボックス 704"/>
        <xdr:cNvSpPr txBox="1"/>
      </xdr:nvSpPr>
      <xdr:spPr>
        <a:xfrm>
          <a:off x="15181580" y="16859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80010</xdr:rowOff>
    </xdr:from>
    <xdr:to>
      <xdr:col>76</xdr:col>
      <xdr:colOff>165100</xdr:colOff>
      <xdr:row>98</xdr:row>
      <xdr:rowOff>10160</xdr:rowOff>
    </xdr:to>
    <xdr:sp macro="" textlink="">
      <xdr:nvSpPr>
        <xdr:cNvPr id="706" name="楕円 705"/>
        <xdr:cNvSpPr/>
      </xdr:nvSpPr>
      <xdr:spPr>
        <a:xfrm>
          <a:off x="1454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1270</xdr:rowOff>
    </xdr:from>
    <xdr:ext cx="598170" cy="259080"/>
    <xdr:sp macro="" textlink="">
      <xdr:nvSpPr>
        <xdr:cNvPr id="707" name="テキスト ボックス 706"/>
        <xdr:cNvSpPr txBox="1"/>
      </xdr:nvSpPr>
      <xdr:spPr>
        <a:xfrm>
          <a:off x="14292580" y="16803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151765</xdr:rowOff>
    </xdr:from>
    <xdr:to>
      <xdr:col>72</xdr:col>
      <xdr:colOff>38100</xdr:colOff>
      <xdr:row>98</xdr:row>
      <xdr:rowOff>81915</xdr:rowOff>
    </xdr:to>
    <xdr:sp macro="" textlink="">
      <xdr:nvSpPr>
        <xdr:cNvPr id="708" name="楕円 707"/>
        <xdr:cNvSpPr/>
      </xdr:nvSpPr>
      <xdr:spPr>
        <a:xfrm>
          <a:off x="13652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73025</xdr:rowOff>
    </xdr:from>
    <xdr:ext cx="534035" cy="259080"/>
    <xdr:sp macro="" textlink="">
      <xdr:nvSpPr>
        <xdr:cNvPr id="709" name="テキスト ボックス 708"/>
        <xdr:cNvSpPr txBox="1"/>
      </xdr:nvSpPr>
      <xdr:spPr>
        <a:xfrm>
          <a:off x="13435965" y="16875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14605</xdr:rowOff>
    </xdr:from>
    <xdr:to>
      <xdr:col>67</xdr:col>
      <xdr:colOff>101600</xdr:colOff>
      <xdr:row>98</xdr:row>
      <xdr:rowOff>116205</xdr:rowOff>
    </xdr:to>
    <xdr:sp macro="" textlink="">
      <xdr:nvSpPr>
        <xdr:cNvPr id="710" name="楕円 709"/>
        <xdr:cNvSpPr/>
      </xdr:nvSpPr>
      <xdr:spPr>
        <a:xfrm>
          <a:off x="12763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107315</xdr:rowOff>
    </xdr:from>
    <xdr:ext cx="534035" cy="259080"/>
    <xdr:sp macro="" textlink="">
      <xdr:nvSpPr>
        <xdr:cNvPr id="711" name="テキスト ボックス 710"/>
        <xdr:cNvSpPr txBox="1"/>
      </xdr:nvSpPr>
      <xdr:spPr>
        <a:xfrm>
          <a:off x="12546965" y="1690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3" name="テキスト ボックス 72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5" name="テキスト ボックス 72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7" name="テキスト ボックス 72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9" name="テキスト ボックス 72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1" name="テキスト ボックス 73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34290</xdr:rowOff>
    </xdr:from>
    <xdr:to>
      <xdr:col>116</xdr:col>
      <xdr:colOff>62865</xdr:colOff>
      <xdr:row>38</xdr:row>
      <xdr:rowOff>139700</xdr:rowOff>
    </xdr:to>
    <xdr:cxnSp macro="">
      <xdr:nvCxnSpPr>
        <xdr:cNvPr id="733" name="直線コネクタ 732"/>
        <xdr:cNvCxnSpPr/>
      </xdr:nvCxnSpPr>
      <xdr:spPr>
        <a:xfrm flipV="1">
          <a:off x="22159595" y="517779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59080"/>
    <xdr:sp macro="" textlink="">
      <xdr:nvSpPr>
        <xdr:cNvPr id="734" name="諸支出金最小値テキスト"/>
        <xdr:cNvSpPr txBox="1"/>
      </xdr:nvSpPr>
      <xdr:spPr>
        <a:xfrm>
          <a:off x="2221230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152400</xdr:rowOff>
    </xdr:from>
    <xdr:ext cx="534670" cy="259080"/>
    <xdr:sp macro="" textlink="">
      <xdr:nvSpPr>
        <xdr:cNvPr id="736" name="諸支出金最大値テキスト"/>
        <xdr:cNvSpPr txBox="1"/>
      </xdr:nvSpPr>
      <xdr:spPr>
        <a:xfrm>
          <a:off x="22212300" y="4953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32,306</a:t>
          </a:r>
          <a:endParaRPr kumimoji="1" lang="ja-JP" altLang="en-US" sz="1000" b="1">
            <a:latin typeface="ＭＳ Ｐゴシック"/>
          </a:endParaRPr>
        </a:p>
      </xdr:txBody>
    </xdr:sp>
    <xdr:clientData/>
  </xdr:oneCellAnchor>
  <xdr:twoCellAnchor>
    <xdr:from>
      <xdr:col>115</xdr:col>
      <xdr:colOff>165100</xdr:colOff>
      <xdr:row>30</xdr:row>
      <xdr:rowOff>34290</xdr:rowOff>
    </xdr:from>
    <xdr:to>
      <xdr:col>116</xdr:col>
      <xdr:colOff>152400</xdr:colOff>
      <xdr:row>30</xdr:row>
      <xdr:rowOff>34290</xdr:rowOff>
    </xdr:to>
    <xdr:cxnSp macro="">
      <xdr:nvCxnSpPr>
        <xdr:cNvPr id="737" name="直線コネクタ 736"/>
        <xdr:cNvCxnSpPr/>
      </xdr:nvCxnSpPr>
      <xdr:spPr>
        <a:xfrm>
          <a:off x="22072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99060</xdr:rowOff>
    </xdr:from>
    <xdr:ext cx="378460" cy="258445"/>
    <xdr:sp macro="" textlink="">
      <xdr:nvSpPr>
        <xdr:cNvPr id="739" name="諸支出金平均値テキスト"/>
        <xdr:cNvSpPr txBox="1"/>
      </xdr:nvSpPr>
      <xdr:spPr>
        <a:xfrm>
          <a:off x="22212300" y="64427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76200</xdr:rowOff>
    </xdr:from>
    <xdr:to>
      <xdr:col>116</xdr:col>
      <xdr:colOff>114300</xdr:colOff>
      <xdr:row>39</xdr:row>
      <xdr:rowOff>6350</xdr:rowOff>
    </xdr:to>
    <xdr:sp macro="" textlink="">
      <xdr:nvSpPr>
        <xdr:cNvPr id="740" name="フローチャート: 判断 739"/>
        <xdr:cNvSpPr/>
      </xdr:nvSpPr>
      <xdr:spPr>
        <a:xfrm>
          <a:off x="22110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42" name="フローチャート: 判断 741"/>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15875</xdr:rowOff>
    </xdr:from>
    <xdr:ext cx="378460" cy="259080"/>
    <xdr:sp macro="" textlink="">
      <xdr:nvSpPr>
        <xdr:cNvPr id="743" name="テキスト ボックス 742"/>
        <xdr:cNvSpPr txBox="1"/>
      </xdr:nvSpPr>
      <xdr:spPr>
        <a:xfrm>
          <a:off x="21134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60325</xdr:rowOff>
    </xdr:from>
    <xdr:to>
      <xdr:col>107</xdr:col>
      <xdr:colOff>101600</xdr:colOff>
      <xdr:row>38</xdr:row>
      <xdr:rowOff>161925</xdr:rowOff>
    </xdr:to>
    <xdr:sp macro="" textlink="">
      <xdr:nvSpPr>
        <xdr:cNvPr id="745" name="フローチャート: 判断 744"/>
        <xdr:cNvSpPr/>
      </xdr:nvSpPr>
      <xdr:spPr>
        <a:xfrm>
          <a:off x="20383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6985</xdr:rowOff>
    </xdr:from>
    <xdr:ext cx="378460" cy="258445"/>
    <xdr:sp macro="" textlink="">
      <xdr:nvSpPr>
        <xdr:cNvPr id="746" name="テキスト ボックス 745"/>
        <xdr:cNvSpPr txBox="1"/>
      </xdr:nvSpPr>
      <xdr:spPr>
        <a:xfrm>
          <a:off x="20245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63500</xdr:rowOff>
    </xdr:from>
    <xdr:to>
      <xdr:col>102</xdr:col>
      <xdr:colOff>165100</xdr:colOff>
      <xdr:row>38</xdr:row>
      <xdr:rowOff>165100</xdr:rowOff>
    </xdr:to>
    <xdr:sp macro="" textlink="">
      <xdr:nvSpPr>
        <xdr:cNvPr id="748" name="フローチャート: 判断 747"/>
        <xdr:cNvSpPr/>
      </xdr:nvSpPr>
      <xdr:spPr>
        <a:xfrm>
          <a:off x="19494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10160</xdr:rowOff>
    </xdr:from>
    <xdr:ext cx="378460" cy="259080"/>
    <xdr:sp macro="" textlink="">
      <xdr:nvSpPr>
        <xdr:cNvPr id="749" name="テキスト ボックス 748"/>
        <xdr:cNvSpPr txBox="1"/>
      </xdr:nvSpPr>
      <xdr:spPr>
        <a:xfrm>
          <a:off x="19356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151765</xdr:rowOff>
    </xdr:from>
    <xdr:to>
      <xdr:col>98</xdr:col>
      <xdr:colOff>38100</xdr:colOff>
      <xdr:row>38</xdr:row>
      <xdr:rowOff>81915</xdr:rowOff>
    </xdr:to>
    <xdr:sp macro="" textlink="">
      <xdr:nvSpPr>
        <xdr:cNvPr id="750" name="フローチャート: 判断 749"/>
        <xdr:cNvSpPr/>
      </xdr:nvSpPr>
      <xdr:spPr>
        <a:xfrm>
          <a:off x="18605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98425</xdr:rowOff>
    </xdr:from>
    <xdr:ext cx="469265" cy="258445"/>
    <xdr:sp macro="" textlink="">
      <xdr:nvSpPr>
        <xdr:cNvPr id="751" name="テキスト ボックス 750"/>
        <xdr:cNvSpPr txBox="1"/>
      </xdr:nvSpPr>
      <xdr:spPr>
        <a:xfrm>
          <a:off x="18421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54610</xdr:rowOff>
    </xdr:from>
    <xdr:ext cx="249555" cy="258445"/>
    <xdr:sp macro="" textlink="">
      <xdr:nvSpPr>
        <xdr:cNvPr id="758" name="諸支出金該当値テキスト"/>
        <xdr:cNvSpPr txBox="1"/>
      </xdr:nvSpPr>
      <xdr:spPr>
        <a:xfrm>
          <a:off x="22212300" y="65697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0" name="テキスト ボックス 75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2" name="テキスト ボックス 76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4" name="テキスト ボックス 76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6" name="テキスト ボックス 76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5" name="テキスト ボックス 77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285" cy="258445"/>
    <xdr:sp macro="" textlink="">
      <xdr:nvSpPr>
        <xdr:cNvPr id="778" name="テキスト ボックス 777"/>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0" name="テキスト ボックス 77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8445"/>
    <xdr:sp macro="" textlink="">
      <xdr:nvSpPr>
        <xdr:cNvPr id="782" name="テキスト ボックス 781"/>
        <xdr:cNvSpPr txBox="1"/>
      </xdr:nvSpPr>
      <xdr:spPr>
        <a:xfrm>
          <a:off x="17756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40640</xdr:rowOff>
    </xdr:from>
    <xdr:to>
      <xdr:col>116</xdr:col>
      <xdr:colOff>62865</xdr:colOff>
      <xdr:row>58</xdr:row>
      <xdr:rowOff>25400</xdr:rowOff>
    </xdr:to>
    <xdr:cxnSp macro="">
      <xdr:nvCxnSpPr>
        <xdr:cNvPr id="786" name="直線コネクタ 785"/>
        <xdr:cNvCxnSpPr/>
      </xdr:nvCxnSpPr>
      <xdr:spPr>
        <a:xfrm flipV="1">
          <a:off x="22159595" y="8784590"/>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76200</xdr:rowOff>
    </xdr:from>
    <xdr:ext cx="249555" cy="258445"/>
    <xdr:sp macro="" textlink="">
      <xdr:nvSpPr>
        <xdr:cNvPr id="787" name="前年度繰上充用金最小値テキスト"/>
        <xdr:cNvSpPr txBox="1"/>
      </xdr:nvSpPr>
      <xdr:spPr>
        <a:xfrm>
          <a:off x="22212300" y="10020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158750</xdr:rowOff>
    </xdr:from>
    <xdr:ext cx="534670" cy="259080"/>
    <xdr:sp macro="" textlink="">
      <xdr:nvSpPr>
        <xdr:cNvPr id="789" name="前年度繰上充用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20,732</a:t>
          </a:r>
          <a:endParaRPr kumimoji="1" lang="ja-JP" altLang="en-US" sz="1000" b="1">
            <a:latin typeface="ＭＳ Ｐゴシック"/>
          </a:endParaRPr>
        </a:p>
      </xdr:txBody>
    </xdr:sp>
    <xdr:clientData/>
  </xdr:oneCellAnchor>
  <xdr:twoCellAnchor>
    <xdr:from>
      <xdr:col>115</xdr:col>
      <xdr:colOff>165100</xdr:colOff>
      <xdr:row>51</xdr:row>
      <xdr:rowOff>40640</xdr:rowOff>
    </xdr:from>
    <xdr:to>
      <xdr:col>116</xdr:col>
      <xdr:colOff>152400</xdr:colOff>
      <xdr:row>51</xdr:row>
      <xdr:rowOff>40640</xdr:rowOff>
    </xdr:to>
    <xdr:cxnSp macro="">
      <xdr:nvCxnSpPr>
        <xdr:cNvPr id="790" name="直線コネクタ 78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165100</xdr:rowOff>
    </xdr:from>
    <xdr:ext cx="313690" cy="259080"/>
    <xdr:sp macro="" textlink="">
      <xdr:nvSpPr>
        <xdr:cNvPr id="792" name="前年度繰上充用金平均値テキスト"/>
        <xdr:cNvSpPr txBox="1"/>
      </xdr:nvSpPr>
      <xdr:spPr>
        <a:xfrm>
          <a:off x="22212300" y="976630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142240</xdr:rowOff>
    </xdr:from>
    <xdr:to>
      <xdr:col>116</xdr:col>
      <xdr:colOff>114300</xdr:colOff>
      <xdr:row>58</xdr:row>
      <xdr:rowOff>72390</xdr:rowOff>
    </xdr:to>
    <xdr:sp macro="" textlink="">
      <xdr:nvSpPr>
        <xdr:cNvPr id="793" name="フローチャート: 判断 792"/>
        <xdr:cNvSpPr/>
      </xdr:nvSpPr>
      <xdr:spPr>
        <a:xfrm>
          <a:off x="221107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8920" cy="259080"/>
    <xdr:sp macro="" textlink="">
      <xdr:nvSpPr>
        <xdr:cNvPr id="796" name="テキスト ボックス 795"/>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8920" cy="259080"/>
    <xdr:sp macro="" textlink="">
      <xdr:nvSpPr>
        <xdr:cNvPr id="799" name="テキスト ボックス 798"/>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8920" cy="259080"/>
    <xdr:sp macro="" textlink="">
      <xdr:nvSpPr>
        <xdr:cNvPr id="802" name="テキスト ボックス 801"/>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8920" cy="259080"/>
    <xdr:sp macro="" textlink="">
      <xdr:nvSpPr>
        <xdr:cNvPr id="804" name="テキスト ボックス 803"/>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120650</xdr:rowOff>
    </xdr:from>
    <xdr:ext cx="249555" cy="258445"/>
    <xdr:sp macro="" textlink="">
      <xdr:nvSpPr>
        <xdr:cNvPr id="811" name="前年度繰上充用金該当値テキスト"/>
        <xdr:cNvSpPr txBox="1"/>
      </xdr:nvSpPr>
      <xdr:spPr>
        <a:xfrm>
          <a:off x="22212300" y="98933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8920" cy="259080"/>
    <xdr:sp macro="" textlink="">
      <xdr:nvSpPr>
        <xdr:cNvPr id="813" name="テキスト ボックス 812"/>
        <xdr:cNvSpPr txBox="1"/>
      </xdr:nvSpPr>
      <xdr:spPr>
        <a:xfrm>
          <a:off x="21198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8920" cy="259080"/>
    <xdr:sp macro="" textlink="">
      <xdr:nvSpPr>
        <xdr:cNvPr id="815" name="テキスト ボックス 814"/>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8920" cy="259080"/>
    <xdr:sp macro="" textlink="">
      <xdr:nvSpPr>
        <xdr:cNvPr id="817" name="テキスト ボックス 816"/>
        <xdr:cNvSpPr txBox="1"/>
      </xdr:nvSpPr>
      <xdr:spPr>
        <a:xfrm>
          <a:off x="19420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56</xdr:row>
      <xdr:rowOff>92710</xdr:rowOff>
    </xdr:from>
    <xdr:ext cx="248920" cy="259080"/>
    <xdr:sp macro="" textlink="">
      <xdr:nvSpPr>
        <xdr:cNvPr id="819" name="テキスト ボックス 818"/>
        <xdr:cNvSpPr txBox="1"/>
      </xdr:nvSpPr>
      <xdr:spPr>
        <a:xfrm>
          <a:off x="18531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800">
              <a:latin typeface="ＭＳ Ｐゴシック"/>
              <a:ea typeface="ＭＳ Ｐゴシック"/>
            </a:rPr>
            <a:t>類似団体と比べてコストに占める割合や前年度からの増減に特徴があるものとしては、総務費、民生費、衛生費、農林水産業費、土木費、消防費、教育費、公債費等が挙げられる。</a:t>
          </a:r>
        </a:p>
        <a:p>
          <a:r>
            <a:rPr kumimoji="1" lang="ja-JP" altLang="en-US" sz="800">
              <a:latin typeface="ＭＳ Ｐゴシック"/>
              <a:ea typeface="ＭＳ Ｐゴシック"/>
            </a:rPr>
            <a:t>総務費：平成３０年度は住民１人当たりのコストが２１６，５１２円となっており、減債基金積立金やふるさと応援基金積立金の実績により増となっている。積立金の金額が大きい年度は高い水準となっている。</a:t>
          </a:r>
          <a:endParaRPr kumimoji="1" lang="en-US" altLang="ja-JP" sz="800">
            <a:latin typeface="ＭＳ Ｐゴシック"/>
            <a:ea typeface="ＭＳ Ｐゴシック"/>
          </a:endParaRPr>
        </a:p>
        <a:p>
          <a:r>
            <a:rPr kumimoji="1" lang="ja-JP" altLang="en-US" sz="800">
              <a:latin typeface="ＭＳ Ｐゴシック"/>
              <a:ea typeface="ＭＳ Ｐゴシック"/>
            </a:rPr>
            <a:t>民生費・衛生費：平成３０年度は民生費の住民１人当たりのコストが１６６，４６２円となっており、認定こども園等建設事業の本体工事終了により前年比で大幅に減となっている。衛生費の１人当たりのコストは７０，２３７円である。全国平均と比較して合計特殊出生率が高い水準にあることから、大潟村の高齢化率は比較的低いこともあり、他の団体と比べ福祉関係の扶助費や保健関係の給付費等が低い水準で推移している。</a:t>
          </a:r>
        </a:p>
        <a:p>
          <a:r>
            <a:rPr kumimoji="1" lang="ja-JP" altLang="en-US" sz="800">
              <a:latin typeface="ＭＳ Ｐゴシック"/>
              <a:ea typeface="ＭＳ Ｐゴシック"/>
            </a:rPr>
            <a:t>農林水産業費：平成３０年度は住民１人当たりのコストが２５７，９２９円となっており、産地パワーアップ事業の実施に伴い前年度より増となっている。農業分野は基幹産業であることから補助費が多額となっていることに加え、国庫補助による暗渠改修事業等を活用している年度は高い水準となっている。</a:t>
          </a:r>
        </a:p>
        <a:p>
          <a:r>
            <a:rPr kumimoji="1" lang="ja-JP" altLang="en-US" sz="800">
              <a:latin typeface="ＭＳ Ｐゴシック"/>
              <a:ea typeface="ＭＳ Ｐゴシック"/>
            </a:rPr>
            <a:t>土木費：平成３０年度は住民１人当たりのコストが４１，０４４円となっており、ほぼ前年並みとなっている。社会資本総合整備事業等を活用した大規模な普通建設事業を行った年度は高い水準となっている。</a:t>
          </a:r>
        </a:p>
        <a:p>
          <a:r>
            <a:rPr kumimoji="1" lang="ja-JP" altLang="en-US" sz="800">
              <a:latin typeface="ＭＳ Ｐゴシック"/>
              <a:ea typeface="ＭＳ Ｐゴシック"/>
            </a:rPr>
            <a:t>消防費：平成３０年度は１人当たりのコストが５０，０６９円となっており、近年はほぼ平年並みの水準で推移している。平成２６、２７年度で類似団体値の２倍ほどとなっているが、防災行政無線の更新事業を実施したためである。主なものは一部事務組合への負担金である。</a:t>
          </a:r>
        </a:p>
        <a:p>
          <a:r>
            <a:rPr kumimoji="1" lang="ja-JP" altLang="en-US" sz="800">
              <a:latin typeface="ＭＳ Ｐゴシック"/>
              <a:ea typeface="ＭＳ Ｐゴシック"/>
            </a:rPr>
            <a:t>教育費：平成３０年度は１人当たりのコストが１５６，３０１円となっており、認定こども園等建設事業の本体工事終了に伴い減となっている。今後は例年並みの水準で推移する見込みである。</a:t>
          </a:r>
        </a:p>
        <a:p>
          <a:r>
            <a:rPr kumimoji="1" lang="ja-JP" altLang="en-US" sz="800">
              <a:latin typeface="ＭＳ Ｐゴシック"/>
              <a:ea typeface="ＭＳ Ｐゴシック"/>
            </a:rPr>
            <a:t>公債費：平成３０年度の住民１人当たりのコストは１６７，４５３円で繰上償還の実施により前年度より増となっている。繰上償還の実施に伴い年度により増減がある。今後も計画的な繰上償還などにより公債費負担の軽減を図ることとする。</a:t>
          </a:r>
        </a:p>
        <a:p>
          <a:r>
            <a:rPr kumimoji="1" lang="ja-JP" altLang="en-US" sz="800">
              <a:latin typeface="ＭＳ Ｐゴシック"/>
              <a:ea typeface="ＭＳ Ｐゴシック"/>
            </a:rPr>
            <a:t>今後は、各事業の意義、成果、継続性、生産性を考慮し、経営感覚を強く意識して事務事業の見直しを行い、行政の効率化とコスト削減に取り組む。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収支額は前年度比で０．２ポイントの減となっている。年度ごとに数値の増減はあるが、黒字で推移している。実質単年度収支については、平成３０年度は繰上償還を実施したため、前年度比で８．２７ポイントの増となっている。財政調整基金残高は前年度比で微減であるが、これは積立額が財源確保のための取崩額を下回ったことが要因である。</a:t>
          </a:r>
        </a:p>
        <a:p>
          <a:r>
            <a:rPr kumimoji="1" lang="ja-JP" altLang="en-US" sz="1200">
              <a:latin typeface="ＭＳ ゴシック"/>
              <a:ea typeface="ＭＳ ゴシック"/>
            </a:rPr>
            <a:t>　今後は計画的に積立てを行い、将来的な歳入減少、歳出増加に備えて財政調整基金残高の確保を図る。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秋田県大潟村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一般会計で前年度と比較して黒字額の標準財政規模比が０．０３ポイントの増となっている。地方税収入が前年度と比べて増となっていることが主な理由である。</a:t>
          </a:r>
        </a:p>
        <a:p>
          <a:r>
            <a:rPr kumimoji="1" lang="ja-JP" altLang="en-US" sz="1400">
              <a:latin typeface="ＭＳ ゴシック"/>
              <a:ea typeface="ＭＳ ゴシック"/>
            </a:rPr>
            <a:t>　前年度と比較して標準財政規模比の黒字額が増となった会計は、水道事業特別会計が０．２２ポイントの増となっている。当初見込みと比較して浄水場ポンプ更新工事等の施設改良事業の実績が減となったことなどが主な理由である。</a:t>
          </a:r>
        </a:p>
        <a:p>
          <a:r>
            <a:rPr kumimoji="1" lang="ja-JP" altLang="en-US" sz="1400">
              <a:latin typeface="ＭＳ ゴシック"/>
              <a:ea typeface="ＭＳ ゴシック"/>
            </a:rPr>
            <a:t>　前年度と比較して標準財政規模比の黒字額が減となった特別会計は、国民健康保険事業、介護保険事業、公共下水道事業、診療所事業、水道事業、後期高齢者医療の各会計である。国民健康保険事業では基金積立金の増、介護保険事業特別会計では保険給付費の増、公共下水道事業特別会計では管渠改築工事等の建設改良費の実績増、診療所特別会計では診療収入の減、後期高齢者医療特別会計では医療給付費の増による後期高齢者医療広域連合納付金の増等により黒字額の標準財政規模比は減となったものの、いずれの会計でも赤字はなく、おおむね良好な運営である。</a:t>
          </a:r>
        </a:p>
        <a:p>
          <a:r>
            <a:rPr kumimoji="1" lang="ja-JP" altLang="en-US" sz="1400">
              <a:latin typeface="ＭＳ ゴシック"/>
              <a:ea typeface="ＭＳ ゴシック"/>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49</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131</v>
      </c>
      <c r="C2" s="3"/>
      <c r="D2" s="12"/>
    </row>
    <row r="3" spans="1:119" ht="18.75" customHeight="1" x14ac:dyDescent="0.15">
      <c r="A3" s="2"/>
      <c r="B3" s="398" t="s">
        <v>132</v>
      </c>
      <c r="C3" s="399"/>
      <c r="D3" s="399"/>
      <c r="E3" s="400"/>
      <c r="F3" s="400"/>
      <c r="G3" s="400"/>
      <c r="H3" s="400"/>
      <c r="I3" s="400"/>
      <c r="J3" s="400"/>
      <c r="K3" s="400"/>
      <c r="L3" s="400" t="s">
        <v>108</v>
      </c>
      <c r="M3" s="400"/>
      <c r="N3" s="400"/>
      <c r="O3" s="400"/>
      <c r="P3" s="400"/>
      <c r="Q3" s="400"/>
      <c r="R3" s="406"/>
      <c r="S3" s="406"/>
      <c r="T3" s="406"/>
      <c r="U3" s="406"/>
      <c r="V3" s="407"/>
      <c r="W3" s="362" t="s">
        <v>136</v>
      </c>
      <c r="X3" s="363"/>
      <c r="Y3" s="363"/>
      <c r="Z3" s="363"/>
      <c r="AA3" s="363"/>
      <c r="AB3" s="399"/>
      <c r="AC3" s="406" t="s">
        <v>137</v>
      </c>
      <c r="AD3" s="363"/>
      <c r="AE3" s="363"/>
      <c r="AF3" s="363"/>
      <c r="AG3" s="363"/>
      <c r="AH3" s="363"/>
      <c r="AI3" s="363"/>
      <c r="AJ3" s="363"/>
      <c r="AK3" s="363"/>
      <c r="AL3" s="414"/>
      <c r="AM3" s="362" t="s">
        <v>139</v>
      </c>
      <c r="AN3" s="363"/>
      <c r="AO3" s="363"/>
      <c r="AP3" s="363"/>
      <c r="AQ3" s="363"/>
      <c r="AR3" s="363"/>
      <c r="AS3" s="363"/>
      <c r="AT3" s="363"/>
      <c r="AU3" s="363"/>
      <c r="AV3" s="363"/>
      <c r="AW3" s="363"/>
      <c r="AX3" s="414"/>
      <c r="AY3" s="435" t="s">
        <v>8</v>
      </c>
      <c r="AZ3" s="436"/>
      <c r="BA3" s="436"/>
      <c r="BB3" s="436"/>
      <c r="BC3" s="436"/>
      <c r="BD3" s="436"/>
      <c r="BE3" s="436"/>
      <c r="BF3" s="436"/>
      <c r="BG3" s="436"/>
      <c r="BH3" s="436"/>
      <c r="BI3" s="436"/>
      <c r="BJ3" s="436"/>
      <c r="BK3" s="436"/>
      <c r="BL3" s="436"/>
      <c r="BM3" s="573"/>
      <c r="BN3" s="362" t="s">
        <v>143</v>
      </c>
      <c r="BO3" s="363"/>
      <c r="BP3" s="363"/>
      <c r="BQ3" s="363"/>
      <c r="BR3" s="363"/>
      <c r="BS3" s="363"/>
      <c r="BT3" s="363"/>
      <c r="BU3" s="414"/>
      <c r="BV3" s="362" t="s">
        <v>145</v>
      </c>
      <c r="BW3" s="363"/>
      <c r="BX3" s="363"/>
      <c r="BY3" s="363"/>
      <c r="BZ3" s="363"/>
      <c r="CA3" s="363"/>
      <c r="CB3" s="363"/>
      <c r="CC3" s="414"/>
      <c r="CD3" s="435" t="s">
        <v>8</v>
      </c>
      <c r="CE3" s="436"/>
      <c r="CF3" s="436"/>
      <c r="CG3" s="436"/>
      <c r="CH3" s="436"/>
      <c r="CI3" s="436"/>
      <c r="CJ3" s="436"/>
      <c r="CK3" s="436"/>
      <c r="CL3" s="436"/>
      <c r="CM3" s="436"/>
      <c r="CN3" s="436"/>
      <c r="CO3" s="436"/>
      <c r="CP3" s="436"/>
      <c r="CQ3" s="436"/>
      <c r="CR3" s="436"/>
      <c r="CS3" s="573"/>
      <c r="CT3" s="362" t="s">
        <v>149</v>
      </c>
      <c r="CU3" s="363"/>
      <c r="CV3" s="363"/>
      <c r="CW3" s="363"/>
      <c r="CX3" s="363"/>
      <c r="CY3" s="363"/>
      <c r="CZ3" s="363"/>
      <c r="DA3" s="414"/>
      <c r="DB3" s="362" t="s">
        <v>150</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151</v>
      </c>
      <c r="AZ4" s="488"/>
      <c r="BA4" s="488"/>
      <c r="BB4" s="488"/>
      <c r="BC4" s="488"/>
      <c r="BD4" s="488"/>
      <c r="BE4" s="488"/>
      <c r="BF4" s="488"/>
      <c r="BG4" s="488"/>
      <c r="BH4" s="488"/>
      <c r="BI4" s="488"/>
      <c r="BJ4" s="488"/>
      <c r="BK4" s="488"/>
      <c r="BL4" s="488"/>
      <c r="BM4" s="489"/>
      <c r="BN4" s="471">
        <v>3880940</v>
      </c>
      <c r="BO4" s="472"/>
      <c r="BP4" s="472"/>
      <c r="BQ4" s="472"/>
      <c r="BR4" s="472"/>
      <c r="BS4" s="472"/>
      <c r="BT4" s="472"/>
      <c r="BU4" s="473"/>
      <c r="BV4" s="471">
        <v>3959364</v>
      </c>
      <c r="BW4" s="472"/>
      <c r="BX4" s="472"/>
      <c r="BY4" s="472"/>
      <c r="BZ4" s="472"/>
      <c r="CA4" s="472"/>
      <c r="CB4" s="472"/>
      <c r="CC4" s="473"/>
      <c r="CD4" s="543" t="s">
        <v>153</v>
      </c>
      <c r="CE4" s="544"/>
      <c r="CF4" s="544"/>
      <c r="CG4" s="544"/>
      <c r="CH4" s="544"/>
      <c r="CI4" s="544"/>
      <c r="CJ4" s="544"/>
      <c r="CK4" s="544"/>
      <c r="CL4" s="544"/>
      <c r="CM4" s="544"/>
      <c r="CN4" s="544"/>
      <c r="CO4" s="544"/>
      <c r="CP4" s="544"/>
      <c r="CQ4" s="544"/>
      <c r="CR4" s="544"/>
      <c r="CS4" s="545"/>
      <c r="CT4" s="574">
        <v>5.9</v>
      </c>
      <c r="CU4" s="575"/>
      <c r="CV4" s="575"/>
      <c r="CW4" s="575"/>
      <c r="CX4" s="575"/>
      <c r="CY4" s="575"/>
      <c r="CZ4" s="575"/>
      <c r="DA4" s="576"/>
      <c r="DB4" s="574">
        <v>5.9</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154</v>
      </c>
      <c r="AN5" s="475"/>
      <c r="AO5" s="475"/>
      <c r="AP5" s="475"/>
      <c r="AQ5" s="475"/>
      <c r="AR5" s="475"/>
      <c r="AS5" s="475"/>
      <c r="AT5" s="476"/>
      <c r="AU5" s="515" t="s">
        <v>66</v>
      </c>
      <c r="AV5" s="516"/>
      <c r="AW5" s="516"/>
      <c r="AX5" s="516"/>
      <c r="AY5" s="481" t="s">
        <v>140</v>
      </c>
      <c r="AZ5" s="482"/>
      <c r="BA5" s="482"/>
      <c r="BB5" s="482"/>
      <c r="BC5" s="482"/>
      <c r="BD5" s="482"/>
      <c r="BE5" s="482"/>
      <c r="BF5" s="482"/>
      <c r="BG5" s="482"/>
      <c r="BH5" s="482"/>
      <c r="BI5" s="482"/>
      <c r="BJ5" s="482"/>
      <c r="BK5" s="482"/>
      <c r="BL5" s="482"/>
      <c r="BM5" s="483"/>
      <c r="BN5" s="484">
        <v>3756084</v>
      </c>
      <c r="BO5" s="485"/>
      <c r="BP5" s="485"/>
      <c r="BQ5" s="485"/>
      <c r="BR5" s="485"/>
      <c r="BS5" s="485"/>
      <c r="BT5" s="485"/>
      <c r="BU5" s="486"/>
      <c r="BV5" s="484">
        <v>3828341</v>
      </c>
      <c r="BW5" s="485"/>
      <c r="BX5" s="485"/>
      <c r="BY5" s="485"/>
      <c r="BZ5" s="485"/>
      <c r="CA5" s="485"/>
      <c r="CB5" s="485"/>
      <c r="CC5" s="486"/>
      <c r="CD5" s="495" t="s">
        <v>156</v>
      </c>
      <c r="CE5" s="496"/>
      <c r="CF5" s="496"/>
      <c r="CG5" s="496"/>
      <c r="CH5" s="496"/>
      <c r="CI5" s="496"/>
      <c r="CJ5" s="496"/>
      <c r="CK5" s="496"/>
      <c r="CL5" s="496"/>
      <c r="CM5" s="496"/>
      <c r="CN5" s="496"/>
      <c r="CO5" s="496"/>
      <c r="CP5" s="496"/>
      <c r="CQ5" s="496"/>
      <c r="CR5" s="496"/>
      <c r="CS5" s="497"/>
      <c r="CT5" s="350">
        <v>91.3</v>
      </c>
      <c r="CU5" s="351"/>
      <c r="CV5" s="351"/>
      <c r="CW5" s="351"/>
      <c r="CX5" s="351"/>
      <c r="CY5" s="351"/>
      <c r="CZ5" s="351"/>
      <c r="DA5" s="352"/>
      <c r="DB5" s="350">
        <v>93.3</v>
      </c>
      <c r="DC5" s="351"/>
      <c r="DD5" s="351"/>
      <c r="DE5" s="351"/>
      <c r="DF5" s="351"/>
      <c r="DG5" s="351"/>
      <c r="DH5" s="351"/>
      <c r="DI5" s="352"/>
    </row>
    <row r="6" spans="1:119" ht="18.75" customHeight="1" x14ac:dyDescent="0.15">
      <c r="A6" s="2"/>
      <c r="B6" s="417" t="s">
        <v>157</v>
      </c>
      <c r="C6" s="368"/>
      <c r="D6" s="368"/>
      <c r="E6" s="418"/>
      <c r="F6" s="418"/>
      <c r="G6" s="418"/>
      <c r="H6" s="418"/>
      <c r="I6" s="418"/>
      <c r="J6" s="418"/>
      <c r="K6" s="418"/>
      <c r="L6" s="418" t="s">
        <v>161</v>
      </c>
      <c r="M6" s="418"/>
      <c r="N6" s="418"/>
      <c r="O6" s="418"/>
      <c r="P6" s="418"/>
      <c r="Q6" s="418"/>
      <c r="R6" s="366"/>
      <c r="S6" s="366"/>
      <c r="T6" s="366"/>
      <c r="U6" s="366"/>
      <c r="V6" s="422"/>
      <c r="W6" s="425" t="s">
        <v>163</v>
      </c>
      <c r="X6" s="367"/>
      <c r="Y6" s="367"/>
      <c r="Z6" s="367"/>
      <c r="AA6" s="367"/>
      <c r="AB6" s="368"/>
      <c r="AC6" s="426" t="s">
        <v>164</v>
      </c>
      <c r="AD6" s="427"/>
      <c r="AE6" s="427"/>
      <c r="AF6" s="427"/>
      <c r="AG6" s="427"/>
      <c r="AH6" s="427"/>
      <c r="AI6" s="427"/>
      <c r="AJ6" s="427"/>
      <c r="AK6" s="427"/>
      <c r="AL6" s="428"/>
      <c r="AM6" s="514" t="s">
        <v>70</v>
      </c>
      <c r="AN6" s="475"/>
      <c r="AO6" s="475"/>
      <c r="AP6" s="475"/>
      <c r="AQ6" s="475"/>
      <c r="AR6" s="475"/>
      <c r="AS6" s="475"/>
      <c r="AT6" s="476"/>
      <c r="AU6" s="515" t="s">
        <v>66</v>
      </c>
      <c r="AV6" s="516"/>
      <c r="AW6" s="516"/>
      <c r="AX6" s="516"/>
      <c r="AY6" s="481" t="s">
        <v>168</v>
      </c>
      <c r="AZ6" s="482"/>
      <c r="BA6" s="482"/>
      <c r="BB6" s="482"/>
      <c r="BC6" s="482"/>
      <c r="BD6" s="482"/>
      <c r="BE6" s="482"/>
      <c r="BF6" s="482"/>
      <c r="BG6" s="482"/>
      <c r="BH6" s="482"/>
      <c r="BI6" s="482"/>
      <c r="BJ6" s="482"/>
      <c r="BK6" s="482"/>
      <c r="BL6" s="482"/>
      <c r="BM6" s="483"/>
      <c r="BN6" s="484">
        <v>124856</v>
      </c>
      <c r="BO6" s="485"/>
      <c r="BP6" s="485"/>
      <c r="BQ6" s="485"/>
      <c r="BR6" s="485"/>
      <c r="BS6" s="485"/>
      <c r="BT6" s="485"/>
      <c r="BU6" s="486"/>
      <c r="BV6" s="484">
        <v>131023</v>
      </c>
      <c r="BW6" s="485"/>
      <c r="BX6" s="485"/>
      <c r="BY6" s="485"/>
      <c r="BZ6" s="485"/>
      <c r="CA6" s="485"/>
      <c r="CB6" s="485"/>
      <c r="CC6" s="486"/>
      <c r="CD6" s="495" t="s">
        <v>169</v>
      </c>
      <c r="CE6" s="496"/>
      <c r="CF6" s="496"/>
      <c r="CG6" s="496"/>
      <c r="CH6" s="496"/>
      <c r="CI6" s="496"/>
      <c r="CJ6" s="496"/>
      <c r="CK6" s="496"/>
      <c r="CL6" s="496"/>
      <c r="CM6" s="496"/>
      <c r="CN6" s="496"/>
      <c r="CO6" s="496"/>
      <c r="CP6" s="496"/>
      <c r="CQ6" s="496"/>
      <c r="CR6" s="496"/>
      <c r="CS6" s="497"/>
      <c r="CT6" s="569">
        <v>95.7</v>
      </c>
      <c r="CU6" s="570"/>
      <c r="CV6" s="570"/>
      <c r="CW6" s="570"/>
      <c r="CX6" s="570"/>
      <c r="CY6" s="570"/>
      <c r="CZ6" s="570"/>
      <c r="DA6" s="571"/>
      <c r="DB6" s="569">
        <v>97.7</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170</v>
      </c>
      <c r="AN7" s="475"/>
      <c r="AO7" s="475"/>
      <c r="AP7" s="475"/>
      <c r="AQ7" s="475"/>
      <c r="AR7" s="475"/>
      <c r="AS7" s="475"/>
      <c r="AT7" s="476"/>
      <c r="AU7" s="515" t="s">
        <v>66</v>
      </c>
      <c r="AV7" s="516"/>
      <c r="AW7" s="516"/>
      <c r="AX7" s="516"/>
      <c r="AY7" s="481" t="s">
        <v>171</v>
      </c>
      <c r="AZ7" s="482"/>
      <c r="BA7" s="482"/>
      <c r="BB7" s="482"/>
      <c r="BC7" s="482"/>
      <c r="BD7" s="482"/>
      <c r="BE7" s="482"/>
      <c r="BF7" s="482"/>
      <c r="BG7" s="482"/>
      <c r="BH7" s="482"/>
      <c r="BI7" s="482"/>
      <c r="BJ7" s="482"/>
      <c r="BK7" s="482"/>
      <c r="BL7" s="482"/>
      <c r="BM7" s="483"/>
      <c r="BN7" s="484">
        <v>100</v>
      </c>
      <c r="BO7" s="485"/>
      <c r="BP7" s="485"/>
      <c r="BQ7" s="485"/>
      <c r="BR7" s="485"/>
      <c r="BS7" s="485"/>
      <c r="BT7" s="485"/>
      <c r="BU7" s="486"/>
      <c r="BV7" s="484">
        <v>3159</v>
      </c>
      <c r="BW7" s="485"/>
      <c r="BX7" s="485"/>
      <c r="BY7" s="485"/>
      <c r="BZ7" s="485"/>
      <c r="CA7" s="485"/>
      <c r="CB7" s="485"/>
      <c r="CC7" s="486"/>
      <c r="CD7" s="495" t="s">
        <v>172</v>
      </c>
      <c r="CE7" s="496"/>
      <c r="CF7" s="496"/>
      <c r="CG7" s="496"/>
      <c r="CH7" s="496"/>
      <c r="CI7" s="496"/>
      <c r="CJ7" s="496"/>
      <c r="CK7" s="496"/>
      <c r="CL7" s="496"/>
      <c r="CM7" s="496"/>
      <c r="CN7" s="496"/>
      <c r="CO7" s="496"/>
      <c r="CP7" s="496"/>
      <c r="CQ7" s="496"/>
      <c r="CR7" s="496"/>
      <c r="CS7" s="497"/>
      <c r="CT7" s="484">
        <v>2121621</v>
      </c>
      <c r="CU7" s="485"/>
      <c r="CV7" s="485"/>
      <c r="CW7" s="485"/>
      <c r="CX7" s="485"/>
      <c r="CY7" s="485"/>
      <c r="CZ7" s="485"/>
      <c r="DA7" s="486"/>
      <c r="DB7" s="484">
        <v>2167390</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173</v>
      </c>
      <c r="AN8" s="475"/>
      <c r="AO8" s="475"/>
      <c r="AP8" s="475"/>
      <c r="AQ8" s="475"/>
      <c r="AR8" s="475"/>
      <c r="AS8" s="475"/>
      <c r="AT8" s="476"/>
      <c r="AU8" s="515" t="s">
        <v>66</v>
      </c>
      <c r="AV8" s="516"/>
      <c r="AW8" s="516"/>
      <c r="AX8" s="516"/>
      <c r="AY8" s="481" t="s">
        <v>176</v>
      </c>
      <c r="AZ8" s="482"/>
      <c r="BA8" s="482"/>
      <c r="BB8" s="482"/>
      <c r="BC8" s="482"/>
      <c r="BD8" s="482"/>
      <c r="BE8" s="482"/>
      <c r="BF8" s="482"/>
      <c r="BG8" s="482"/>
      <c r="BH8" s="482"/>
      <c r="BI8" s="482"/>
      <c r="BJ8" s="482"/>
      <c r="BK8" s="482"/>
      <c r="BL8" s="482"/>
      <c r="BM8" s="483"/>
      <c r="BN8" s="484">
        <v>124756</v>
      </c>
      <c r="BO8" s="485"/>
      <c r="BP8" s="485"/>
      <c r="BQ8" s="485"/>
      <c r="BR8" s="485"/>
      <c r="BS8" s="485"/>
      <c r="BT8" s="485"/>
      <c r="BU8" s="486"/>
      <c r="BV8" s="484">
        <v>127864</v>
      </c>
      <c r="BW8" s="485"/>
      <c r="BX8" s="485"/>
      <c r="BY8" s="485"/>
      <c r="BZ8" s="485"/>
      <c r="CA8" s="485"/>
      <c r="CB8" s="485"/>
      <c r="CC8" s="486"/>
      <c r="CD8" s="495" t="s">
        <v>177</v>
      </c>
      <c r="CE8" s="496"/>
      <c r="CF8" s="496"/>
      <c r="CG8" s="496"/>
      <c r="CH8" s="496"/>
      <c r="CI8" s="496"/>
      <c r="CJ8" s="496"/>
      <c r="CK8" s="496"/>
      <c r="CL8" s="496"/>
      <c r="CM8" s="496"/>
      <c r="CN8" s="496"/>
      <c r="CO8" s="496"/>
      <c r="CP8" s="496"/>
      <c r="CQ8" s="496"/>
      <c r="CR8" s="496"/>
      <c r="CS8" s="497"/>
      <c r="CT8" s="548">
        <v>0.36</v>
      </c>
      <c r="CU8" s="549"/>
      <c r="CV8" s="549"/>
      <c r="CW8" s="549"/>
      <c r="CX8" s="549"/>
      <c r="CY8" s="549"/>
      <c r="CZ8" s="549"/>
      <c r="DA8" s="550"/>
      <c r="DB8" s="548">
        <v>0.35</v>
      </c>
      <c r="DC8" s="549"/>
      <c r="DD8" s="549"/>
      <c r="DE8" s="549"/>
      <c r="DF8" s="549"/>
      <c r="DG8" s="549"/>
      <c r="DH8" s="549"/>
      <c r="DI8" s="550"/>
    </row>
    <row r="9" spans="1:119" ht="18.75" customHeight="1" x14ac:dyDescent="0.15">
      <c r="A9" s="2"/>
      <c r="B9" s="435" t="s">
        <v>17</v>
      </c>
      <c r="C9" s="436"/>
      <c r="D9" s="436"/>
      <c r="E9" s="436"/>
      <c r="F9" s="436"/>
      <c r="G9" s="436"/>
      <c r="H9" s="436"/>
      <c r="I9" s="436"/>
      <c r="J9" s="436"/>
      <c r="K9" s="437"/>
      <c r="L9" s="563" t="s">
        <v>178</v>
      </c>
      <c r="M9" s="564"/>
      <c r="N9" s="564"/>
      <c r="O9" s="564"/>
      <c r="P9" s="564"/>
      <c r="Q9" s="565"/>
      <c r="R9" s="566">
        <v>3110</v>
      </c>
      <c r="S9" s="567"/>
      <c r="T9" s="567"/>
      <c r="U9" s="567"/>
      <c r="V9" s="568"/>
      <c r="W9" s="362" t="s">
        <v>180</v>
      </c>
      <c r="X9" s="363"/>
      <c r="Y9" s="363"/>
      <c r="Z9" s="363"/>
      <c r="AA9" s="363"/>
      <c r="AB9" s="363"/>
      <c r="AC9" s="363"/>
      <c r="AD9" s="363"/>
      <c r="AE9" s="363"/>
      <c r="AF9" s="363"/>
      <c r="AG9" s="363"/>
      <c r="AH9" s="363"/>
      <c r="AI9" s="363"/>
      <c r="AJ9" s="363"/>
      <c r="AK9" s="363"/>
      <c r="AL9" s="414"/>
      <c r="AM9" s="514" t="s">
        <v>181</v>
      </c>
      <c r="AN9" s="475"/>
      <c r="AO9" s="475"/>
      <c r="AP9" s="475"/>
      <c r="AQ9" s="475"/>
      <c r="AR9" s="475"/>
      <c r="AS9" s="475"/>
      <c r="AT9" s="476"/>
      <c r="AU9" s="515" t="s">
        <v>66</v>
      </c>
      <c r="AV9" s="516"/>
      <c r="AW9" s="516"/>
      <c r="AX9" s="516"/>
      <c r="AY9" s="481" t="s">
        <v>67</v>
      </c>
      <c r="AZ9" s="482"/>
      <c r="BA9" s="482"/>
      <c r="BB9" s="482"/>
      <c r="BC9" s="482"/>
      <c r="BD9" s="482"/>
      <c r="BE9" s="482"/>
      <c r="BF9" s="482"/>
      <c r="BG9" s="482"/>
      <c r="BH9" s="482"/>
      <c r="BI9" s="482"/>
      <c r="BJ9" s="482"/>
      <c r="BK9" s="482"/>
      <c r="BL9" s="482"/>
      <c r="BM9" s="483"/>
      <c r="BN9" s="484">
        <v>-3108</v>
      </c>
      <c r="BO9" s="485"/>
      <c r="BP9" s="485"/>
      <c r="BQ9" s="485"/>
      <c r="BR9" s="485"/>
      <c r="BS9" s="485"/>
      <c r="BT9" s="485"/>
      <c r="BU9" s="486"/>
      <c r="BV9" s="484">
        <v>-23848</v>
      </c>
      <c r="BW9" s="485"/>
      <c r="BX9" s="485"/>
      <c r="BY9" s="485"/>
      <c r="BZ9" s="485"/>
      <c r="CA9" s="485"/>
      <c r="CB9" s="485"/>
      <c r="CC9" s="486"/>
      <c r="CD9" s="495" t="s">
        <v>64</v>
      </c>
      <c r="CE9" s="496"/>
      <c r="CF9" s="496"/>
      <c r="CG9" s="496"/>
      <c r="CH9" s="496"/>
      <c r="CI9" s="496"/>
      <c r="CJ9" s="496"/>
      <c r="CK9" s="496"/>
      <c r="CL9" s="496"/>
      <c r="CM9" s="496"/>
      <c r="CN9" s="496"/>
      <c r="CO9" s="496"/>
      <c r="CP9" s="496"/>
      <c r="CQ9" s="496"/>
      <c r="CR9" s="496"/>
      <c r="CS9" s="497"/>
      <c r="CT9" s="350">
        <v>19.5</v>
      </c>
      <c r="CU9" s="351"/>
      <c r="CV9" s="351"/>
      <c r="CW9" s="351"/>
      <c r="CX9" s="351"/>
      <c r="CY9" s="351"/>
      <c r="CZ9" s="351"/>
      <c r="DA9" s="352"/>
      <c r="DB9" s="350">
        <v>13.1</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183</v>
      </c>
      <c r="M10" s="475"/>
      <c r="N10" s="475"/>
      <c r="O10" s="475"/>
      <c r="P10" s="475"/>
      <c r="Q10" s="476"/>
      <c r="R10" s="477">
        <v>3218</v>
      </c>
      <c r="S10" s="478"/>
      <c r="T10" s="478"/>
      <c r="U10" s="478"/>
      <c r="V10" s="480"/>
      <c r="W10" s="411"/>
      <c r="X10" s="412"/>
      <c r="Y10" s="412"/>
      <c r="Z10" s="412"/>
      <c r="AA10" s="412"/>
      <c r="AB10" s="412"/>
      <c r="AC10" s="412"/>
      <c r="AD10" s="412"/>
      <c r="AE10" s="412"/>
      <c r="AF10" s="412"/>
      <c r="AG10" s="412"/>
      <c r="AH10" s="412"/>
      <c r="AI10" s="412"/>
      <c r="AJ10" s="412"/>
      <c r="AK10" s="412"/>
      <c r="AL10" s="415"/>
      <c r="AM10" s="514" t="s">
        <v>184</v>
      </c>
      <c r="AN10" s="475"/>
      <c r="AO10" s="475"/>
      <c r="AP10" s="475"/>
      <c r="AQ10" s="475"/>
      <c r="AR10" s="475"/>
      <c r="AS10" s="475"/>
      <c r="AT10" s="476"/>
      <c r="AU10" s="515" t="s">
        <v>66</v>
      </c>
      <c r="AV10" s="516"/>
      <c r="AW10" s="516"/>
      <c r="AX10" s="516"/>
      <c r="AY10" s="481" t="s">
        <v>186</v>
      </c>
      <c r="AZ10" s="482"/>
      <c r="BA10" s="482"/>
      <c r="BB10" s="482"/>
      <c r="BC10" s="482"/>
      <c r="BD10" s="482"/>
      <c r="BE10" s="482"/>
      <c r="BF10" s="482"/>
      <c r="BG10" s="482"/>
      <c r="BH10" s="482"/>
      <c r="BI10" s="482"/>
      <c r="BJ10" s="482"/>
      <c r="BK10" s="482"/>
      <c r="BL10" s="482"/>
      <c r="BM10" s="483"/>
      <c r="BN10" s="484">
        <v>71000</v>
      </c>
      <c r="BO10" s="485"/>
      <c r="BP10" s="485"/>
      <c r="BQ10" s="485"/>
      <c r="BR10" s="485"/>
      <c r="BS10" s="485"/>
      <c r="BT10" s="485"/>
      <c r="BU10" s="486"/>
      <c r="BV10" s="484">
        <v>76000</v>
      </c>
      <c r="BW10" s="485"/>
      <c r="BX10" s="485"/>
      <c r="BY10" s="485"/>
      <c r="BZ10" s="485"/>
      <c r="CA10" s="485"/>
      <c r="CB10" s="485"/>
      <c r="CC10" s="486"/>
      <c r="CD10" s="25" t="s">
        <v>187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190</v>
      </c>
      <c r="M11" s="449"/>
      <c r="N11" s="449"/>
      <c r="O11" s="449"/>
      <c r="P11" s="449"/>
      <c r="Q11" s="450"/>
      <c r="R11" s="560" t="s">
        <v>191</v>
      </c>
      <c r="S11" s="561"/>
      <c r="T11" s="561"/>
      <c r="U11" s="561"/>
      <c r="V11" s="562"/>
      <c r="W11" s="411"/>
      <c r="X11" s="412"/>
      <c r="Y11" s="412"/>
      <c r="Z11" s="412"/>
      <c r="AA11" s="412"/>
      <c r="AB11" s="412"/>
      <c r="AC11" s="412"/>
      <c r="AD11" s="412"/>
      <c r="AE11" s="412"/>
      <c r="AF11" s="412"/>
      <c r="AG11" s="412"/>
      <c r="AH11" s="412"/>
      <c r="AI11" s="412"/>
      <c r="AJ11" s="412"/>
      <c r="AK11" s="412"/>
      <c r="AL11" s="415"/>
      <c r="AM11" s="514" t="s">
        <v>192</v>
      </c>
      <c r="AN11" s="475"/>
      <c r="AO11" s="475"/>
      <c r="AP11" s="475"/>
      <c r="AQ11" s="475"/>
      <c r="AR11" s="475"/>
      <c r="AS11" s="475"/>
      <c r="AT11" s="476"/>
      <c r="AU11" s="515" t="s">
        <v>66</v>
      </c>
      <c r="AV11" s="516"/>
      <c r="AW11" s="516"/>
      <c r="AX11" s="516"/>
      <c r="AY11" s="481" t="s">
        <v>193</v>
      </c>
      <c r="AZ11" s="482"/>
      <c r="BA11" s="482"/>
      <c r="BB11" s="482"/>
      <c r="BC11" s="482"/>
      <c r="BD11" s="482"/>
      <c r="BE11" s="482"/>
      <c r="BF11" s="482"/>
      <c r="BG11" s="482"/>
      <c r="BH11" s="482"/>
      <c r="BI11" s="482"/>
      <c r="BJ11" s="482"/>
      <c r="BK11" s="482"/>
      <c r="BL11" s="482"/>
      <c r="BM11" s="483"/>
      <c r="BN11" s="484">
        <v>200000</v>
      </c>
      <c r="BO11" s="485"/>
      <c r="BP11" s="485"/>
      <c r="BQ11" s="485"/>
      <c r="BR11" s="485"/>
      <c r="BS11" s="485"/>
      <c r="BT11" s="485"/>
      <c r="BU11" s="486"/>
      <c r="BV11" s="484">
        <v>0</v>
      </c>
      <c r="BW11" s="485"/>
      <c r="BX11" s="485"/>
      <c r="BY11" s="485"/>
      <c r="BZ11" s="485"/>
      <c r="CA11" s="485"/>
      <c r="CB11" s="485"/>
      <c r="CC11" s="486"/>
      <c r="CD11" s="495" t="s">
        <v>196</v>
      </c>
      <c r="CE11" s="496"/>
      <c r="CF11" s="496"/>
      <c r="CG11" s="496"/>
      <c r="CH11" s="496"/>
      <c r="CI11" s="496"/>
      <c r="CJ11" s="496"/>
      <c r="CK11" s="496"/>
      <c r="CL11" s="496"/>
      <c r="CM11" s="496"/>
      <c r="CN11" s="496"/>
      <c r="CO11" s="496"/>
      <c r="CP11" s="496"/>
      <c r="CQ11" s="496"/>
      <c r="CR11" s="496"/>
      <c r="CS11" s="497"/>
      <c r="CT11" s="548" t="s">
        <v>197</v>
      </c>
      <c r="CU11" s="549"/>
      <c r="CV11" s="549"/>
      <c r="CW11" s="549"/>
      <c r="CX11" s="549"/>
      <c r="CY11" s="549"/>
      <c r="CZ11" s="549"/>
      <c r="DA11" s="550"/>
      <c r="DB11" s="548" t="s">
        <v>197</v>
      </c>
      <c r="DC11" s="549"/>
      <c r="DD11" s="549"/>
      <c r="DE11" s="549"/>
      <c r="DF11" s="549"/>
      <c r="DG11" s="549"/>
      <c r="DH11" s="549"/>
      <c r="DI11" s="550"/>
    </row>
    <row r="12" spans="1:119" ht="18.75" customHeight="1" x14ac:dyDescent="0.15">
      <c r="A12" s="2"/>
      <c r="B12" s="438" t="s">
        <v>199</v>
      </c>
      <c r="C12" s="439"/>
      <c r="D12" s="439"/>
      <c r="E12" s="439"/>
      <c r="F12" s="439"/>
      <c r="G12" s="439"/>
      <c r="H12" s="439"/>
      <c r="I12" s="439"/>
      <c r="J12" s="439"/>
      <c r="K12" s="440"/>
      <c r="L12" s="551" t="s">
        <v>200</v>
      </c>
      <c r="M12" s="552"/>
      <c r="N12" s="552"/>
      <c r="O12" s="552"/>
      <c r="P12" s="552"/>
      <c r="Q12" s="553"/>
      <c r="R12" s="554">
        <v>3181</v>
      </c>
      <c r="S12" s="555"/>
      <c r="T12" s="555"/>
      <c r="U12" s="555"/>
      <c r="V12" s="556"/>
      <c r="W12" s="557" t="s">
        <v>8</v>
      </c>
      <c r="X12" s="516"/>
      <c r="Y12" s="516"/>
      <c r="Z12" s="516"/>
      <c r="AA12" s="516"/>
      <c r="AB12" s="558"/>
      <c r="AC12" s="515" t="s">
        <v>20</v>
      </c>
      <c r="AD12" s="516"/>
      <c r="AE12" s="516"/>
      <c r="AF12" s="516"/>
      <c r="AG12" s="558"/>
      <c r="AH12" s="515" t="s">
        <v>201</v>
      </c>
      <c r="AI12" s="516"/>
      <c r="AJ12" s="516"/>
      <c r="AK12" s="516"/>
      <c r="AL12" s="559"/>
      <c r="AM12" s="514" t="s">
        <v>202</v>
      </c>
      <c r="AN12" s="475"/>
      <c r="AO12" s="475"/>
      <c r="AP12" s="475"/>
      <c r="AQ12" s="475"/>
      <c r="AR12" s="475"/>
      <c r="AS12" s="475"/>
      <c r="AT12" s="476"/>
      <c r="AU12" s="515" t="s">
        <v>66</v>
      </c>
      <c r="AV12" s="516"/>
      <c r="AW12" s="516"/>
      <c r="AX12" s="516"/>
      <c r="AY12" s="481" t="s">
        <v>205</v>
      </c>
      <c r="AZ12" s="482"/>
      <c r="BA12" s="482"/>
      <c r="BB12" s="482"/>
      <c r="BC12" s="482"/>
      <c r="BD12" s="482"/>
      <c r="BE12" s="482"/>
      <c r="BF12" s="482"/>
      <c r="BG12" s="482"/>
      <c r="BH12" s="482"/>
      <c r="BI12" s="482"/>
      <c r="BJ12" s="482"/>
      <c r="BK12" s="482"/>
      <c r="BL12" s="482"/>
      <c r="BM12" s="483"/>
      <c r="BN12" s="484">
        <v>100000</v>
      </c>
      <c r="BO12" s="485"/>
      <c r="BP12" s="485"/>
      <c r="BQ12" s="485"/>
      <c r="BR12" s="485"/>
      <c r="BS12" s="485"/>
      <c r="BT12" s="485"/>
      <c r="BU12" s="486"/>
      <c r="BV12" s="484">
        <v>60000</v>
      </c>
      <c r="BW12" s="485"/>
      <c r="BX12" s="485"/>
      <c r="BY12" s="485"/>
      <c r="BZ12" s="485"/>
      <c r="CA12" s="485"/>
      <c r="CB12" s="485"/>
      <c r="CC12" s="486"/>
      <c r="CD12" s="495" t="s">
        <v>206</v>
      </c>
      <c r="CE12" s="496"/>
      <c r="CF12" s="496"/>
      <c r="CG12" s="496"/>
      <c r="CH12" s="496"/>
      <c r="CI12" s="496"/>
      <c r="CJ12" s="496"/>
      <c r="CK12" s="496"/>
      <c r="CL12" s="496"/>
      <c r="CM12" s="496"/>
      <c r="CN12" s="496"/>
      <c r="CO12" s="496"/>
      <c r="CP12" s="496"/>
      <c r="CQ12" s="496"/>
      <c r="CR12" s="496"/>
      <c r="CS12" s="497"/>
      <c r="CT12" s="548" t="s">
        <v>197</v>
      </c>
      <c r="CU12" s="549"/>
      <c r="CV12" s="549"/>
      <c r="CW12" s="549"/>
      <c r="CX12" s="549"/>
      <c r="CY12" s="549"/>
      <c r="CZ12" s="549"/>
      <c r="DA12" s="550"/>
      <c r="DB12" s="548" t="s">
        <v>197</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208</v>
      </c>
      <c r="N13" s="538"/>
      <c r="O13" s="538"/>
      <c r="P13" s="538"/>
      <c r="Q13" s="539"/>
      <c r="R13" s="540">
        <v>3171</v>
      </c>
      <c r="S13" s="541"/>
      <c r="T13" s="541"/>
      <c r="U13" s="541"/>
      <c r="V13" s="542"/>
      <c r="W13" s="425" t="s">
        <v>209</v>
      </c>
      <c r="X13" s="367"/>
      <c r="Y13" s="367"/>
      <c r="Z13" s="367"/>
      <c r="AA13" s="367"/>
      <c r="AB13" s="368"/>
      <c r="AC13" s="477">
        <v>1552</v>
      </c>
      <c r="AD13" s="478"/>
      <c r="AE13" s="478"/>
      <c r="AF13" s="478"/>
      <c r="AG13" s="479"/>
      <c r="AH13" s="477">
        <v>1554</v>
      </c>
      <c r="AI13" s="478"/>
      <c r="AJ13" s="478"/>
      <c r="AK13" s="478"/>
      <c r="AL13" s="480"/>
      <c r="AM13" s="514" t="s">
        <v>211</v>
      </c>
      <c r="AN13" s="475"/>
      <c r="AO13" s="475"/>
      <c r="AP13" s="475"/>
      <c r="AQ13" s="475"/>
      <c r="AR13" s="475"/>
      <c r="AS13" s="475"/>
      <c r="AT13" s="476"/>
      <c r="AU13" s="515" t="s">
        <v>213</v>
      </c>
      <c r="AV13" s="516"/>
      <c r="AW13" s="516"/>
      <c r="AX13" s="516"/>
      <c r="AY13" s="481" t="s">
        <v>215</v>
      </c>
      <c r="AZ13" s="482"/>
      <c r="BA13" s="482"/>
      <c r="BB13" s="482"/>
      <c r="BC13" s="482"/>
      <c r="BD13" s="482"/>
      <c r="BE13" s="482"/>
      <c r="BF13" s="482"/>
      <c r="BG13" s="482"/>
      <c r="BH13" s="482"/>
      <c r="BI13" s="482"/>
      <c r="BJ13" s="482"/>
      <c r="BK13" s="482"/>
      <c r="BL13" s="482"/>
      <c r="BM13" s="483"/>
      <c r="BN13" s="484">
        <v>167892</v>
      </c>
      <c r="BO13" s="485"/>
      <c r="BP13" s="485"/>
      <c r="BQ13" s="485"/>
      <c r="BR13" s="485"/>
      <c r="BS13" s="485"/>
      <c r="BT13" s="485"/>
      <c r="BU13" s="486"/>
      <c r="BV13" s="484">
        <v>-7848</v>
      </c>
      <c r="BW13" s="485"/>
      <c r="BX13" s="485"/>
      <c r="BY13" s="485"/>
      <c r="BZ13" s="485"/>
      <c r="CA13" s="485"/>
      <c r="CB13" s="485"/>
      <c r="CC13" s="486"/>
      <c r="CD13" s="495" t="s">
        <v>216</v>
      </c>
      <c r="CE13" s="496"/>
      <c r="CF13" s="496"/>
      <c r="CG13" s="496"/>
      <c r="CH13" s="496"/>
      <c r="CI13" s="496"/>
      <c r="CJ13" s="496"/>
      <c r="CK13" s="496"/>
      <c r="CL13" s="496"/>
      <c r="CM13" s="496"/>
      <c r="CN13" s="496"/>
      <c r="CO13" s="496"/>
      <c r="CP13" s="496"/>
      <c r="CQ13" s="496"/>
      <c r="CR13" s="496"/>
      <c r="CS13" s="497"/>
      <c r="CT13" s="350">
        <v>8.5</v>
      </c>
      <c r="CU13" s="351"/>
      <c r="CV13" s="351"/>
      <c r="CW13" s="351"/>
      <c r="CX13" s="351"/>
      <c r="CY13" s="351"/>
      <c r="CZ13" s="351"/>
      <c r="DA13" s="352"/>
      <c r="DB13" s="350">
        <v>8</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218</v>
      </c>
      <c r="M14" s="546"/>
      <c r="N14" s="546"/>
      <c r="O14" s="546"/>
      <c r="P14" s="546"/>
      <c r="Q14" s="547"/>
      <c r="R14" s="540">
        <v>3205</v>
      </c>
      <c r="S14" s="541"/>
      <c r="T14" s="541"/>
      <c r="U14" s="541"/>
      <c r="V14" s="542"/>
      <c r="W14" s="413"/>
      <c r="X14" s="370"/>
      <c r="Y14" s="370"/>
      <c r="Z14" s="370"/>
      <c r="AA14" s="370"/>
      <c r="AB14" s="371"/>
      <c r="AC14" s="530">
        <v>77.099999999999994</v>
      </c>
      <c r="AD14" s="531"/>
      <c r="AE14" s="531"/>
      <c r="AF14" s="531"/>
      <c r="AG14" s="532"/>
      <c r="AH14" s="530">
        <v>75.099999999999994</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223</v>
      </c>
      <c r="CE14" s="491"/>
      <c r="CF14" s="491"/>
      <c r="CG14" s="491"/>
      <c r="CH14" s="491"/>
      <c r="CI14" s="491"/>
      <c r="CJ14" s="491"/>
      <c r="CK14" s="491"/>
      <c r="CL14" s="491"/>
      <c r="CM14" s="491"/>
      <c r="CN14" s="491"/>
      <c r="CO14" s="491"/>
      <c r="CP14" s="491"/>
      <c r="CQ14" s="491"/>
      <c r="CR14" s="491"/>
      <c r="CS14" s="492"/>
      <c r="CT14" s="534">
        <v>50.7</v>
      </c>
      <c r="CU14" s="535"/>
      <c r="CV14" s="535"/>
      <c r="CW14" s="535"/>
      <c r="CX14" s="535"/>
      <c r="CY14" s="535"/>
      <c r="CZ14" s="535"/>
      <c r="DA14" s="536"/>
      <c r="DB14" s="534">
        <v>60.8</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208</v>
      </c>
      <c r="N15" s="538"/>
      <c r="O15" s="538"/>
      <c r="P15" s="538"/>
      <c r="Q15" s="539"/>
      <c r="R15" s="540">
        <v>3196</v>
      </c>
      <c r="S15" s="541"/>
      <c r="T15" s="541"/>
      <c r="U15" s="541"/>
      <c r="V15" s="542"/>
      <c r="W15" s="425" t="s">
        <v>6</v>
      </c>
      <c r="X15" s="367"/>
      <c r="Y15" s="367"/>
      <c r="Z15" s="367"/>
      <c r="AA15" s="367"/>
      <c r="AB15" s="368"/>
      <c r="AC15" s="477">
        <v>31</v>
      </c>
      <c r="AD15" s="478"/>
      <c r="AE15" s="478"/>
      <c r="AF15" s="478"/>
      <c r="AG15" s="479"/>
      <c r="AH15" s="477">
        <v>30</v>
      </c>
      <c r="AI15" s="478"/>
      <c r="AJ15" s="478"/>
      <c r="AK15" s="478"/>
      <c r="AL15" s="480"/>
      <c r="AM15" s="514"/>
      <c r="AN15" s="475"/>
      <c r="AO15" s="475"/>
      <c r="AP15" s="475"/>
      <c r="AQ15" s="475"/>
      <c r="AR15" s="475"/>
      <c r="AS15" s="475"/>
      <c r="AT15" s="476"/>
      <c r="AU15" s="515"/>
      <c r="AV15" s="516"/>
      <c r="AW15" s="516"/>
      <c r="AX15" s="516"/>
      <c r="AY15" s="487" t="s">
        <v>224</v>
      </c>
      <c r="AZ15" s="488"/>
      <c r="BA15" s="488"/>
      <c r="BB15" s="488"/>
      <c r="BC15" s="488"/>
      <c r="BD15" s="488"/>
      <c r="BE15" s="488"/>
      <c r="BF15" s="488"/>
      <c r="BG15" s="488"/>
      <c r="BH15" s="488"/>
      <c r="BI15" s="488"/>
      <c r="BJ15" s="488"/>
      <c r="BK15" s="488"/>
      <c r="BL15" s="488"/>
      <c r="BM15" s="489"/>
      <c r="BN15" s="471">
        <v>686323</v>
      </c>
      <c r="BO15" s="472"/>
      <c r="BP15" s="472"/>
      <c r="BQ15" s="472"/>
      <c r="BR15" s="472"/>
      <c r="BS15" s="472"/>
      <c r="BT15" s="472"/>
      <c r="BU15" s="473"/>
      <c r="BV15" s="471">
        <v>671296</v>
      </c>
      <c r="BW15" s="472"/>
      <c r="BX15" s="472"/>
      <c r="BY15" s="472"/>
      <c r="BZ15" s="472"/>
      <c r="CA15" s="472"/>
      <c r="CB15" s="472"/>
      <c r="CC15" s="473"/>
      <c r="CD15" s="543" t="s">
        <v>207</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46</v>
      </c>
      <c r="M16" s="528"/>
      <c r="N16" s="528"/>
      <c r="O16" s="528"/>
      <c r="P16" s="528"/>
      <c r="Q16" s="529"/>
      <c r="R16" s="524" t="s">
        <v>226</v>
      </c>
      <c r="S16" s="525"/>
      <c r="T16" s="525"/>
      <c r="U16" s="525"/>
      <c r="V16" s="526"/>
      <c r="W16" s="413"/>
      <c r="X16" s="370"/>
      <c r="Y16" s="370"/>
      <c r="Z16" s="370"/>
      <c r="AA16" s="370"/>
      <c r="AB16" s="371"/>
      <c r="AC16" s="530">
        <v>1.5</v>
      </c>
      <c r="AD16" s="531"/>
      <c r="AE16" s="531"/>
      <c r="AF16" s="531"/>
      <c r="AG16" s="532"/>
      <c r="AH16" s="530">
        <v>1.5</v>
      </c>
      <c r="AI16" s="531"/>
      <c r="AJ16" s="531"/>
      <c r="AK16" s="531"/>
      <c r="AL16" s="533"/>
      <c r="AM16" s="514"/>
      <c r="AN16" s="475"/>
      <c r="AO16" s="475"/>
      <c r="AP16" s="475"/>
      <c r="AQ16" s="475"/>
      <c r="AR16" s="475"/>
      <c r="AS16" s="475"/>
      <c r="AT16" s="476"/>
      <c r="AU16" s="515"/>
      <c r="AV16" s="516"/>
      <c r="AW16" s="516"/>
      <c r="AX16" s="516"/>
      <c r="AY16" s="481" t="s">
        <v>110</v>
      </c>
      <c r="AZ16" s="482"/>
      <c r="BA16" s="482"/>
      <c r="BB16" s="482"/>
      <c r="BC16" s="482"/>
      <c r="BD16" s="482"/>
      <c r="BE16" s="482"/>
      <c r="BF16" s="482"/>
      <c r="BG16" s="482"/>
      <c r="BH16" s="482"/>
      <c r="BI16" s="482"/>
      <c r="BJ16" s="482"/>
      <c r="BK16" s="482"/>
      <c r="BL16" s="482"/>
      <c r="BM16" s="483"/>
      <c r="BN16" s="484">
        <v>1843994</v>
      </c>
      <c r="BO16" s="485"/>
      <c r="BP16" s="485"/>
      <c r="BQ16" s="485"/>
      <c r="BR16" s="485"/>
      <c r="BS16" s="485"/>
      <c r="BT16" s="485"/>
      <c r="BU16" s="486"/>
      <c r="BV16" s="484">
        <v>1880811</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101</v>
      </c>
      <c r="N17" s="522"/>
      <c r="O17" s="522"/>
      <c r="P17" s="522"/>
      <c r="Q17" s="523"/>
      <c r="R17" s="524" t="s">
        <v>228</v>
      </c>
      <c r="S17" s="525"/>
      <c r="T17" s="525"/>
      <c r="U17" s="525"/>
      <c r="V17" s="526"/>
      <c r="W17" s="425" t="s">
        <v>94</v>
      </c>
      <c r="X17" s="367"/>
      <c r="Y17" s="367"/>
      <c r="Z17" s="367"/>
      <c r="AA17" s="367"/>
      <c r="AB17" s="368"/>
      <c r="AC17" s="477">
        <v>431</v>
      </c>
      <c r="AD17" s="478"/>
      <c r="AE17" s="478"/>
      <c r="AF17" s="478"/>
      <c r="AG17" s="479"/>
      <c r="AH17" s="477">
        <v>484</v>
      </c>
      <c r="AI17" s="478"/>
      <c r="AJ17" s="478"/>
      <c r="AK17" s="478"/>
      <c r="AL17" s="480"/>
      <c r="AM17" s="514"/>
      <c r="AN17" s="475"/>
      <c r="AO17" s="475"/>
      <c r="AP17" s="475"/>
      <c r="AQ17" s="475"/>
      <c r="AR17" s="475"/>
      <c r="AS17" s="475"/>
      <c r="AT17" s="476"/>
      <c r="AU17" s="515"/>
      <c r="AV17" s="516"/>
      <c r="AW17" s="516"/>
      <c r="AX17" s="516"/>
      <c r="AY17" s="481" t="s">
        <v>229</v>
      </c>
      <c r="AZ17" s="482"/>
      <c r="BA17" s="482"/>
      <c r="BB17" s="482"/>
      <c r="BC17" s="482"/>
      <c r="BD17" s="482"/>
      <c r="BE17" s="482"/>
      <c r="BF17" s="482"/>
      <c r="BG17" s="482"/>
      <c r="BH17" s="482"/>
      <c r="BI17" s="482"/>
      <c r="BJ17" s="482"/>
      <c r="BK17" s="482"/>
      <c r="BL17" s="482"/>
      <c r="BM17" s="483"/>
      <c r="BN17" s="484">
        <v>864120</v>
      </c>
      <c r="BO17" s="485"/>
      <c r="BP17" s="485"/>
      <c r="BQ17" s="485"/>
      <c r="BR17" s="485"/>
      <c r="BS17" s="485"/>
      <c r="BT17" s="485"/>
      <c r="BU17" s="486"/>
      <c r="BV17" s="484">
        <v>860054</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230</v>
      </c>
      <c r="C18" s="437"/>
      <c r="D18" s="437"/>
      <c r="E18" s="502"/>
      <c r="F18" s="502"/>
      <c r="G18" s="502"/>
      <c r="H18" s="502"/>
      <c r="I18" s="502"/>
      <c r="J18" s="502"/>
      <c r="K18" s="502"/>
      <c r="L18" s="517">
        <v>170.11</v>
      </c>
      <c r="M18" s="517"/>
      <c r="N18" s="517"/>
      <c r="O18" s="517"/>
      <c r="P18" s="517"/>
      <c r="Q18" s="517"/>
      <c r="R18" s="518"/>
      <c r="S18" s="518"/>
      <c r="T18" s="518"/>
      <c r="U18" s="518"/>
      <c r="V18" s="519"/>
      <c r="W18" s="364"/>
      <c r="X18" s="365"/>
      <c r="Y18" s="365"/>
      <c r="Z18" s="365"/>
      <c r="AA18" s="365"/>
      <c r="AB18" s="420"/>
      <c r="AC18" s="457">
        <v>21.4</v>
      </c>
      <c r="AD18" s="458"/>
      <c r="AE18" s="458"/>
      <c r="AF18" s="458"/>
      <c r="AG18" s="520"/>
      <c r="AH18" s="457">
        <v>23.4</v>
      </c>
      <c r="AI18" s="458"/>
      <c r="AJ18" s="458"/>
      <c r="AK18" s="458"/>
      <c r="AL18" s="459"/>
      <c r="AM18" s="514"/>
      <c r="AN18" s="475"/>
      <c r="AO18" s="475"/>
      <c r="AP18" s="475"/>
      <c r="AQ18" s="475"/>
      <c r="AR18" s="475"/>
      <c r="AS18" s="475"/>
      <c r="AT18" s="476"/>
      <c r="AU18" s="515"/>
      <c r="AV18" s="516"/>
      <c r="AW18" s="516"/>
      <c r="AX18" s="516"/>
      <c r="AY18" s="481" t="s">
        <v>232</v>
      </c>
      <c r="AZ18" s="482"/>
      <c r="BA18" s="482"/>
      <c r="BB18" s="482"/>
      <c r="BC18" s="482"/>
      <c r="BD18" s="482"/>
      <c r="BE18" s="482"/>
      <c r="BF18" s="482"/>
      <c r="BG18" s="482"/>
      <c r="BH18" s="482"/>
      <c r="BI18" s="482"/>
      <c r="BJ18" s="482"/>
      <c r="BK18" s="482"/>
      <c r="BL18" s="482"/>
      <c r="BM18" s="483"/>
      <c r="BN18" s="484">
        <v>2005217</v>
      </c>
      <c r="BO18" s="485"/>
      <c r="BP18" s="485"/>
      <c r="BQ18" s="485"/>
      <c r="BR18" s="485"/>
      <c r="BS18" s="485"/>
      <c r="BT18" s="485"/>
      <c r="BU18" s="486"/>
      <c r="BV18" s="484">
        <v>2082890</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62</v>
      </c>
      <c r="C19" s="437"/>
      <c r="D19" s="437"/>
      <c r="E19" s="502"/>
      <c r="F19" s="502"/>
      <c r="G19" s="502"/>
      <c r="H19" s="502"/>
      <c r="I19" s="502"/>
      <c r="J19" s="502"/>
      <c r="K19" s="502"/>
      <c r="L19" s="503">
        <v>18</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234</v>
      </c>
      <c r="AZ19" s="482"/>
      <c r="BA19" s="482"/>
      <c r="BB19" s="482"/>
      <c r="BC19" s="482"/>
      <c r="BD19" s="482"/>
      <c r="BE19" s="482"/>
      <c r="BF19" s="482"/>
      <c r="BG19" s="482"/>
      <c r="BH19" s="482"/>
      <c r="BI19" s="482"/>
      <c r="BJ19" s="482"/>
      <c r="BK19" s="482"/>
      <c r="BL19" s="482"/>
      <c r="BM19" s="483"/>
      <c r="BN19" s="484">
        <v>2728601</v>
      </c>
      <c r="BO19" s="485"/>
      <c r="BP19" s="485"/>
      <c r="BQ19" s="485"/>
      <c r="BR19" s="485"/>
      <c r="BS19" s="485"/>
      <c r="BT19" s="485"/>
      <c r="BU19" s="486"/>
      <c r="BV19" s="484">
        <v>2583098</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238</v>
      </c>
      <c r="C20" s="437"/>
      <c r="D20" s="437"/>
      <c r="E20" s="502"/>
      <c r="F20" s="502"/>
      <c r="G20" s="502"/>
      <c r="H20" s="502"/>
      <c r="I20" s="502"/>
      <c r="J20" s="502"/>
      <c r="K20" s="502"/>
      <c r="L20" s="503">
        <v>796</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239</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240</v>
      </c>
      <c r="C22" s="387"/>
      <c r="D22" s="388"/>
      <c r="E22" s="366" t="s">
        <v>8</v>
      </c>
      <c r="F22" s="367"/>
      <c r="G22" s="367"/>
      <c r="H22" s="367"/>
      <c r="I22" s="367"/>
      <c r="J22" s="367"/>
      <c r="K22" s="368"/>
      <c r="L22" s="366" t="s">
        <v>242</v>
      </c>
      <c r="M22" s="367"/>
      <c r="N22" s="367"/>
      <c r="O22" s="367"/>
      <c r="P22" s="368"/>
      <c r="Q22" s="372" t="s">
        <v>244</v>
      </c>
      <c r="R22" s="373"/>
      <c r="S22" s="373"/>
      <c r="T22" s="373"/>
      <c r="U22" s="373"/>
      <c r="V22" s="374"/>
      <c r="W22" s="386" t="s">
        <v>245</v>
      </c>
      <c r="X22" s="387"/>
      <c r="Y22" s="388"/>
      <c r="Z22" s="366" t="s">
        <v>8</v>
      </c>
      <c r="AA22" s="367"/>
      <c r="AB22" s="367"/>
      <c r="AC22" s="367"/>
      <c r="AD22" s="367"/>
      <c r="AE22" s="367"/>
      <c r="AF22" s="367"/>
      <c r="AG22" s="368"/>
      <c r="AH22" s="378" t="s">
        <v>182</v>
      </c>
      <c r="AI22" s="367"/>
      <c r="AJ22" s="367"/>
      <c r="AK22" s="367"/>
      <c r="AL22" s="368"/>
      <c r="AM22" s="378" t="s">
        <v>246</v>
      </c>
      <c r="AN22" s="379"/>
      <c r="AO22" s="379"/>
      <c r="AP22" s="379"/>
      <c r="AQ22" s="379"/>
      <c r="AR22" s="380"/>
      <c r="AS22" s="372" t="s">
        <v>244</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249</v>
      </c>
      <c r="AZ23" s="488"/>
      <c r="BA23" s="488"/>
      <c r="BB23" s="488"/>
      <c r="BC23" s="488"/>
      <c r="BD23" s="488"/>
      <c r="BE23" s="488"/>
      <c r="BF23" s="488"/>
      <c r="BG23" s="488"/>
      <c r="BH23" s="488"/>
      <c r="BI23" s="488"/>
      <c r="BJ23" s="488"/>
      <c r="BK23" s="488"/>
      <c r="BL23" s="488"/>
      <c r="BM23" s="489"/>
      <c r="BN23" s="484">
        <v>3863884</v>
      </c>
      <c r="BO23" s="485"/>
      <c r="BP23" s="485"/>
      <c r="BQ23" s="485"/>
      <c r="BR23" s="485"/>
      <c r="BS23" s="485"/>
      <c r="BT23" s="485"/>
      <c r="BU23" s="486"/>
      <c r="BV23" s="484">
        <v>4174877</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252</v>
      </c>
      <c r="F24" s="475"/>
      <c r="G24" s="475"/>
      <c r="H24" s="475"/>
      <c r="I24" s="475"/>
      <c r="J24" s="475"/>
      <c r="K24" s="476"/>
      <c r="L24" s="477">
        <v>1</v>
      </c>
      <c r="M24" s="478"/>
      <c r="N24" s="478"/>
      <c r="O24" s="478"/>
      <c r="P24" s="479"/>
      <c r="Q24" s="477">
        <v>6200</v>
      </c>
      <c r="R24" s="478"/>
      <c r="S24" s="478"/>
      <c r="T24" s="478"/>
      <c r="U24" s="478"/>
      <c r="V24" s="479"/>
      <c r="W24" s="389"/>
      <c r="X24" s="390"/>
      <c r="Y24" s="391"/>
      <c r="Z24" s="474" t="s">
        <v>253</v>
      </c>
      <c r="AA24" s="475"/>
      <c r="AB24" s="475"/>
      <c r="AC24" s="475"/>
      <c r="AD24" s="475"/>
      <c r="AE24" s="475"/>
      <c r="AF24" s="475"/>
      <c r="AG24" s="476"/>
      <c r="AH24" s="477">
        <v>55</v>
      </c>
      <c r="AI24" s="478"/>
      <c r="AJ24" s="478"/>
      <c r="AK24" s="478"/>
      <c r="AL24" s="479"/>
      <c r="AM24" s="477">
        <v>148885</v>
      </c>
      <c r="AN24" s="478"/>
      <c r="AO24" s="478"/>
      <c r="AP24" s="478"/>
      <c r="AQ24" s="478"/>
      <c r="AR24" s="479"/>
      <c r="AS24" s="477">
        <v>2707</v>
      </c>
      <c r="AT24" s="478"/>
      <c r="AU24" s="478"/>
      <c r="AV24" s="478"/>
      <c r="AW24" s="478"/>
      <c r="AX24" s="480"/>
      <c r="AY24" s="460" t="s">
        <v>254</v>
      </c>
      <c r="AZ24" s="461"/>
      <c r="BA24" s="461"/>
      <c r="BB24" s="461"/>
      <c r="BC24" s="461"/>
      <c r="BD24" s="461"/>
      <c r="BE24" s="461"/>
      <c r="BF24" s="461"/>
      <c r="BG24" s="461"/>
      <c r="BH24" s="461"/>
      <c r="BI24" s="461"/>
      <c r="BJ24" s="461"/>
      <c r="BK24" s="461"/>
      <c r="BL24" s="461"/>
      <c r="BM24" s="462"/>
      <c r="BN24" s="484">
        <v>2131774</v>
      </c>
      <c r="BO24" s="485"/>
      <c r="BP24" s="485"/>
      <c r="BQ24" s="485"/>
      <c r="BR24" s="485"/>
      <c r="BS24" s="485"/>
      <c r="BT24" s="485"/>
      <c r="BU24" s="486"/>
      <c r="BV24" s="484">
        <v>2200677</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257</v>
      </c>
      <c r="F25" s="475"/>
      <c r="G25" s="475"/>
      <c r="H25" s="475"/>
      <c r="I25" s="475"/>
      <c r="J25" s="475"/>
      <c r="K25" s="476"/>
      <c r="L25" s="477">
        <v>1</v>
      </c>
      <c r="M25" s="478"/>
      <c r="N25" s="478"/>
      <c r="O25" s="478"/>
      <c r="P25" s="479"/>
      <c r="Q25" s="477">
        <v>5870</v>
      </c>
      <c r="R25" s="478"/>
      <c r="S25" s="478"/>
      <c r="T25" s="478"/>
      <c r="U25" s="478"/>
      <c r="V25" s="479"/>
      <c r="W25" s="389"/>
      <c r="X25" s="390"/>
      <c r="Y25" s="391"/>
      <c r="Z25" s="474" t="s">
        <v>258</v>
      </c>
      <c r="AA25" s="475"/>
      <c r="AB25" s="475"/>
      <c r="AC25" s="475"/>
      <c r="AD25" s="475"/>
      <c r="AE25" s="475"/>
      <c r="AF25" s="475"/>
      <c r="AG25" s="476"/>
      <c r="AH25" s="477" t="s">
        <v>197</v>
      </c>
      <c r="AI25" s="478"/>
      <c r="AJ25" s="478"/>
      <c r="AK25" s="478"/>
      <c r="AL25" s="479"/>
      <c r="AM25" s="477" t="s">
        <v>197</v>
      </c>
      <c r="AN25" s="478"/>
      <c r="AO25" s="478"/>
      <c r="AP25" s="478"/>
      <c r="AQ25" s="478"/>
      <c r="AR25" s="479"/>
      <c r="AS25" s="477" t="s">
        <v>197</v>
      </c>
      <c r="AT25" s="478"/>
      <c r="AU25" s="478"/>
      <c r="AV25" s="478"/>
      <c r="AW25" s="478"/>
      <c r="AX25" s="480"/>
      <c r="AY25" s="487" t="s">
        <v>35</v>
      </c>
      <c r="AZ25" s="488"/>
      <c r="BA25" s="488"/>
      <c r="BB25" s="488"/>
      <c r="BC25" s="488"/>
      <c r="BD25" s="488"/>
      <c r="BE25" s="488"/>
      <c r="BF25" s="488"/>
      <c r="BG25" s="488"/>
      <c r="BH25" s="488"/>
      <c r="BI25" s="488"/>
      <c r="BJ25" s="488"/>
      <c r="BK25" s="488"/>
      <c r="BL25" s="488"/>
      <c r="BM25" s="489"/>
      <c r="BN25" s="471">
        <v>805389</v>
      </c>
      <c r="BO25" s="472"/>
      <c r="BP25" s="472"/>
      <c r="BQ25" s="472"/>
      <c r="BR25" s="472"/>
      <c r="BS25" s="472"/>
      <c r="BT25" s="472"/>
      <c r="BU25" s="473"/>
      <c r="BV25" s="471">
        <v>701282</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259</v>
      </c>
      <c r="F26" s="475"/>
      <c r="G26" s="475"/>
      <c r="H26" s="475"/>
      <c r="I26" s="475"/>
      <c r="J26" s="475"/>
      <c r="K26" s="476"/>
      <c r="L26" s="477">
        <v>1</v>
      </c>
      <c r="M26" s="478"/>
      <c r="N26" s="478"/>
      <c r="O26" s="478"/>
      <c r="P26" s="479"/>
      <c r="Q26" s="477">
        <v>5290</v>
      </c>
      <c r="R26" s="478"/>
      <c r="S26" s="478"/>
      <c r="T26" s="478"/>
      <c r="U26" s="478"/>
      <c r="V26" s="479"/>
      <c r="W26" s="389"/>
      <c r="X26" s="390"/>
      <c r="Y26" s="391"/>
      <c r="Z26" s="474" t="s">
        <v>260</v>
      </c>
      <c r="AA26" s="493"/>
      <c r="AB26" s="493"/>
      <c r="AC26" s="493"/>
      <c r="AD26" s="493"/>
      <c r="AE26" s="493"/>
      <c r="AF26" s="493"/>
      <c r="AG26" s="494"/>
      <c r="AH26" s="477" t="s">
        <v>197</v>
      </c>
      <c r="AI26" s="478"/>
      <c r="AJ26" s="478"/>
      <c r="AK26" s="478"/>
      <c r="AL26" s="479"/>
      <c r="AM26" s="477" t="s">
        <v>197</v>
      </c>
      <c r="AN26" s="478"/>
      <c r="AO26" s="478"/>
      <c r="AP26" s="478"/>
      <c r="AQ26" s="478"/>
      <c r="AR26" s="479"/>
      <c r="AS26" s="477" t="s">
        <v>197</v>
      </c>
      <c r="AT26" s="478"/>
      <c r="AU26" s="478"/>
      <c r="AV26" s="478"/>
      <c r="AW26" s="478"/>
      <c r="AX26" s="480"/>
      <c r="AY26" s="495" t="s">
        <v>262</v>
      </c>
      <c r="AZ26" s="496"/>
      <c r="BA26" s="496"/>
      <c r="BB26" s="496"/>
      <c r="BC26" s="496"/>
      <c r="BD26" s="496"/>
      <c r="BE26" s="496"/>
      <c r="BF26" s="496"/>
      <c r="BG26" s="496"/>
      <c r="BH26" s="496"/>
      <c r="BI26" s="496"/>
      <c r="BJ26" s="496"/>
      <c r="BK26" s="496"/>
      <c r="BL26" s="496"/>
      <c r="BM26" s="497"/>
      <c r="BN26" s="484" t="s">
        <v>197</v>
      </c>
      <c r="BO26" s="485"/>
      <c r="BP26" s="485"/>
      <c r="BQ26" s="485"/>
      <c r="BR26" s="485"/>
      <c r="BS26" s="485"/>
      <c r="BT26" s="485"/>
      <c r="BU26" s="486"/>
      <c r="BV26" s="484" t="s">
        <v>197</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263</v>
      </c>
      <c r="F27" s="475"/>
      <c r="G27" s="475"/>
      <c r="H27" s="475"/>
      <c r="I27" s="475"/>
      <c r="J27" s="475"/>
      <c r="K27" s="476"/>
      <c r="L27" s="477">
        <v>1</v>
      </c>
      <c r="M27" s="478"/>
      <c r="N27" s="478"/>
      <c r="O27" s="478"/>
      <c r="P27" s="479"/>
      <c r="Q27" s="477">
        <v>2550</v>
      </c>
      <c r="R27" s="478"/>
      <c r="S27" s="478"/>
      <c r="T27" s="478"/>
      <c r="U27" s="478"/>
      <c r="V27" s="479"/>
      <c r="W27" s="389"/>
      <c r="X27" s="390"/>
      <c r="Y27" s="391"/>
      <c r="Z27" s="474" t="s">
        <v>265</v>
      </c>
      <c r="AA27" s="475"/>
      <c r="AB27" s="475"/>
      <c r="AC27" s="475"/>
      <c r="AD27" s="475"/>
      <c r="AE27" s="475"/>
      <c r="AF27" s="475"/>
      <c r="AG27" s="476"/>
      <c r="AH27" s="477" t="s">
        <v>197</v>
      </c>
      <c r="AI27" s="478"/>
      <c r="AJ27" s="478"/>
      <c r="AK27" s="478"/>
      <c r="AL27" s="479"/>
      <c r="AM27" s="477" t="s">
        <v>197</v>
      </c>
      <c r="AN27" s="478"/>
      <c r="AO27" s="478"/>
      <c r="AP27" s="478"/>
      <c r="AQ27" s="478"/>
      <c r="AR27" s="479"/>
      <c r="AS27" s="477" t="s">
        <v>197</v>
      </c>
      <c r="AT27" s="478"/>
      <c r="AU27" s="478"/>
      <c r="AV27" s="478"/>
      <c r="AW27" s="478"/>
      <c r="AX27" s="480"/>
      <c r="AY27" s="490" t="s">
        <v>267</v>
      </c>
      <c r="AZ27" s="491"/>
      <c r="BA27" s="491"/>
      <c r="BB27" s="491"/>
      <c r="BC27" s="491"/>
      <c r="BD27" s="491"/>
      <c r="BE27" s="491"/>
      <c r="BF27" s="491"/>
      <c r="BG27" s="491"/>
      <c r="BH27" s="491"/>
      <c r="BI27" s="491"/>
      <c r="BJ27" s="491"/>
      <c r="BK27" s="491"/>
      <c r="BL27" s="491"/>
      <c r="BM27" s="492"/>
      <c r="BN27" s="463" t="s">
        <v>197</v>
      </c>
      <c r="BO27" s="464"/>
      <c r="BP27" s="464"/>
      <c r="BQ27" s="464"/>
      <c r="BR27" s="464"/>
      <c r="BS27" s="464"/>
      <c r="BT27" s="464"/>
      <c r="BU27" s="465"/>
      <c r="BV27" s="463" t="s">
        <v>197</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268</v>
      </c>
      <c r="F28" s="475"/>
      <c r="G28" s="475"/>
      <c r="H28" s="475"/>
      <c r="I28" s="475"/>
      <c r="J28" s="475"/>
      <c r="K28" s="476"/>
      <c r="L28" s="477">
        <v>1</v>
      </c>
      <c r="M28" s="478"/>
      <c r="N28" s="478"/>
      <c r="O28" s="478"/>
      <c r="P28" s="479"/>
      <c r="Q28" s="477">
        <v>2120</v>
      </c>
      <c r="R28" s="478"/>
      <c r="S28" s="478"/>
      <c r="T28" s="478"/>
      <c r="U28" s="478"/>
      <c r="V28" s="479"/>
      <c r="W28" s="389"/>
      <c r="X28" s="390"/>
      <c r="Y28" s="391"/>
      <c r="Z28" s="474" t="s">
        <v>36</v>
      </c>
      <c r="AA28" s="475"/>
      <c r="AB28" s="475"/>
      <c r="AC28" s="475"/>
      <c r="AD28" s="475"/>
      <c r="AE28" s="475"/>
      <c r="AF28" s="475"/>
      <c r="AG28" s="476"/>
      <c r="AH28" s="477" t="s">
        <v>197</v>
      </c>
      <c r="AI28" s="478"/>
      <c r="AJ28" s="478"/>
      <c r="AK28" s="478"/>
      <c r="AL28" s="479"/>
      <c r="AM28" s="477" t="s">
        <v>197</v>
      </c>
      <c r="AN28" s="478"/>
      <c r="AO28" s="478"/>
      <c r="AP28" s="478"/>
      <c r="AQ28" s="478"/>
      <c r="AR28" s="479"/>
      <c r="AS28" s="477" t="s">
        <v>197</v>
      </c>
      <c r="AT28" s="478"/>
      <c r="AU28" s="478"/>
      <c r="AV28" s="478"/>
      <c r="AW28" s="478"/>
      <c r="AX28" s="480"/>
      <c r="AY28" s="353" t="s">
        <v>272</v>
      </c>
      <c r="AZ28" s="354"/>
      <c r="BA28" s="354"/>
      <c r="BB28" s="355"/>
      <c r="BC28" s="487" t="s">
        <v>100</v>
      </c>
      <c r="BD28" s="488"/>
      <c r="BE28" s="488"/>
      <c r="BF28" s="488"/>
      <c r="BG28" s="488"/>
      <c r="BH28" s="488"/>
      <c r="BI28" s="488"/>
      <c r="BJ28" s="488"/>
      <c r="BK28" s="488"/>
      <c r="BL28" s="488"/>
      <c r="BM28" s="489"/>
      <c r="BN28" s="471">
        <v>395000</v>
      </c>
      <c r="BO28" s="472"/>
      <c r="BP28" s="472"/>
      <c r="BQ28" s="472"/>
      <c r="BR28" s="472"/>
      <c r="BS28" s="472"/>
      <c r="BT28" s="472"/>
      <c r="BU28" s="473"/>
      <c r="BV28" s="471">
        <v>424000</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273</v>
      </c>
      <c r="F29" s="475"/>
      <c r="G29" s="475"/>
      <c r="H29" s="475"/>
      <c r="I29" s="475"/>
      <c r="J29" s="475"/>
      <c r="K29" s="476"/>
      <c r="L29" s="477">
        <v>10</v>
      </c>
      <c r="M29" s="478"/>
      <c r="N29" s="478"/>
      <c r="O29" s="478"/>
      <c r="P29" s="479"/>
      <c r="Q29" s="477">
        <v>1990</v>
      </c>
      <c r="R29" s="478"/>
      <c r="S29" s="478"/>
      <c r="T29" s="478"/>
      <c r="U29" s="478"/>
      <c r="V29" s="479"/>
      <c r="W29" s="392"/>
      <c r="X29" s="393"/>
      <c r="Y29" s="394"/>
      <c r="Z29" s="474" t="s">
        <v>275</v>
      </c>
      <c r="AA29" s="475"/>
      <c r="AB29" s="475"/>
      <c r="AC29" s="475"/>
      <c r="AD29" s="475"/>
      <c r="AE29" s="475"/>
      <c r="AF29" s="475"/>
      <c r="AG29" s="476"/>
      <c r="AH29" s="477">
        <v>55</v>
      </c>
      <c r="AI29" s="478"/>
      <c r="AJ29" s="478"/>
      <c r="AK29" s="478"/>
      <c r="AL29" s="479"/>
      <c r="AM29" s="477">
        <v>148885</v>
      </c>
      <c r="AN29" s="478"/>
      <c r="AO29" s="478"/>
      <c r="AP29" s="478"/>
      <c r="AQ29" s="478"/>
      <c r="AR29" s="479"/>
      <c r="AS29" s="477">
        <v>2707</v>
      </c>
      <c r="AT29" s="478"/>
      <c r="AU29" s="478"/>
      <c r="AV29" s="478"/>
      <c r="AW29" s="478"/>
      <c r="AX29" s="480"/>
      <c r="AY29" s="356"/>
      <c r="AZ29" s="357"/>
      <c r="BA29" s="357"/>
      <c r="BB29" s="358"/>
      <c r="BC29" s="481" t="s">
        <v>276</v>
      </c>
      <c r="BD29" s="482"/>
      <c r="BE29" s="482"/>
      <c r="BF29" s="482"/>
      <c r="BG29" s="482"/>
      <c r="BH29" s="482"/>
      <c r="BI29" s="482"/>
      <c r="BJ29" s="482"/>
      <c r="BK29" s="482"/>
      <c r="BL29" s="482"/>
      <c r="BM29" s="483"/>
      <c r="BN29" s="484">
        <v>38000</v>
      </c>
      <c r="BO29" s="485"/>
      <c r="BP29" s="485"/>
      <c r="BQ29" s="485"/>
      <c r="BR29" s="485"/>
      <c r="BS29" s="485"/>
      <c r="BT29" s="485"/>
      <c r="BU29" s="486"/>
      <c r="BV29" s="484">
        <v>201000</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278</v>
      </c>
      <c r="X30" s="455"/>
      <c r="Y30" s="455"/>
      <c r="Z30" s="455"/>
      <c r="AA30" s="455"/>
      <c r="AB30" s="455"/>
      <c r="AC30" s="455"/>
      <c r="AD30" s="455"/>
      <c r="AE30" s="455"/>
      <c r="AF30" s="455"/>
      <c r="AG30" s="456"/>
      <c r="AH30" s="457">
        <v>95.9</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65</v>
      </c>
      <c r="BD30" s="461"/>
      <c r="BE30" s="461"/>
      <c r="BF30" s="461"/>
      <c r="BG30" s="461"/>
      <c r="BH30" s="461"/>
      <c r="BI30" s="461"/>
      <c r="BJ30" s="461"/>
      <c r="BK30" s="461"/>
      <c r="BL30" s="461"/>
      <c r="BM30" s="462"/>
      <c r="BN30" s="463">
        <v>296294</v>
      </c>
      <c r="BO30" s="464"/>
      <c r="BP30" s="464"/>
      <c r="BQ30" s="464"/>
      <c r="BR30" s="464"/>
      <c r="BS30" s="464"/>
      <c r="BT30" s="464"/>
      <c r="BU30" s="465"/>
      <c r="BV30" s="463">
        <v>344453</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185</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285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120</v>
      </c>
      <c r="D33" s="430"/>
      <c r="E33" s="412" t="s">
        <v>286</v>
      </c>
      <c r="F33" s="412"/>
      <c r="G33" s="412"/>
      <c r="H33" s="412"/>
      <c r="I33" s="412"/>
      <c r="J33" s="412"/>
      <c r="K33" s="412"/>
      <c r="L33" s="412"/>
      <c r="M33" s="412"/>
      <c r="N33" s="412"/>
      <c r="O33" s="412"/>
      <c r="P33" s="412"/>
      <c r="Q33" s="412"/>
      <c r="R33" s="412"/>
      <c r="S33" s="412"/>
      <c r="T33" s="14"/>
      <c r="U33" s="430" t="s">
        <v>120</v>
      </c>
      <c r="V33" s="430"/>
      <c r="W33" s="412" t="s">
        <v>286</v>
      </c>
      <c r="X33" s="412"/>
      <c r="Y33" s="412"/>
      <c r="Z33" s="412"/>
      <c r="AA33" s="412"/>
      <c r="AB33" s="412"/>
      <c r="AC33" s="412"/>
      <c r="AD33" s="412"/>
      <c r="AE33" s="412"/>
      <c r="AF33" s="412"/>
      <c r="AG33" s="412"/>
      <c r="AH33" s="412"/>
      <c r="AI33" s="412"/>
      <c r="AJ33" s="412"/>
      <c r="AK33" s="412"/>
      <c r="AL33" s="14"/>
      <c r="AM33" s="430" t="s">
        <v>120</v>
      </c>
      <c r="AN33" s="430"/>
      <c r="AO33" s="412" t="s">
        <v>286</v>
      </c>
      <c r="AP33" s="412"/>
      <c r="AQ33" s="412"/>
      <c r="AR33" s="412"/>
      <c r="AS33" s="412"/>
      <c r="AT33" s="412"/>
      <c r="AU33" s="412"/>
      <c r="AV33" s="412"/>
      <c r="AW33" s="412"/>
      <c r="AX33" s="412"/>
      <c r="AY33" s="412"/>
      <c r="AZ33" s="412"/>
      <c r="BA33" s="412"/>
      <c r="BB33" s="412"/>
      <c r="BC33" s="412"/>
      <c r="BD33" s="10"/>
      <c r="BE33" s="412" t="s">
        <v>288</v>
      </c>
      <c r="BF33" s="412"/>
      <c r="BG33" s="412" t="s">
        <v>166</v>
      </c>
      <c r="BH33" s="412"/>
      <c r="BI33" s="412"/>
      <c r="BJ33" s="412"/>
      <c r="BK33" s="412"/>
      <c r="BL33" s="412"/>
      <c r="BM33" s="412"/>
      <c r="BN33" s="412"/>
      <c r="BO33" s="412"/>
      <c r="BP33" s="412"/>
      <c r="BQ33" s="412"/>
      <c r="BR33" s="412"/>
      <c r="BS33" s="412"/>
      <c r="BT33" s="412"/>
      <c r="BU33" s="412"/>
      <c r="BV33" s="10"/>
      <c r="BW33" s="430" t="s">
        <v>288</v>
      </c>
      <c r="BX33" s="430"/>
      <c r="BY33" s="412" t="s">
        <v>111</v>
      </c>
      <c r="BZ33" s="412"/>
      <c r="CA33" s="412"/>
      <c r="CB33" s="412"/>
      <c r="CC33" s="412"/>
      <c r="CD33" s="412"/>
      <c r="CE33" s="412"/>
      <c r="CF33" s="412"/>
      <c r="CG33" s="412"/>
      <c r="CH33" s="412"/>
      <c r="CI33" s="412"/>
      <c r="CJ33" s="412"/>
      <c r="CK33" s="412"/>
      <c r="CL33" s="412"/>
      <c r="CM33" s="412"/>
      <c r="CN33" s="14"/>
      <c r="CO33" s="430" t="s">
        <v>120</v>
      </c>
      <c r="CP33" s="430"/>
      <c r="CQ33" s="412" t="s">
        <v>289</v>
      </c>
      <c r="CR33" s="412"/>
      <c r="CS33" s="412"/>
      <c r="CT33" s="412"/>
      <c r="CU33" s="412"/>
      <c r="CV33" s="412"/>
      <c r="CW33" s="412"/>
      <c r="CX33" s="412"/>
      <c r="CY33" s="412"/>
      <c r="CZ33" s="412"/>
      <c r="DA33" s="412"/>
      <c r="DB33" s="412"/>
      <c r="DC33" s="412"/>
      <c r="DD33" s="412"/>
      <c r="DE33" s="412"/>
      <c r="DF33" s="14"/>
      <c r="DG33" s="447" t="s">
        <v>77</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3</v>
      </c>
      <c r="V34" s="396"/>
      <c r="W34" s="395" t="str">
        <f>IF('各会計、関係団体の財政状況及び健全化判断比率'!B28="","",'各会計、関係団体の財政状況及び健全化判断比率'!B28)</f>
        <v>大潟村国民健康保険事業特別会計</v>
      </c>
      <c r="X34" s="395"/>
      <c r="Y34" s="395"/>
      <c r="Z34" s="395"/>
      <c r="AA34" s="395"/>
      <c r="AB34" s="395"/>
      <c r="AC34" s="395"/>
      <c r="AD34" s="395"/>
      <c r="AE34" s="395"/>
      <c r="AF34" s="395"/>
      <c r="AG34" s="395"/>
      <c r="AH34" s="395"/>
      <c r="AI34" s="395"/>
      <c r="AJ34" s="395"/>
      <c r="AK34" s="395"/>
      <c r="AL34" s="9"/>
      <c r="AM34" s="396" t="str">
        <f>IF(AO34="","",MAX(C34:D43,U34:V43)+1)</f>
        <v/>
      </c>
      <c r="AN34" s="396"/>
      <c r="AO34" s="395"/>
      <c r="AP34" s="395"/>
      <c r="AQ34" s="395"/>
      <c r="AR34" s="395"/>
      <c r="AS34" s="395"/>
      <c r="AT34" s="395"/>
      <c r="AU34" s="395"/>
      <c r="AV34" s="395"/>
      <c r="AW34" s="395"/>
      <c r="AX34" s="395"/>
      <c r="AY34" s="395"/>
      <c r="AZ34" s="395"/>
      <c r="BA34" s="395"/>
      <c r="BB34" s="395"/>
      <c r="BC34" s="395"/>
      <c r="BD34" s="9"/>
      <c r="BE34" s="396">
        <f>IF(BG34="","",MAX(C34:D43,U34:V43,AM34:AN43)+1)</f>
        <v>7</v>
      </c>
      <c r="BF34" s="396"/>
      <c r="BG34" s="395" t="str">
        <f>IF('各会計、関係団体の財政状況及び健全化判断比率'!B32="","",'各会計、関係団体の財政状況及び健全化判断比率'!B32)</f>
        <v>大潟村水道事業特別会計</v>
      </c>
      <c r="BH34" s="395"/>
      <c r="BI34" s="395"/>
      <c r="BJ34" s="395"/>
      <c r="BK34" s="395"/>
      <c r="BL34" s="395"/>
      <c r="BM34" s="395"/>
      <c r="BN34" s="395"/>
      <c r="BO34" s="395"/>
      <c r="BP34" s="395"/>
      <c r="BQ34" s="395"/>
      <c r="BR34" s="395"/>
      <c r="BS34" s="395"/>
      <c r="BT34" s="395"/>
      <c r="BU34" s="395"/>
      <c r="BV34" s="9"/>
      <c r="BW34" s="396">
        <f>IF(BY34="","",MAX(C34:D43,U34:V43,AM34:AN43,BE34:BF43)+1)</f>
        <v>9</v>
      </c>
      <c r="BX34" s="396"/>
      <c r="BY34" s="395" t="str">
        <f>IF('各会計、関係団体の財政状況及び健全化判断比率'!B68="","",'各会計、関係団体の財政状況及び健全化判断比率'!B68)</f>
        <v>秋田県市町村総合事務組合（一般会計）</v>
      </c>
      <c r="BZ34" s="395"/>
      <c r="CA34" s="395"/>
      <c r="CB34" s="395"/>
      <c r="CC34" s="395"/>
      <c r="CD34" s="395"/>
      <c r="CE34" s="395"/>
      <c r="CF34" s="395"/>
      <c r="CG34" s="395"/>
      <c r="CH34" s="395"/>
      <c r="CI34" s="395"/>
      <c r="CJ34" s="395"/>
      <c r="CK34" s="395"/>
      <c r="CL34" s="395"/>
      <c r="CM34" s="395"/>
      <c r="CN34" s="9"/>
      <c r="CO34" s="396">
        <f>IF(CQ34="","",MAX(C34:D43,U34:V43,AM34:AN43,BE34:BF43,BW34:BX43)+1)</f>
        <v>17</v>
      </c>
      <c r="CP34" s="396"/>
      <c r="CQ34" s="395" t="str">
        <f>IF('各会計、関係団体の財政状況及び健全化判断比率'!BS7="","",'各会計、関係団体の財政状況及び健全化判断比率'!BS7)</f>
        <v>ルーラル大潟</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大潟村診療所特別会計</v>
      </c>
      <c r="F35" s="395"/>
      <c r="G35" s="395"/>
      <c r="H35" s="395"/>
      <c r="I35" s="395"/>
      <c r="J35" s="395"/>
      <c r="K35" s="395"/>
      <c r="L35" s="395"/>
      <c r="M35" s="395"/>
      <c r="N35" s="395"/>
      <c r="O35" s="395"/>
      <c r="P35" s="395"/>
      <c r="Q35" s="395"/>
      <c r="R35" s="395"/>
      <c r="S35" s="395"/>
      <c r="T35" s="9"/>
      <c r="U35" s="396">
        <f t="shared" ref="U35:U43" si="1">IF(W35="","",U34+1)</f>
        <v>4</v>
      </c>
      <c r="V35" s="396"/>
      <c r="W35" s="395" t="str">
        <f>IF('各会計、関係団体の財政状況及び健全化判断比率'!B29="","",'各会計、関係団体の財政状況及び健全化判断比率'!B29)</f>
        <v>大潟村介護保険事業特別会計</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f t="shared" ref="BE35:BE43" si="3">IF(BG35="","",BE34+1)</f>
        <v>8</v>
      </c>
      <c r="BF35" s="396"/>
      <c r="BG35" s="395" t="str">
        <f>IF('各会計、関係団体の財政状況及び健全化判断比率'!B33="","",'各会計、関係団体の財政状況及び健全化判断比率'!B33)</f>
        <v>大潟村公共下水道事業特別会計</v>
      </c>
      <c r="BH35" s="395"/>
      <c r="BI35" s="395"/>
      <c r="BJ35" s="395"/>
      <c r="BK35" s="395"/>
      <c r="BL35" s="395"/>
      <c r="BM35" s="395"/>
      <c r="BN35" s="395"/>
      <c r="BO35" s="395"/>
      <c r="BP35" s="395"/>
      <c r="BQ35" s="395"/>
      <c r="BR35" s="395"/>
      <c r="BS35" s="395"/>
      <c r="BT35" s="395"/>
      <c r="BU35" s="395"/>
      <c r="BV35" s="9"/>
      <c r="BW35" s="396">
        <f t="shared" ref="BW35:BW43" si="4">IF(BY35="","",BW34+1)</f>
        <v>10</v>
      </c>
      <c r="BX35" s="396"/>
      <c r="BY35" s="395" t="str">
        <f>IF('各会計、関係団体の財政状況及び健全化判断比率'!B69="","",'各会計、関係団体の財政状況及び健全化判断比率'!B69)</f>
        <v>秋田県市町村総合事務組合（交通災害共済事業等特別会計）</v>
      </c>
      <c r="BZ35" s="395"/>
      <c r="CA35" s="395"/>
      <c r="CB35" s="395"/>
      <c r="CC35" s="395"/>
      <c r="CD35" s="395"/>
      <c r="CE35" s="395"/>
      <c r="CF35" s="395"/>
      <c r="CG35" s="395"/>
      <c r="CH35" s="395"/>
      <c r="CI35" s="395"/>
      <c r="CJ35" s="395"/>
      <c r="CK35" s="395"/>
      <c r="CL35" s="395"/>
      <c r="CM35" s="395"/>
      <c r="CN35" s="9"/>
      <c r="CO35" s="396">
        <f t="shared" ref="CO35:CO43" si="5">IF(CQ35="","",CO34+1)</f>
        <v>18</v>
      </c>
      <c r="CP35" s="396"/>
      <c r="CQ35" s="395" t="str">
        <f>IF('各会計、関係団体の財政状況及び健全化判断比率'!BS8="","",'各会計、関係団体の財政状況及び健全化判断比率'!BS8)</f>
        <v>大潟村カントリーエレベーター公社</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t="str">
        <f t="shared" si="0"/>
        <v/>
      </c>
      <c r="D36" s="396"/>
      <c r="E36" s="395" t="str">
        <f>IF('各会計、関係団体の財政状況及び健全化判断比率'!B9="","",'各会計、関係団体の財政状況及び健全化判断比率'!B9)</f>
        <v/>
      </c>
      <c r="F36" s="395"/>
      <c r="G36" s="395"/>
      <c r="H36" s="395"/>
      <c r="I36" s="395"/>
      <c r="J36" s="395"/>
      <c r="K36" s="395"/>
      <c r="L36" s="395"/>
      <c r="M36" s="395"/>
      <c r="N36" s="395"/>
      <c r="O36" s="395"/>
      <c r="P36" s="395"/>
      <c r="Q36" s="395"/>
      <c r="R36" s="395"/>
      <c r="S36" s="395"/>
      <c r="T36" s="9"/>
      <c r="U36" s="396">
        <f t="shared" si="1"/>
        <v>5</v>
      </c>
      <c r="V36" s="396"/>
      <c r="W36" s="395" t="str">
        <f>IF('各会計、関係団体の財政状況及び健全化判断比率'!B30="","",'各会計、関係団体の財政状況及び健全化判断比率'!B30)</f>
        <v>大潟村介護サービス事業特別会計</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t="str">
        <f t="shared" si="3"/>
        <v/>
      </c>
      <c r="BF36" s="396"/>
      <c r="BG36" s="395"/>
      <c r="BH36" s="395"/>
      <c r="BI36" s="395"/>
      <c r="BJ36" s="395"/>
      <c r="BK36" s="395"/>
      <c r="BL36" s="395"/>
      <c r="BM36" s="395"/>
      <c r="BN36" s="395"/>
      <c r="BO36" s="395"/>
      <c r="BP36" s="395"/>
      <c r="BQ36" s="395"/>
      <c r="BR36" s="395"/>
      <c r="BS36" s="395"/>
      <c r="BT36" s="395"/>
      <c r="BU36" s="395"/>
      <c r="BV36" s="9"/>
      <c r="BW36" s="396">
        <f t="shared" si="4"/>
        <v>11</v>
      </c>
      <c r="BX36" s="396"/>
      <c r="BY36" s="395" t="str">
        <f>IF('各会計、関係団体の財政状況及び健全化判断比率'!B70="","",'各会計、関係団体の財政状況及び健全化判断比率'!B70)</f>
        <v>秋田県市町村会館管理組合（一般会計）</v>
      </c>
      <c r="BZ36" s="395"/>
      <c r="CA36" s="395"/>
      <c r="CB36" s="395"/>
      <c r="CC36" s="395"/>
      <c r="CD36" s="395"/>
      <c r="CE36" s="395"/>
      <c r="CF36" s="395"/>
      <c r="CG36" s="395"/>
      <c r="CH36" s="395"/>
      <c r="CI36" s="395"/>
      <c r="CJ36" s="395"/>
      <c r="CK36" s="395"/>
      <c r="CL36" s="395"/>
      <c r="CM36" s="395"/>
      <c r="CN36" s="9"/>
      <c r="CO36" s="396">
        <f t="shared" si="5"/>
        <v>19</v>
      </c>
      <c r="CP36" s="396"/>
      <c r="CQ36" s="395" t="str">
        <f>IF('各会計、関係団体の財政状況及び健全化判断比率'!BS9="","",'各会計、関係団体の財政状況及び健全化判断比率'!BS9)</f>
        <v>大潟共生自然エネルギー</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t="str">
        <f t="shared" si="0"/>
        <v/>
      </c>
      <c r="D37" s="396"/>
      <c r="E37" s="395" t="str">
        <f>IF('各会計、関係団体の財政状況及び健全化判断比率'!B10="","",'各会計、関係団体の財政状況及び健全化判断比率'!B10)</f>
        <v/>
      </c>
      <c r="F37" s="395"/>
      <c r="G37" s="395"/>
      <c r="H37" s="395"/>
      <c r="I37" s="395"/>
      <c r="J37" s="395"/>
      <c r="K37" s="395"/>
      <c r="L37" s="395"/>
      <c r="M37" s="395"/>
      <c r="N37" s="395"/>
      <c r="O37" s="395"/>
      <c r="P37" s="395"/>
      <c r="Q37" s="395"/>
      <c r="R37" s="395"/>
      <c r="S37" s="395"/>
      <c r="T37" s="9"/>
      <c r="U37" s="396">
        <f t="shared" si="1"/>
        <v>6</v>
      </c>
      <c r="V37" s="396"/>
      <c r="W37" s="395" t="str">
        <f>IF('各会計、関係団体の財政状況及び健全化判断比率'!B31="","",'各会計、関係団体の財政状況及び健全化判断比率'!B31)</f>
        <v>大潟村後期高齢者医療特別会計</v>
      </c>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12</v>
      </c>
      <c r="BX37" s="396"/>
      <c r="BY37" s="395" t="str">
        <f>IF('各会計、関係団体の財政状況及び健全化判断比率'!B71="","",'各会計、関係団体の財政状況及び健全化判断比率'!B71)</f>
        <v>秋田県後期高齢者医療広域連合（一般会計）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t="str">
        <f t="shared" si="0"/>
        <v/>
      </c>
      <c r="D38" s="396"/>
      <c r="E38" s="395" t="str">
        <f>IF('各会計、関係団体の財政状況及び健全化判断比率'!B11="","",'各会計、関係団体の財政状況及び健全化判断比率'!B11)</f>
        <v/>
      </c>
      <c r="F38" s="395"/>
      <c r="G38" s="395"/>
      <c r="H38" s="395"/>
      <c r="I38" s="395"/>
      <c r="J38" s="395"/>
      <c r="K38" s="395"/>
      <c r="L38" s="395"/>
      <c r="M38" s="395"/>
      <c r="N38" s="395"/>
      <c r="O38" s="395"/>
      <c r="P38" s="395"/>
      <c r="Q38" s="395"/>
      <c r="R38" s="395"/>
      <c r="S38" s="395"/>
      <c r="T38" s="9"/>
      <c r="U38" s="396" t="str">
        <f t="shared" si="1"/>
        <v/>
      </c>
      <c r="V38" s="396"/>
      <c r="W38" s="395"/>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13</v>
      </c>
      <c r="BX38" s="396"/>
      <c r="BY38" s="395" t="str">
        <f>IF('各会計、関係団体の財政状況及び健全化判断比率'!B72="","",'各会計、関係団体の財政状況及び健全化判断比率'!B72)</f>
        <v>秋田県後期高齢者医療広域連合（後期高齢者医療特別会計）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t="str">
        <f t="shared" si="1"/>
        <v/>
      </c>
      <c r="V39" s="396"/>
      <c r="W39" s="395"/>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14</v>
      </c>
      <c r="BX39" s="396"/>
      <c r="BY39" s="395" t="str">
        <f>IF('各会計、関係団体の財政状況及び健全化判断比率'!B73="","",'各会計、関係団体の財政状況及び健全化判断比率'!B73)</f>
        <v>秋田県町村電算システム共同事業組合（一般会計）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t="str">
        <f t="shared" si="1"/>
        <v/>
      </c>
      <c r="V40" s="396"/>
      <c r="W40" s="395"/>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15</v>
      </c>
      <c r="BX40" s="396"/>
      <c r="BY40" s="395" t="str">
        <f>IF('各会計、関係団体の財政状況及び健全化判断比率'!B74="","",'各会計、関係団体の財政状況及び健全化判断比率'!B74)</f>
        <v>男鹿地区消防一部事務組合（一般会計）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16</v>
      </c>
      <c r="BX41" s="396"/>
      <c r="BY41" s="395" t="str">
        <f>IF('各会計、関係団体の財政状況及び健全化判断比率'!B75="","",'各会計、関係団体の財政状況及び健全化判断比率'!B75)</f>
        <v>八郎湖周辺清掃事務組合（一般会計）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290</v>
      </c>
      <c r="E46" s="1" t="s">
        <v>291</v>
      </c>
    </row>
    <row r="47" spans="1:113" x14ac:dyDescent="0.15">
      <c r="E47" s="1" t="s">
        <v>294</v>
      </c>
    </row>
    <row r="48" spans="1:113" x14ac:dyDescent="0.15">
      <c r="E48" s="1" t="s">
        <v>296</v>
      </c>
    </row>
    <row r="49" spans="5:5" x14ac:dyDescent="0.15">
      <c r="E49" s="1" t="s">
        <v>297</v>
      </c>
    </row>
    <row r="50" spans="5:5" x14ac:dyDescent="0.15">
      <c r="E50" s="1" t="s">
        <v>194</v>
      </c>
    </row>
    <row r="51" spans="5:5" x14ac:dyDescent="0.15">
      <c r="E51" s="1" t="s">
        <v>300</v>
      </c>
    </row>
    <row r="52" spans="5:5" x14ac:dyDescent="0.15">
      <c r="E52" s="1" t="s">
        <v>302</v>
      </c>
    </row>
    <row r="53" spans="5:5" x14ac:dyDescent="0.15"/>
    <row r="54" spans="5:5" x14ac:dyDescent="0.15"/>
    <row r="55" spans="5:5" x14ac:dyDescent="0.15"/>
    <row r="56" spans="5:5" x14ac:dyDescent="0.15"/>
  </sheetData>
  <sheetProtection algorithmName="SHA-512" hashValue="GqHYFyr/9XiMWKGZ1Nh0Adw1sTKz558pkw6FHorwUSBGDke/Hc5zFBnMC4YWwyyQDe0ZR5Z9bEpWw5IUd8BRFA==" saltValue="2fVjZ5YmO7xtLmXh0HqqK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526</v>
      </c>
      <c r="G33" s="218" t="s">
        <v>376</v>
      </c>
      <c r="H33" s="218" t="s">
        <v>217</v>
      </c>
      <c r="I33" s="218" t="s">
        <v>440</v>
      </c>
      <c r="J33" s="222" t="s">
        <v>527</v>
      </c>
      <c r="K33" s="203"/>
      <c r="L33" s="203"/>
      <c r="M33" s="203"/>
      <c r="N33" s="203"/>
      <c r="O33" s="203"/>
      <c r="P33" s="203"/>
    </row>
    <row r="34" spans="1:16" ht="39" customHeight="1" x14ac:dyDescent="0.15">
      <c r="A34" s="203"/>
      <c r="B34" s="205"/>
      <c r="C34" s="1062" t="s">
        <v>446</v>
      </c>
      <c r="D34" s="1062"/>
      <c r="E34" s="1063"/>
      <c r="F34" s="214">
        <v>4.0999999999999996</v>
      </c>
      <c r="G34" s="219">
        <v>6.98</v>
      </c>
      <c r="H34" s="219">
        <v>6.73</v>
      </c>
      <c r="I34" s="219">
        <v>5.71</v>
      </c>
      <c r="J34" s="223">
        <v>5.74</v>
      </c>
      <c r="K34" s="203"/>
      <c r="L34" s="203"/>
      <c r="M34" s="203"/>
      <c r="N34" s="203"/>
      <c r="O34" s="203"/>
      <c r="P34" s="203"/>
    </row>
    <row r="35" spans="1:16" ht="39" customHeight="1" x14ac:dyDescent="0.15">
      <c r="A35" s="203"/>
      <c r="B35" s="206"/>
      <c r="C35" s="1058" t="s">
        <v>455</v>
      </c>
      <c r="D35" s="1058"/>
      <c r="E35" s="1059"/>
      <c r="F35" s="215">
        <v>1.07</v>
      </c>
      <c r="G35" s="220">
        <v>1.59</v>
      </c>
      <c r="H35" s="220">
        <v>2.09</v>
      </c>
      <c r="I35" s="220">
        <v>3.15</v>
      </c>
      <c r="J35" s="224">
        <v>1.96</v>
      </c>
      <c r="K35" s="203"/>
      <c r="L35" s="203"/>
      <c r="M35" s="203"/>
      <c r="N35" s="203"/>
      <c r="O35" s="203"/>
      <c r="P35" s="203"/>
    </row>
    <row r="36" spans="1:16" ht="39" customHeight="1" x14ac:dyDescent="0.15">
      <c r="A36" s="203"/>
      <c r="B36" s="206"/>
      <c r="C36" s="1058" t="s">
        <v>281</v>
      </c>
      <c r="D36" s="1058"/>
      <c r="E36" s="1059"/>
      <c r="F36" s="215">
        <v>0.4</v>
      </c>
      <c r="G36" s="220">
        <v>0.71</v>
      </c>
      <c r="H36" s="220">
        <v>0.53</v>
      </c>
      <c r="I36" s="220">
        <v>1.1000000000000001</v>
      </c>
      <c r="J36" s="224">
        <v>1.1000000000000001</v>
      </c>
      <c r="K36" s="203"/>
      <c r="L36" s="203"/>
      <c r="M36" s="203"/>
      <c r="N36" s="203"/>
      <c r="O36" s="203"/>
      <c r="P36" s="203"/>
    </row>
    <row r="37" spans="1:16" ht="39" customHeight="1" x14ac:dyDescent="0.15">
      <c r="A37" s="203"/>
      <c r="B37" s="206"/>
      <c r="C37" s="1058" t="s">
        <v>457</v>
      </c>
      <c r="D37" s="1058"/>
      <c r="E37" s="1059"/>
      <c r="F37" s="215">
        <v>0.65</v>
      </c>
      <c r="G37" s="220">
        <v>1.62</v>
      </c>
      <c r="H37" s="220">
        <v>0.38</v>
      </c>
      <c r="I37" s="220">
        <v>0.69</v>
      </c>
      <c r="J37" s="224">
        <v>0.57999999999999996</v>
      </c>
      <c r="K37" s="203"/>
      <c r="L37" s="203"/>
      <c r="M37" s="203"/>
      <c r="N37" s="203"/>
      <c r="O37" s="203"/>
      <c r="P37" s="203"/>
    </row>
    <row r="38" spans="1:16" ht="39" customHeight="1" x14ac:dyDescent="0.15">
      <c r="A38" s="203"/>
      <c r="B38" s="206"/>
      <c r="C38" s="1058" t="s">
        <v>460</v>
      </c>
      <c r="D38" s="1058"/>
      <c r="E38" s="1059"/>
      <c r="F38" s="215">
        <v>0.2</v>
      </c>
      <c r="G38" s="220">
        <v>0.15</v>
      </c>
      <c r="H38" s="220">
        <v>0.57999999999999996</v>
      </c>
      <c r="I38" s="220">
        <v>0.36</v>
      </c>
      <c r="J38" s="224">
        <v>0.32</v>
      </c>
      <c r="K38" s="203"/>
      <c r="L38" s="203"/>
      <c r="M38" s="203"/>
      <c r="N38" s="203"/>
      <c r="O38" s="203"/>
      <c r="P38" s="203"/>
    </row>
    <row r="39" spans="1:16" ht="39" customHeight="1" x14ac:dyDescent="0.15">
      <c r="A39" s="203"/>
      <c r="B39" s="206"/>
      <c r="C39" s="1058" t="s">
        <v>459</v>
      </c>
      <c r="D39" s="1058"/>
      <c r="E39" s="1059"/>
      <c r="F39" s="215">
        <v>0.25</v>
      </c>
      <c r="G39" s="220">
        <v>0.01</v>
      </c>
      <c r="H39" s="220">
        <v>0.15</v>
      </c>
      <c r="I39" s="220">
        <v>0.01</v>
      </c>
      <c r="J39" s="224">
        <v>0.23</v>
      </c>
      <c r="K39" s="203"/>
      <c r="L39" s="203"/>
      <c r="M39" s="203"/>
      <c r="N39" s="203"/>
      <c r="O39" s="203"/>
      <c r="P39" s="203"/>
    </row>
    <row r="40" spans="1:16" ht="39" customHeight="1" x14ac:dyDescent="0.15">
      <c r="A40" s="203"/>
      <c r="B40" s="206"/>
      <c r="C40" s="1058" t="s">
        <v>261</v>
      </c>
      <c r="D40" s="1058"/>
      <c r="E40" s="1059"/>
      <c r="F40" s="215">
        <v>0.14000000000000001</v>
      </c>
      <c r="G40" s="220">
        <v>0.06</v>
      </c>
      <c r="H40" s="220">
        <v>0.23</v>
      </c>
      <c r="I40" s="220">
        <v>0.18</v>
      </c>
      <c r="J40" s="224">
        <v>0.13</v>
      </c>
      <c r="K40" s="203"/>
      <c r="L40" s="203"/>
      <c r="M40" s="203"/>
      <c r="N40" s="203"/>
      <c r="O40" s="203"/>
      <c r="P40" s="203"/>
    </row>
    <row r="41" spans="1:16" ht="39" customHeight="1" x14ac:dyDescent="0.15">
      <c r="A41" s="203"/>
      <c r="B41" s="206"/>
      <c r="C41" s="1058" t="s">
        <v>458</v>
      </c>
      <c r="D41" s="1058"/>
      <c r="E41" s="1059"/>
      <c r="F41" s="215">
        <v>0.01</v>
      </c>
      <c r="G41" s="220">
        <v>1.52</v>
      </c>
      <c r="H41" s="220">
        <v>1.48</v>
      </c>
      <c r="I41" s="220">
        <v>1.5699999999999998</v>
      </c>
      <c r="J41" s="224">
        <v>0</v>
      </c>
      <c r="K41" s="203"/>
      <c r="L41" s="203"/>
      <c r="M41" s="203"/>
      <c r="N41" s="203"/>
      <c r="O41" s="203"/>
      <c r="P41" s="203"/>
    </row>
    <row r="42" spans="1:16" ht="39" customHeight="1" x14ac:dyDescent="0.15">
      <c r="A42" s="203"/>
      <c r="B42" s="207"/>
      <c r="C42" s="1058" t="s">
        <v>529</v>
      </c>
      <c r="D42" s="1058"/>
      <c r="E42" s="1059"/>
      <c r="F42" s="215" t="s">
        <v>197</v>
      </c>
      <c r="G42" s="220" t="s">
        <v>197</v>
      </c>
      <c r="H42" s="220" t="s">
        <v>197</v>
      </c>
      <c r="I42" s="220" t="s">
        <v>197</v>
      </c>
      <c r="J42" s="224" t="s">
        <v>197</v>
      </c>
      <c r="K42" s="203"/>
      <c r="L42" s="203"/>
      <c r="M42" s="203"/>
      <c r="N42" s="203"/>
      <c r="O42" s="203"/>
      <c r="P42" s="203"/>
    </row>
    <row r="43" spans="1:16" ht="39" customHeight="1" x14ac:dyDescent="0.15">
      <c r="A43" s="203"/>
      <c r="B43" s="208"/>
      <c r="C43" s="1060" t="s">
        <v>489</v>
      </c>
      <c r="D43" s="1060"/>
      <c r="E43" s="1061"/>
      <c r="F43" s="216" t="s">
        <v>197</v>
      </c>
      <c r="G43" s="221" t="s">
        <v>197</v>
      </c>
      <c r="H43" s="221" t="s">
        <v>197</v>
      </c>
      <c r="I43" s="221" t="s">
        <v>197</v>
      </c>
      <c r="J43" s="225" t="s">
        <v>197</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et6rk3UL86mzx6JCsO1oQTfuUK8oyJI28N/uOi82L5xcbT1/3JkqeO6ISEJ+vwCgH0l7vRP4oTlNdNbQ7IgVzQ==" saltValue="VrJ3knupNebRtUr8M58Dl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24</v>
      </c>
      <c r="C44" s="232"/>
      <c r="D44" s="232"/>
      <c r="E44" s="240"/>
      <c r="F44" s="240"/>
      <c r="G44" s="240"/>
      <c r="H44" s="240"/>
      <c r="I44" s="240"/>
      <c r="J44" s="243" t="s">
        <v>13</v>
      </c>
      <c r="K44" s="245" t="s">
        <v>526</v>
      </c>
      <c r="L44" s="253" t="s">
        <v>376</v>
      </c>
      <c r="M44" s="253" t="s">
        <v>217</v>
      </c>
      <c r="N44" s="253" t="s">
        <v>440</v>
      </c>
      <c r="O44" s="261" t="s">
        <v>527</v>
      </c>
      <c r="P44" s="103"/>
      <c r="Q44" s="103"/>
      <c r="R44" s="103"/>
      <c r="S44" s="103"/>
      <c r="T44" s="103"/>
      <c r="U44" s="103"/>
    </row>
    <row r="45" spans="1:21" ht="30.75" customHeight="1" x14ac:dyDescent="0.15">
      <c r="A45" s="103"/>
      <c r="B45" s="1074" t="s">
        <v>25</v>
      </c>
      <c r="C45" s="1075"/>
      <c r="D45" s="235"/>
      <c r="E45" s="1088" t="s">
        <v>23</v>
      </c>
      <c r="F45" s="1088"/>
      <c r="G45" s="1088"/>
      <c r="H45" s="1088"/>
      <c r="I45" s="1088"/>
      <c r="J45" s="1089"/>
      <c r="K45" s="246">
        <v>259</v>
      </c>
      <c r="L45" s="254">
        <v>315</v>
      </c>
      <c r="M45" s="254">
        <v>324</v>
      </c>
      <c r="N45" s="254">
        <v>338</v>
      </c>
      <c r="O45" s="262">
        <v>333</v>
      </c>
      <c r="P45" s="103"/>
      <c r="Q45" s="103"/>
      <c r="R45" s="103"/>
      <c r="S45" s="103"/>
      <c r="T45" s="103"/>
      <c r="U45" s="103"/>
    </row>
    <row r="46" spans="1:21" ht="30.75" customHeight="1" x14ac:dyDescent="0.15">
      <c r="A46" s="103"/>
      <c r="B46" s="1076"/>
      <c r="C46" s="1077"/>
      <c r="D46" s="236"/>
      <c r="E46" s="1080" t="s">
        <v>29</v>
      </c>
      <c r="F46" s="1080"/>
      <c r="G46" s="1080"/>
      <c r="H46" s="1080"/>
      <c r="I46" s="1080"/>
      <c r="J46" s="1081"/>
      <c r="K46" s="247" t="s">
        <v>197</v>
      </c>
      <c r="L46" s="255" t="s">
        <v>197</v>
      </c>
      <c r="M46" s="255" t="s">
        <v>197</v>
      </c>
      <c r="N46" s="255" t="s">
        <v>197</v>
      </c>
      <c r="O46" s="263" t="s">
        <v>197</v>
      </c>
      <c r="P46" s="103"/>
      <c r="Q46" s="103"/>
      <c r="R46" s="103"/>
      <c r="S46" s="103"/>
      <c r="T46" s="103"/>
      <c r="U46" s="103"/>
    </row>
    <row r="47" spans="1:21" ht="30.75" customHeight="1" x14ac:dyDescent="0.15">
      <c r="A47" s="103"/>
      <c r="B47" s="1076"/>
      <c r="C47" s="1077"/>
      <c r="D47" s="236"/>
      <c r="E47" s="1080" t="s">
        <v>32</v>
      </c>
      <c r="F47" s="1080"/>
      <c r="G47" s="1080"/>
      <c r="H47" s="1080"/>
      <c r="I47" s="1080"/>
      <c r="J47" s="1081"/>
      <c r="K47" s="247" t="s">
        <v>197</v>
      </c>
      <c r="L47" s="255" t="s">
        <v>197</v>
      </c>
      <c r="M47" s="255" t="s">
        <v>197</v>
      </c>
      <c r="N47" s="255" t="s">
        <v>197</v>
      </c>
      <c r="O47" s="263" t="s">
        <v>197</v>
      </c>
      <c r="P47" s="103"/>
      <c r="Q47" s="103"/>
      <c r="R47" s="103"/>
      <c r="S47" s="103"/>
      <c r="T47" s="103"/>
      <c r="U47" s="103"/>
    </row>
    <row r="48" spans="1:21" ht="30.75" customHeight="1" x14ac:dyDescent="0.15">
      <c r="A48" s="103"/>
      <c r="B48" s="1076"/>
      <c r="C48" s="1077"/>
      <c r="D48" s="236"/>
      <c r="E48" s="1080" t="s">
        <v>38</v>
      </c>
      <c r="F48" s="1080"/>
      <c r="G48" s="1080"/>
      <c r="H48" s="1080"/>
      <c r="I48" s="1080"/>
      <c r="J48" s="1081"/>
      <c r="K48" s="247">
        <v>41</v>
      </c>
      <c r="L48" s="255">
        <v>31</v>
      </c>
      <c r="M48" s="255">
        <v>43</v>
      </c>
      <c r="N48" s="255">
        <v>21</v>
      </c>
      <c r="O48" s="263">
        <v>17</v>
      </c>
      <c r="P48" s="103"/>
      <c r="Q48" s="103"/>
      <c r="R48" s="103"/>
      <c r="S48" s="103"/>
      <c r="T48" s="103"/>
      <c r="U48" s="103"/>
    </row>
    <row r="49" spans="1:21" ht="30.75" customHeight="1" x14ac:dyDescent="0.15">
      <c r="A49" s="103"/>
      <c r="B49" s="1076"/>
      <c r="C49" s="1077"/>
      <c r="D49" s="236"/>
      <c r="E49" s="1080" t="s">
        <v>0</v>
      </c>
      <c r="F49" s="1080"/>
      <c r="G49" s="1080"/>
      <c r="H49" s="1080"/>
      <c r="I49" s="1080"/>
      <c r="J49" s="1081"/>
      <c r="K49" s="247">
        <v>18</v>
      </c>
      <c r="L49" s="255">
        <v>10</v>
      </c>
      <c r="M49" s="255">
        <v>14</v>
      </c>
      <c r="N49" s="255">
        <v>18</v>
      </c>
      <c r="O49" s="263">
        <v>19</v>
      </c>
      <c r="P49" s="103"/>
      <c r="Q49" s="103"/>
      <c r="R49" s="103"/>
      <c r="S49" s="103"/>
      <c r="T49" s="103"/>
      <c r="U49" s="103"/>
    </row>
    <row r="50" spans="1:21" ht="30.75" customHeight="1" x14ac:dyDescent="0.15">
      <c r="A50" s="103"/>
      <c r="B50" s="1076"/>
      <c r="C50" s="1077"/>
      <c r="D50" s="236"/>
      <c r="E50" s="1080" t="s">
        <v>40</v>
      </c>
      <c r="F50" s="1080"/>
      <c r="G50" s="1080"/>
      <c r="H50" s="1080"/>
      <c r="I50" s="1080"/>
      <c r="J50" s="1081"/>
      <c r="K50" s="247">
        <v>0</v>
      </c>
      <c r="L50" s="255">
        <v>0</v>
      </c>
      <c r="M50" s="255">
        <v>0</v>
      </c>
      <c r="N50" s="255">
        <v>0</v>
      </c>
      <c r="O50" s="263">
        <v>0</v>
      </c>
      <c r="P50" s="103"/>
      <c r="Q50" s="103"/>
      <c r="R50" s="103"/>
      <c r="S50" s="103"/>
      <c r="T50" s="103"/>
      <c r="U50" s="103"/>
    </row>
    <row r="51" spans="1:21" ht="30.75" customHeight="1" x14ac:dyDescent="0.15">
      <c r="A51" s="103"/>
      <c r="B51" s="1078"/>
      <c r="C51" s="1079"/>
      <c r="D51" s="237"/>
      <c r="E51" s="1080" t="s">
        <v>47</v>
      </c>
      <c r="F51" s="1080"/>
      <c r="G51" s="1080"/>
      <c r="H51" s="1080"/>
      <c r="I51" s="1080"/>
      <c r="J51" s="1081"/>
      <c r="K51" s="247" t="s">
        <v>197</v>
      </c>
      <c r="L51" s="255" t="s">
        <v>197</v>
      </c>
      <c r="M51" s="255" t="s">
        <v>197</v>
      </c>
      <c r="N51" s="255" t="s">
        <v>197</v>
      </c>
      <c r="O51" s="263" t="s">
        <v>197</v>
      </c>
      <c r="P51" s="103"/>
      <c r="Q51" s="103"/>
      <c r="R51" s="103"/>
      <c r="S51" s="103"/>
      <c r="T51" s="103"/>
      <c r="U51" s="103"/>
    </row>
    <row r="52" spans="1:21" ht="30.75" customHeight="1" x14ac:dyDescent="0.15">
      <c r="A52" s="103"/>
      <c r="B52" s="1082" t="s">
        <v>15</v>
      </c>
      <c r="C52" s="1083"/>
      <c r="D52" s="237"/>
      <c r="E52" s="1080" t="s">
        <v>48</v>
      </c>
      <c r="F52" s="1080"/>
      <c r="G52" s="1080"/>
      <c r="H52" s="1080"/>
      <c r="I52" s="1080"/>
      <c r="J52" s="1081"/>
      <c r="K52" s="247">
        <v>235</v>
      </c>
      <c r="L52" s="255">
        <v>216</v>
      </c>
      <c r="M52" s="255">
        <v>208</v>
      </c>
      <c r="N52" s="255">
        <v>211</v>
      </c>
      <c r="O52" s="263">
        <v>212</v>
      </c>
      <c r="P52" s="103"/>
      <c r="Q52" s="103"/>
      <c r="R52" s="103"/>
      <c r="S52" s="103"/>
      <c r="T52" s="103"/>
      <c r="U52" s="103"/>
    </row>
    <row r="53" spans="1:21" ht="30.75" customHeight="1" x14ac:dyDescent="0.15">
      <c r="A53" s="103"/>
      <c r="B53" s="1084" t="s">
        <v>50</v>
      </c>
      <c r="C53" s="1085"/>
      <c r="D53" s="238"/>
      <c r="E53" s="1086" t="s">
        <v>53</v>
      </c>
      <c r="F53" s="1086"/>
      <c r="G53" s="1086"/>
      <c r="H53" s="1086"/>
      <c r="I53" s="1086"/>
      <c r="J53" s="1087"/>
      <c r="K53" s="248">
        <v>83</v>
      </c>
      <c r="L53" s="256">
        <v>140</v>
      </c>
      <c r="M53" s="256">
        <v>173</v>
      </c>
      <c r="N53" s="256">
        <v>166</v>
      </c>
      <c r="O53" s="264">
        <v>157</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5</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269</v>
      </c>
      <c r="L56" s="257" t="s">
        <v>531</v>
      </c>
      <c r="M56" s="257" t="s">
        <v>530</v>
      </c>
      <c r="N56" s="257" t="s">
        <v>532</v>
      </c>
      <c r="O56" s="265" t="s">
        <v>533</v>
      </c>
      <c r="P56" s="103"/>
      <c r="Q56" s="103"/>
      <c r="R56" s="103"/>
      <c r="S56" s="103"/>
      <c r="T56" s="103"/>
      <c r="U56" s="103"/>
    </row>
    <row r="57" spans="1:21" ht="31.5" customHeight="1" x14ac:dyDescent="0.15">
      <c r="B57" s="1070" t="s">
        <v>14</v>
      </c>
      <c r="C57" s="1071"/>
      <c r="D57" s="1064" t="s">
        <v>60</v>
      </c>
      <c r="E57" s="1065"/>
      <c r="F57" s="1065"/>
      <c r="G57" s="1065"/>
      <c r="H57" s="1065"/>
      <c r="I57" s="1065"/>
      <c r="J57" s="1066"/>
      <c r="K57" s="251"/>
      <c r="L57" s="258"/>
      <c r="M57" s="258"/>
      <c r="N57" s="258"/>
      <c r="O57" s="266"/>
    </row>
    <row r="58" spans="1:21" ht="31.5" customHeight="1" x14ac:dyDescent="0.15">
      <c r="B58" s="1072"/>
      <c r="C58" s="1073"/>
      <c r="D58" s="1067" t="s">
        <v>57</v>
      </c>
      <c r="E58" s="1068"/>
      <c r="F58" s="1068"/>
      <c r="G58" s="1068"/>
      <c r="H58" s="1068"/>
      <c r="I58" s="1068"/>
      <c r="J58" s="1069"/>
      <c r="K58" s="252"/>
      <c r="L58" s="259"/>
      <c r="M58" s="259"/>
      <c r="N58" s="259"/>
      <c r="O58" s="267"/>
    </row>
    <row r="59" spans="1:21" ht="24" customHeight="1" x14ac:dyDescent="0.15">
      <c r="B59" s="230"/>
      <c r="C59" s="230"/>
      <c r="D59" s="239" t="s">
        <v>45</v>
      </c>
      <c r="E59" s="242"/>
      <c r="F59" s="242"/>
      <c r="G59" s="242"/>
      <c r="H59" s="242"/>
      <c r="I59" s="242"/>
      <c r="J59" s="242"/>
      <c r="K59" s="242"/>
      <c r="L59" s="242"/>
      <c r="M59" s="242"/>
      <c r="N59" s="242"/>
      <c r="O59" s="242"/>
    </row>
    <row r="60" spans="1:21" ht="24" customHeight="1" x14ac:dyDescent="0.15">
      <c r="B60" s="231"/>
      <c r="C60" s="231"/>
      <c r="D60" s="239" t="s">
        <v>39</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QDu7fcOAoccjq6EoSY3I5vrqeXYvVyIJVLcFe20nBuG8PsuM0YmVg0DcC8dqMZYum7Oh4yVmlZB9wjKsSzRoKg==" saltValue="kdvvGsmH4pM9GCMn6/5ES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24</v>
      </c>
      <c r="C40" s="232"/>
      <c r="D40" s="232"/>
      <c r="E40" s="240"/>
      <c r="F40" s="240"/>
      <c r="G40" s="240"/>
      <c r="H40" s="243" t="s">
        <v>13</v>
      </c>
      <c r="I40" s="245" t="s">
        <v>526</v>
      </c>
      <c r="J40" s="253" t="s">
        <v>376</v>
      </c>
      <c r="K40" s="253" t="s">
        <v>217</v>
      </c>
      <c r="L40" s="253" t="s">
        <v>440</v>
      </c>
      <c r="M40" s="273" t="s">
        <v>527</v>
      </c>
    </row>
    <row r="41" spans="2:13" ht="27.75" customHeight="1" x14ac:dyDescent="0.15">
      <c r="B41" s="1074" t="s">
        <v>34</v>
      </c>
      <c r="C41" s="1075"/>
      <c r="D41" s="235"/>
      <c r="E41" s="1099" t="s">
        <v>61</v>
      </c>
      <c r="F41" s="1099"/>
      <c r="G41" s="1099"/>
      <c r="H41" s="1100"/>
      <c r="I41" s="246">
        <v>3996</v>
      </c>
      <c r="J41" s="254">
        <v>4013</v>
      </c>
      <c r="K41" s="254">
        <v>3767</v>
      </c>
      <c r="L41" s="254">
        <v>4175</v>
      </c>
      <c r="M41" s="262">
        <v>3864</v>
      </c>
    </row>
    <row r="42" spans="2:13" ht="27.75" customHeight="1" x14ac:dyDescent="0.15">
      <c r="B42" s="1076"/>
      <c r="C42" s="1077"/>
      <c r="D42" s="236"/>
      <c r="E42" s="1090" t="s">
        <v>68</v>
      </c>
      <c r="F42" s="1090"/>
      <c r="G42" s="1090"/>
      <c r="H42" s="1091"/>
      <c r="I42" s="247">
        <v>2</v>
      </c>
      <c r="J42" s="255">
        <v>2</v>
      </c>
      <c r="K42" s="255">
        <v>2</v>
      </c>
      <c r="L42" s="255">
        <v>1</v>
      </c>
      <c r="M42" s="263">
        <v>1</v>
      </c>
    </row>
    <row r="43" spans="2:13" ht="27.75" customHeight="1" x14ac:dyDescent="0.15">
      <c r="B43" s="1076"/>
      <c r="C43" s="1077"/>
      <c r="D43" s="236"/>
      <c r="E43" s="1090" t="s">
        <v>69</v>
      </c>
      <c r="F43" s="1090"/>
      <c r="G43" s="1090"/>
      <c r="H43" s="1091"/>
      <c r="I43" s="247">
        <v>339</v>
      </c>
      <c r="J43" s="255">
        <v>315</v>
      </c>
      <c r="K43" s="255">
        <v>217</v>
      </c>
      <c r="L43" s="255">
        <v>228</v>
      </c>
      <c r="M43" s="263">
        <v>197</v>
      </c>
    </row>
    <row r="44" spans="2:13" ht="27.75" customHeight="1" x14ac:dyDescent="0.15">
      <c r="B44" s="1076"/>
      <c r="C44" s="1077"/>
      <c r="D44" s="236"/>
      <c r="E44" s="1090" t="s">
        <v>71</v>
      </c>
      <c r="F44" s="1090"/>
      <c r="G44" s="1090"/>
      <c r="H44" s="1091"/>
      <c r="I44" s="247">
        <v>171</v>
      </c>
      <c r="J44" s="255">
        <v>166</v>
      </c>
      <c r="K44" s="255">
        <v>153</v>
      </c>
      <c r="L44" s="255">
        <v>139</v>
      </c>
      <c r="M44" s="263">
        <v>122</v>
      </c>
    </row>
    <row r="45" spans="2:13" ht="27.75" customHeight="1" x14ac:dyDescent="0.15">
      <c r="B45" s="1076"/>
      <c r="C45" s="1077"/>
      <c r="D45" s="236"/>
      <c r="E45" s="1090" t="s">
        <v>73</v>
      </c>
      <c r="F45" s="1090"/>
      <c r="G45" s="1090"/>
      <c r="H45" s="1091"/>
      <c r="I45" s="247">
        <v>429</v>
      </c>
      <c r="J45" s="255">
        <v>413</v>
      </c>
      <c r="K45" s="255">
        <v>409</v>
      </c>
      <c r="L45" s="255">
        <v>376</v>
      </c>
      <c r="M45" s="263">
        <v>379</v>
      </c>
    </row>
    <row r="46" spans="2:13" ht="27.75" customHeight="1" x14ac:dyDescent="0.15">
      <c r="B46" s="1076"/>
      <c r="C46" s="1077"/>
      <c r="D46" s="237"/>
      <c r="E46" s="1090" t="s">
        <v>72</v>
      </c>
      <c r="F46" s="1090"/>
      <c r="G46" s="1090"/>
      <c r="H46" s="1091"/>
      <c r="I46" s="247" t="s">
        <v>197</v>
      </c>
      <c r="J46" s="255" t="s">
        <v>197</v>
      </c>
      <c r="K46" s="255" t="s">
        <v>197</v>
      </c>
      <c r="L46" s="255" t="s">
        <v>197</v>
      </c>
      <c r="M46" s="263" t="s">
        <v>197</v>
      </c>
    </row>
    <row r="47" spans="2:13" ht="27.75" customHeight="1" x14ac:dyDescent="0.15">
      <c r="B47" s="1076"/>
      <c r="C47" s="1077"/>
      <c r="D47" s="269"/>
      <c r="E47" s="1096" t="s">
        <v>76</v>
      </c>
      <c r="F47" s="1097"/>
      <c r="G47" s="1097"/>
      <c r="H47" s="1098"/>
      <c r="I47" s="247" t="s">
        <v>197</v>
      </c>
      <c r="J47" s="255" t="s">
        <v>197</v>
      </c>
      <c r="K47" s="255" t="s">
        <v>197</v>
      </c>
      <c r="L47" s="255" t="s">
        <v>197</v>
      </c>
      <c r="M47" s="263" t="s">
        <v>197</v>
      </c>
    </row>
    <row r="48" spans="2:13" ht="27.75" customHeight="1" x14ac:dyDescent="0.15">
      <c r="B48" s="1076"/>
      <c r="C48" s="1077"/>
      <c r="D48" s="236"/>
      <c r="E48" s="1090" t="s">
        <v>80</v>
      </c>
      <c r="F48" s="1090"/>
      <c r="G48" s="1090"/>
      <c r="H48" s="1091"/>
      <c r="I48" s="247" t="s">
        <v>197</v>
      </c>
      <c r="J48" s="255" t="s">
        <v>197</v>
      </c>
      <c r="K48" s="255" t="s">
        <v>197</v>
      </c>
      <c r="L48" s="255" t="s">
        <v>197</v>
      </c>
      <c r="M48" s="263" t="s">
        <v>197</v>
      </c>
    </row>
    <row r="49" spans="2:13" ht="27.75" customHeight="1" x14ac:dyDescent="0.15">
      <c r="B49" s="1078"/>
      <c r="C49" s="1079"/>
      <c r="D49" s="236"/>
      <c r="E49" s="1090" t="s">
        <v>86</v>
      </c>
      <c r="F49" s="1090"/>
      <c r="G49" s="1090"/>
      <c r="H49" s="1091"/>
      <c r="I49" s="247" t="s">
        <v>197</v>
      </c>
      <c r="J49" s="255" t="s">
        <v>197</v>
      </c>
      <c r="K49" s="255" t="s">
        <v>197</v>
      </c>
      <c r="L49" s="255" t="s">
        <v>197</v>
      </c>
      <c r="M49" s="263" t="s">
        <v>197</v>
      </c>
    </row>
    <row r="50" spans="2:13" ht="27.75" customHeight="1" x14ac:dyDescent="0.15">
      <c r="B50" s="1094" t="s">
        <v>88</v>
      </c>
      <c r="C50" s="1095"/>
      <c r="D50" s="270"/>
      <c r="E50" s="1090" t="s">
        <v>90</v>
      </c>
      <c r="F50" s="1090"/>
      <c r="G50" s="1090"/>
      <c r="H50" s="1091"/>
      <c r="I50" s="247">
        <v>1051</v>
      </c>
      <c r="J50" s="255">
        <v>1023</v>
      </c>
      <c r="K50" s="255">
        <v>1111</v>
      </c>
      <c r="L50" s="255">
        <v>1068</v>
      </c>
      <c r="M50" s="263">
        <v>945</v>
      </c>
    </row>
    <row r="51" spans="2:13" ht="27.75" customHeight="1" x14ac:dyDescent="0.15">
      <c r="B51" s="1076"/>
      <c r="C51" s="1077"/>
      <c r="D51" s="236"/>
      <c r="E51" s="1090" t="s">
        <v>93</v>
      </c>
      <c r="F51" s="1090"/>
      <c r="G51" s="1090"/>
      <c r="H51" s="1091"/>
      <c r="I51" s="247">
        <v>3</v>
      </c>
      <c r="J51" s="255" t="s">
        <v>197</v>
      </c>
      <c r="K51" s="255" t="s">
        <v>197</v>
      </c>
      <c r="L51" s="255" t="s">
        <v>197</v>
      </c>
      <c r="M51" s="263" t="s">
        <v>197</v>
      </c>
    </row>
    <row r="52" spans="2:13" ht="27.75" customHeight="1" x14ac:dyDescent="0.15">
      <c r="B52" s="1078"/>
      <c r="C52" s="1079"/>
      <c r="D52" s="236"/>
      <c r="E52" s="1090" t="s">
        <v>42</v>
      </c>
      <c r="F52" s="1090"/>
      <c r="G52" s="1090"/>
      <c r="H52" s="1091"/>
      <c r="I52" s="247">
        <v>2540</v>
      </c>
      <c r="J52" s="255">
        <v>2559</v>
      </c>
      <c r="K52" s="255">
        <v>2543</v>
      </c>
      <c r="L52" s="255">
        <v>2661</v>
      </c>
      <c r="M52" s="263">
        <v>2650</v>
      </c>
    </row>
    <row r="53" spans="2:13" ht="27.75" customHeight="1" x14ac:dyDescent="0.15">
      <c r="B53" s="1084" t="s">
        <v>50</v>
      </c>
      <c r="C53" s="1085"/>
      <c r="D53" s="238"/>
      <c r="E53" s="1092" t="s">
        <v>95</v>
      </c>
      <c r="F53" s="1092"/>
      <c r="G53" s="1092"/>
      <c r="H53" s="1093"/>
      <c r="I53" s="248">
        <v>1343</v>
      </c>
      <c r="J53" s="256">
        <v>1327</v>
      </c>
      <c r="K53" s="256">
        <v>894</v>
      </c>
      <c r="L53" s="256">
        <v>1190</v>
      </c>
      <c r="M53" s="264">
        <v>969</v>
      </c>
    </row>
    <row r="54" spans="2:13" ht="27.75" customHeight="1" x14ac:dyDescent="0.15">
      <c r="B54" s="209" t="s">
        <v>96</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q4sMZ5forKiVzFIGDfDjL9wmkPj6RWdEHAmwj429kku3DdfEFjxBMHsnCLBgSixd9fInx8u3PdtXcCKBwBcg==" saltValue="L7hVJgTMnbnnZkcyhvYNC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91</v>
      </c>
    </row>
    <row r="54" spans="2:8" ht="29.25" customHeight="1" x14ac:dyDescent="0.2">
      <c r="B54" s="274" t="s">
        <v>8</v>
      </c>
      <c r="C54" s="280"/>
      <c r="D54" s="280"/>
      <c r="E54" s="281" t="s">
        <v>13</v>
      </c>
      <c r="F54" s="282" t="s">
        <v>217</v>
      </c>
      <c r="G54" s="282" t="s">
        <v>440</v>
      </c>
      <c r="H54" s="290" t="s">
        <v>527</v>
      </c>
    </row>
    <row r="55" spans="2:8" ht="52.5" customHeight="1" x14ac:dyDescent="0.15">
      <c r="B55" s="275"/>
      <c r="C55" s="1109" t="s">
        <v>100</v>
      </c>
      <c r="D55" s="1109"/>
      <c r="E55" s="1110"/>
      <c r="F55" s="283">
        <v>408</v>
      </c>
      <c r="G55" s="283">
        <v>424</v>
      </c>
      <c r="H55" s="291">
        <v>395</v>
      </c>
    </row>
    <row r="56" spans="2:8" ht="52.5" customHeight="1" x14ac:dyDescent="0.15">
      <c r="B56" s="276"/>
      <c r="C56" s="1111" t="s">
        <v>103</v>
      </c>
      <c r="D56" s="1111"/>
      <c r="E56" s="1112"/>
      <c r="F56" s="284">
        <v>200</v>
      </c>
      <c r="G56" s="284">
        <v>201</v>
      </c>
      <c r="H56" s="292">
        <v>38</v>
      </c>
    </row>
    <row r="57" spans="2:8" ht="53.25" customHeight="1" x14ac:dyDescent="0.15">
      <c r="B57" s="276"/>
      <c r="C57" s="1113" t="s">
        <v>65</v>
      </c>
      <c r="D57" s="1113"/>
      <c r="E57" s="1114"/>
      <c r="F57" s="285">
        <v>404</v>
      </c>
      <c r="G57" s="285">
        <v>344</v>
      </c>
      <c r="H57" s="293">
        <v>296</v>
      </c>
    </row>
    <row r="58" spans="2:8" ht="45.75" customHeight="1" x14ac:dyDescent="0.15">
      <c r="B58" s="277"/>
      <c r="C58" s="1101" t="s">
        <v>138</v>
      </c>
      <c r="D58" s="1102"/>
      <c r="E58" s="1103"/>
      <c r="F58" s="286">
        <v>101</v>
      </c>
      <c r="G58" s="286">
        <v>102</v>
      </c>
      <c r="H58" s="294">
        <v>103</v>
      </c>
    </row>
    <row r="59" spans="2:8" ht="45.75" customHeight="1" x14ac:dyDescent="0.15">
      <c r="B59" s="277"/>
      <c r="C59" s="1101" t="s">
        <v>541</v>
      </c>
      <c r="D59" s="1102"/>
      <c r="E59" s="1103"/>
      <c r="F59" s="286">
        <v>33</v>
      </c>
      <c r="G59" s="286">
        <v>44</v>
      </c>
      <c r="H59" s="294">
        <v>75</v>
      </c>
    </row>
    <row r="60" spans="2:8" ht="45.75" customHeight="1" x14ac:dyDescent="0.15">
      <c r="B60" s="277"/>
      <c r="C60" s="1101" t="s">
        <v>129</v>
      </c>
      <c r="D60" s="1102"/>
      <c r="E60" s="1103"/>
      <c r="F60" s="286">
        <v>62</v>
      </c>
      <c r="G60" s="286">
        <v>63</v>
      </c>
      <c r="H60" s="294">
        <v>64</v>
      </c>
    </row>
    <row r="61" spans="2:8" ht="45.75" customHeight="1" x14ac:dyDescent="0.15">
      <c r="B61" s="277"/>
      <c r="C61" s="1101" t="s">
        <v>542</v>
      </c>
      <c r="D61" s="1102"/>
      <c r="E61" s="1103"/>
      <c r="F61" s="286">
        <v>4</v>
      </c>
      <c r="G61" s="286">
        <v>19</v>
      </c>
      <c r="H61" s="294">
        <v>35</v>
      </c>
    </row>
    <row r="62" spans="2:8" ht="45.75" customHeight="1" x14ac:dyDescent="0.15">
      <c r="B62" s="278"/>
      <c r="C62" s="1104" t="s">
        <v>543</v>
      </c>
      <c r="D62" s="1105"/>
      <c r="E62" s="1106"/>
      <c r="F62" s="287" t="s">
        <v>544</v>
      </c>
      <c r="G62" s="287">
        <v>9</v>
      </c>
      <c r="H62" s="295">
        <v>19</v>
      </c>
    </row>
    <row r="63" spans="2:8" ht="52.5" customHeight="1" x14ac:dyDescent="0.15">
      <c r="B63" s="279"/>
      <c r="C63" s="1107" t="s">
        <v>109</v>
      </c>
      <c r="D63" s="1107"/>
      <c r="E63" s="1108"/>
      <c r="F63" s="288">
        <v>1012</v>
      </c>
      <c r="G63" s="288">
        <v>969</v>
      </c>
      <c r="H63" s="296">
        <v>729</v>
      </c>
    </row>
    <row r="64" spans="2:8" ht="15" customHeight="1" x14ac:dyDescent="0.15"/>
    <row r="65" ht="0" hidden="1" customHeight="1" x14ac:dyDescent="0.15"/>
    <row r="66" ht="0" hidden="1" customHeight="1" x14ac:dyDescent="0.15"/>
  </sheetData>
  <sheetProtection algorithmName="SHA-512" hashValue="JJAngR5ydX5G2NRS3k1uHbaqw7S4OrxrY6fW7tKE0Dda8khW616HLaeFUCTG5OwbQsHIydbM5ocLtzP9OTObYA==" saltValue="hRBwHNXqLhc0TMMaIHhfP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298"/>
      <c r="B1" s="300"/>
      <c r="DD1" s="108"/>
      <c r="DE1" s="108"/>
    </row>
    <row r="2" spans="1:143" ht="25.5" customHeight="1" x14ac:dyDescent="0.15">
      <c r="A2" s="299"/>
      <c r="C2" s="299"/>
      <c r="O2" s="299"/>
      <c r="P2" s="299"/>
      <c r="Q2" s="299"/>
      <c r="R2" s="299"/>
      <c r="S2" s="299"/>
      <c r="T2" s="299"/>
      <c r="U2" s="299"/>
      <c r="V2" s="299"/>
      <c r="W2" s="299"/>
      <c r="X2" s="299"/>
      <c r="Y2" s="299"/>
      <c r="Z2" s="299"/>
      <c r="AA2" s="299"/>
      <c r="AB2" s="299"/>
      <c r="AC2" s="299"/>
      <c r="AD2" s="299"/>
      <c r="AE2" s="299"/>
      <c r="AF2" s="299"/>
      <c r="AG2" s="299"/>
      <c r="AH2" s="299"/>
      <c r="AI2" s="299"/>
      <c r="AU2" s="299"/>
      <c r="BG2" s="299"/>
      <c r="BS2" s="299"/>
      <c r="CE2" s="299"/>
      <c r="CQ2" s="299"/>
      <c r="DD2" s="108"/>
      <c r="DE2" s="108"/>
    </row>
    <row r="3" spans="1:143" ht="25.5" customHeight="1" x14ac:dyDescent="0.15">
      <c r="A3" s="299"/>
      <c r="C3" s="299"/>
      <c r="O3" s="299"/>
      <c r="P3" s="299"/>
      <c r="Q3" s="299"/>
      <c r="R3" s="299"/>
      <c r="S3" s="299"/>
      <c r="T3" s="299"/>
      <c r="U3" s="299"/>
      <c r="V3" s="299"/>
      <c r="W3" s="299"/>
      <c r="X3" s="299"/>
      <c r="Y3" s="299"/>
      <c r="Z3" s="299"/>
      <c r="AA3" s="299"/>
      <c r="AB3" s="299"/>
      <c r="AC3" s="299"/>
      <c r="AD3" s="299"/>
      <c r="AE3" s="299"/>
      <c r="AF3" s="299"/>
      <c r="AG3" s="299"/>
      <c r="AH3" s="299"/>
      <c r="AI3" s="299"/>
      <c r="AU3" s="299"/>
      <c r="BG3" s="299"/>
      <c r="BS3" s="299"/>
      <c r="CE3" s="299"/>
      <c r="CQ3" s="299"/>
      <c r="DD3" s="108"/>
      <c r="DE3" s="108"/>
    </row>
    <row r="4" spans="1:143" s="95" customFormat="1" x14ac:dyDescent="0.1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321"/>
      <c r="DE4" s="321"/>
      <c r="DF4" s="94"/>
      <c r="DG4" s="94"/>
      <c r="DH4" s="94"/>
      <c r="DI4" s="94"/>
      <c r="DJ4" s="94"/>
      <c r="DK4" s="94"/>
      <c r="DL4" s="94"/>
      <c r="DM4" s="94"/>
      <c r="DN4" s="94"/>
      <c r="DO4" s="94"/>
      <c r="DP4" s="94"/>
      <c r="DQ4" s="94"/>
      <c r="DR4" s="94"/>
      <c r="DS4" s="94"/>
      <c r="DT4" s="94"/>
      <c r="DU4" s="94"/>
      <c r="DV4" s="94"/>
      <c r="DW4" s="94"/>
    </row>
    <row r="5" spans="1:143" s="95" customFormat="1" x14ac:dyDescent="0.15">
      <c r="A5" s="299"/>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321"/>
      <c r="DE5" s="321"/>
      <c r="DF5" s="94"/>
      <c r="DG5" s="94"/>
      <c r="DH5" s="94"/>
      <c r="DI5" s="94"/>
      <c r="DJ5" s="94"/>
      <c r="DK5" s="94"/>
      <c r="DL5" s="94"/>
      <c r="DM5" s="94"/>
      <c r="DN5" s="94"/>
      <c r="DO5" s="94"/>
      <c r="DP5" s="94"/>
      <c r="DQ5" s="94"/>
      <c r="DR5" s="94"/>
      <c r="DS5" s="94"/>
      <c r="DT5" s="94"/>
      <c r="DU5" s="94"/>
      <c r="DV5" s="94"/>
      <c r="DW5" s="94"/>
    </row>
    <row r="6" spans="1:143" s="95" customFormat="1" x14ac:dyDescent="0.1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321"/>
      <c r="DE6" s="321"/>
      <c r="DF6" s="94"/>
      <c r="DG6" s="94"/>
      <c r="DH6" s="94"/>
      <c r="DI6" s="94"/>
      <c r="DJ6" s="94"/>
      <c r="DK6" s="94"/>
      <c r="DL6" s="94"/>
      <c r="DM6" s="94"/>
      <c r="DN6" s="94"/>
      <c r="DO6" s="94"/>
      <c r="DP6" s="94"/>
      <c r="DQ6" s="94"/>
      <c r="DR6" s="94"/>
      <c r="DS6" s="94"/>
      <c r="DT6" s="94"/>
      <c r="DU6" s="94"/>
      <c r="DV6" s="94"/>
      <c r="DW6" s="94"/>
    </row>
    <row r="7" spans="1:143" s="95" customFormat="1" x14ac:dyDescent="0.1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321"/>
      <c r="DE7" s="321"/>
      <c r="DF7" s="94"/>
      <c r="DG7" s="94"/>
      <c r="DH7" s="94"/>
      <c r="DI7" s="94"/>
      <c r="DJ7" s="94"/>
      <c r="DK7" s="94"/>
      <c r="DL7" s="94"/>
      <c r="DM7" s="94"/>
      <c r="DN7" s="94"/>
      <c r="DO7" s="94"/>
      <c r="DP7" s="94"/>
      <c r="DQ7" s="94"/>
      <c r="DR7" s="94"/>
      <c r="DS7" s="94"/>
      <c r="DT7" s="94"/>
      <c r="DU7" s="94"/>
      <c r="DV7" s="94"/>
      <c r="DW7" s="94"/>
    </row>
    <row r="8" spans="1:143" s="95" customFormat="1" x14ac:dyDescent="0.15">
      <c r="A8" s="299"/>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321"/>
      <c r="DE8" s="321"/>
      <c r="DF8" s="94"/>
      <c r="DG8" s="94"/>
      <c r="DH8" s="94"/>
      <c r="DI8" s="94"/>
      <c r="DJ8" s="94"/>
      <c r="DK8" s="94"/>
      <c r="DL8" s="94"/>
      <c r="DM8" s="94"/>
      <c r="DN8" s="94"/>
      <c r="DO8" s="94"/>
      <c r="DP8" s="94"/>
      <c r="DQ8" s="94"/>
      <c r="DR8" s="94"/>
      <c r="DS8" s="94"/>
      <c r="DT8" s="94"/>
      <c r="DU8" s="94"/>
      <c r="DV8" s="94"/>
      <c r="DW8" s="94"/>
    </row>
    <row r="9" spans="1:143" s="95" customFormat="1" x14ac:dyDescent="0.15">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321"/>
      <c r="DE9" s="321"/>
      <c r="DF9" s="94"/>
      <c r="DG9" s="94"/>
      <c r="DH9" s="94"/>
      <c r="DI9" s="94"/>
      <c r="DJ9" s="94"/>
      <c r="DK9" s="94"/>
      <c r="DL9" s="94"/>
      <c r="DM9" s="94"/>
      <c r="DN9" s="94"/>
      <c r="DO9" s="94"/>
      <c r="DP9" s="94"/>
      <c r="DQ9" s="94"/>
      <c r="DR9" s="94"/>
      <c r="DS9" s="94"/>
      <c r="DT9" s="94"/>
      <c r="DU9" s="94"/>
      <c r="DV9" s="94"/>
      <c r="DW9" s="94"/>
    </row>
    <row r="10" spans="1:143" s="95" customFormat="1" x14ac:dyDescent="0.15">
      <c r="A10" s="299"/>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321"/>
      <c r="DE10" s="321"/>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29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321"/>
      <c r="DE11" s="321"/>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29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321"/>
      <c r="DE12" s="321"/>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299"/>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321"/>
      <c r="DE13" s="321"/>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321"/>
      <c r="DE14" s="321"/>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321"/>
      <c r="DE15" s="321"/>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321"/>
      <c r="DE16" s="321"/>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321"/>
      <c r="DE17" s="321"/>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321"/>
      <c r="DE18" s="321"/>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1"/>
      <c r="C21" s="104"/>
      <c r="D21" s="104"/>
      <c r="E21" s="104"/>
      <c r="F21" s="104"/>
      <c r="G21" s="104"/>
      <c r="H21" s="104"/>
      <c r="I21" s="104"/>
      <c r="J21" s="104"/>
      <c r="K21" s="104"/>
      <c r="L21" s="104"/>
      <c r="M21" s="104"/>
      <c r="N21" s="31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19"/>
      <c r="AU21" s="104"/>
      <c r="AV21" s="104"/>
      <c r="AW21" s="104"/>
      <c r="AX21" s="104"/>
      <c r="AY21" s="104"/>
      <c r="AZ21" s="104"/>
      <c r="BA21" s="104"/>
      <c r="BB21" s="104"/>
      <c r="BC21" s="104"/>
      <c r="BD21" s="104"/>
      <c r="BE21" s="104"/>
      <c r="BF21" s="319"/>
      <c r="BG21" s="104"/>
      <c r="BH21" s="104"/>
      <c r="BI21" s="104"/>
      <c r="BJ21" s="104"/>
      <c r="BK21" s="104"/>
      <c r="BL21" s="104"/>
      <c r="BM21" s="104"/>
      <c r="BN21" s="104"/>
      <c r="BO21" s="104"/>
      <c r="BP21" s="104"/>
      <c r="BQ21" s="104"/>
      <c r="BR21" s="319"/>
      <c r="BS21" s="104"/>
      <c r="BT21" s="104"/>
      <c r="BU21" s="104"/>
      <c r="BV21" s="104"/>
      <c r="BW21" s="104"/>
      <c r="BX21" s="104"/>
      <c r="BY21" s="104"/>
      <c r="BZ21" s="104"/>
      <c r="CA21" s="104"/>
      <c r="CB21" s="104"/>
      <c r="CC21" s="104"/>
      <c r="CD21" s="319"/>
      <c r="CE21" s="104"/>
      <c r="CF21" s="104"/>
      <c r="CG21" s="104"/>
      <c r="CH21" s="104"/>
      <c r="CI21" s="104"/>
      <c r="CJ21" s="104"/>
      <c r="CK21" s="104"/>
      <c r="CL21" s="104"/>
      <c r="CM21" s="104"/>
      <c r="CN21" s="104"/>
      <c r="CO21" s="104"/>
      <c r="CP21" s="319"/>
      <c r="CQ21" s="104"/>
      <c r="CR21" s="104"/>
      <c r="CS21" s="104"/>
      <c r="CT21" s="104"/>
      <c r="CU21" s="104"/>
      <c r="CV21" s="104"/>
      <c r="CW21" s="104"/>
      <c r="CX21" s="104"/>
      <c r="CY21" s="104"/>
      <c r="CZ21" s="104"/>
      <c r="DA21" s="104"/>
      <c r="DB21" s="319"/>
      <c r="DC21" s="104"/>
      <c r="DD21" s="178"/>
      <c r="DE21" s="108"/>
      <c r="MM21" s="324"/>
    </row>
    <row r="22" spans="1:351" ht="17.25" x14ac:dyDescent="0.15">
      <c r="B22" s="97"/>
      <c r="MM22" s="324"/>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2"/>
      <c r="DD40" s="302"/>
      <c r="DE40" s="108"/>
    </row>
    <row r="41" spans="2:109" ht="17.25" x14ac:dyDescent="0.15">
      <c r="B41" s="99" t="s">
        <v>545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6"/>
      <c r="I42" s="297"/>
      <c r="J42" s="297"/>
      <c r="K42" s="297"/>
      <c r="AM42" s="306"/>
      <c r="AN42" s="306" t="s">
        <v>546</v>
      </c>
      <c r="AP42" s="297"/>
      <c r="AQ42" s="297"/>
      <c r="AR42" s="297"/>
      <c r="AY42" s="306"/>
      <c r="BA42" s="297"/>
      <c r="BB42" s="297"/>
      <c r="BC42" s="297"/>
      <c r="BK42" s="306"/>
      <c r="BM42" s="297"/>
      <c r="BN42" s="297"/>
      <c r="BO42" s="297"/>
      <c r="BW42" s="306"/>
      <c r="BY42" s="297"/>
      <c r="BZ42" s="297"/>
      <c r="CA42" s="297"/>
      <c r="CI42" s="306"/>
      <c r="CK42" s="297"/>
      <c r="CL42" s="297"/>
      <c r="CM42" s="297"/>
      <c r="CU42" s="306"/>
      <c r="CW42" s="297"/>
      <c r="CX42" s="297"/>
      <c r="CY42" s="297"/>
    </row>
    <row r="43" spans="2:109" ht="13.5" customHeight="1" x14ac:dyDescent="0.15">
      <c r="B43" s="97"/>
      <c r="AN43" s="1122" t="s">
        <v>551</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x14ac:dyDescent="0.1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x14ac:dyDescent="0.1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x14ac:dyDescent="0.1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x14ac:dyDescent="0.1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x14ac:dyDescent="0.15">
      <c r="B48" s="97"/>
      <c r="H48" s="308"/>
      <c r="I48" s="308"/>
      <c r="J48" s="308"/>
      <c r="AN48" s="308"/>
      <c r="AO48" s="308"/>
      <c r="AP48" s="308"/>
      <c r="AZ48" s="308"/>
      <c r="BA48" s="308"/>
      <c r="BB48" s="308"/>
      <c r="BL48" s="308"/>
      <c r="BM48" s="308"/>
      <c r="BN48" s="308"/>
      <c r="BX48" s="308"/>
      <c r="BY48" s="308"/>
      <c r="BZ48" s="308"/>
      <c r="CJ48" s="308"/>
      <c r="CK48" s="308"/>
      <c r="CL48" s="308"/>
      <c r="CV48" s="308"/>
      <c r="CW48" s="308"/>
      <c r="CX48" s="308"/>
    </row>
    <row r="49" spans="1:109" x14ac:dyDescent="0.15">
      <c r="B49" s="97"/>
      <c r="AN49" s="50" t="s">
        <v>165</v>
      </c>
    </row>
    <row r="50" spans="1:109" x14ac:dyDescent="0.15">
      <c r="B50" s="97"/>
      <c r="G50" s="1116"/>
      <c r="H50" s="1116"/>
      <c r="I50" s="1116"/>
      <c r="J50" s="1116"/>
      <c r="K50" s="312"/>
      <c r="L50" s="312"/>
      <c r="M50" s="317"/>
      <c r="N50" s="317"/>
      <c r="AN50" s="1135"/>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18" t="s">
        <v>526</v>
      </c>
      <c r="BQ50" s="1118"/>
      <c r="BR50" s="1118"/>
      <c r="BS50" s="1118"/>
      <c r="BT50" s="1118"/>
      <c r="BU50" s="1118"/>
      <c r="BV50" s="1118"/>
      <c r="BW50" s="1118"/>
      <c r="BX50" s="1118" t="s">
        <v>376</v>
      </c>
      <c r="BY50" s="1118"/>
      <c r="BZ50" s="1118"/>
      <c r="CA50" s="1118"/>
      <c r="CB50" s="1118"/>
      <c r="CC50" s="1118"/>
      <c r="CD50" s="1118"/>
      <c r="CE50" s="1118"/>
      <c r="CF50" s="1118" t="s">
        <v>217</v>
      </c>
      <c r="CG50" s="1118"/>
      <c r="CH50" s="1118"/>
      <c r="CI50" s="1118"/>
      <c r="CJ50" s="1118"/>
      <c r="CK50" s="1118"/>
      <c r="CL50" s="1118"/>
      <c r="CM50" s="1118"/>
      <c r="CN50" s="1118" t="s">
        <v>440</v>
      </c>
      <c r="CO50" s="1118"/>
      <c r="CP50" s="1118"/>
      <c r="CQ50" s="1118"/>
      <c r="CR50" s="1118"/>
      <c r="CS50" s="1118"/>
      <c r="CT50" s="1118"/>
      <c r="CU50" s="1118"/>
      <c r="CV50" s="1118" t="s">
        <v>527</v>
      </c>
      <c r="CW50" s="1118"/>
      <c r="CX50" s="1118"/>
      <c r="CY50" s="1118"/>
      <c r="CZ50" s="1118"/>
      <c r="DA50" s="1118"/>
      <c r="DB50" s="1118"/>
      <c r="DC50" s="1118"/>
    </row>
    <row r="51" spans="1:109" ht="13.5" customHeight="1" x14ac:dyDescent="0.15">
      <c r="B51" s="97"/>
      <c r="G51" s="1131"/>
      <c r="H51" s="1131"/>
      <c r="I51" s="1134"/>
      <c r="J51" s="1134"/>
      <c r="K51" s="1132"/>
      <c r="L51" s="1132"/>
      <c r="M51" s="1132"/>
      <c r="N51" s="1132"/>
      <c r="AM51" s="308"/>
      <c r="AN51" s="1119" t="s">
        <v>547</v>
      </c>
      <c r="AO51" s="1119"/>
      <c r="AP51" s="1119"/>
      <c r="AQ51" s="1119"/>
      <c r="AR51" s="1119"/>
      <c r="AS51" s="1119"/>
      <c r="AT51" s="1119"/>
      <c r="AU51" s="1119"/>
      <c r="AV51" s="1119"/>
      <c r="AW51" s="1119"/>
      <c r="AX51" s="1119"/>
      <c r="AY51" s="1119"/>
      <c r="AZ51" s="1119"/>
      <c r="BA51" s="1119"/>
      <c r="BB51" s="1119" t="s">
        <v>548</v>
      </c>
      <c r="BC51" s="1119"/>
      <c r="BD51" s="1119"/>
      <c r="BE51" s="1119"/>
      <c r="BF51" s="1119"/>
      <c r="BG51" s="1119"/>
      <c r="BH51" s="1119"/>
      <c r="BI51" s="1119"/>
      <c r="BJ51" s="1119"/>
      <c r="BK51" s="1119"/>
      <c r="BL51" s="1119"/>
      <c r="BM51" s="1119"/>
      <c r="BN51" s="1119"/>
      <c r="BO51" s="1119"/>
      <c r="BP51" s="1133"/>
      <c r="BQ51" s="1115"/>
      <c r="BR51" s="1115"/>
      <c r="BS51" s="1115"/>
      <c r="BT51" s="1115"/>
      <c r="BU51" s="1115"/>
      <c r="BV51" s="1115"/>
      <c r="BW51" s="1115"/>
      <c r="BX51" s="1115">
        <v>64.2</v>
      </c>
      <c r="BY51" s="1115"/>
      <c r="BZ51" s="1115"/>
      <c r="CA51" s="1115"/>
      <c r="CB51" s="1115"/>
      <c r="CC51" s="1115"/>
      <c r="CD51" s="1115"/>
      <c r="CE51" s="1115"/>
      <c r="CF51" s="1115">
        <v>45.3</v>
      </c>
      <c r="CG51" s="1115"/>
      <c r="CH51" s="1115"/>
      <c r="CI51" s="1115"/>
      <c r="CJ51" s="1115"/>
      <c r="CK51" s="1115"/>
      <c r="CL51" s="1115"/>
      <c r="CM51" s="1115"/>
      <c r="CN51" s="1115">
        <v>60.8</v>
      </c>
      <c r="CO51" s="1115"/>
      <c r="CP51" s="1115"/>
      <c r="CQ51" s="1115"/>
      <c r="CR51" s="1115"/>
      <c r="CS51" s="1115"/>
      <c r="CT51" s="1115"/>
      <c r="CU51" s="1115"/>
      <c r="CV51" s="1115">
        <v>50.7</v>
      </c>
      <c r="CW51" s="1115"/>
      <c r="CX51" s="1115"/>
      <c r="CY51" s="1115"/>
      <c r="CZ51" s="1115"/>
      <c r="DA51" s="1115"/>
      <c r="DB51" s="1115"/>
      <c r="DC51" s="1115"/>
    </row>
    <row r="52" spans="1:109" x14ac:dyDescent="0.15">
      <c r="B52" s="97"/>
      <c r="G52" s="1131"/>
      <c r="H52" s="1131"/>
      <c r="I52" s="1134"/>
      <c r="J52" s="1134"/>
      <c r="K52" s="1132"/>
      <c r="L52" s="1132"/>
      <c r="M52" s="1132"/>
      <c r="N52" s="1132"/>
      <c r="AM52" s="308"/>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5"/>
      <c r="BQ52" s="1115"/>
      <c r="BR52" s="1115"/>
      <c r="BS52" s="1115"/>
      <c r="BT52" s="1115"/>
      <c r="BU52" s="1115"/>
      <c r="BV52" s="1115"/>
      <c r="BW52" s="1115"/>
      <c r="BX52" s="1115"/>
      <c r="BY52" s="1115"/>
      <c r="BZ52" s="1115"/>
      <c r="CA52" s="1115"/>
      <c r="CB52" s="1115"/>
      <c r="CC52" s="1115"/>
      <c r="CD52" s="1115"/>
      <c r="CE52" s="1115"/>
      <c r="CF52" s="1115"/>
      <c r="CG52" s="1115"/>
      <c r="CH52" s="1115"/>
      <c r="CI52" s="1115"/>
      <c r="CJ52" s="1115"/>
      <c r="CK52" s="1115"/>
      <c r="CL52" s="1115"/>
      <c r="CM52" s="1115"/>
      <c r="CN52" s="1115"/>
      <c r="CO52" s="1115"/>
      <c r="CP52" s="1115"/>
      <c r="CQ52" s="1115"/>
      <c r="CR52" s="1115"/>
      <c r="CS52" s="1115"/>
      <c r="CT52" s="1115"/>
      <c r="CU52" s="1115"/>
      <c r="CV52" s="1115"/>
      <c r="CW52" s="1115"/>
      <c r="CX52" s="1115"/>
      <c r="CY52" s="1115"/>
      <c r="CZ52" s="1115"/>
      <c r="DA52" s="1115"/>
      <c r="DB52" s="1115"/>
      <c r="DC52" s="1115"/>
    </row>
    <row r="53" spans="1:109" x14ac:dyDescent="0.15">
      <c r="A53" s="297"/>
      <c r="B53" s="97"/>
      <c r="G53" s="1131"/>
      <c r="H53" s="1131"/>
      <c r="I53" s="1116"/>
      <c r="J53" s="1116"/>
      <c r="K53" s="1132"/>
      <c r="L53" s="1132"/>
      <c r="M53" s="1132"/>
      <c r="N53" s="1132"/>
      <c r="AM53" s="308"/>
      <c r="AN53" s="1119"/>
      <c r="AO53" s="1119"/>
      <c r="AP53" s="1119"/>
      <c r="AQ53" s="1119"/>
      <c r="AR53" s="1119"/>
      <c r="AS53" s="1119"/>
      <c r="AT53" s="1119"/>
      <c r="AU53" s="1119"/>
      <c r="AV53" s="1119"/>
      <c r="AW53" s="1119"/>
      <c r="AX53" s="1119"/>
      <c r="AY53" s="1119"/>
      <c r="AZ53" s="1119"/>
      <c r="BA53" s="1119"/>
      <c r="BB53" s="1119" t="s">
        <v>549</v>
      </c>
      <c r="BC53" s="1119"/>
      <c r="BD53" s="1119"/>
      <c r="BE53" s="1119"/>
      <c r="BF53" s="1119"/>
      <c r="BG53" s="1119"/>
      <c r="BH53" s="1119"/>
      <c r="BI53" s="1119"/>
      <c r="BJ53" s="1119"/>
      <c r="BK53" s="1119"/>
      <c r="BL53" s="1119"/>
      <c r="BM53" s="1119"/>
      <c r="BN53" s="1119"/>
      <c r="BO53" s="1119"/>
      <c r="BP53" s="1133"/>
      <c r="BQ53" s="1115"/>
      <c r="BR53" s="1115"/>
      <c r="BS53" s="1115"/>
      <c r="BT53" s="1115"/>
      <c r="BU53" s="1115"/>
      <c r="BV53" s="1115"/>
      <c r="BW53" s="1115"/>
      <c r="BX53" s="1115">
        <v>49.2</v>
      </c>
      <c r="BY53" s="1115"/>
      <c r="BZ53" s="1115"/>
      <c r="CA53" s="1115"/>
      <c r="CB53" s="1115"/>
      <c r="CC53" s="1115"/>
      <c r="CD53" s="1115"/>
      <c r="CE53" s="1115"/>
      <c r="CF53" s="1115">
        <v>51.8</v>
      </c>
      <c r="CG53" s="1115"/>
      <c r="CH53" s="1115"/>
      <c r="CI53" s="1115"/>
      <c r="CJ53" s="1115"/>
      <c r="CK53" s="1115"/>
      <c r="CL53" s="1115"/>
      <c r="CM53" s="1115"/>
      <c r="CN53" s="1115">
        <v>54.4</v>
      </c>
      <c r="CO53" s="1115"/>
      <c r="CP53" s="1115"/>
      <c r="CQ53" s="1115"/>
      <c r="CR53" s="1115"/>
      <c r="CS53" s="1115"/>
      <c r="CT53" s="1115"/>
      <c r="CU53" s="1115"/>
      <c r="CV53" s="1115">
        <v>55.9</v>
      </c>
      <c r="CW53" s="1115"/>
      <c r="CX53" s="1115"/>
      <c r="CY53" s="1115"/>
      <c r="CZ53" s="1115"/>
      <c r="DA53" s="1115"/>
      <c r="DB53" s="1115"/>
      <c r="DC53" s="1115"/>
    </row>
    <row r="54" spans="1:109" x14ac:dyDescent="0.15">
      <c r="A54" s="297"/>
      <c r="B54" s="97"/>
      <c r="G54" s="1131"/>
      <c r="H54" s="1131"/>
      <c r="I54" s="1116"/>
      <c r="J54" s="1116"/>
      <c r="K54" s="1132"/>
      <c r="L54" s="1132"/>
      <c r="M54" s="1132"/>
      <c r="N54" s="1132"/>
      <c r="AM54" s="308"/>
      <c r="AN54" s="1119"/>
      <c r="AO54" s="1119"/>
      <c r="AP54" s="1119"/>
      <c r="AQ54" s="1119"/>
      <c r="AR54" s="1119"/>
      <c r="AS54" s="1119"/>
      <c r="AT54" s="1119"/>
      <c r="AU54" s="1119"/>
      <c r="AV54" s="1119"/>
      <c r="AW54" s="1119"/>
      <c r="AX54" s="1119"/>
      <c r="AY54" s="1119"/>
      <c r="AZ54" s="1119"/>
      <c r="BA54" s="1119"/>
      <c r="BB54" s="1119"/>
      <c r="BC54" s="1119"/>
      <c r="BD54" s="1119"/>
      <c r="BE54" s="1119"/>
      <c r="BF54" s="1119"/>
      <c r="BG54" s="1119"/>
      <c r="BH54" s="1119"/>
      <c r="BI54" s="1119"/>
      <c r="BJ54" s="1119"/>
      <c r="BK54" s="1119"/>
      <c r="BL54" s="1119"/>
      <c r="BM54" s="1119"/>
      <c r="BN54" s="1119"/>
      <c r="BO54" s="1119"/>
      <c r="BP54" s="1115"/>
      <c r="BQ54" s="1115"/>
      <c r="BR54" s="1115"/>
      <c r="BS54" s="1115"/>
      <c r="BT54" s="1115"/>
      <c r="BU54" s="1115"/>
      <c r="BV54" s="1115"/>
      <c r="BW54" s="1115"/>
      <c r="BX54" s="1115"/>
      <c r="BY54" s="1115"/>
      <c r="BZ54" s="1115"/>
      <c r="CA54" s="1115"/>
      <c r="CB54" s="1115"/>
      <c r="CC54" s="1115"/>
      <c r="CD54" s="1115"/>
      <c r="CE54" s="1115"/>
      <c r="CF54" s="1115"/>
      <c r="CG54" s="1115"/>
      <c r="CH54" s="1115"/>
      <c r="CI54" s="1115"/>
      <c r="CJ54" s="1115"/>
      <c r="CK54" s="1115"/>
      <c r="CL54" s="1115"/>
      <c r="CM54" s="1115"/>
      <c r="CN54" s="1115"/>
      <c r="CO54" s="1115"/>
      <c r="CP54" s="1115"/>
      <c r="CQ54" s="1115"/>
      <c r="CR54" s="1115"/>
      <c r="CS54" s="1115"/>
      <c r="CT54" s="1115"/>
      <c r="CU54" s="1115"/>
      <c r="CV54" s="1115"/>
      <c r="CW54" s="1115"/>
      <c r="CX54" s="1115"/>
      <c r="CY54" s="1115"/>
      <c r="CZ54" s="1115"/>
      <c r="DA54" s="1115"/>
      <c r="DB54" s="1115"/>
      <c r="DC54" s="1115"/>
    </row>
    <row r="55" spans="1:109" x14ac:dyDescent="0.15">
      <c r="A55" s="297"/>
      <c r="B55" s="97"/>
      <c r="G55" s="1116"/>
      <c r="H55" s="1116"/>
      <c r="I55" s="1116"/>
      <c r="J55" s="1116"/>
      <c r="K55" s="1132"/>
      <c r="L55" s="1132"/>
      <c r="M55" s="1132"/>
      <c r="N55" s="1132"/>
      <c r="AN55" s="1118" t="s">
        <v>55</v>
      </c>
      <c r="AO55" s="1118"/>
      <c r="AP55" s="1118"/>
      <c r="AQ55" s="1118"/>
      <c r="AR55" s="1118"/>
      <c r="AS55" s="1118"/>
      <c r="AT55" s="1118"/>
      <c r="AU55" s="1118"/>
      <c r="AV55" s="1118"/>
      <c r="AW55" s="1118"/>
      <c r="AX55" s="1118"/>
      <c r="AY55" s="1118"/>
      <c r="AZ55" s="1118"/>
      <c r="BA55" s="1118"/>
      <c r="BB55" s="1119" t="s">
        <v>548</v>
      </c>
      <c r="BC55" s="1119"/>
      <c r="BD55" s="1119"/>
      <c r="BE55" s="1119"/>
      <c r="BF55" s="1119"/>
      <c r="BG55" s="1119"/>
      <c r="BH55" s="1119"/>
      <c r="BI55" s="1119"/>
      <c r="BJ55" s="1119"/>
      <c r="BK55" s="1119"/>
      <c r="BL55" s="1119"/>
      <c r="BM55" s="1119"/>
      <c r="BN55" s="1119"/>
      <c r="BO55" s="1119"/>
      <c r="BP55" s="1133"/>
      <c r="BQ55" s="1115"/>
      <c r="BR55" s="1115"/>
      <c r="BS55" s="1115"/>
      <c r="BT55" s="1115"/>
      <c r="BU55" s="1115"/>
      <c r="BV55" s="1115"/>
      <c r="BW55" s="1115"/>
      <c r="BX55" s="1115">
        <v>0</v>
      </c>
      <c r="BY55" s="1115"/>
      <c r="BZ55" s="1115"/>
      <c r="CA55" s="1115"/>
      <c r="CB55" s="1115"/>
      <c r="CC55" s="1115"/>
      <c r="CD55" s="1115"/>
      <c r="CE55" s="1115"/>
      <c r="CF55" s="1115">
        <v>0</v>
      </c>
      <c r="CG55" s="1115"/>
      <c r="CH55" s="1115"/>
      <c r="CI55" s="1115"/>
      <c r="CJ55" s="1115"/>
      <c r="CK55" s="1115"/>
      <c r="CL55" s="1115"/>
      <c r="CM55" s="1115"/>
      <c r="CN55" s="1115">
        <v>0</v>
      </c>
      <c r="CO55" s="1115"/>
      <c r="CP55" s="1115"/>
      <c r="CQ55" s="1115"/>
      <c r="CR55" s="1115"/>
      <c r="CS55" s="1115"/>
      <c r="CT55" s="1115"/>
      <c r="CU55" s="1115"/>
      <c r="CV55" s="1115">
        <v>0</v>
      </c>
      <c r="CW55" s="1115"/>
      <c r="CX55" s="1115"/>
      <c r="CY55" s="1115"/>
      <c r="CZ55" s="1115"/>
      <c r="DA55" s="1115"/>
      <c r="DB55" s="1115"/>
      <c r="DC55" s="1115"/>
    </row>
    <row r="56" spans="1:109" x14ac:dyDescent="0.15">
      <c r="A56" s="297"/>
      <c r="B56" s="97"/>
      <c r="G56" s="1116"/>
      <c r="H56" s="1116"/>
      <c r="I56" s="1116"/>
      <c r="J56" s="1116"/>
      <c r="K56" s="1132"/>
      <c r="L56" s="1132"/>
      <c r="M56" s="1132"/>
      <c r="N56" s="1132"/>
      <c r="AN56" s="1118"/>
      <c r="AO56" s="1118"/>
      <c r="AP56" s="1118"/>
      <c r="AQ56" s="1118"/>
      <c r="AR56" s="1118"/>
      <c r="AS56" s="1118"/>
      <c r="AT56" s="1118"/>
      <c r="AU56" s="1118"/>
      <c r="AV56" s="1118"/>
      <c r="AW56" s="1118"/>
      <c r="AX56" s="1118"/>
      <c r="AY56" s="1118"/>
      <c r="AZ56" s="1118"/>
      <c r="BA56" s="1118"/>
      <c r="BB56" s="1119"/>
      <c r="BC56" s="1119"/>
      <c r="BD56" s="1119"/>
      <c r="BE56" s="1119"/>
      <c r="BF56" s="1119"/>
      <c r="BG56" s="1119"/>
      <c r="BH56" s="1119"/>
      <c r="BI56" s="1119"/>
      <c r="BJ56" s="1119"/>
      <c r="BK56" s="1119"/>
      <c r="BL56" s="1119"/>
      <c r="BM56" s="1119"/>
      <c r="BN56" s="1119"/>
      <c r="BO56" s="1119"/>
      <c r="BP56" s="1115"/>
      <c r="BQ56" s="1115"/>
      <c r="BR56" s="1115"/>
      <c r="BS56" s="1115"/>
      <c r="BT56" s="1115"/>
      <c r="BU56" s="1115"/>
      <c r="BV56" s="1115"/>
      <c r="BW56" s="1115"/>
      <c r="BX56" s="1115"/>
      <c r="BY56" s="1115"/>
      <c r="BZ56" s="1115"/>
      <c r="CA56" s="1115"/>
      <c r="CB56" s="1115"/>
      <c r="CC56" s="1115"/>
      <c r="CD56" s="1115"/>
      <c r="CE56" s="1115"/>
      <c r="CF56" s="1115"/>
      <c r="CG56" s="1115"/>
      <c r="CH56" s="1115"/>
      <c r="CI56" s="1115"/>
      <c r="CJ56" s="1115"/>
      <c r="CK56" s="1115"/>
      <c r="CL56" s="1115"/>
      <c r="CM56" s="1115"/>
      <c r="CN56" s="1115"/>
      <c r="CO56" s="1115"/>
      <c r="CP56" s="1115"/>
      <c r="CQ56" s="1115"/>
      <c r="CR56" s="1115"/>
      <c r="CS56" s="1115"/>
      <c r="CT56" s="1115"/>
      <c r="CU56" s="1115"/>
      <c r="CV56" s="1115"/>
      <c r="CW56" s="1115"/>
      <c r="CX56" s="1115"/>
      <c r="CY56" s="1115"/>
      <c r="CZ56" s="1115"/>
      <c r="DA56" s="1115"/>
      <c r="DB56" s="1115"/>
      <c r="DC56" s="1115"/>
    </row>
    <row r="57" spans="1:109" s="297" customFormat="1" x14ac:dyDescent="0.15">
      <c r="B57" s="303"/>
      <c r="G57" s="1116"/>
      <c r="H57" s="1116"/>
      <c r="I57" s="1120"/>
      <c r="J57" s="1120"/>
      <c r="K57" s="1132"/>
      <c r="L57" s="1132"/>
      <c r="M57" s="1132"/>
      <c r="N57" s="1132"/>
      <c r="AM57" s="50"/>
      <c r="AN57" s="1118"/>
      <c r="AO57" s="1118"/>
      <c r="AP57" s="1118"/>
      <c r="AQ57" s="1118"/>
      <c r="AR57" s="1118"/>
      <c r="AS57" s="1118"/>
      <c r="AT57" s="1118"/>
      <c r="AU57" s="1118"/>
      <c r="AV57" s="1118"/>
      <c r="AW57" s="1118"/>
      <c r="AX57" s="1118"/>
      <c r="AY57" s="1118"/>
      <c r="AZ57" s="1118"/>
      <c r="BA57" s="1118"/>
      <c r="BB57" s="1119" t="s">
        <v>549</v>
      </c>
      <c r="BC57" s="1119"/>
      <c r="BD57" s="1119"/>
      <c r="BE57" s="1119"/>
      <c r="BF57" s="1119"/>
      <c r="BG57" s="1119"/>
      <c r="BH57" s="1119"/>
      <c r="BI57" s="1119"/>
      <c r="BJ57" s="1119"/>
      <c r="BK57" s="1119"/>
      <c r="BL57" s="1119"/>
      <c r="BM57" s="1119"/>
      <c r="BN57" s="1119"/>
      <c r="BO57" s="1119"/>
      <c r="BP57" s="1133"/>
      <c r="BQ57" s="1115"/>
      <c r="BR57" s="1115"/>
      <c r="BS57" s="1115"/>
      <c r="BT57" s="1115"/>
      <c r="BU57" s="1115"/>
      <c r="BV57" s="1115"/>
      <c r="BW57" s="1115"/>
      <c r="BX57" s="1115">
        <v>54.2</v>
      </c>
      <c r="BY57" s="1115"/>
      <c r="BZ57" s="1115"/>
      <c r="CA57" s="1115"/>
      <c r="CB57" s="1115"/>
      <c r="CC57" s="1115"/>
      <c r="CD57" s="1115"/>
      <c r="CE57" s="1115"/>
      <c r="CF57" s="1115">
        <v>56.3</v>
      </c>
      <c r="CG57" s="1115"/>
      <c r="CH57" s="1115"/>
      <c r="CI57" s="1115"/>
      <c r="CJ57" s="1115"/>
      <c r="CK57" s="1115"/>
      <c r="CL57" s="1115"/>
      <c r="CM57" s="1115"/>
      <c r="CN57" s="1115">
        <v>57.6</v>
      </c>
      <c r="CO57" s="1115"/>
      <c r="CP57" s="1115"/>
      <c r="CQ57" s="1115"/>
      <c r="CR57" s="1115"/>
      <c r="CS57" s="1115"/>
      <c r="CT57" s="1115"/>
      <c r="CU57" s="1115"/>
      <c r="CV57" s="1115">
        <v>58.7</v>
      </c>
      <c r="CW57" s="1115"/>
      <c r="CX57" s="1115"/>
      <c r="CY57" s="1115"/>
      <c r="CZ57" s="1115"/>
      <c r="DA57" s="1115"/>
      <c r="DB57" s="1115"/>
      <c r="DC57" s="1115"/>
      <c r="DD57" s="322"/>
      <c r="DE57" s="303"/>
    </row>
    <row r="58" spans="1:109" s="297" customFormat="1" x14ac:dyDescent="0.15">
      <c r="A58" s="50"/>
      <c r="B58" s="303"/>
      <c r="G58" s="1116"/>
      <c r="H58" s="1116"/>
      <c r="I58" s="1120"/>
      <c r="J58" s="1120"/>
      <c r="K58" s="1132"/>
      <c r="L58" s="1132"/>
      <c r="M58" s="1132"/>
      <c r="N58" s="1132"/>
      <c r="AM58" s="50"/>
      <c r="AN58" s="1118"/>
      <c r="AO58" s="1118"/>
      <c r="AP58" s="1118"/>
      <c r="AQ58" s="1118"/>
      <c r="AR58" s="1118"/>
      <c r="AS58" s="1118"/>
      <c r="AT58" s="1118"/>
      <c r="AU58" s="1118"/>
      <c r="AV58" s="1118"/>
      <c r="AW58" s="1118"/>
      <c r="AX58" s="1118"/>
      <c r="AY58" s="1118"/>
      <c r="AZ58" s="1118"/>
      <c r="BA58" s="1118"/>
      <c r="BB58" s="1119"/>
      <c r="BC58" s="1119"/>
      <c r="BD58" s="1119"/>
      <c r="BE58" s="1119"/>
      <c r="BF58" s="1119"/>
      <c r="BG58" s="1119"/>
      <c r="BH58" s="1119"/>
      <c r="BI58" s="1119"/>
      <c r="BJ58" s="1119"/>
      <c r="BK58" s="1119"/>
      <c r="BL58" s="1119"/>
      <c r="BM58" s="1119"/>
      <c r="BN58" s="1119"/>
      <c r="BO58" s="1119"/>
      <c r="BP58" s="1115"/>
      <c r="BQ58" s="1115"/>
      <c r="BR58" s="1115"/>
      <c r="BS58" s="1115"/>
      <c r="BT58" s="1115"/>
      <c r="BU58" s="1115"/>
      <c r="BV58" s="1115"/>
      <c r="BW58" s="1115"/>
      <c r="BX58" s="1115"/>
      <c r="BY58" s="1115"/>
      <c r="BZ58" s="1115"/>
      <c r="CA58" s="1115"/>
      <c r="CB58" s="1115"/>
      <c r="CC58" s="1115"/>
      <c r="CD58" s="1115"/>
      <c r="CE58" s="1115"/>
      <c r="CF58" s="1115"/>
      <c r="CG58" s="1115"/>
      <c r="CH58" s="1115"/>
      <c r="CI58" s="1115"/>
      <c r="CJ58" s="1115"/>
      <c r="CK58" s="1115"/>
      <c r="CL58" s="1115"/>
      <c r="CM58" s="1115"/>
      <c r="CN58" s="1115"/>
      <c r="CO58" s="1115"/>
      <c r="CP58" s="1115"/>
      <c r="CQ58" s="1115"/>
      <c r="CR58" s="1115"/>
      <c r="CS58" s="1115"/>
      <c r="CT58" s="1115"/>
      <c r="CU58" s="1115"/>
      <c r="CV58" s="1115"/>
      <c r="CW58" s="1115"/>
      <c r="CX58" s="1115"/>
      <c r="CY58" s="1115"/>
      <c r="CZ58" s="1115"/>
      <c r="DA58" s="1115"/>
      <c r="DB58" s="1115"/>
      <c r="DC58" s="1115"/>
      <c r="DD58" s="322"/>
      <c r="DE58" s="303"/>
    </row>
    <row r="59" spans="1:109" s="297" customFormat="1" x14ac:dyDescent="0.15">
      <c r="A59" s="50"/>
      <c r="B59" s="303"/>
      <c r="K59" s="313"/>
      <c r="L59" s="313"/>
      <c r="M59" s="313"/>
      <c r="N59" s="313"/>
      <c r="AQ59" s="313"/>
      <c r="AR59" s="313"/>
      <c r="AS59" s="313"/>
      <c r="AT59" s="313"/>
      <c r="BC59" s="313"/>
      <c r="BD59" s="313"/>
      <c r="BE59" s="313"/>
      <c r="BF59" s="313"/>
      <c r="BO59" s="313"/>
      <c r="BP59" s="313"/>
      <c r="BQ59" s="313"/>
      <c r="BR59" s="313"/>
      <c r="CA59" s="313"/>
      <c r="CB59" s="313"/>
      <c r="CC59" s="313"/>
      <c r="CD59" s="313"/>
      <c r="CM59" s="313"/>
      <c r="CN59" s="313"/>
      <c r="CO59" s="313"/>
      <c r="CP59" s="313"/>
      <c r="CY59" s="313"/>
      <c r="CZ59" s="313"/>
      <c r="DA59" s="313"/>
      <c r="DB59" s="313"/>
      <c r="DC59" s="313"/>
      <c r="DD59" s="322"/>
      <c r="DE59" s="303"/>
    </row>
    <row r="60" spans="1:109" s="297" customFormat="1" x14ac:dyDescent="0.15">
      <c r="A60" s="50"/>
      <c r="B60" s="303"/>
      <c r="K60" s="313"/>
      <c r="L60" s="313"/>
      <c r="M60" s="313"/>
      <c r="N60" s="313"/>
      <c r="AQ60" s="313"/>
      <c r="AR60" s="313"/>
      <c r="AS60" s="313"/>
      <c r="AT60" s="313"/>
      <c r="BC60" s="313"/>
      <c r="BD60" s="313"/>
      <c r="BE60" s="313"/>
      <c r="BF60" s="313"/>
      <c r="BO60" s="313"/>
      <c r="BP60" s="313"/>
      <c r="BQ60" s="313"/>
      <c r="BR60" s="313"/>
      <c r="CA60" s="313"/>
      <c r="CB60" s="313"/>
      <c r="CC60" s="313"/>
      <c r="CD60" s="313"/>
      <c r="CM60" s="313"/>
      <c r="CN60" s="313"/>
      <c r="CO60" s="313"/>
      <c r="CP60" s="313"/>
      <c r="CY60" s="313"/>
      <c r="CZ60" s="313"/>
      <c r="DA60" s="313"/>
      <c r="DB60" s="313"/>
      <c r="DC60" s="313"/>
      <c r="DD60" s="322"/>
      <c r="DE60" s="303"/>
    </row>
    <row r="61" spans="1:109" s="297" customFormat="1" x14ac:dyDescent="0.15">
      <c r="A61" s="50"/>
      <c r="B61" s="304"/>
      <c r="C61" s="305"/>
      <c r="D61" s="305"/>
      <c r="E61" s="305"/>
      <c r="F61" s="305"/>
      <c r="G61" s="305"/>
      <c r="H61" s="305"/>
      <c r="I61" s="305"/>
      <c r="J61" s="305"/>
      <c r="K61" s="305"/>
      <c r="L61" s="305"/>
      <c r="M61" s="318"/>
      <c r="N61" s="318"/>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18"/>
      <c r="AT61" s="318"/>
      <c r="AU61" s="305"/>
      <c r="AV61" s="305"/>
      <c r="AW61" s="305"/>
      <c r="AX61" s="305"/>
      <c r="AY61" s="305"/>
      <c r="AZ61" s="305"/>
      <c r="BA61" s="305"/>
      <c r="BB61" s="305"/>
      <c r="BC61" s="305"/>
      <c r="BD61" s="305"/>
      <c r="BE61" s="318"/>
      <c r="BF61" s="318"/>
      <c r="BG61" s="305"/>
      <c r="BH61" s="305"/>
      <c r="BI61" s="305"/>
      <c r="BJ61" s="305"/>
      <c r="BK61" s="305"/>
      <c r="BL61" s="305"/>
      <c r="BM61" s="305"/>
      <c r="BN61" s="305"/>
      <c r="BO61" s="305"/>
      <c r="BP61" s="305"/>
      <c r="BQ61" s="318"/>
      <c r="BR61" s="318"/>
      <c r="BS61" s="305"/>
      <c r="BT61" s="305"/>
      <c r="BU61" s="305"/>
      <c r="BV61" s="305"/>
      <c r="BW61" s="305"/>
      <c r="BX61" s="305"/>
      <c r="BY61" s="305"/>
      <c r="BZ61" s="305"/>
      <c r="CA61" s="305"/>
      <c r="CB61" s="305"/>
      <c r="CC61" s="318"/>
      <c r="CD61" s="318"/>
      <c r="CE61" s="305"/>
      <c r="CF61" s="305"/>
      <c r="CG61" s="305"/>
      <c r="CH61" s="305"/>
      <c r="CI61" s="305"/>
      <c r="CJ61" s="305"/>
      <c r="CK61" s="305"/>
      <c r="CL61" s="305"/>
      <c r="CM61" s="305"/>
      <c r="CN61" s="305"/>
      <c r="CO61" s="318"/>
      <c r="CP61" s="318"/>
      <c r="CQ61" s="305"/>
      <c r="CR61" s="305"/>
      <c r="CS61" s="305"/>
      <c r="CT61" s="305"/>
      <c r="CU61" s="305"/>
      <c r="CV61" s="305"/>
      <c r="CW61" s="305"/>
      <c r="CX61" s="305"/>
      <c r="CY61" s="305"/>
      <c r="CZ61" s="305"/>
      <c r="DA61" s="318"/>
      <c r="DB61" s="318"/>
      <c r="DC61" s="318"/>
      <c r="DD61" s="323"/>
      <c r="DE61" s="303"/>
    </row>
    <row r="62" spans="1:109"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108"/>
    </row>
    <row r="63" spans="1:109" ht="17.25" x14ac:dyDescent="0.15">
      <c r="B63" s="106" t="s">
        <v>328</v>
      </c>
    </row>
    <row r="64" spans="1:109" x14ac:dyDescent="0.15">
      <c r="B64" s="97"/>
      <c r="G64" s="306"/>
      <c r="N64" s="320"/>
      <c r="AM64" s="306"/>
      <c r="AN64" s="306" t="s">
        <v>546</v>
      </c>
      <c r="AP64" s="297"/>
      <c r="AQ64" s="297"/>
      <c r="AR64" s="297"/>
      <c r="AY64" s="306"/>
      <c r="BA64" s="297"/>
      <c r="BB64" s="297"/>
      <c r="BC64" s="297"/>
      <c r="BK64" s="306"/>
      <c r="BM64" s="297"/>
      <c r="BN64" s="297"/>
      <c r="BO64" s="297"/>
      <c r="BW64" s="306"/>
      <c r="BY64" s="297"/>
      <c r="BZ64" s="297"/>
      <c r="CA64" s="297"/>
      <c r="CI64" s="306"/>
      <c r="CK64" s="297"/>
      <c r="CL64" s="297"/>
      <c r="CM64" s="297"/>
      <c r="CU64" s="306"/>
      <c r="CW64" s="297"/>
      <c r="CX64" s="297"/>
      <c r="CY64" s="297"/>
    </row>
    <row r="65" spans="2:107" x14ac:dyDescent="0.15">
      <c r="B65" s="97"/>
      <c r="AN65" s="1122" t="s">
        <v>550</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x14ac:dyDescent="0.1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x14ac:dyDescent="0.1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x14ac:dyDescent="0.1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x14ac:dyDescent="0.1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x14ac:dyDescent="0.15">
      <c r="B70" s="97"/>
      <c r="H70" s="309"/>
      <c r="I70" s="309"/>
      <c r="J70" s="311"/>
      <c r="K70" s="311"/>
      <c r="L70" s="316"/>
      <c r="M70" s="311"/>
      <c r="N70" s="316"/>
      <c r="AN70" s="308"/>
      <c r="AO70" s="308"/>
      <c r="AP70" s="308"/>
      <c r="AZ70" s="308"/>
      <c r="BA70" s="308"/>
      <c r="BB70" s="308"/>
      <c r="BL70" s="308"/>
      <c r="BM70" s="308"/>
      <c r="BN70" s="308"/>
      <c r="BX70" s="308"/>
      <c r="BY70" s="308"/>
      <c r="BZ70" s="308"/>
      <c r="CJ70" s="308"/>
      <c r="CK70" s="308"/>
      <c r="CL70" s="308"/>
      <c r="CV70" s="308"/>
      <c r="CW70" s="308"/>
      <c r="CX70" s="308"/>
    </row>
    <row r="71" spans="2:107" x14ac:dyDescent="0.15">
      <c r="B71" s="97"/>
      <c r="G71" s="307"/>
      <c r="I71" s="310"/>
      <c r="J71" s="311"/>
      <c r="K71" s="311"/>
      <c r="L71" s="316"/>
      <c r="M71" s="311"/>
      <c r="N71" s="316"/>
      <c r="AM71" s="307"/>
      <c r="AN71" s="50" t="s">
        <v>165</v>
      </c>
    </row>
    <row r="72" spans="2:107" x14ac:dyDescent="0.15">
      <c r="B72" s="97"/>
      <c r="G72" s="1116"/>
      <c r="H72" s="1116"/>
      <c r="I72" s="1116"/>
      <c r="J72" s="1116"/>
      <c r="K72" s="312"/>
      <c r="L72" s="312"/>
      <c r="M72" s="317"/>
      <c r="N72" s="317"/>
      <c r="AN72" s="1135"/>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18" t="s">
        <v>526</v>
      </c>
      <c r="BQ72" s="1118"/>
      <c r="BR72" s="1118"/>
      <c r="BS72" s="1118"/>
      <c r="BT72" s="1118"/>
      <c r="BU72" s="1118"/>
      <c r="BV72" s="1118"/>
      <c r="BW72" s="1118"/>
      <c r="BX72" s="1118" t="s">
        <v>376</v>
      </c>
      <c r="BY72" s="1118"/>
      <c r="BZ72" s="1118"/>
      <c r="CA72" s="1118"/>
      <c r="CB72" s="1118"/>
      <c r="CC72" s="1118"/>
      <c r="CD72" s="1118"/>
      <c r="CE72" s="1118"/>
      <c r="CF72" s="1118" t="s">
        <v>217</v>
      </c>
      <c r="CG72" s="1118"/>
      <c r="CH72" s="1118"/>
      <c r="CI72" s="1118"/>
      <c r="CJ72" s="1118"/>
      <c r="CK72" s="1118"/>
      <c r="CL72" s="1118"/>
      <c r="CM72" s="1118"/>
      <c r="CN72" s="1118" t="s">
        <v>440</v>
      </c>
      <c r="CO72" s="1118"/>
      <c r="CP72" s="1118"/>
      <c r="CQ72" s="1118"/>
      <c r="CR72" s="1118"/>
      <c r="CS72" s="1118"/>
      <c r="CT72" s="1118"/>
      <c r="CU72" s="1118"/>
      <c r="CV72" s="1118" t="s">
        <v>527</v>
      </c>
      <c r="CW72" s="1118"/>
      <c r="CX72" s="1118"/>
      <c r="CY72" s="1118"/>
      <c r="CZ72" s="1118"/>
      <c r="DA72" s="1118"/>
      <c r="DB72" s="1118"/>
      <c r="DC72" s="1118"/>
    </row>
    <row r="73" spans="2:107" x14ac:dyDescent="0.15">
      <c r="B73" s="97"/>
      <c r="G73" s="1131"/>
      <c r="H73" s="1131"/>
      <c r="I73" s="1131"/>
      <c r="J73" s="1131"/>
      <c r="K73" s="1117"/>
      <c r="L73" s="1117"/>
      <c r="M73" s="1117"/>
      <c r="N73" s="1117"/>
      <c r="AM73" s="308"/>
      <c r="AN73" s="1119" t="s">
        <v>547</v>
      </c>
      <c r="AO73" s="1119"/>
      <c r="AP73" s="1119"/>
      <c r="AQ73" s="1119"/>
      <c r="AR73" s="1119"/>
      <c r="AS73" s="1119"/>
      <c r="AT73" s="1119"/>
      <c r="AU73" s="1119"/>
      <c r="AV73" s="1119"/>
      <c r="AW73" s="1119"/>
      <c r="AX73" s="1119"/>
      <c r="AY73" s="1119"/>
      <c r="AZ73" s="1119"/>
      <c r="BA73" s="1119"/>
      <c r="BB73" s="1119" t="s">
        <v>548</v>
      </c>
      <c r="BC73" s="1119"/>
      <c r="BD73" s="1119"/>
      <c r="BE73" s="1119"/>
      <c r="BF73" s="1119"/>
      <c r="BG73" s="1119"/>
      <c r="BH73" s="1119"/>
      <c r="BI73" s="1119"/>
      <c r="BJ73" s="1119"/>
      <c r="BK73" s="1119"/>
      <c r="BL73" s="1119"/>
      <c r="BM73" s="1119"/>
      <c r="BN73" s="1119"/>
      <c r="BO73" s="1119"/>
      <c r="BP73" s="1115">
        <v>65.5</v>
      </c>
      <c r="BQ73" s="1115"/>
      <c r="BR73" s="1115"/>
      <c r="BS73" s="1115"/>
      <c r="BT73" s="1115"/>
      <c r="BU73" s="1115"/>
      <c r="BV73" s="1115"/>
      <c r="BW73" s="1115"/>
      <c r="BX73" s="1115">
        <v>64.2</v>
      </c>
      <c r="BY73" s="1115"/>
      <c r="BZ73" s="1115"/>
      <c r="CA73" s="1115"/>
      <c r="CB73" s="1115"/>
      <c r="CC73" s="1115"/>
      <c r="CD73" s="1115"/>
      <c r="CE73" s="1115"/>
      <c r="CF73" s="1115">
        <v>45.3</v>
      </c>
      <c r="CG73" s="1115"/>
      <c r="CH73" s="1115"/>
      <c r="CI73" s="1115"/>
      <c r="CJ73" s="1115"/>
      <c r="CK73" s="1115"/>
      <c r="CL73" s="1115"/>
      <c r="CM73" s="1115"/>
      <c r="CN73" s="1115">
        <v>60.8</v>
      </c>
      <c r="CO73" s="1115"/>
      <c r="CP73" s="1115"/>
      <c r="CQ73" s="1115"/>
      <c r="CR73" s="1115"/>
      <c r="CS73" s="1115"/>
      <c r="CT73" s="1115"/>
      <c r="CU73" s="1115"/>
      <c r="CV73" s="1115">
        <v>50.7</v>
      </c>
      <c r="CW73" s="1115"/>
      <c r="CX73" s="1115"/>
      <c r="CY73" s="1115"/>
      <c r="CZ73" s="1115"/>
      <c r="DA73" s="1115"/>
      <c r="DB73" s="1115"/>
      <c r="DC73" s="1115"/>
    </row>
    <row r="74" spans="2:107" x14ac:dyDescent="0.15">
      <c r="B74" s="97"/>
      <c r="G74" s="1131"/>
      <c r="H74" s="1131"/>
      <c r="I74" s="1131"/>
      <c r="J74" s="1131"/>
      <c r="K74" s="1117"/>
      <c r="L74" s="1117"/>
      <c r="M74" s="1117"/>
      <c r="N74" s="1117"/>
      <c r="AM74" s="308"/>
      <c r="AN74" s="1119"/>
      <c r="AO74" s="1119"/>
      <c r="AP74" s="1119"/>
      <c r="AQ74" s="1119"/>
      <c r="AR74" s="1119"/>
      <c r="AS74" s="1119"/>
      <c r="AT74" s="1119"/>
      <c r="AU74" s="1119"/>
      <c r="AV74" s="1119"/>
      <c r="AW74" s="1119"/>
      <c r="AX74" s="1119"/>
      <c r="AY74" s="1119"/>
      <c r="AZ74" s="1119"/>
      <c r="BA74" s="1119"/>
      <c r="BB74" s="1119"/>
      <c r="BC74" s="1119"/>
      <c r="BD74" s="1119"/>
      <c r="BE74" s="1119"/>
      <c r="BF74" s="1119"/>
      <c r="BG74" s="1119"/>
      <c r="BH74" s="1119"/>
      <c r="BI74" s="1119"/>
      <c r="BJ74" s="1119"/>
      <c r="BK74" s="1119"/>
      <c r="BL74" s="1119"/>
      <c r="BM74" s="1119"/>
      <c r="BN74" s="1119"/>
      <c r="BO74" s="1119"/>
      <c r="BP74" s="1115"/>
      <c r="BQ74" s="1115"/>
      <c r="BR74" s="1115"/>
      <c r="BS74" s="1115"/>
      <c r="BT74" s="1115"/>
      <c r="BU74" s="1115"/>
      <c r="BV74" s="1115"/>
      <c r="BW74" s="1115"/>
      <c r="BX74" s="1115"/>
      <c r="BY74" s="1115"/>
      <c r="BZ74" s="1115"/>
      <c r="CA74" s="1115"/>
      <c r="CB74" s="1115"/>
      <c r="CC74" s="1115"/>
      <c r="CD74" s="1115"/>
      <c r="CE74" s="1115"/>
      <c r="CF74" s="1115"/>
      <c r="CG74" s="1115"/>
      <c r="CH74" s="1115"/>
      <c r="CI74" s="1115"/>
      <c r="CJ74" s="1115"/>
      <c r="CK74" s="1115"/>
      <c r="CL74" s="1115"/>
      <c r="CM74" s="1115"/>
      <c r="CN74" s="1115"/>
      <c r="CO74" s="1115"/>
      <c r="CP74" s="1115"/>
      <c r="CQ74" s="1115"/>
      <c r="CR74" s="1115"/>
      <c r="CS74" s="1115"/>
      <c r="CT74" s="1115"/>
      <c r="CU74" s="1115"/>
      <c r="CV74" s="1115"/>
      <c r="CW74" s="1115"/>
      <c r="CX74" s="1115"/>
      <c r="CY74" s="1115"/>
      <c r="CZ74" s="1115"/>
      <c r="DA74" s="1115"/>
      <c r="DB74" s="1115"/>
      <c r="DC74" s="1115"/>
    </row>
    <row r="75" spans="2:107" x14ac:dyDescent="0.15">
      <c r="B75" s="97"/>
      <c r="G75" s="1131"/>
      <c r="H75" s="1131"/>
      <c r="I75" s="1116"/>
      <c r="J75" s="1116"/>
      <c r="K75" s="1132"/>
      <c r="L75" s="1132"/>
      <c r="M75" s="1132"/>
      <c r="N75" s="1132"/>
      <c r="AM75" s="308"/>
      <c r="AN75" s="1119"/>
      <c r="AO75" s="1119"/>
      <c r="AP75" s="1119"/>
      <c r="AQ75" s="1119"/>
      <c r="AR75" s="1119"/>
      <c r="AS75" s="1119"/>
      <c r="AT75" s="1119"/>
      <c r="AU75" s="1119"/>
      <c r="AV75" s="1119"/>
      <c r="AW75" s="1119"/>
      <c r="AX75" s="1119"/>
      <c r="AY75" s="1119"/>
      <c r="AZ75" s="1119"/>
      <c r="BA75" s="1119"/>
      <c r="BB75" s="1119" t="s">
        <v>407</v>
      </c>
      <c r="BC75" s="1119"/>
      <c r="BD75" s="1119"/>
      <c r="BE75" s="1119"/>
      <c r="BF75" s="1119"/>
      <c r="BG75" s="1119"/>
      <c r="BH75" s="1119"/>
      <c r="BI75" s="1119"/>
      <c r="BJ75" s="1119"/>
      <c r="BK75" s="1119"/>
      <c r="BL75" s="1119"/>
      <c r="BM75" s="1119"/>
      <c r="BN75" s="1119"/>
      <c r="BO75" s="1119"/>
      <c r="BP75" s="1115">
        <v>4.3</v>
      </c>
      <c r="BQ75" s="1115"/>
      <c r="BR75" s="1115"/>
      <c r="BS75" s="1115"/>
      <c r="BT75" s="1115"/>
      <c r="BU75" s="1115"/>
      <c r="BV75" s="1115"/>
      <c r="BW75" s="1115"/>
      <c r="BX75" s="1115">
        <v>5.3</v>
      </c>
      <c r="BY75" s="1115"/>
      <c r="BZ75" s="1115"/>
      <c r="CA75" s="1115"/>
      <c r="CB75" s="1115"/>
      <c r="CC75" s="1115"/>
      <c r="CD75" s="1115"/>
      <c r="CE75" s="1115"/>
      <c r="CF75" s="1115">
        <v>6.5</v>
      </c>
      <c r="CG75" s="1115"/>
      <c r="CH75" s="1115"/>
      <c r="CI75" s="1115"/>
      <c r="CJ75" s="1115"/>
      <c r="CK75" s="1115"/>
      <c r="CL75" s="1115"/>
      <c r="CM75" s="1115"/>
      <c r="CN75" s="1115">
        <v>8</v>
      </c>
      <c r="CO75" s="1115"/>
      <c r="CP75" s="1115"/>
      <c r="CQ75" s="1115"/>
      <c r="CR75" s="1115"/>
      <c r="CS75" s="1115"/>
      <c r="CT75" s="1115"/>
      <c r="CU75" s="1115"/>
      <c r="CV75" s="1115">
        <v>8.5</v>
      </c>
      <c r="CW75" s="1115"/>
      <c r="CX75" s="1115"/>
      <c r="CY75" s="1115"/>
      <c r="CZ75" s="1115"/>
      <c r="DA75" s="1115"/>
      <c r="DB75" s="1115"/>
      <c r="DC75" s="1115"/>
    </row>
    <row r="76" spans="2:107" x14ac:dyDescent="0.15">
      <c r="B76" s="97"/>
      <c r="G76" s="1131"/>
      <c r="H76" s="1131"/>
      <c r="I76" s="1116"/>
      <c r="J76" s="1116"/>
      <c r="K76" s="1132"/>
      <c r="L76" s="1132"/>
      <c r="M76" s="1132"/>
      <c r="N76" s="1132"/>
      <c r="AM76" s="308"/>
      <c r="AN76" s="1119"/>
      <c r="AO76" s="1119"/>
      <c r="AP76" s="1119"/>
      <c r="AQ76" s="1119"/>
      <c r="AR76" s="1119"/>
      <c r="AS76" s="1119"/>
      <c r="AT76" s="1119"/>
      <c r="AU76" s="1119"/>
      <c r="AV76" s="1119"/>
      <c r="AW76" s="1119"/>
      <c r="AX76" s="1119"/>
      <c r="AY76" s="1119"/>
      <c r="AZ76" s="1119"/>
      <c r="BA76" s="1119"/>
      <c r="BB76" s="1119"/>
      <c r="BC76" s="1119"/>
      <c r="BD76" s="1119"/>
      <c r="BE76" s="1119"/>
      <c r="BF76" s="1119"/>
      <c r="BG76" s="1119"/>
      <c r="BH76" s="1119"/>
      <c r="BI76" s="1119"/>
      <c r="BJ76" s="1119"/>
      <c r="BK76" s="1119"/>
      <c r="BL76" s="1119"/>
      <c r="BM76" s="1119"/>
      <c r="BN76" s="1119"/>
      <c r="BO76" s="1119"/>
      <c r="BP76" s="1115"/>
      <c r="BQ76" s="1115"/>
      <c r="BR76" s="1115"/>
      <c r="BS76" s="1115"/>
      <c r="BT76" s="1115"/>
      <c r="BU76" s="1115"/>
      <c r="BV76" s="1115"/>
      <c r="BW76" s="1115"/>
      <c r="BX76" s="1115"/>
      <c r="BY76" s="1115"/>
      <c r="BZ76" s="1115"/>
      <c r="CA76" s="1115"/>
      <c r="CB76" s="1115"/>
      <c r="CC76" s="1115"/>
      <c r="CD76" s="1115"/>
      <c r="CE76" s="1115"/>
      <c r="CF76" s="1115"/>
      <c r="CG76" s="1115"/>
      <c r="CH76" s="1115"/>
      <c r="CI76" s="1115"/>
      <c r="CJ76" s="1115"/>
      <c r="CK76" s="1115"/>
      <c r="CL76" s="1115"/>
      <c r="CM76" s="1115"/>
      <c r="CN76" s="1115"/>
      <c r="CO76" s="1115"/>
      <c r="CP76" s="1115"/>
      <c r="CQ76" s="1115"/>
      <c r="CR76" s="1115"/>
      <c r="CS76" s="1115"/>
      <c r="CT76" s="1115"/>
      <c r="CU76" s="1115"/>
      <c r="CV76" s="1115"/>
      <c r="CW76" s="1115"/>
      <c r="CX76" s="1115"/>
      <c r="CY76" s="1115"/>
      <c r="CZ76" s="1115"/>
      <c r="DA76" s="1115"/>
      <c r="DB76" s="1115"/>
      <c r="DC76" s="1115"/>
    </row>
    <row r="77" spans="2:107" x14ac:dyDescent="0.15">
      <c r="B77" s="97"/>
      <c r="G77" s="1116"/>
      <c r="H77" s="1116"/>
      <c r="I77" s="1116"/>
      <c r="J77" s="1116"/>
      <c r="K77" s="1117"/>
      <c r="L77" s="1117"/>
      <c r="M77" s="1117"/>
      <c r="N77" s="1117"/>
      <c r="AN77" s="1118" t="s">
        <v>55</v>
      </c>
      <c r="AO77" s="1118"/>
      <c r="AP77" s="1118"/>
      <c r="AQ77" s="1118"/>
      <c r="AR77" s="1118"/>
      <c r="AS77" s="1118"/>
      <c r="AT77" s="1118"/>
      <c r="AU77" s="1118"/>
      <c r="AV77" s="1118"/>
      <c r="AW77" s="1118"/>
      <c r="AX77" s="1118"/>
      <c r="AY77" s="1118"/>
      <c r="AZ77" s="1118"/>
      <c r="BA77" s="1118"/>
      <c r="BB77" s="1119" t="s">
        <v>548</v>
      </c>
      <c r="BC77" s="1119"/>
      <c r="BD77" s="1119"/>
      <c r="BE77" s="1119"/>
      <c r="BF77" s="1119"/>
      <c r="BG77" s="1119"/>
      <c r="BH77" s="1119"/>
      <c r="BI77" s="1119"/>
      <c r="BJ77" s="1119"/>
      <c r="BK77" s="1119"/>
      <c r="BL77" s="1119"/>
      <c r="BM77" s="1119"/>
      <c r="BN77" s="1119"/>
      <c r="BO77" s="1119"/>
      <c r="BP77" s="1115">
        <v>0</v>
      </c>
      <c r="BQ77" s="1115"/>
      <c r="BR77" s="1115"/>
      <c r="BS77" s="1115"/>
      <c r="BT77" s="1115"/>
      <c r="BU77" s="1115"/>
      <c r="BV77" s="1115"/>
      <c r="BW77" s="1115"/>
      <c r="BX77" s="1115">
        <v>0</v>
      </c>
      <c r="BY77" s="1115"/>
      <c r="BZ77" s="1115"/>
      <c r="CA77" s="1115"/>
      <c r="CB77" s="1115"/>
      <c r="CC77" s="1115"/>
      <c r="CD77" s="1115"/>
      <c r="CE77" s="1115"/>
      <c r="CF77" s="1115">
        <v>0</v>
      </c>
      <c r="CG77" s="1115"/>
      <c r="CH77" s="1115"/>
      <c r="CI77" s="1115"/>
      <c r="CJ77" s="1115"/>
      <c r="CK77" s="1115"/>
      <c r="CL77" s="1115"/>
      <c r="CM77" s="1115"/>
      <c r="CN77" s="1115">
        <v>0</v>
      </c>
      <c r="CO77" s="1115"/>
      <c r="CP77" s="1115"/>
      <c r="CQ77" s="1115"/>
      <c r="CR77" s="1115"/>
      <c r="CS77" s="1115"/>
      <c r="CT77" s="1115"/>
      <c r="CU77" s="1115"/>
      <c r="CV77" s="1115">
        <v>0</v>
      </c>
      <c r="CW77" s="1115"/>
      <c r="CX77" s="1115"/>
      <c r="CY77" s="1115"/>
      <c r="CZ77" s="1115"/>
      <c r="DA77" s="1115"/>
      <c r="DB77" s="1115"/>
      <c r="DC77" s="1115"/>
    </row>
    <row r="78" spans="2:107" x14ac:dyDescent="0.15">
      <c r="B78" s="97"/>
      <c r="G78" s="1116"/>
      <c r="H78" s="1116"/>
      <c r="I78" s="1116"/>
      <c r="J78" s="1116"/>
      <c r="K78" s="1117"/>
      <c r="L78" s="1117"/>
      <c r="M78" s="1117"/>
      <c r="N78" s="1117"/>
      <c r="AN78" s="1118"/>
      <c r="AO78" s="1118"/>
      <c r="AP78" s="1118"/>
      <c r="AQ78" s="1118"/>
      <c r="AR78" s="1118"/>
      <c r="AS78" s="1118"/>
      <c r="AT78" s="1118"/>
      <c r="AU78" s="1118"/>
      <c r="AV78" s="1118"/>
      <c r="AW78" s="1118"/>
      <c r="AX78" s="1118"/>
      <c r="AY78" s="1118"/>
      <c r="AZ78" s="1118"/>
      <c r="BA78" s="1118"/>
      <c r="BB78" s="1119"/>
      <c r="BC78" s="1119"/>
      <c r="BD78" s="1119"/>
      <c r="BE78" s="1119"/>
      <c r="BF78" s="1119"/>
      <c r="BG78" s="1119"/>
      <c r="BH78" s="1119"/>
      <c r="BI78" s="1119"/>
      <c r="BJ78" s="1119"/>
      <c r="BK78" s="1119"/>
      <c r="BL78" s="1119"/>
      <c r="BM78" s="1119"/>
      <c r="BN78" s="1119"/>
      <c r="BO78" s="1119"/>
      <c r="BP78" s="1115"/>
      <c r="BQ78" s="1115"/>
      <c r="BR78" s="1115"/>
      <c r="BS78" s="1115"/>
      <c r="BT78" s="1115"/>
      <c r="BU78" s="1115"/>
      <c r="BV78" s="1115"/>
      <c r="BW78" s="1115"/>
      <c r="BX78" s="1115"/>
      <c r="BY78" s="1115"/>
      <c r="BZ78" s="1115"/>
      <c r="CA78" s="1115"/>
      <c r="CB78" s="1115"/>
      <c r="CC78" s="1115"/>
      <c r="CD78" s="1115"/>
      <c r="CE78" s="1115"/>
      <c r="CF78" s="1115"/>
      <c r="CG78" s="1115"/>
      <c r="CH78" s="1115"/>
      <c r="CI78" s="1115"/>
      <c r="CJ78" s="1115"/>
      <c r="CK78" s="1115"/>
      <c r="CL78" s="1115"/>
      <c r="CM78" s="1115"/>
      <c r="CN78" s="1115"/>
      <c r="CO78" s="1115"/>
      <c r="CP78" s="1115"/>
      <c r="CQ78" s="1115"/>
      <c r="CR78" s="1115"/>
      <c r="CS78" s="1115"/>
      <c r="CT78" s="1115"/>
      <c r="CU78" s="1115"/>
      <c r="CV78" s="1115"/>
      <c r="CW78" s="1115"/>
      <c r="CX78" s="1115"/>
      <c r="CY78" s="1115"/>
      <c r="CZ78" s="1115"/>
      <c r="DA78" s="1115"/>
      <c r="DB78" s="1115"/>
      <c r="DC78" s="1115"/>
    </row>
    <row r="79" spans="2:107" x14ac:dyDescent="0.15">
      <c r="B79" s="97"/>
      <c r="G79" s="1116"/>
      <c r="H79" s="1116"/>
      <c r="I79" s="1120"/>
      <c r="J79" s="1120"/>
      <c r="K79" s="1121"/>
      <c r="L79" s="1121"/>
      <c r="M79" s="1121"/>
      <c r="N79" s="1121"/>
      <c r="AN79" s="1118"/>
      <c r="AO79" s="1118"/>
      <c r="AP79" s="1118"/>
      <c r="AQ79" s="1118"/>
      <c r="AR79" s="1118"/>
      <c r="AS79" s="1118"/>
      <c r="AT79" s="1118"/>
      <c r="AU79" s="1118"/>
      <c r="AV79" s="1118"/>
      <c r="AW79" s="1118"/>
      <c r="AX79" s="1118"/>
      <c r="AY79" s="1118"/>
      <c r="AZ79" s="1118"/>
      <c r="BA79" s="1118"/>
      <c r="BB79" s="1119" t="s">
        <v>407</v>
      </c>
      <c r="BC79" s="1119"/>
      <c r="BD79" s="1119"/>
      <c r="BE79" s="1119"/>
      <c r="BF79" s="1119"/>
      <c r="BG79" s="1119"/>
      <c r="BH79" s="1119"/>
      <c r="BI79" s="1119"/>
      <c r="BJ79" s="1119"/>
      <c r="BK79" s="1119"/>
      <c r="BL79" s="1119"/>
      <c r="BM79" s="1119"/>
      <c r="BN79" s="1119"/>
      <c r="BO79" s="1119"/>
      <c r="BP79" s="1115">
        <v>8.1999999999999993</v>
      </c>
      <c r="BQ79" s="1115"/>
      <c r="BR79" s="1115"/>
      <c r="BS79" s="1115"/>
      <c r="BT79" s="1115"/>
      <c r="BU79" s="1115"/>
      <c r="BV79" s="1115"/>
      <c r="BW79" s="1115"/>
      <c r="BX79" s="1115">
        <v>7.8</v>
      </c>
      <c r="BY79" s="1115"/>
      <c r="BZ79" s="1115"/>
      <c r="CA79" s="1115"/>
      <c r="CB79" s="1115"/>
      <c r="CC79" s="1115"/>
      <c r="CD79" s="1115"/>
      <c r="CE79" s="1115"/>
      <c r="CF79" s="1115">
        <v>7.4</v>
      </c>
      <c r="CG79" s="1115"/>
      <c r="CH79" s="1115"/>
      <c r="CI79" s="1115"/>
      <c r="CJ79" s="1115"/>
      <c r="CK79" s="1115"/>
      <c r="CL79" s="1115"/>
      <c r="CM79" s="1115"/>
      <c r="CN79" s="1115">
        <v>7.1</v>
      </c>
      <c r="CO79" s="1115"/>
      <c r="CP79" s="1115"/>
      <c r="CQ79" s="1115"/>
      <c r="CR79" s="1115"/>
      <c r="CS79" s="1115"/>
      <c r="CT79" s="1115"/>
      <c r="CU79" s="1115"/>
      <c r="CV79" s="1115">
        <v>7.1</v>
      </c>
      <c r="CW79" s="1115"/>
      <c r="CX79" s="1115"/>
      <c r="CY79" s="1115"/>
      <c r="CZ79" s="1115"/>
      <c r="DA79" s="1115"/>
      <c r="DB79" s="1115"/>
      <c r="DC79" s="1115"/>
    </row>
    <row r="80" spans="2:107" x14ac:dyDescent="0.15">
      <c r="B80" s="97"/>
      <c r="G80" s="1116"/>
      <c r="H80" s="1116"/>
      <c r="I80" s="1120"/>
      <c r="J80" s="1120"/>
      <c r="K80" s="1121"/>
      <c r="L80" s="1121"/>
      <c r="M80" s="1121"/>
      <c r="N80" s="1121"/>
      <c r="AN80" s="1118"/>
      <c r="AO80" s="1118"/>
      <c r="AP80" s="1118"/>
      <c r="AQ80" s="1118"/>
      <c r="AR80" s="1118"/>
      <c r="AS80" s="1118"/>
      <c r="AT80" s="1118"/>
      <c r="AU80" s="1118"/>
      <c r="AV80" s="1118"/>
      <c r="AW80" s="1118"/>
      <c r="AX80" s="1118"/>
      <c r="AY80" s="1118"/>
      <c r="AZ80" s="1118"/>
      <c r="BA80" s="1118"/>
      <c r="BB80" s="1119"/>
      <c r="BC80" s="1119"/>
      <c r="BD80" s="1119"/>
      <c r="BE80" s="1119"/>
      <c r="BF80" s="1119"/>
      <c r="BG80" s="1119"/>
      <c r="BH80" s="1119"/>
      <c r="BI80" s="1119"/>
      <c r="BJ80" s="1119"/>
      <c r="BK80" s="1119"/>
      <c r="BL80" s="1119"/>
      <c r="BM80" s="1119"/>
      <c r="BN80" s="1119"/>
      <c r="BO80" s="1119"/>
      <c r="BP80" s="1115"/>
      <c r="BQ80" s="1115"/>
      <c r="BR80" s="1115"/>
      <c r="BS80" s="1115"/>
      <c r="BT80" s="1115"/>
      <c r="BU80" s="1115"/>
      <c r="BV80" s="1115"/>
      <c r="BW80" s="1115"/>
      <c r="BX80" s="1115"/>
      <c r="BY80" s="1115"/>
      <c r="BZ80" s="1115"/>
      <c r="CA80" s="1115"/>
      <c r="CB80" s="1115"/>
      <c r="CC80" s="1115"/>
      <c r="CD80" s="1115"/>
      <c r="CE80" s="1115"/>
      <c r="CF80" s="1115"/>
      <c r="CG80" s="1115"/>
      <c r="CH80" s="1115"/>
      <c r="CI80" s="1115"/>
      <c r="CJ80" s="1115"/>
      <c r="CK80" s="1115"/>
      <c r="CL80" s="1115"/>
      <c r="CM80" s="1115"/>
      <c r="CN80" s="1115"/>
      <c r="CO80" s="1115"/>
      <c r="CP80" s="1115"/>
      <c r="CQ80" s="1115"/>
      <c r="CR80" s="1115"/>
      <c r="CS80" s="1115"/>
      <c r="CT80" s="1115"/>
      <c r="CU80" s="1115"/>
      <c r="CV80" s="1115"/>
      <c r="CW80" s="1115"/>
      <c r="CX80" s="1115"/>
      <c r="CY80" s="1115"/>
      <c r="CZ80" s="1115"/>
      <c r="DA80" s="1115"/>
      <c r="DB80" s="1115"/>
      <c r="DC80" s="1115"/>
    </row>
    <row r="81" spans="2:109" x14ac:dyDescent="0.15">
      <c r="B81" s="97"/>
    </row>
    <row r="82" spans="2:109" ht="17.25" x14ac:dyDescent="0.15">
      <c r="B82" s="97"/>
      <c r="K82" s="314"/>
      <c r="L82" s="314"/>
      <c r="M82" s="314"/>
      <c r="N82" s="314"/>
      <c r="AQ82" s="314"/>
      <c r="AR82" s="314"/>
      <c r="AS82" s="314"/>
      <c r="AT82" s="314"/>
      <c r="BC82" s="314"/>
      <c r="BD82" s="314"/>
      <c r="BE82" s="314"/>
      <c r="BF82" s="314"/>
      <c r="BO82" s="314"/>
      <c r="BP82" s="314"/>
      <c r="BQ82" s="314"/>
      <c r="BR82" s="314"/>
      <c r="CA82" s="314"/>
      <c r="CB82" s="314"/>
      <c r="CC82" s="314"/>
      <c r="CD82" s="314"/>
      <c r="CM82" s="314"/>
      <c r="CN82" s="314"/>
      <c r="CO82" s="314"/>
      <c r="CP82" s="314"/>
      <c r="CY82" s="314"/>
      <c r="CZ82" s="314"/>
      <c r="DA82" s="314"/>
      <c r="DB82" s="314"/>
      <c r="DC82" s="314"/>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5"/>
      <c r="AQ87" s="315"/>
      <c r="BC87" s="315"/>
      <c r="BO87" s="315"/>
      <c r="CA87" s="315"/>
      <c r="CM87" s="315"/>
      <c r="CY87" s="315"/>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2/yyd6IHb0DJWnWYV3PYe50//gYIkYehyR3EkqdLDdj8HaMpvVNKlN3UkPZn3LGj1Fq/ReiohlcDyiHjZM/A==" saltValue="hiSvNYfFAdyxRVOevmwTn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VyqJCFK2wSGvIjqcyi6Lys7mnkQ0UCGltOx2KzIU174OkLP88a5Vih2TsBQDhdnJIVaYVk63bRI7ycHyCThA==" saltValue="Mf1dFpLKrVbMZWJ0gWlEog==" spinCount="100000" sheet="1" objects="1" scenarios="1"/>
  <phoneticPr fontId="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QVra/ESG592Agxx/hIEeICecDP+igTx9L0dgFdslCpC4yHXs4lbtZXbjd5TnVHqRnIq4LIgGlaEnCQ/IBIHjw==" saltValue="5urjRXtvBasuTQ1DIe8Ofg==" spinCount="100000" sheet="1" objects="1" scenarios="1"/>
  <phoneticPr fontId="6"/>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5" customWidth="1"/>
    <col min="2" max="8" width="13.375" style="325" customWidth="1"/>
    <col min="9" max="16384" width="11.125" style="325"/>
  </cols>
  <sheetData>
    <row r="1" spans="1:8" x14ac:dyDescent="0.15">
      <c r="A1" s="114"/>
      <c r="B1" s="120"/>
      <c r="C1" s="124"/>
      <c r="D1" s="130"/>
      <c r="E1" s="140"/>
      <c r="F1" s="140"/>
      <c r="G1" s="140"/>
      <c r="H1" s="174"/>
    </row>
    <row r="2" spans="1:8" x14ac:dyDescent="0.15">
      <c r="A2" s="115"/>
      <c r="B2" s="121"/>
      <c r="C2" s="332"/>
      <c r="D2" s="131" t="s">
        <v>78</v>
      </c>
      <c r="E2" s="141"/>
      <c r="F2" s="340" t="s">
        <v>525</v>
      </c>
      <c r="G2" s="165"/>
      <c r="H2" s="175"/>
    </row>
    <row r="3" spans="1:8" x14ac:dyDescent="0.15">
      <c r="A3" s="131" t="s">
        <v>387</v>
      </c>
      <c r="B3" s="123"/>
      <c r="C3" s="333"/>
      <c r="D3" s="336">
        <v>663740</v>
      </c>
      <c r="E3" s="338"/>
      <c r="F3" s="341">
        <v>333013</v>
      </c>
      <c r="G3" s="343"/>
      <c r="H3" s="346"/>
    </row>
    <row r="4" spans="1:8" x14ac:dyDescent="0.15">
      <c r="A4" s="116"/>
      <c r="B4" s="122"/>
      <c r="C4" s="334"/>
      <c r="D4" s="337">
        <v>93007</v>
      </c>
      <c r="E4" s="339"/>
      <c r="F4" s="342">
        <v>126732</v>
      </c>
      <c r="G4" s="344"/>
      <c r="H4" s="347"/>
    </row>
    <row r="5" spans="1:8" x14ac:dyDescent="0.15">
      <c r="A5" s="131" t="s">
        <v>233</v>
      </c>
      <c r="B5" s="123"/>
      <c r="C5" s="333"/>
      <c r="D5" s="336">
        <v>170812</v>
      </c>
      <c r="E5" s="338"/>
      <c r="F5" s="341">
        <v>280458</v>
      </c>
      <c r="G5" s="343"/>
      <c r="H5" s="346"/>
    </row>
    <row r="6" spans="1:8" x14ac:dyDescent="0.15">
      <c r="A6" s="116"/>
      <c r="B6" s="122"/>
      <c r="C6" s="334"/>
      <c r="D6" s="337">
        <v>48787</v>
      </c>
      <c r="E6" s="339"/>
      <c r="F6" s="342">
        <v>127286</v>
      </c>
      <c r="G6" s="344"/>
      <c r="H6" s="347"/>
    </row>
    <row r="7" spans="1:8" x14ac:dyDescent="0.15">
      <c r="A7" s="131" t="s">
        <v>130</v>
      </c>
      <c r="B7" s="123"/>
      <c r="C7" s="333"/>
      <c r="D7" s="336">
        <v>48854</v>
      </c>
      <c r="E7" s="338"/>
      <c r="F7" s="341">
        <v>291945</v>
      </c>
      <c r="G7" s="343"/>
      <c r="H7" s="346"/>
    </row>
    <row r="8" spans="1:8" x14ac:dyDescent="0.15">
      <c r="A8" s="116"/>
      <c r="B8" s="122"/>
      <c r="C8" s="334"/>
      <c r="D8" s="337">
        <v>32050</v>
      </c>
      <c r="E8" s="339"/>
      <c r="F8" s="342">
        <v>127651</v>
      </c>
      <c r="G8" s="344"/>
      <c r="H8" s="347"/>
    </row>
    <row r="9" spans="1:8" x14ac:dyDescent="0.15">
      <c r="A9" s="131" t="s">
        <v>231</v>
      </c>
      <c r="B9" s="123"/>
      <c r="C9" s="333"/>
      <c r="D9" s="336">
        <v>316656</v>
      </c>
      <c r="E9" s="338"/>
      <c r="F9" s="341">
        <v>291173</v>
      </c>
      <c r="G9" s="343"/>
      <c r="H9" s="346"/>
    </row>
    <row r="10" spans="1:8" x14ac:dyDescent="0.15">
      <c r="A10" s="116"/>
      <c r="B10" s="122"/>
      <c r="C10" s="334"/>
      <c r="D10" s="337">
        <v>40854</v>
      </c>
      <c r="E10" s="339"/>
      <c r="F10" s="342">
        <v>119071</v>
      </c>
      <c r="G10" s="344"/>
      <c r="H10" s="347"/>
    </row>
    <row r="11" spans="1:8" x14ac:dyDescent="0.15">
      <c r="A11" s="131" t="s">
        <v>506</v>
      </c>
      <c r="B11" s="123"/>
      <c r="C11" s="333"/>
      <c r="D11" s="336">
        <v>83432</v>
      </c>
      <c r="E11" s="338"/>
      <c r="F11" s="341">
        <v>271581</v>
      </c>
      <c r="G11" s="343"/>
      <c r="H11" s="346"/>
    </row>
    <row r="12" spans="1:8" x14ac:dyDescent="0.15">
      <c r="A12" s="116"/>
      <c r="B12" s="122"/>
      <c r="C12" s="335"/>
      <c r="D12" s="337">
        <v>67550</v>
      </c>
      <c r="E12" s="339"/>
      <c r="F12" s="342">
        <v>117844</v>
      </c>
      <c r="G12" s="344"/>
      <c r="H12" s="347"/>
    </row>
    <row r="13" spans="1:8" x14ac:dyDescent="0.15">
      <c r="A13" s="131"/>
      <c r="B13" s="123"/>
      <c r="C13" s="333"/>
      <c r="D13" s="336">
        <v>256699</v>
      </c>
      <c r="E13" s="338"/>
      <c r="F13" s="341">
        <v>293634</v>
      </c>
      <c r="G13" s="345"/>
      <c r="H13" s="346"/>
    </row>
    <row r="14" spans="1:8" x14ac:dyDescent="0.15">
      <c r="A14" s="116"/>
      <c r="B14" s="122"/>
      <c r="C14" s="334"/>
      <c r="D14" s="337">
        <v>56450</v>
      </c>
      <c r="E14" s="339"/>
      <c r="F14" s="342">
        <v>123717</v>
      </c>
      <c r="G14" s="344"/>
      <c r="H14" s="347"/>
    </row>
    <row r="17" spans="1:11" x14ac:dyDescent="0.15">
      <c r="A17" s="325" t="s">
        <v>21</v>
      </c>
    </row>
    <row r="18" spans="1:11" x14ac:dyDescent="0.15">
      <c r="A18" s="326"/>
      <c r="B18" s="326" t="str">
        <f>実質収支比率等に係る経年分析!F$46</f>
        <v>H26</v>
      </c>
      <c r="C18" s="326" t="str">
        <f>実質収支比率等に係る経年分析!G$46</f>
        <v>H27</v>
      </c>
      <c r="D18" s="326" t="str">
        <f>実質収支比率等に係る経年分析!H$46</f>
        <v>H28</v>
      </c>
      <c r="E18" s="326" t="str">
        <f>実質収支比率等に係る経年分析!I$46</f>
        <v>H29</v>
      </c>
      <c r="F18" s="326" t="str">
        <f>実質収支比率等に係る経年分析!J$46</f>
        <v>H30</v>
      </c>
    </row>
    <row r="19" spans="1:11" x14ac:dyDescent="0.15">
      <c r="A19" s="326" t="s">
        <v>85</v>
      </c>
      <c r="B19" s="326">
        <f>ROUND(VALUE(SUBSTITUTE(実質収支比率等に係る経年分析!F$48,"▲","-")),2)</f>
        <v>4.25</v>
      </c>
      <c r="C19" s="326">
        <f>ROUND(VALUE(SUBSTITUTE(実質収支比率等に係る経年分析!G$48,"▲","-")),2)</f>
        <v>7.05</v>
      </c>
      <c r="D19" s="326">
        <f>ROUND(VALUE(SUBSTITUTE(実質収支比率等に係る経年分析!H$48,"▲","-")),2)</f>
        <v>6.97</v>
      </c>
      <c r="E19" s="326">
        <f>ROUND(VALUE(SUBSTITUTE(実質収支比率等に係る経年分析!I$48,"▲","-")),2)</f>
        <v>5.9</v>
      </c>
      <c r="F19" s="326">
        <f>ROUND(VALUE(SUBSTITUTE(実質収支比率等に係る経年分析!J$48,"▲","-")),2)</f>
        <v>5.88</v>
      </c>
    </row>
    <row r="20" spans="1:11" x14ac:dyDescent="0.15">
      <c r="A20" s="326" t="s">
        <v>33</v>
      </c>
      <c r="B20" s="326">
        <f>ROUND(VALUE(SUBSTITUTE(実質収支比率等に係る経年分析!F$47,"▲","-")),2)</f>
        <v>18.850000000000001</v>
      </c>
      <c r="C20" s="326">
        <f>ROUND(VALUE(SUBSTITUTE(実質収支比率等に係る経年分析!G$47,"▲","-")),2)</f>
        <v>18.34</v>
      </c>
      <c r="D20" s="326">
        <f>ROUND(VALUE(SUBSTITUTE(実質収支比率等に係る経年分析!H$47,"▲","-")),2)</f>
        <v>18.73</v>
      </c>
      <c r="E20" s="326">
        <f>ROUND(VALUE(SUBSTITUTE(実質収支比率等に係る経年分析!I$47,"▲","-")),2)</f>
        <v>19.559999999999999</v>
      </c>
      <c r="F20" s="326">
        <f>ROUND(VALUE(SUBSTITUTE(実質収支比率等に係る経年分析!J$47,"▲","-")),2)</f>
        <v>18.62</v>
      </c>
    </row>
    <row r="21" spans="1:11" x14ac:dyDescent="0.15">
      <c r="A21" s="326" t="s">
        <v>112</v>
      </c>
      <c r="B21" s="326">
        <f>IF(ISNUMBER(VALUE(SUBSTITUTE(実質収支比率等に係る経年分析!F$49,"▲","-"))),ROUND(VALUE(SUBSTITUTE(実質収支比率等に係る経年分析!F$49,"▲","-")),2),NA())</f>
        <v>-7.88</v>
      </c>
      <c r="C21" s="326">
        <f>IF(ISNUMBER(VALUE(SUBSTITUTE(実質収支比率等に係る経年分析!G$49,"▲","-"))),ROUND(VALUE(SUBSTITUTE(実質収支比率等に係る経年分析!G$49,"▲","-")),2),NA())</f>
        <v>2.2200000000000002</v>
      </c>
      <c r="D21" s="326">
        <f>IF(ISNUMBER(VALUE(SUBSTITUTE(実質収支比率等に係る経年分析!H$49,"▲","-"))),ROUND(VALUE(SUBSTITUTE(実質収支比率等に係る経年分析!H$49,"▲","-")),2),NA())</f>
        <v>4.17</v>
      </c>
      <c r="E21" s="326">
        <f>IF(ISNUMBER(VALUE(SUBSTITUTE(実質収支比率等に係る経年分析!I$49,"▲","-"))),ROUND(VALUE(SUBSTITUTE(実質収支比率等に係る経年分析!I$49,"▲","-")),2),NA())</f>
        <v>-0.36</v>
      </c>
      <c r="F21" s="326">
        <f>IF(ISNUMBER(VALUE(SUBSTITUTE(実質収支比率等に係る経年分析!J$49,"▲","-"))),ROUND(VALUE(SUBSTITUTE(実質収支比率等に係る経年分析!J$49,"▲","-")),2),NA())</f>
        <v>7.91</v>
      </c>
    </row>
    <row r="24" spans="1:11" x14ac:dyDescent="0.15">
      <c r="A24" s="325" t="s">
        <v>98</v>
      </c>
    </row>
    <row r="25" spans="1:11" x14ac:dyDescent="0.15">
      <c r="A25" s="327"/>
      <c r="B25" s="327" t="str">
        <f>連結実質赤字比率に係る赤字・黒字の構成分析!F$33</f>
        <v>H26</v>
      </c>
      <c r="C25" s="327"/>
      <c r="D25" s="327" t="str">
        <f>連結実質赤字比率に係る赤字・黒字の構成分析!G$33</f>
        <v>H27</v>
      </c>
      <c r="E25" s="327"/>
      <c r="F25" s="327" t="str">
        <f>連結実質赤字比率に係る赤字・黒字の構成分析!H$33</f>
        <v>H28</v>
      </c>
      <c r="G25" s="327"/>
      <c r="H25" s="327" t="str">
        <f>連結実質赤字比率に係る赤字・黒字の構成分析!I$33</f>
        <v>H29</v>
      </c>
      <c r="I25" s="327"/>
      <c r="J25" s="327" t="str">
        <f>連結実質赤字比率に係る赤字・黒字の構成分析!J$33</f>
        <v>H30</v>
      </c>
      <c r="K25" s="327"/>
    </row>
    <row r="26" spans="1:11" x14ac:dyDescent="0.15">
      <c r="A26" s="327"/>
      <c r="B26" s="327" t="s">
        <v>113</v>
      </c>
      <c r="C26" s="327" t="s">
        <v>63</v>
      </c>
      <c r="D26" s="327" t="s">
        <v>113</v>
      </c>
      <c r="E26" s="327" t="s">
        <v>63</v>
      </c>
      <c r="F26" s="327" t="s">
        <v>113</v>
      </c>
      <c r="G26" s="327" t="s">
        <v>63</v>
      </c>
      <c r="H26" s="327" t="s">
        <v>113</v>
      </c>
      <c r="I26" s="327" t="s">
        <v>63</v>
      </c>
      <c r="J26" s="327" t="s">
        <v>113</v>
      </c>
      <c r="K26" s="327" t="s">
        <v>63</v>
      </c>
    </row>
    <row r="27" spans="1:11" x14ac:dyDescent="0.15">
      <c r="A27" s="327" t="str">
        <f>IF(連結実質赤字比率に係る赤字・黒字の構成分析!C$43="",NA(),連結実質赤字比率に係る赤字・黒字の構成分析!C$43)</f>
        <v>その他会計（黒字）</v>
      </c>
      <c r="B27" s="327" t="e">
        <f>IF(ROUND(VALUE(SUBSTITUTE(連結実質赤字比率に係る赤字・黒字の構成分析!F$43,"▲","-")),2)&lt;0,ABS(ROUND(VALUE(SUBSTITUTE(連結実質赤字比率に係る赤字・黒字の構成分析!F$43,"▲","-")),2)),NA())</f>
        <v>#VALUE!</v>
      </c>
      <c r="C27" s="327" t="e">
        <f>IF(ROUND(VALUE(SUBSTITUTE(連結実質赤字比率に係る赤字・黒字の構成分析!F$43,"▲","-")),2)&gt;=0,ABS(ROUND(VALUE(SUBSTITUTE(連結実質赤字比率に係る赤字・黒字の構成分析!F$43,"▲","-")),2)),NA())</f>
        <v>#VALUE!</v>
      </c>
      <c r="D27" s="327" t="e">
        <f>IF(ROUND(VALUE(SUBSTITUTE(連結実質赤字比率に係る赤字・黒字の構成分析!G$43,"▲","-")),2)&lt;0,ABS(ROUND(VALUE(SUBSTITUTE(連結実質赤字比率に係る赤字・黒字の構成分析!G$43,"▲","-")),2)),NA())</f>
        <v>#VALUE!</v>
      </c>
      <c r="E27" s="327" t="e">
        <f>IF(ROUND(VALUE(SUBSTITUTE(連結実質赤字比率に係る赤字・黒字の構成分析!G$43,"▲","-")),2)&gt;=0,ABS(ROUND(VALUE(SUBSTITUTE(連結実質赤字比率に係る赤字・黒字の構成分析!G$43,"▲","-")),2)),NA())</f>
        <v>#VALUE!</v>
      </c>
      <c r="F27" s="327" t="e">
        <f>IF(ROUND(VALUE(SUBSTITUTE(連結実質赤字比率に係る赤字・黒字の構成分析!H$43,"▲","-")),2)&lt;0,ABS(ROUND(VALUE(SUBSTITUTE(連結実質赤字比率に係る赤字・黒字の構成分析!H$43,"▲","-")),2)),NA())</f>
        <v>#VALUE!</v>
      </c>
      <c r="G27" s="327" t="e">
        <f>IF(ROUND(VALUE(SUBSTITUTE(連結実質赤字比率に係る赤字・黒字の構成分析!H$43,"▲","-")),2)&gt;=0,ABS(ROUND(VALUE(SUBSTITUTE(連結実質赤字比率に係る赤字・黒字の構成分析!H$43,"▲","-")),2)),NA())</f>
        <v>#VALUE!</v>
      </c>
      <c r="H27" s="327" t="e">
        <f>IF(ROUND(VALUE(SUBSTITUTE(連結実質赤字比率に係る赤字・黒字の構成分析!I$43,"▲","-")),2)&lt;0,ABS(ROUND(VALUE(SUBSTITUTE(連結実質赤字比率に係る赤字・黒字の構成分析!I$43,"▲","-")),2)),NA())</f>
        <v>#VALUE!</v>
      </c>
      <c r="I27" s="327" t="e">
        <f>IF(ROUND(VALUE(SUBSTITUTE(連結実質赤字比率に係る赤字・黒字の構成分析!I$43,"▲","-")),2)&gt;=0,ABS(ROUND(VALUE(SUBSTITUTE(連結実質赤字比率に係る赤字・黒字の構成分析!I$43,"▲","-")),2)),NA())</f>
        <v>#VALUE!</v>
      </c>
      <c r="J27" s="327" t="e">
        <f>IF(ROUND(VALUE(SUBSTITUTE(連結実質赤字比率に係る赤字・黒字の構成分析!J$43,"▲","-")),2)&lt;0,ABS(ROUND(VALUE(SUBSTITUTE(連結実質赤字比率に係る赤字・黒字の構成分析!J$43,"▲","-")),2)),NA())</f>
        <v>#VALUE!</v>
      </c>
      <c r="K27" s="327" t="e">
        <f>IF(ROUND(VALUE(SUBSTITUTE(連結実質赤字比率に係る赤字・黒字の構成分析!J$43,"▲","-")),2)&gt;=0,ABS(ROUND(VALUE(SUBSTITUTE(連結実質赤字比率に係る赤字・黒字の構成分析!J$43,"▲","-")),2)),NA())</f>
        <v>#VALUE!</v>
      </c>
    </row>
    <row r="28" spans="1:11" x14ac:dyDescent="0.15">
      <c r="A28" s="327" t="str">
        <f>IF(連結実質赤字比率に係る赤字・黒字の構成分析!C$42="",NA(),連結実質赤字比率に係る赤字・黒字の構成分析!C$42)</f>
        <v>その他会計（赤字）</v>
      </c>
      <c r="B28" s="327" t="e">
        <f>IF(ROUND(VALUE(SUBSTITUTE(連結実質赤字比率に係る赤字・黒字の構成分析!F$42,"▲","-")),2)&lt;0,ABS(ROUND(VALUE(SUBSTITUTE(連結実質赤字比率に係る赤字・黒字の構成分析!F$42,"▲","-")),2)),NA())</f>
        <v>#VALUE!</v>
      </c>
      <c r="C28" s="327" t="e">
        <f>IF(ROUND(VALUE(SUBSTITUTE(連結実質赤字比率に係る赤字・黒字の構成分析!F$42,"▲","-")),2)&gt;=0,ABS(ROUND(VALUE(SUBSTITUTE(連結実質赤字比率に係る赤字・黒字の構成分析!F$42,"▲","-")),2)),NA())</f>
        <v>#VALUE!</v>
      </c>
      <c r="D28" s="327" t="e">
        <f>IF(ROUND(VALUE(SUBSTITUTE(連結実質赤字比率に係る赤字・黒字の構成分析!G$42,"▲","-")),2)&lt;0,ABS(ROUND(VALUE(SUBSTITUTE(連結実質赤字比率に係る赤字・黒字の構成分析!G$42,"▲","-")),2)),NA())</f>
        <v>#VALUE!</v>
      </c>
      <c r="E28" s="327" t="e">
        <f>IF(ROUND(VALUE(SUBSTITUTE(連結実質赤字比率に係る赤字・黒字の構成分析!G$42,"▲","-")),2)&gt;=0,ABS(ROUND(VALUE(SUBSTITUTE(連結実質赤字比率に係る赤字・黒字の構成分析!G$42,"▲","-")),2)),NA())</f>
        <v>#VALUE!</v>
      </c>
      <c r="F28" s="327" t="e">
        <f>IF(ROUND(VALUE(SUBSTITUTE(連結実質赤字比率に係る赤字・黒字の構成分析!H$42,"▲","-")),2)&lt;0,ABS(ROUND(VALUE(SUBSTITUTE(連結実質赤字比率に係る赤字・黒字の構成分析!H$42,"▲","-")),2)),NA())</f>
        <v>#VALUE!</v>
      </c>
      <c r="G28" s="327" t="e">
        <f>IF(ROUND(VALUE(SUBSTITUTE(連結実質赤字比率に係る赤字・黒字の構成分析!H$42,"▲","-")),2)&gt;=0,ABS(ROUND(VALUE(SUBSTITUTE(連結実質赤字比率に係る赤字・黒字の構成分析!H$42,"▲","-")),2)),NA())</f>
        <v>#VALUE!</v>
      </c>
      <c r="H28" s="327" t="e">
        <f>IF(ROUND(VALUE(SUBSTITUTE(連結実質赤字比率に係る赤字・黒字の構成分析!I$42,"▲","-")),2)&lt;0,ABS(ROUND(VALUE(SUBSTITUTE(連結実質赤字比率に係る赤字・黒字の構成分析!I$42,"▲","-")),2)),NA())</f>
        <v>#VALUE!</v>
      </c>
      <c r="I28" s="327" t="e">
        <f>IF(ROUND(VALUE(SUBSTITUTE(連結実質赤字比率に係る赤字・黒字の構成分析!I$42,"▲","-")),2)&gt;=0,ABS(ROUND(VALUE(SUBSTITUTE(連結実質赤字比率に係る赤字・黒字の構成分析!I$42,"▲","-")),2)),NA())</f>
        <v>#VALUE!</v>
      </c>
      <c r="J28" s="327" t="e">
        <f>IF(ROUND(VALUE(SUBSTITUTE(連結実質赤字比率に係る赤字・黒字の構成分析!J$42,"▲","-")),2)&lt;0,ABS(ROUND(VALUE(SUBSTITUTE(連結実質赤字比率に係る赤字・黒字の構成分析!J$42,"▲","-")),2)),NA())</f>
        <v>#VALUE!</v>
      </c>
      <c r="K28" s="327" t="e">
        <f>IF(ROUND(VALUE(SUBSTITUTE(連結実質赤字比率に係る赤字・黒字の構成分析!J$42,"▲","-")),2)&gt;=0,ABS(ROUND(VALUE(SUBSTITUTE(連結実質赤字比率に係る赤字・黒字の構成分析!J$42,"▲","-")),2)),NA())</f>
        <v>#VALUE!</v>
      </c>
    </row>
    <row r="29" spans="1:11" x14ac:dyDescent="0.15">
      <c r="A29" s="327" t="str">
        <f>IF(連結実質赤字比率に係る赤字・黒字の構成分析!C$41="",NA(),連結実質赤字比率に係る赤字・黒字の構成分析!C$41)</f>
        <v>大潟村後期高齢者医療特別会計</v>
      </c>
      <c r="B29" s="327" t="e">
        <f>IF(ROUND(VALUE(SUBSTITUTE(連結実質赤字比率に係る赤字・黒字の構成分析!F$41,"▲","-")),2)&lt;0,ABS(ROUND(VALUE(SUBSTITUTE(連結実質赤字比率に係る赤字・黒字の構成分析!F$41,"▲","-")),2)),NA())</f>
        <v>#N/A</v>
      </c>
      <c r="C29" s="327">
        <f>IF(ROUND(VALUE(SUBSTITUTE(連結実質赤字比率に係る赤字・黒字の構成分析!F$41,"▲","-")),2)&gt;=0,ABS(ROUND(VALUE(SUBSTITUTE(連結実質赤字比率に係る赤字・黒字の構成分析!F$41,"▲","-")),2)),NA())</f>
        <v>0.01</v>
      </c>
      <c r="D29" s="327" t="e">
        <f>IF(ROUND(VALUE(SUBSTITUTE(連結実質赤字比率に係る赤字・黒字の構成分析!G$41,"▲","-")),2)&lt;0,ABS(ROUND(VALUE(SUBSTITUTE(連結実質赤字比率に係る赤字・黒字の構成分析!G$41,"▲","-")),2)),NA())</f>
        <v>#N/A</v>
      </c>
      <c r="E29" s="327">
        <f>IF(ROUND(VALUE(SUBSTITUTE(連結実質赤字比率に係る赤字・黒字の構成分析!G$41,"▲","-")),2)&gt;=0,ABS(ROUND(VALUE(SUBSTITUTE(連結実質赤字比率に係る赤字・黒字の構成分析!G$41,"▲","-")),2)),NA())</f>
        <v>1.52</v>
      </c>
      <c r="F29" s="327" t="e">
        <f>IF(ROUND(VALUE(SUBSTITUTE(連結実質赤字比率に係る赤字・黒字の構成分析!H$41,"▲","-")),2)&lt;0,ABS(ROUND(VALUE(SUBSTITUTE(連結実質赤字比率に係る赤字・黒字の構成分析!H$41,"▲","-")),2)),NA())</f>
        <v>#N/A</v>
      </c>
      <c r="G29" s="327">
        <f>IF(ROUND(VALUE(SUBSTITUTE(連結実質赤字比率に係る赤字・黒字の構成分析!H$41,"▲","-")),2)&gt;=0,ABS(ROUND(VALUE(SUBSTITUTE(連結実質赤字比率に係る赤字・黒字の構成分析!H$41,"▲","-")),2)),NA())</f>
        <v>1.48</v>
      </c>
      <c r="H29" s="327" t="e">
        <f>IF(ROUND(VALUE(SUBSTITUTE(連結実質赤字比率に係る赤字・黒字の構成分析!I$41,"▲","-")),2)&lt;0,ABS(ROUND(VALUE(SUBSTITUTE(連結実質赤字比率に係る赤字・黒字の構成分析!I$41,"▲","-")),2)),NA())</f>
        <v>#N/A</v>
      </c>
      <c r="I29" s="327">
        <f>IF(ROUND(VALUE(SUBSTITUTE(連結実質赤字比率に係る赤字・黒字の構成分析!I$41,"▲","-")),2)&gt;=0,ABS(ROUND(VALUE(SUBSTITUTE(連結実質赤字比率に係る赤字・黒字の構成分析!I$41,"▲","-")),2)),NA())</f>
        <v>1.5699999999999998</v>
      </c>
      <c r="J29" s="327" t="e">
        <f>IF(ROUND(VALUE(SUBSTITUTE(連結実質赤字比率に係る赤字・黒字の構成分析!J$41,"▲","-")),2)&lt;0,ABS(ROUND(VALUE(SUBSTITUTE(連結実質赤字比率に係る赤字・黒字の構成分析!J$41,"▲","-")),2)),NA())</f>
        <v>#N/A</v>
      </c>
      <c r="K29" s="327">
        <f>IF(ROUND(VALUE(SUBSTITUTE(連結実質赤字比率に係る赤字・黒字の構成分析!J$41,"▲","-")),2)&gt;=0,ABS(ROUND(VALUE(SUBSTITUTE(連結実質赤字比率に係る赤字・黒字の構成分析!J$41,"▲","-")),2)),NA())</f>
        <v>0</v>
      </c>
    </row>
    <row r="30" spans="1:11" x14ac:dyDescent="0.15">
      <c r="A30" s="327" t="str">
        <f>IF(連結実質赤字比率に係る赤字・黒字の構成分析!C$40="",NA(),連結実質赤字比率に係る赤字・黒字の構成分析!C$40)</f>
        <v>大潟村診療所特別会計</v>
      </c>
      <c r="B30" s="327" t="e">
        <f>IF(ROUND(VALUE(SUBSTITUTE(連結実質赤字比率に係る赤字・黒字の構成分析!F$40,"▲","-")),2)&lt;0,ABS(ROUND(VALUE(SUBSTITUTE(連結実質赤字比率に係る赤字・黒字の構成分析!F$40,"▲","-")),2)),NA())</f>
        <v>#N/A</v>
      </c>
      <c r="C30" s="327">
        <f>IF(ROUND(VALUE(SUBSTITUTE(連結実質赤字比率に係る赤字・黒字の構成分析!F$40,"▲","-")),2)&gt;=0,ABS(ROUND(VALUE(SUBSTITUTE(連結実質赤字比率に係る赤字・黒字の構成分析!F$40,"▲","-")),2)),NA())</f>
        <v>0.14000000000000001</v>
      </c>
      <c r="D30" s="327" t="e">
        <f>IF(ROUND(VALUE(SUBSTITUTE(連結実質赤字比率に係る赤字・黒字の構成分析!G$40,"▲","-")),2)&lt;0,ABS(ROUND(VALUE(SUBSTITUTE(連結実質赤字比率に係る赤字・黒字の構成分析!G$40,"▲","-")),2)),NA())</f>
        <v>#N/A</v>
      </c>
      <c r="E30" s="327">
        <f>IF(ROUND(VALUE(SUBSTITUTE(連結実質赤字比率に係る赤字・黒字の構成分析!G$40,"▲","-")),2)&gt;=0,ABS(ROUND(VALUE(SUBSTITUTE(連結実質赤字比率に係る赤字・黒字の構成分析!G$40,"▲","-")),2)),NA())</f>
        <v>0.06</v>
      </c>
      <c r="F30" s="327" t="e">
        <f>IF(ROUND(VALUE(SUBSTITUTE(連結実質赤字比率に係る赤字・黒字の構成分析!H$40,"▲","-")),2)&lt;0,ABS(ROUND(VALUE(SUBSTITUTE(連結実質赤字比率に係る赤字・黒字の構成分析!H$40,"▲","-")),2)),NA())</f>
        <v>#N/A</v>
      </c>
      <c r="G30" s="327">
        <f>IF(ROUND(VALUE(SUBSTITUTE(連結実質赤字比率に係る赤字・黒字の構成分析!H$40,"▲","-")),2)&gt;=0,ABS(ROUND(VALUE(SUBSTITUTE(連結実質赤字比率に係る赤字・黒字の構成分析!H$40,"▲","-")),2)),NA())</f>
        <v>0.23</v>
      </c>
      <c r="H30" s="327" t="e">
        <f>IF(ROUND(VALUE(SUBSTITUTE(連結実質赤字比率に係る赤字・黒字の構成分析!I$40,"▲","-")),2)&lt;0,ABS(ROUND(VALUE(SUBSTITUTE(連結実質赤字比率に係る赤字・黒字の構成分析!I$40,"▲","-")),2)),NA())</f>
        <v>#N/A</v>
      </c>
      <c r="I30" s="327">
        <f>IF(ROUND(VALUE(SUBSTITUTE(連結実質赤字比率に係る赤字・黒字の構成分析!I$40,"▲","-")),2)&gt;=0,ABS(ROUND(VALUE(SUBSTITUTE(連結実質赤字比率に係る赤字・黒字の構成分析!I$40,"▲","-")),2)),NA())</f>
        <v>0.18</v>
      </c>
      <c r="J30" s="327" t="e">
        <f>IF(ROUND(VALUE(SUBSTITUTE(連結実質赤字比率に係る赤字・黒字の構成分析!J$40,"▲","-")),2)&lt;0,ABS(ROUND(VALUE(SUBSTITUTE(連結実質赤字比率に係る赤字・黒字の構成分析!J$40,"▲","-")),2)),NA())</f>
        <v>#N/A</v>
      </c>
      <c r="K30" s="327">
        <f>IF(ROUND(VALUE(SUBSTITUTE(連結実質赤字比率に係る赤字・黒字の構成分析!J$40,"▲","-")),2)&gt;=0,ABS(ROUND(VALUE(SUBSTITUTE(連結実質赤字比率に係る赤字・黒字の構成分析!J$40,"▲","-")),2)),NA())</f>
        <v>0.13</v>
      </c>
    </row>
    <row r="31" spans="1:11" x14ac:dyDescent="0.15">
      <c r="A31" s="327" t="str">
        <f>IF(連結実質赤字比率に係る赤字・黒字の構成分析!C$39="",NA(),連結実質赤字比率に係る赤字・黒字の構成分析!C$39)</f>
        <v>大潟村水道事業特別会計</v>
      </c>
      <c r="B31" s="327" t="e">
        <f>IF(ROUND(VALUE(SUBSTITUTE(連結実質赤字比率に係る赤字・黒字の構成分析!F$39,"▲","-")),2)&lt;0,ABS(ROUND(VALUE(SUBSTITUTE(連結実質赤字比率に係る赤字・黒字の構成分析!F$39,"▲","-")),2)),NA())</f>
        <v>#N/A</v>
      </c>
      <c r="C31" s="327">
        <f>IF(ROUND(VALUE(SUBSTITUTE(連結実質赤字比率に係る赤字・黒字の構成分析!F$39,"▲","-")),2)&gt;=0,ABS(ROUND(VALUE(SUBSTITUTE(連結実質赤字比率に係る赤字・黒字の構成分析!F$39,"▲","-")),2)),NA())</f>
        <v>0.25</v>
      </c>
      <c r="D31" s="327" t="e">
        <f>IF(ROUND(VALUE(SUBSTITUTE(連結実質赤字比率に係る赤字・黒字の構成分析!G$39,"▲","-")),2)&lt;0,ABS(ROUND(VALUE(SUBSTITUTE(連結実質赤字比率に係る赤字・黒字の構成分析!G$39,"▲","-")),2)),NA())</f>
        <v>#N/A</v>
      </c>
      <c r="E31" s="327">
        <f>IF(ROUND(VALUE(SUBSTITUTE(連結実質赤字比率に係る赤字・黒字の構成分析!G$39,"▲","-")),2)&gt;=0,ABS(ROUND(VALUE(SUBSTITUTE(連結実質赤字比率に係る赤字・黒字の構成分析!G$39,"▲","-")),2)),NA())</f>
        <v>0.01</v>
      </c>
      <c r="F31" s="327" t="e">
        <f>IF(ROUND(VALUE(SUBSTITUTE(連結実質赤字比率に係る赤字・黒字の構成分析!H$39,"▲","-")),2)&lt;0,ABS(ROUND(VALUE(SUBSTITUTE(連結実質赤字比率に係る赤字・黒字の構成分析!H$39,"▲","-")),2)),NA())</f>
        <v>#N/A</v>
      </c>
      <c r="G31" s="327">
        <f>IF(ROUND(VALUE(SUBSTITUTE(連結実質赤字比率に係る赤字・黒字の構成分析!H$39,"▲","-")),2)&gt;=0,ABS(ROUND(VALUE(SUBSTITUTE(連結実質赤字比率に係る赤字・黒字の構成分析!H$39,"▲","-")),2)),NA())</f>
        <v>0.15</v>
      </c>
      <c r="H31" s="327" t="e">
        <f>IF(ROUND(VALUE(SUBSTITUTE(連結実質赤字比率に係る赤字・黒字の構成分析!I$39,"▲","-")),2)&lt;0,ABS(ROUND(VALUE(SUBSTITUTE(連結実質赤字比率に係る赤字・黒字の構成分析!I$39,"▲","-")),2)),NA())</f>
        <v>#N/A</v>
      </c>
      <c r="I31" s="327">
        <f>IF(ROUND(VALUE(SUBSTITUTE(連結実質赤字比率に係る赤字・黒字の構成分析!I$39,"▲","-")),2)&gt;=0,ABS(ROUND(VALUE(SUBSTITUTE(連結実質赤字比率に係る赤字・黒字の構成分析!I$39,"▲","-")),2)),NA())</f>
        <v>0.01</v>
      </c>
      <c r="J31" s="327" t="e">
        <f>IF(ROUND(VALUE(SUBSTITUTE(連結実質赤字比率に係る赤字・黒字の構成分析!J$39,"▲","-")),2)&lt;0,ABS(ROUND(VALUE(SUBSTITUTE(連結実質赤字比率に係る赤字・黒字の構成分析!J$39,"▲","-")),2)),NA())</f>
        <v>#N/A</v>
      </c>
      <c r="K31" s="327">
        <f>IF(ROUND(VALUE(SUBSTITUTE(連結実質赤字比率に係る赤字・黒字の構成分析!J$39,"▲","-")),2)&gt;=0,ABS(ROUND(VALUE(SUBSTITUTE(連結実質赤字比率に係る赤字・黒字の構成分析!J$39,"▲","-")),2)),NA())</f>
        <v>0.23</v>
      </c>
    </row>
    <row r="32" spans="1:11" x14ac:dyDescent="0.15">
      <c r="A32" s="327" t="str">
        <f>IF(連結実質赤字比率に係る赤字・黒字の構成分析!C$38="",NA(),連結実質赤字比率に係る赤字・黒字の構成分析!C$38)</f>
        <v>大潟村公共下水道事業特別会計</v>
      </c>
      <c r="B32" s="327" t="e">
        <f>IF(ROUND(VALUE(SUBSTITUTE(連結実質赤字比率に係る赤字・黒字の構成分析!F$38,"▲","-")),2)&lt;0,ABS(ROUND(VALUE(SUBSTITUTE(連結実質赤字比率に係る赤字・黒字の構成分析!F$38,"▲","-")),2)),NA())</f>
        <v>#N/A</v>
      </c>
      <c r="C32" s="327">
        <f>IF(ROUND(VALUE(SUBSTITUTE(連結実質赤字比率に係る赤字・黒字の構成分析!F$38,"▲","-")),2)&gt;=0,ABS(ROUND(VALUE(SUBSTITUTE(連結実質赤字比率に係る赤字・黒字の構成分析!F$38,"▲","-")),2)),NA())</f>
        <v>0.2</v>
      </c>
      <c r="D32" s="327" t="e">
        <f>IF(ROUND(VALUE(SUBSTITUTE(連結実質赤字比率に係る赤字・黒字の構成分析!G$38,"▲","-")),2)&lt;0,ABS(ROUND(VALUE(SUBSTITUTE(連結実質赤字比率に係る赤字・黒字の構成分析!G$38,"▲","-")),2)),NA())</f>
        <v>#N/A</v>
      </c>
      <c r="E32" s="327">
        <f>IF(ROUND(VALUE(SUBSTITUTE(連結実質赤字比率に係る赤字・黒字の構成分析!G$38,"▲","-")),2)&gt;=0,ABS(ROUND(VALUE(SUBSTITUTE(連結実質赤字比率に係る赤字・黒字の構成分析!G$38,"▲","-")),2)),NA())</f>
        <v>0.15</v>
      </c>
      <c r="F32" s="327" t="e">
        <f>IF(ROUND(VALUE(SUBSTITUTE(連結実質赤字比率に係る赤字・黒字の構成分析!H$38,"▲","-")),2)&lt;0,ABS(ROUND(VALUE(SUBSTITUTE(連結実質赤字比率に係る赤字・黒字の構成分析!H$38,"▲","-")),2)),NA())</f>
        <v>#N/A</v>
      </c>
      <c r="G32" s="327">
        <f>IF(ROUND(VALUE(SUBSTITUTE(連結実質赤字比率に係る赤字・黒字の構成分析!H$38,"▲","-")),2)&gt;=0,ABS(ROUND(VALUE(SUBSTITUTE(連結実質赤字比率に係る赤字・黒字の構成分析!H$38,"▲","-")),2)),NA())</f>
        <v>0.57999999999999996</v>
      </c>
      <c r="H32" s="327" t="e">
        <f>IF(ROUND(VALUE(SUBSTITUTE(連結実質赤字比率に係る赤字・黒字の構成分析!I$38,"▲","-")),2)&lt;0,ABS(ROUND(VALUE(SUBSTITUTE(連結実質赤字比率に係る赤字・黒字の構成分析!I$38,"▲","-")),2)),NA())</f>
        <v>#N/A</v>
      </c>
      <c r="I32" s="327">
        <f>IF(ROUND(VALUE(SUBSTITUTE(連結実質赤字比率に係る赤字・黒字の構成分析!I$38,"▲","-")),2)&gt;=0,ABS(ROUND(VALUE(SUBSTITUTE(連結実質赤字比率に係る赤字・黒字の構成分析!I$38,"▲","-")),2)),NA())</f>
        <v>0.36</v>
      </c>
      <c r="J32" s="327" t="e">
        <f>IF(ROUND(VALUE(SUBSTITUTE(連結実質赤字比率に係る赤字・黒字の構成分析!J$38,"▲","-")),2)&lt;0,ABS(ROUND(VALUE(SUBSTITUTE(連結実質赤字比率に係る赤字・黒字の構成分析!J$38,"▲","-")),2)),NA())</f>
        <v>#N/A</v>
      </c>
      <c r="K32" s="327">
        <f>IF(ROUND(VALUE(SUBSTITUTE(連結実質赤字比率に係る赤字・黒字の構成分析!J$38,"▲","-")),2)&gt;=0,ABS(ROUND(VALUE(SUBSTITUTE(連結実質赤字比率に係る赤字・黒字の構成分析!J$38,"▲","-")),2)),NA())</f>
        <v>0.32</v>
      </c>
    </row>
    <row r="33" spans="1:16" x14ac:dyDescent="0.15">
      <c r="A33" s="327" t="str">
        <f>IF(連結実質赤字比率に係る赤字・黒字の構成分析!C$37="",NA(),連結実質赤字比率に係る赤字・黒字の構成分析!C$37)</f>
        <v>大潟村介護保険事業特別会計</v>
      </c>
      <c r="B33" s="327" t="e">
        <f>IF(ROUND(VALUE(SUBSTITUTE(連結実質赤字比率に係る赤字・黒字の構成分析!F$37,"▲","-")),2)&lt;0,ABS(ROUND(VALUE(SUBSTITUTE(連結実質赤字比率に係る赤字・黒字の構成分析!F$37,"▲","-")),2)),NA())</f>
        <v>#N/A</v>
      </c>
      <c r="C33" s="327">
        <f>IF(ROUND(VALUE(SUBSTITUTE(連結実質赤字比率に係る赤字・黒字の構成分析!F$37,"▲","-")),2)&gt;=0,ABS(ROUND(VALUE(SUBSTITUTE(連結実質赤字比率に係る赤字・黒字の構成分析!F$37,"▲","-")),2)),NA())</f>
        <v>0.65</v>
      </c>
      <c r="D33" s="327" t="e">
        <f>IF(ROUND(VALUE(SUBSTITUTE(連結実質赤字比率に係る赤字・黒字の構成分析!G$37,"▲","-")),2)&lt;0,ABS(ROUND(VALUE(SUBSTITUTE(連結実質赤字比率に係る赤字・黒字の構成分析!G$37,"▲","-")),2)),NA())</f>
        <v>#N/A</v>
      </c>
      <c r="E33" s="327">
        <f>IF(ROUND(VALUE(SUBSTITUTE(連結実質赤字比率に係る赤字・黒字の構成分析!G$37,"▲","-")),2)&gt;=0,ABS(ROUND(VALUE(SUBSTITUTE(連結実質赤字比率に係る赤字・黒字の構成分析!G$37,"▲","-")),2)),NA())</f>
        <v>1.62</v>
      </c>
      <c r="F33" s="327" t="e">
        <f>IF(ROUND(VALUE(SUBSTITUTE(連結実質赤字比率に係る赤字・黒字の構成分析!H$37,"▲","-")),2)&lt;0,ABS(ROUND(VALUE(SUBSTITUTE(連結実質赤字比率に係る赤字・黒字の構成分析!H$37,"▲","-")),2)),NA())</f>
        <v>#N/A</v>
      </c>
      <c r="G33" s="327">
        <f>IF(ROUND(VALUE(SUBSTITUTE(連結実質赤字比率に係る赤字・黒字の構成分析!H$37,"▲","-")),2)&gt;=0,ABS(ROUND(VALUE(SUBSTITUTE(連結実質赤字比率に係る赤字・黒字の構成分析!H$37,"▲","-")),2)),NA())</f>
        <v>0.38</v>
      </c>
      <c r="H33" s="327" t="e">
        <f>IF(ROUND(VALUE(SUBSTITUTE(連結実質赤字比率に係る赤字・黒字の構成分析!I$37,"▲","-")),2)&lt;0,ABS(ROUND(VALUE(SUBSTITUTE(連結実質赤字比率に係る赤字・黒字の構成分析!I$37,"▲","-")),2)),NA())</f>
        <v>#N/A</v>
      </c>
      <c r="I33" s="327">
        <f>IF(ROUND(VALUE(SUBSTITUTE(連結実質赤字比率に係る赤字・黒字の構成分析!I$37,"▲","-")),2)&gt;=0,ABS(ROUND(VALUE(SUBSTITUTE(連結実質赤字比率に係る赤字・黒字の構成分析!I$37,"▲","-")),2)),NA())</f>
        <v>0.69</v>
      </c>
      <c r="J33" s="327" t="e">
        <f>IF(ROUND(VALUE(SUBSTITUTE(連結実質赤字比率に係る赤字・黒字の構成分析!J$37,"▲","-")),2)&lt;0,ABS(ROUND(VALUE(SUBSTITUTE(連結実質赤字比率に係る赤字・黒字の構成分析!J$37,"▲","-")),2)),NA())</f>
        <v>#N/A</v>
      </c>
      <c r="K33" s="327">
        <f>IF(ROUND(VALUE(SUBSTITUTE(連結実質赤字比率に係る赤字・黒字の構成分析!J$37,"▲","-")),2)&gt;=0,ABS(ROUND(VALUE(SUBSTITUTE(連結実質赤字比率に係る赤字・黒字の構成分析!J$37,"▲","-")),2)),NA())</f>
        <v>0.57999999999999996</v>
      </c>
    </row>
    <row r="34" spans="1:16" x14ac:dyDescent="0.15">
      <c r="A34" s="327" t="str">
        <f>IF(連結実質赤字比率に係る赤字・黒字の構成分析!C$36="",NA(),連結実質赤字比率に係る赤字・黒字の構成分析!C$36)</f>
        <v>大潟村介護サービス事業特別会計</v>
      </c>
      <c r="B34" s="327" t="e">
        <f>IF(ROUND(VALUE(SUBSTITUTE(連結実質赤字比率に係る赤字・黒字の構成分析!F$36,"▲","-")),2)&lt;0,ABS(ROUND(VALUE(SUBSTITUTE(連結実質赤字比率に係る赤字・黒字の構成分析!F$36,"▲","-")),2)),NA())</f>
        <v>#N/A</v>
      </c>
      <c r="C34" s="327">
        <f>IF(ROUND(VALUE(SUBSTITUTE(連結実質赤字比率に係る赤字・黒字の構成分析!F$36,"▲","-")),2)&gt;=0,ABS(ROUND(VALUE(SUBSTITUTE(連結実質赤字比率に係る赤字・黒字の構成分析!F$36,"▲","-")),2)),NA())</f>
        <v>0.4</v>
      </c>
      <c r="D34" s="327" t="e">
        <f>IF(ROUND(VALUE(SUBSTITUTE(連結実質赤字比率に係る赤字・黒字の構成分析!G$36,"▲","-")),2)&lt;0,ABS(ROUND(VALUE(SUBSTITUTE(連結実質赤字比率に係る赤字・黒字の構成分析!G$36,"▲","-")),2)),NA())</f>
        <v>#N/A</v>
      </c>
      <c r="E34" s="327">
        <f>IF(ROUND(VALUE(SUBSTITUTE(連結実質赤字比率に係る赤字・黒字の構成分析!G$36,"▲","-")),2)&gt;=0,ABS(ROUND(VALUE(SUBSTITUTE(連結実質赤字比率に係る赤字・黒字の構成分析!G$36,"▲","-")),2)),NA())</f>
        <v>0.71</v>
      </c>
      <c r="F34" s="327" t="e">
        <f>IF(ROUND(VALUE(SUBSTITUTE(連結実質赤字比率に係る赤字・黒字の構成分析!H$36,"▲","-")),2)&lt;0,ABS(ROUND(VALUE(SUBSTITUTE(連結実質赤字比率に係る赤字・黒字の構成分析!H$36,"▲","-")),2)),NA())</f>
        <v>#N/A</v>
      </c>
      <c r="G34" s="327">
        <f>IF(ROUND(VALUE(SUBSTITUTE(連結実質赤字比率に係る赤字・黒字の構成分析!H$36,"▲","-")),2)&gt;=0,ABS(ROUND(VALUE(SUBSTITUTE(連結実質赤字比率に係る赤字・黒字の構成分析!H$36,"▲","-")),2)),NA())</f>
        <v>0.53</v>
      </c>
      <c r="H34" s="327" t="e">
        <f>IF(ROUND(VALUE(SUBSTITUTE(連結実質赤字比率に係る赤字・黒字の構成分析!I$36,"▲","-")),2)&lt;0,ABS(ROUND(VALUE(SUBSTITUTE(連結実質赤字比率に係る赤字・黒字の構成分析!I$36,"▲","-")),2)),NA())</f>
        <v>#N/A</v>
      </c>
      <c r="I34" s="327">
        <f>IF(ROUND(VALUE(SUBSTITUTE(連結実質赤字比率に係る赤字・黒字の構成分析!I$36,"▲","-")),2)&gt;=0,ABS(ROUND(VALUE(SUBSTITUTE(連結実質赤字比率に係る赤字・黒字の構成分析!I$36,"▲","-")),2)),NA())</f>
        <v>1.1000000000000001</v>
      </c>
      <c r="J34" s="327" t="e">
        <f>IF(ROUND(VALUE(SUBSTITUTE(連結実質赤字比率に係る赤字・黒字の構成分析!J$36,"▲","-")),2)&lt;0,ABS(ROUND(VALUE(SUBSTITUTE(連結実質赤字比率に係る赤字・黒字の構成分析!J$36,"▲","-")),2)),NA())</f>
        <v>#N/A</v>
      </c>
      <c r="K34" s="327">
        <f>IF(ROUND(VALUE(SUBSTITUTE(連結実質赤字比率に係る赤字・黒字の構成分析!J$36,"▲","-")),2)&gt;=0,ABS(ROUND(VALUE(SUBSTITUTE(連結実質赤字比率に係る赤字・黒字の構成分析!J$36,"▲","-")),2)),NA())</f>
        <v>1.1000000000000001</v>
      </c>
    </row>
    <row r="35" spans="1:16" x14ac:dyDescent="0.15">
      <c r="A35" s="327" t="str">
        <f>IF(連結実質赤字比率に係る赤字・黒字の構成分析!C$35="",NA(),連結実質赤字比率に係る赤字・黒字の構成分析!C$35)</f>
        <v>大潟村国民健康保険事業特別会計</v>
      </c>
      <c r="B35" s="327" t="e">
        <f>IF(ROUND(VALUE(SUBSTITUTE(連結実質赤字比率に係る赤字・黒字の構成分析!F$35,"▲","-")),2)&lt;0,ABS(ROUND(VALUE(SUBSTITUTE(連結実質赤字比率に係る赤字・黒字の構成分析!F$35,"▲","-")),2)),NA())</f>
        <v>#N/A</v>
      </c>
      <c r="C35" s="327">
        <f>IF(ROUND(VALUE(SUBSTITUTE(連結実質赤字比率に係る赤字・黒字の構成分析!F$35,"▲","-")),2)&gt;=0,ABS(ROUND(VALUE(SUBSTITUTE(連結実質赤字比率に係る赤字・黒字の構成分析!F$35,"▲","-")),2)),NA())</f>
        <v>1.07</v>
      </c>
      <c r="D35" s="327" t="e">
        <f>IF(ROUND(VALUE(SUBSTITUTE(連結実質赤字比率に係る赤字・黒字の構成分析!G$35,"▲","-")),2)&lt;0,ABS(ROUND(VALUE(SUBSTITUTE(連結実質赤字比率に係る赤字・黒字の構成分析!G$35,"▲","-")),2)),NA())</f>
        <v>#N/A</v>
      </c>
      <c r="E35" s="327">
        <f>IF(ROUND(VALUE(SUBSTITUTE(連結実質赤字比率に係る赤字・黒字の構成分析!G$35,"▲","-")),2)&gt;=0,ABS(ROUND(VALUE(SUBSTITUTE(連結実質赤字比率に係る赤字・黒字の構成分析!G$35,"▲","-")),2)),NA())</f>
        <v>1.59</v>
      </c>
      <c r="F35" s="327" t="e">
        <f>IF(ROUND(VALUE(SUBSTITUTE(連結実質赤字比率に係る赤字・黒字の構成分析!H$35,"▲","-")),2)&lt;0,ABS(ROUND(VALUE(SUBSTITUTE(連結実質赤字比率に係る赤字・黒字の構成分析!H$35,"▲","-")),2)),NA())</f>
        <v>#N/A</v>
      </c>
      <c r="G35" s="327">
        <f>IF(ROUND(VALUE(SUBSTITUTE(連結実質赤字比率に係る赤字・黒字の構成分析!H$35,"▲","-")),2)&gt;=0,ABS(ROUND(VALUE(SUBSTITUTE(連結実質赤字比率に係る赤字・黒字の構成分析!H$35,"▲","-")),2)),NA())</f>
        <v>2.09</v>
      </c>
      <c r="H35" s="327" t="e">
        <f>IF(ROUND(VALUE(SUBSTITUTE(連結実質赤字比率に係る赤字・黒字の構成分析!I$35,"▲","-")),2)&lt;0,ABS(ROUND(VALUE(SUBSTITUTE(連結実質赤字比率に係る赤字・黒字の構成分析!I$35,"▲","-")),2)),NA())</f>
        <v>#N/A</v>
      </c>
      <c r="I35" s="327">
        <f>IF(ROUND(VALUE(SUBSTITUTE(連結実質赤字比率に係る赤字・黒字の構成分析!I$35,"▲","-")),2)&gt;=0,ABS(ROUND(VALUE(SUBSTITUTE(連結実質赤字比率に係る赤字・黒字の構成分析!I$35,"▲","-")),2)),NA())</f>
        <v>3.15</v>
      </c>
      <c r="J35" s="327" t="e">
        <f>IF(ROUND(VALUE(SUBSTITUTE(連結実質赤字比率に係る赤字・黒字の構成分析!J$35,"▲","-")),2)&lt;0,ABS(ROUND(VALUE(SUBSTITUTE(連結実質赤字比率に係る赤字・黒字の構成分析!J$35,"▲","-")),2)),NA())</f>
        <v>#N/A</v>
      </c>
      <c r="K35" s="327">
        <f>IF(ROUND(VALUE(SUBSTITUTE(連結実質赤字比率に係る赤字・黒字の構成分析!J$35,"▲","-")),2)&gt;=0,ABS(ROUND(VALUE(SUBSTITUTE(連結実質赤字比率に係る赤字・黒字の構成分析!J$35,"▲","-")),2)),NA())</f>
        <v>1.96</v>
      </c>
    </row>
    <row r="36" spans="1:16" x14ac:dyDescent="0.15">
      <c r="A36" s="327" t="str">
        <f>IF(連結実質赤字比率に係る赤字・黒字の構成分析!C$34="",NA(),連結実質赤字比率に係る赤字・黒字の構成分析!C$34)</f>
        <v>一般会計</v>
      </c>
      <c r="B36" s="327" t="e">
        <f>IF(ROUND(VALUE(SUBSTITUTE(連結実質赤字比率に係る赤字・黒字の構成分析!F$34,"▲","-")),2)&lt;0,ABS(ROUND(VALUE(SUBSTITUTE(連結実質赤字比率に係る赤字・黒字の構成分析!F$34,"▲","-")),2)),NA())</f>
        <v>#N/A</v>
      </c>
      <c r="C36" s="327">
        <f>IF(ROUND(VALUE(SUBSTITUTE(連結実質赤字比率に係る赤字・黒字の構成分析!F$34,"▲","-")),2)&gt;=0,ABS(ROUND(VALUE(SUBSTITUTE(連結実質赤字比率に係る赤字・黒字の構成分析!F$34,"▲","-")),2)),NA())</f>
        <v>4.0999999999999996</v>
      </c>
      <c r="D36" s="327" t="e">
        <f>IF(ROUND(VALUE(SUBSTITUTE(連結実質赤字比率に係る赤字・黒字の構成分析!G$34,"▲","-")),2)&lt;0,ABS(ROUND(VALUE(SUBSTITUTE(連結実質赤字比率に係る赤字・黒字の構成分析!G$34,"▲","-")),2)),NA())</f>
        <v>#N/A</v>
      </c>
      <c r="E36" s="327">
        <f>IF(ROUND(VALUE(SUBSTITUTE(連結実質赤字比率に係る赤字・黒字の構成分析!G$34,"▲","-")),2)&gt;=0,ABS(ROUND(VALUE(SUBSTITUTE(連結実質赤字比率に係る赤字・黒字の構成分析!G$34,"▲","-")),2)),NA())</f>
        <v>6.98</v>
      </c>
      <c r="F36" s="327" t="e">
        <f>IF(ROUND(VALUE(SUBSTITUTE(連結実質赤字比率に係る赤字・黒字の構成分析!H$34,"▲","-")),2)&lt;0,ABS(ROUND(VALUE(SUBSTITUTE(連結実質赤字比率に係る赤字・黒字の構成分析!H$34,"▲","-")),2)),NA())</f>
        <v>#N/A</v>
      </c>
      <c r="G36" s="327">
        <f>IF(ROUND(VALUE(SUBSTITUTE(連結実質赤字比率に係る赤字・黒字の構成分析!H$34,"▲","-")),2)&gt;=0,ABS(ROUND(VALUE(SUBSTITUTE(連結実質赤字比率に係る赤字・黒字の構成分析!H$34,"▲","-")),2)),NA())</f>
        <v>6.73</v>
      </c>
      <c r="H36" s="327" t="e">
        <f>IF(ROUND(VALUE(SUBSTITUTE(連結実質赤字比率に係る赤字・黒字の構成分析!I$34,"▲","-")),2)&lt;0,ABS(ROUND(VALUE(SUBSTITUTE(連結実質赤字比率に係る赤字・黒字の構成分析!I$34,"▲","-")),2)),NA())</f>
        <v>#N/A</v>
      </c>
      <c r="I36" s="327">
        <f>IF(ROUND(VALUE(SUBSTITUTE(連結実質赤字比率に係る赤字・黒字の構成分析!I$34,"▲","-")),2)&gt;=0,ABS(ROUND(VALUE(SUBSTITUTE(連結実質赤字比率に係る赤字・黒字の構成分析!I$34,"▲","-")),2)),NA())</f>
        <v>5.71</v>
      </c>
      <c r="J36" s="327" t="e">
        <f>IF(ROUND(VALUE(SUBSTITUTE(連結実質赤字比率に係る赤字・黒字の構成分析!J$34,"▲","-")),2)&lt;0,ABS(ROUND(VALUE(SUBSTITUTE(連結実質赤字比率に係る赤字・黒字の構成分析!J$34,"▲","-")),2)),NA())</f>
        <v>#N/A</v>
      </c>
      <c r="K36" s="327">
        <f>IF(ROUND(VALUE(SUBSTITUTE(連結実質赤字比率に係る赤字・黒字の構成分析!J$34,"▲","-")),2)&gt;=0,ABS(ROUND(VALUE(SUBSTITUTE(連結実質赤字比率に係る赤字・黒字の構成分析!J$34,"▲","-")),2)),NA())</f>
        <v>5.74</v>
      </c>
    </row>
    <row r="39" spans="1:16" x14ac:dyDescent="0.15">
      <c r="A39" s="325" t="s">
        <v>10</v>
      </c>
    </row>
    <row r="40" spans="1:16" x14ac:dyDescent="0.15">
      <c r="A40" s="328"/>
      <c r="B40" s="328" t="str">
        <f>'実質公債費比率（分子）の構造'!K$44</f>
        <v>H26</v>
      </c>
      <c r="C40" s="328"/>
      <c r="D40" s="328"/>
      <c r="E40" s="328" t="str">
        <f>'実質公債費比率（分子）の構造'!L$44</f>
        <v>H27</v>
      </c>
      <c r="F40" s="328"/>
      <c r="G40" s="328"/>
      <c r="H40" s="328" t="str">
        <f>'実質公債費比率（分子）の構造'!M$44</f>
        <v>H28</v>
      </c>
      <c r="I40" s="328"/>
      <c r="J40" s="328"/>
      <c r="K40" s="328" t="str">
        <f>'実質公債費比率（分子）の構造'!N$44</f>
        <v>H29</v>
      </c>
      <c r="L40" s="328"/>
      <c r="M40" s="328"/>
      <c r="N40" s="328" t="str">
        <f>'実質公債費比率（分子）の構造'!O$44</f>
        <v>H30</v>
      </c>
      <c r="O40" s="328"/>
      <c r="P40" s="328"/>
    </row>
    <row r="41" spans="1:16" x14ac:dyDescent="0.15">
      <c r="A41" s="328"/>
      <c r="B41" s="328" t="s">
        <v>114</v>
      </c>
      <c r="C41" s="328"/>
      <c r="D41" s="328" t="s">
        <v>116</v>
      </c>
      <c r="E41" s="328" t="s">
        <v>114</v>
      </c>
      <c r="F41" s="328"/>
      <c r="G41" s="328" t="s">
        <v>116</v>
      </c>
      <c r="H41" s="328" t="s">
        <v>114</v>
      </c>
      <c r="I41" s="328"/>
      <c r="J41" s="328" t="s">
        <v>116</v>
      </c>
      <c r="K41" s="328" t="s">
        <v>114</v>
      </c>
      <c r="L41" s="328"/>
      <c r="M41" s="328" t="s">
        <v>116</v>
      </c>
      <c r="N41" s="328" t="s">
        <v>114</v>
      </c>
      <c r="O41" s="328"/>
      <c r="P41" s="328" t="s">
        <v>116</v>
      </c>
    </row>
    <row r="42" spans="1:16" x14ac:dyDescent="0.15">
      <c r="A42" s="328" t="s">
        <v>118</v>
      </c>
      <c r="B42" s="328"/>
      <c r="C42" s="328"/>
      <c r="D42" s="328">
        <f>'実質公債費比率（分子）の構造'!K$52</f>
        <v>235</v>
      </c>
      <c r="E42" s="328"/>
      <c r="F42" s="328"/>
      <c r="G42" s="328">
        <f>'実質公債費比率（分子）の構造'!L$52</f>
        <v>216</v>
      </c>
      <c r="H42" s="328"/>
      <c r="I42" s="328"/>
      <c r="J42" s="328">
        <f>'実質公債費比率（分子）の構造'!M$52</f>
        <v>208</v>
      </c>
      <c r="K42" s="328"/>
      <c r="L42" s="328"/>
      <c r="M42" s="328">
        <f>'実質公債費比率（分子）の構造'!N$52</f>
        <v>211</v>
      </c>
      <c r="N42" s="328"/>
      <c r="O42" s="328"/>
      <c r="P42" s="328">
        <f>'実質公債費比率（分子）の構造'!O$52</f>
        <v>212</v>
      </c>
    </row>
    <row r="43" spans="1:16" x14ac:dyDescent="0.15">
      <c r="A43" s="328" t="s">
        <v>47</v>
      </c>
      <c r="B43" s="328" t="str">
        <f>'実質公債費比率（分子）の構造'!K$51</f>
        <v>-</v>
      </c>
      <c r="C43" s="328"/>
      <c r="D43" s="328"/>
      <c r="E43" s="328" t="str">
        <f>'実質公債費比率（分子）の構造'!L$51</f>
        <v>-</v>
      </c>
      <c r="F43" s="328"/>
      <c r="G43" s="328"/>
      <c r="H43" s="328" t="str">
        <f>'実質公債費比率（分子）の構造'!M$51</f>
        <v>-</v>
      </c>
      <c r="I43" s="328"/>
      <c r="J43" s="328"/>
      <c r="K43" s="328" t="str">
        <f>'実質公債費比率（分子）の構造'!N$51</f>
        <v>-</v>
      </c>
      <c r="L43" s="328"/>
      <c r="M43" s="328"/>
      <c r="N43" s="328" t="str">
        <f>'実質公債費比率（分子）の構造'!O$51</f>
        <v>-</v>
      </c>
      <c r="O43" s="328"/>
      <c r="P43" s="328"/>
    </row>
    <row r="44" spans="1:16" x14ac:dyDescent="0.15">
      <c r="A44" s="328" t="s">
        <v>40</v>
      </c>
      <c r="B44" s="328">
        <f>'実質公債費比率（分子）の構造'!K$50</f>
        <v>0</v>
      </c>
      <c r="C44" s="328"/>
      <c r="D44" s="328"/>
      <c r="E44" s="328">
        <f>'実質公債費比率（分子）の構造'!L$50</f>
        <v>0</v>
      </c>
      <c r="F44" s="328"/>
      <c r="G44" s="328"/>
      <c r="H44" s="328">
        <f>'実質公債費比率（分子）の構造'!M$50</f>
        <v>0</v>
      </c>
      <c r="I44" s="328"/>
      <c r="J44" s="328"/>
      <c r="K44" s="328">
        <f>'実質公債費比率（分子）の構造'!N$50</f>
        <v>0</v>
      </c>
      <c r="L44" s="328"/>
      <c r="M44" s="328"/>
      <c r="N44" s="328">
        <f>'実質公債費比率（分子）の構造'!O$50</f>
        <v>0</v>
      </c>
      <c r="O44" s="328"/>
      <c r="P44" s="328"/>
    </row>
    <row r="45" spans="1:16" x14ac:dyDescent="0.15">
      <c r="A45" s="328" t="s">
        <v>0</v>
      </c>
      <c r="B45" s="328">
        <f>'実質公債費比率（分子）の構造'!K$49</f>
        <v>18</v>
      </c>
      <c r="C45" s="328"/>
      <c r="D45" s="328"/>
      <c r="E45" s="328">
        <f>'実質公債費比率（分子）の構造'!L$49</f>
        <v>10</v>
      </c>
      <c r="F45" s="328"/>
      <c r="G45" s="328"/>
      <c r="H45" s="328">
        <f>'実質公債費比率（分子）の構造'!M$49</f>
        <v>14</v>
      </c>
      <c r="I45" s="328"/>
      <c r="J45" s="328"/>
      <c r="K45" s="328">
        <f>'実質公債費比率（分子）の構造'!N$49</f>
        <v>18</v>
      </c>
      <c r="L45" s="328"/>
      <c r="M45" s="328"/>
      <c r="N45" s="328">
        <f>'実質公債費比率（分子）の構造'!O$49</f>
        <v>19</v>
      </c>
      <c r="O45" s="328"/>
      <c r="P45" s="328"/>
    </row>
    <row r="46" spans="1:16" x14ac:dyDescent="0.15">
      <c r="A46" s="328" t="s">
        <v>38</v>
      </c>
      <c r="B46" s="328">
        <f>'実質公債費比率（分子）の構造'!K$48</f>
        <v>41</v>
      </c>
      <c r="C46" s="328"/>
      <c r="D46" s="328"/>
      <c r="E46" s="328">
        <f>'実質公債費比率（分子）の構造'!L$48</f>
        <v>31</v>
      </c>
      <c r="F46" s="328"/>
      <c r="G46" s="328"/>
      <c r="H46" s="328">
        <f>'実質公債費比率（分子）の構造'!M$48</f>
        <v>43</v>
      </c>
      <c r="I46" s="328"/>
      <c r="J46" s="328"/>
      <c r="K46" s="328">
        <f>'実質公債費比率（分子）の構造'!N$48</f>
        <v>21</v>
      </c>
      <c r="L46" s="328"/>
      <c r="M46" s="328"/>
      <c r="N46" s="328">
        <f>'実質公債費比率（分子）の構造'!O$48</f>
        <v>17</v>
      </c>
      <c r="O46" s="328"/>
      <c r="P46" s="328"/>
    </row>
    <row r="47" spans="1:16" x14ac:dyDescent="0.15">
      <c r="A47" s="328" t="s">
        <v>32</v>
      </c>
      <c r="B47" s="328" t="str">
        <f>'実質公債費比率（分子）の構造'!K$47</f>
        <v>-</v>
      </c>
      <c r="C47" s="328"/>
      <c r="D47" s="328"/>
      <c r="E47" s="328" t="str">
        <f>'実質公債費比率（分子）の構造'!L$47</f>
        <v>-</v>
      </c>
      <c r="F47" s="328"/>
      <c r="G47" s="328"/>
      <c r="H47" s="328" t="str">
        <f>'実質公債費比率（分子）の構造'!M$47</f>
        <v>-</v>
      </c>
      <c r="I47" s="328"/>
      <c r="J47" s="328"/>
      <c r="K47" s="328" t="str">
        <f>'実質公債費比率（分子）の構造'!N$47</f>
        <v>-</v>
      </c>
      <c r="L47" s="328"/>
      <c r="M47" s="328"/>
      <c r="N47" s="328" t="str">
        <f>'実質公債費比率（分子）の構造'!O$47</f>
        <v>-</v>
      </c>
      <c r="O47" s="328"/>
      <c r="P47" s="328"/>
    </row>
    <row r="48" spans="1:16" x14ac:dyDescent="0.15">
      <c r="A48" s="328" t="s">
        <v>27</v>
      </c>
      <c r="B48" s="328" t="str">
        <f>'実質公債費比率（分子）の構造'!K$46</f>
        <v>-</v>
      </c>
      <c r="C48" s="328"/>
      <c r="D48" s="328"/>
      <c r="E48" s="328" t="str">
        <f>'実質公債費比率（分子）の構造'!L$46</f>
        <v>-</v>
      </c>
      <c r="F48" s="328"/>
      <c r="G48" s="328"/>
      <c r="H48" s="328" t="str">
        <f>'実質公債費比率（分子）の構造'!M$46</f>
        <v>-</v>
      </c>
      <c r="I48" s="328"/>
      <c r="J48" s="328"/>
      <c r="K48" s="328" t="str">
        <f>'実質公債費比率（分子）の構造'!N$46</f>
        <v>-</v>
      </c>
      <c r="L48" s="328"/>
      <c r="M48" s="328"/>
      <c r="N48" s="328" t="str">
        <f>'実質公債費比率（分子）の構造'!O$46</f>
        <v>-</v>
      </c>
      <c r="O48" s="328"/>
      <c r="P48" s="328"/>
    </row>
    <row r="49" spans="1:16" x14ac:dyDescent="0.15">
      <c r="A49" s="328" t="s">
        <v>23</v>
      </c>
      <c r="B49" s="328">
        <f>'実質公債費比率（分子）の構造'!K$45</f>
        <v>259</v>
      </c>
      <c r="C49" s="328"/>
      <c r="D49" s="328"/>
      <c r="E49" s="328">
        <f>'実質公債費比率（分子）の構造'!L$45</f>
        <v>315</v>
      </c>
      <c r="F49" s="328"/>
      <c r="G49" s="328"/>
      <c r="H49" s="328">
        <f>'実質公債費比率（分子）の構造'!M$45</f>
        <v>324</v>
      </c>
      <c r="I49" s="328"/>
      <c r="J49" s="328"/>
      <c r="K49" s="328">
        <f>'実質公債費比率（分子）の構造'!N$45</f>
        <v>338</v>
      </c>
      <c r="L49" s="328"/>
      <c r="M49" s="328"/>
      <c r="N49" s="328">
        <f>'実質公債費比率（分子）の構造'!O$45</f>
        <v>333</v>
      </c>
      <c r="O49" s="328"/>
      <c r="P49" s="328"/>
    </row>
    <row r="50" spans="1:16" x14ac:dyDescent="0.15">
      <c r="A50" s="328" t="s">
        <v>53</v>
      </c>
      <c r="B50" s="328" t="e">
        <f>NA()</f>
        <v>#N/A</v>
      </c>
      <c r="C50" s="328">
        <f>IF(ISNUMBER('実質公債費比率（分子）の構造'!K$53),'実質公債費比率（分子）の構造'!K$53,NA())</f>
        <v>83</v>
      </c>
      <c r="D50" s="328" t="e">
        <f>NA()</f>
        <v>#N/A</v>
      </c>
      <c r="E50" s="328" t="e">
        <f>NA()</f>
        <v>#N/A</v>
      </c>
      <c r="F50" s="328">
        <f>IF(ISNUMBER('実質公債費比率（分子）の構造'!L$53),'実質公債費比率（分子）の構造'!L$53,NA())</f>
        <v>140</v>
      </c>
      <c r="G50" s="328" t="e">
        <f>NA()</f>
        <v>#N/A</v>
      </c>
      <c r="H50" s="328" t="e">
        <f>NA()</f>
        <v>#N/A</v>
      </c>
      <c r="I50" s="328">
        <f>IF(ISNUMBER('実質公債費比率（分子）の構造'!M$53),'実質公債費比率（分子）の構造'!M$53,NA())</f>
        <v>173</v>
      </c>
      <c r="J50" s="328" t="e">
        <f>NA()</f>
        <v>#N/A</v>
      </c>
      <c r="K50" s="328" t="e">
        <f>NA()</f>
        <v>#N/A</v>
      </c>
      <c r="L50" s="328">
        <f>IF(ISNUMBER('実質公債費比率（分子）の構造'!N$53),'実質公債費比率（分子）の構造'!N$53,NA())</f>
        <v>166</v>
      </c>
      <c r="M50" s="328" t="e">
        <f>NA()</f>
        <v>#N/A</v>
      </c>
      <c r="N50" s="328" t="e">
        <f>NA()</f>
        <v>#N/A</v>
      </c>
      <c r="O50" s="328">
        <f>IF(ISNUMBER('実質公債費比率（分子）の構造'!O$53),'実質公債費比率（分子）の構造'!O$53,NA())</f>
        <v>157</v>
      </c>
      <c r="P50" s="328" t="e">
        <f>NA()</f>
        <v>#N/A</v>
      </c>
    </row>
    <row r="53" spans="1:16" x14ac:dyDescent="0.15">
      <c r="A53" s="325" t="s">
        <v>119</v>
      </c>
    </row>
    <row r="54" spans="1:16" x14ac:dyDescent="0.15">
      <c r="A54" s="327"/>
      <c r="B54" s="327" t="str">
        <f>'将来負担比率（分子）の構造'!I$40</f>
        <v>H26</v>
      </c>
      <c r="C54" s="327"/>
      <c r="D54" s="327"/>
      <c r="E54" s="327" t="str">
        <f>'将来負担比率（分子）の構造'!J$40</f>
        <v>H27</v>
      </c>
      <c r="F54" s="327"/>
      <c r="G54" s="327"/>
      <c r="H54" s="327" t="str">
        <f>'将来負担比率（分子）の構造'!K$40</f>
        <v>H28</v>
      </c>
      <c r="I54" s="327"/>
      <c r="J54" s="327"/>
      <c r="K54" s="327" t="str">
        <f>'将来負担比率（分子）の構造'!L$40</f>
        <v>H29</v>
      </c>
      <c r="L54" s="327"/>
      <c r="M54" s="327"/>
      <c r="N54" s="327" t="str">
        <f>'将来負担比率（分子）の構造'!M$40</f>
        <v>H30</v>
      </c>
      <c r="O54" s="327"/>
      <c r="P54" s="327"/>
    </row>
    <row r="55" spans="1:16" x14ac:dyDescent="0.15">
      <c r="A55" s="327"/>
      <c r="B55" s="327" t="s">
        <v>105</v>
      </c>
      <c r="C55" s="327"/>
      <c r="D55" s="327" t="s">
        <v>123</v>
      </c>
      <c r="E55" s="327" t="s">
        <v>105</v>
      </c>
      <c r="F55" s="327"/>
      <c r="G55" s="327" t="s">
        <v>123</v>
      </c>
      <c r="H55" s="327" t="s">
        <v>105</v>
      </c>
      <c r="I55" s="327"/>
      <c r="J55" s="327" t="s">
        <v>123</v>
      </c>
      <c r="K55" s="327" t="s">
        <v>105</v>
      </c>
      <c r="L55" s="327"/>
      <c r="M55" s="327" t="s">
        <v>123</v>
      </c>
      <c r="N55" s="327" t="s">
        <v>105</v>
      </c>
      <c r="O55" s="327"/>
      <c r="P55" s="327" t="s">
        <v>123</v>
      </c>
    </row>
    <row r="56" spans="1:16" x14ac:dyDescent="0.15">
      <c r="A56" s="327" t="s">
        <v>42</v>
      </c>
      <c r="B56" s="327"/>
      <c r="C56" s="327"/>
      <c r="D56" s="327">
        <f>'将来負担比率（分子）の構造'!I$52</f>
        <v>2540</v>
      </c>
      <c r="E56" s="327"/>
      <c r="F56" s="327"/>
      <c r="G56" s="327">
        <f>'将来負担比率（分子）の構造'!J$52</f>
        <v>2559</v>
      </c>
      <c r="H56" s="327"/>
      <c r="I56" s="327"/>
      <c r="J56" s="327">
        <f>'将来負担比率（分子）の構造'!K$52</f>
        <v>2543</v>
      </c>
      <c r="K56" s="327"/>
      <c r="L56" s="327"/>
      <c r="M56" s="327">
        <f>'将来負担比率（分子）の構造'!L$52</f>
        <v>2661</v>
      </c>
      <c r="N56" s="327"/>
      <c r="O56" s="327"/>
      <c r="P56" s="327">
        <f>'将来負担比率（分子）の構造'!M$52</f>
        <v>2650</v>
      </c>
    </row>
    <row r="57" spans="1:16" x14ac:dyDescent="0.15">
      <c r="A57" s="327" t="s">
        <v>93</v>
      </c>
      <c r="B57" s="327"/>
      <c r="C57" s="327"/>
      <c r="D57" s="327">
        <f>'将来負担比率（分子）の構造'!I$51</f>
        <v>3</v>
      </c>
      <c r="E57" s="327"/>
      <c r="F57" s="327"/>
      <c r="G57" s="327" t="str">
        <f>'将来負担比率（分子）の構造'!J$51</f>
        <v>-</v>
      </c>
      <c r="H57" s="327"/>
      <c r="I57" s="327"/>
      <c r="J57" s="327" t="str">
        <f>'将来負担比率（分子）の構造'!K$51</f>
        <v>-</v>
      </c>
      <c r="K57" s="327"/>
      <c r="L57" s="327"/>
      <c r="M57" s="327" t="str">
        <f>'将来負担比率（分子）の構造'!L$51</f>
        <v>-</v>
      </c>
      <c r="N57" s="327"/>
      <c r="O57" s="327"/>
      <c r="P57" s="327" t="str">
        <f>'将来負担比率（分子）の構造'!M$51</f>
        <v>-</v>
      </c>
    </row>
    <row r="58" spans="1:16" x14ac:dyDescent="0.15">
      <c r="A58" s="327" t="s">
        <v>90</v>
      </c>
      <c r="B58" s="327"/>
      <c r="C58" s="327"/>
      <c r="D58" s="327">
        <f>'将来負担比率（分子）の構造'!I$50</f>
        <v>1051</v>
      </c>
      <c r="E58" s="327"/>
      <c r="F58" s="327"/>
      <c r="G58" s="327">
        <f>'将来負担比率（分子）の構造'!J$50</f>
        <v>1023</v>
      </c>
      <c r="H58" s="327"/>
      <c r="I58" s="327"/>
      <c r="J58" s="327">
        <f>'将来負担比率（分子）の構造'!K$50</f>
        <v>1111</v>
      </c>
      <c r="K58" s="327"/>
      <c r="L58" s="327"/>
      <c r="M58" s="327">
        <f>'将来負担比率（分子）の構造'!L$50</f>
        <v>1068</v>
      </c>
      <c r="N58" s="327"/>
      <c r="O58" s="327"/>
      <c r="P58" s="327">
        <f>'将来負担比率（分子）の構造'!M$50</f>
        <v>945</v>
      </c>
    </row>
    <row r="59" spans="1:16" x14ac:dyDescent="0.15">
      <c r="A59" s="327" t="s">
        <v>86</v>
      </c>
      <c r="B59" s="327" t="str">
        <f>'将来負担比率（分子）の構造'!I$49</f>
        <v>-</v>
      </c>
      <c r="C59" s="327"/>
      <c r="D59" s="327"/>
      <c r="E59" s="327" t="str">
        <f>'将来負担比率（分子）の構造'!J$49</f>
        <v>-</v>
      </c>
      <c r="F59" s="327"/>
      <c r="G59" s="327"/>
      <c r="H59" s="327" t="str">
        <f>'将来負担比率（分子）の構造'!K$49</f>
        <v>-</v>
      </c>
      <c r="I59" s="327"/>
      <c r="J59" s="327"/>
      <c r="K59" s="327" t="str">
        <f>'将来負担比率（分子）の構造'!L$49</f>
        <v>-</v>
      </c>
      <c r="L59" s="327"/>
      <c r="M59" s="327"/>
      <c r="N59" s="327" t="str">
        <f>'将来負担比率（分子）の構造'!M$49</f>
        <v>-</v>
      </c>
      <c r="O59" s="327"/>
      <c r="P59" s="327"/>
    </row>
    <row r="60" spans="1:16" x14ac:dyDescent="0.15">
      <c r="A60" s="327" t="s">
        <v>80</v>
      </c>
      <c r="B60" s="327" t="str">
        <f>'将来負担比率（分子）の構造'!I$48</f>
        <v>-</v>
      </c>
      <c r="C60" s="327"/>
      <c r="D60" s="327"/>
      <c r="E60" s="327" t="str">
        <f>'将来負担比率（分子）の構造'!J$48</f>
        <v>-</v>
      </c>
      <c r="F60" s="327"/>
      <c r="G60" s="327"/>
      <c r="H60" s="327" t="str">
        <f>'将来負担比率（分子）の構造'!K$48</f>
        <v>-</v>
      </c>
      <c r="I60" s="327"/>
      <c r="J60" s="327"/>
      <c r="K60" s="327" t="str">
        <f>'将来負担比率（分子）の構造'!L$48</f>
        <v>-</v>
      </c>
      <c r="L60" s="327"/>
      <c r="M60" s="327"/>
      <c r="N60" s="327" t="str">
        <f>'将来負担比率（分子）の構造'!M$48</f>
        <v>-</v>
      </c>
      <c r="O60" s="327"/>
      <c r="P60" s="327"/>
    </row>
    <row r="61" spans="1:16" x14ac:dyDescent="0.15">
      <c r="A61" s="327" t="s">
        <v>72</v>
      </c>
      <c r="B61" s="327" t="str">
        <f>'将来負担比率（分子）の構造'!I$46</f>
        <v>-</v>
      </c>
      <c r="C61" s="327"/>
      <c r="D61" s="327"/>
      <c r="E61" s="327" t="str">
        <f>'将来負担比率（分子）の構造'!J$46</f>
        <v>-</v>
      </c>
      <c r="F61" s="327"/>
      <c r="G61" s="327"/>
      <c r="H61" s="327" t="str">
        <f>'将来負担比率（分子）の構造'!K$46</f>
        <v>-</v>
      </c>
      <c r="I61" s="327"/>
      <c r="J61" s="327"/>
      <c r="K61" s="327" t="str">
        <f>'将来負担比率（分子）の構造'!L$46</f>
        <v>-</v>
      </c>
      <c r="L61" s="327"/>
      <c r="M61" s="327"/>
      <c r="N61" s="327" t="str">
        <f>'将来負担比率（分子）の構造'!M$46</f>
        <v>-</v>
      </c>
      <c r="O61" s="327"/>
      <c r="P61" s="327"/>
    </row>
    <row r="62" spans="1:16" x14ac:dyDescent="0.15">
      <c r="A62" s="327" t="s">
        <v>73</v>
      </c>
      <c r="B62" s="327">
        <f>'将来負担比率（分子）の構造'!I$45</f>
        <v>429</v>
      </c>
      <c r="C62" s="327"/>
      <c r="D62" s="327"/>
      <c r="E62" s="327">
        <f>'将来負担比率（分子）の構造'!J$45</f>
        <v>413</v>
      </c>
      <c r="F62" s="327"/>
      <c r="G62" s="327"/>
      <c r="H62" s="327">
        <f>'将来負担比率（分子）の構造'!K$45</f>
        <v>409</v>
      </c>
      <c r="I62" s="327"/>
      <c r="J62" s="327"/>
      <c r="K62" s="327">
        <f>'将来負担比率（分子）の構造'!L$45</f>
        <v>376</v>
      </c>
      <c r="L62" s="327"/>
      <c r="M62" s="327"/>
      <c r="N62" s="327">
        <f>'将来負担比率（分子）の構造'!M$45</f>
        <v>379</v>
      </c>
      <c r="O62" s="327"/>
      <c r="P62" s="327"/>
    </row>
    <row r="63" spans="1:16" x14ac:dyDescent="0.15">
      <c r="A63" s="327" t="s">
        <v>71</v>
      </c>
      <c r="B63" s="327">
        <f>'将来負担比率（分子）の構造'!I$44</f>
        <v>171</v>
      </c>
      <c r="C63" s="327"/>
      <c r="D63" s="327"/>
      <c r="E63" s="327">
        <f>'将来負担比率（分子）の構造'!J$44</f>
        <v>166</v>
      </c>
      <c r="F63" s="327"/>
      <c r="G63" s="327"/>
      <c r="H63" s="327">
        <f>'将来負担比率（分子）の構造'!K$44</f>
        <v>153</v>
      </c>
      <c r="I63" s="327"/>
      <c r="J63" s="327"/>
      <c r="K63" s="327">
        <f>'将来負担比率（分子）の構造'!L$44</f>
        <v>139</v>
      </c>
      <c r="L63" s="327"/>
      <c r="M63" s="327"/>
      <c r="N63" s="327">
        <f>'将来負担比率（分子）の構造'!M$44</f>
        <v>122</v>
      </c>
      <c r="O63" s="327"/>
      <c r="P63" s="327"/>
    </row>
    <row r="64" spans="1:16" x14ac:dyDescent="0.15">
      <c r="A64" s="327" t="s">
        <v>69</v>
      </c>
      <c r="B64" s="327">
        <f>'将来負担比率（分子）の構造'!I$43</f>
        <v>339</v>
      </c>
      <c r="C64" s="327"/>
      <c r="D64" s="327"/>
      <c r="E64" s="327">
        <f>'将来負担比率（分子）の構造'!J$43</f>
        <v>315</v>
      </c>
      <c r="F64" s="327"/>
      <c r="G64" s="327"/>
      <c r="H64" s="327">
        <f>'将来負担比率（分子）の構造'!K$43</f>
        <v>217</v>
      </c>
      <c r="I64" s="327"/>
      <c r="J64" s="327"/>
      <c r="K64" s="327">
        <f>'将来負担比率（分子）の構造'!L$43</f>
        <v>228</v>
      </c>
      <c r="L64" s="327"/>
      <c r="M64" s="327"/>
      <c r="N64" s="327">
        <f>'将来負担比率（分子）の構造'!M$43</f>
        <v>197</v>
      </c>
      <c r="O64" s="327"/>
      <c r="P64" s="327"/>
    </row>
    <row r="65" spans="1:16" x14ac:dyDescent="0.15">
      <c r="A65" s="327" t="s">
        <v>68</v>
      </c>
      <c r="B65" s="327">
        <f>'将来負担比率（分子）の構造'!I$42</f>
        <v>2</v>
      </c>
      <c r="C65" s="327"/>
      <c r="D65" s="327"/>
      <c r="E65" s="327">
        <f>'将来負担比率（分子）の構造'!J$42</f>
        <v>2</v>
      </c>
      <c r="F65" s="327"/>
      <c r="G65" s="327"/>
      <c r="H65" s="327">
        <f>'将来負担比率（分子）の構造'!K$42</f>
        <v>2</v>
      </c>
      <c r="I65" s="327"/>
      <c r="J65" s="327"/>
      <c r="K65" s="327">
        <f>'将来負担比率（分子）の構造'!L$42</f>
        <v>1</v>
      </c>
      <c r="L65" s="327"/>
      <c r="M65" s="327"/>
      <c r="N65" s="327">
        <f>'将来負担比率（分子）の構造'!M$42</f>
        <v>1</v>
      </c>
      <c r="O65" s="327"/>
      <c r="P65" s="327"/>
    </row>
    <row r="66" spans="1:16" x14ac:dyDescent="0.15">
      <c r="A66" s="327" t="s">
        <v>61</v>
      </c>
      <c r="B66" s="327">
        <f>'将来負担比率（分子）の構造'!I$41</f>
        <v>3996</v>
      </c>
      <c r="C66" s="327"/>
      <c r="D66" s="327"/>
      <c r="E66" s="327">
        <f>'将来負担比率（分子）の構造'!J$41</f>
        <v>4013</v>
      </c>
      <c r="F66" s="327"/>
      <c r="G66" s="327"/>
      <c r="H66" s="327">
        <f>'将来負担比率（分子）の構造'!K$41</f>
        <v>3767</v>
      </c>
      <c r="I66" s="327"/>
      <c r="J66" s="327"/>
      <c r="K66" s="327">
        <f>'将来負担比率（分子）の構造'!L$41</f>
        <v>4175</v>
      </c>
      <c r="L66" s="327"/>
      <c r="M66" s="327"/>
      <c r="N66" s="327">
        <f>'将来負担比率（分子）の構造'!M$41</f>
        <v>3864</v>
      </c>
      <c r="O66" s="327"/>
      <c r="P66" s="327"/>
    </row>
    <row r="67" spans="1:16" x14ac:dyDescent="0.15">
      <c r="A67" s="327" t="s">
        <v>95</v>
      </c>
      <c r="B67" s="327" t="e">
        <f>NA()</f>
        <v>#N/A</v>
      </c>
      <c r="C67" s="327">
        <f>IF(ISNUMBER('将来負担比率（分子）の構造'!I$53),IF('将来負担比率（分子）の構造'!I$53&lt;0,0,'将来負担比率（分子）の構造'!I$53),NA())</f>
        <v>1343</v>
      </c>
      <c r="D67" s="327" t="e">
        <f>NA()</f>
        <v>#N/A</v>
      </c>
      <c r="E67" s="327" t="e">
        <f>NA()</f>
        <v>#N/A</v>
      </c>
      <c r="F67" s="327">
        <f>IF(ISNUMBER('将来負担比率（分子）の構造'!J$53),IF('将来負担比率（分子）の構造'!J$53&lt;0,0,'将来負担比率（分子）の構造'!J$53),NA())</f>
        <v>1327</v>
      </c>
      <c r="G67" s="327" t="e">
        <f>NA()</f>
        <v>#N/A</v>
      </c>
      <c r="H67" s="327" t="e">
        <f>NA()</f>
        <v>#N/A</v>
      </c>
      <c r="I67" s="327">
        <f>IF(ISNUMBER('将来負担比率（分子）の構造'!K$53),IF('将来負担比率（分子）の構造'!K$53&lt;0,0,'将来負担比率（分子）の構造'!K$53),NA())</f>
        <v>894</v>
      </c>
      <c r="J67" s="327" t="e">
        <f>NA()</f>
        <v>#N/A</v>
      </c>
      <c r="K67" s="327" t="e">
        <f>NA()</f>
        <v>#N/A</v>
      </c>
      <c r="L67" s="327">
        <f>IF(ISNUMBER('将来負担比率（分子）の構造'!L$53),IF('将来負担比率（分子）の構造'!L$53&lt;0,0,'将来負担比率（分子）の構造'!L$53),NA())</f>
        <v>1190</v>
      </c>
      <c r="M67" s="327" t="e">
        <f>NA()</f>
        <v>#N/A</v>
      </c>
      <c r="N67" s="327" t="e">
        <f>NA()</f>
        <v>#N/A</v>
      </c>
      <c r="O67" s="327">
        <f>IF(ISNUMBER('将来負担比率（分子）の構造'!M$53),IF('将来負担比率（分子）の構造'!M$53&lt;0,0,'将来負担比率（分子）の構造'!M$53),NA())</f>
        <v>969</v>
      </c>
      <c r="P67" s="327" t="e">
        <f>NA()</f>
        <v>#N/A</v>
      </c>
    </row>
    <row r="70" spans="1:16" x14ac:dyDescent="0.15">
      <c r="A70" s="330" t="s">
        <v>124</v>
      </c>
      <c r="B70" s="330"/>
      <c r="C70" s="330"/>
      <c r="D70" s="330"/>
      <c r="E70" s="330"/>
      <c r="F70" s="330"/>
    </row>
    <row r="71" spans="1:16" x14ac:dyDescent="0.15">
      <c r="A71" s="329"/>
      <c r="B71" s="329" t="str">
        <f>基金残高に係る経年分析!F54</f>
        <v>H28</v>
      </c>
      <c r="C71" s="329" t="str">
        <f>基金残高に係る経年分析!G54</f>
        <v>H29</v>
      </c>
      <c r="D71" s="329" t="str">
        <f>基金残高に係る経年分析!H54</f>
        <v>H30</v>
      </c>
    </row>
    <row r="72" spans="1:16" x14ac:dyDescent="0.15">
      <c r="A72" s="329" t="s">
        <v>125</v>
      </c>
      <c r="B72" s="331">
        <f>基金残高に係る経年分析!F55</f>
        <v>408</v>
      </c>
      <c r="C72" s="331">
        <f>基金残高に係る経年分析!G55</f>
        <v>424</v>
      </c>
      <c r="D72" s="331">
        <f>基金残高に係る経年分析!H55</f>
        <v>395</v>
      </c>
    </row>
    <row r="73" spans="1:16" x14ac:dyDescent="0.15">
      <c r="A73" s="329" t="s">
        <v>126</v>
      </c>
      <c r="B73" s="331">
        <f>基金残高に係る経年分析!F56</f>
        <v>200</v>
      </c>
      <c r="C73" s="331">
        <f>基金残高に係る経年分析!G56</f>
        <v>201</v>
      </c>
      <c r="D73" s="331">
        <f>基金残高に係る経年分析!H56</f>
        <v>38</v>
      </c>
    </row>
    <row r="74" spans="1:16" x14ac:dyDescent="0.15">
      <c r="A74" s="329" t="s">
        <v>128</v>
      </c>
      <c r="B74" s="331">
        <f>基金残高に係る経年分析!F57</f>
        <v>404</v>
      </c>
      <c r="C74" s="331">
        <f>基金残高に係る経年分析!G57</f>
        <v>344</v>
      </c>
      <c r="D74" s="331">
        <f>基金残高に係る経年分析!H57</f>
        <v>296</v>
      </c>
    </row>
  </sheetData>
  <sheetProtection algorithmName="SHA-512" hashValue="sEovuG73mxoGJtNkxOwR/uEtAJHMP/QFxoR20KLqpmmnueR/BYRK+P49YNAYl10iGq2Zcz8KvBdbRcxnKNqDWg==" saltValue="rkvWPn3mbhMQO2lb3/7rW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75</v>
      </c>
      <c r="DI1" s="677"/>
      <c r="DJ1" s="677"/>
      <c r="DK1" s="677"/>
      <c r="DL1" s="677"/>
      <c r="DM1" s="677"/>
      <c r="DN1" s="678"/>
      <c r="DO1" s="1"/>
      <c r="DP1" s="676" t="s">
        <v>304</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115</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307</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308</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8</v>
      </c>
      <c r="C4" s="516"/>
      <c r="D4" s="516"/>
      <c r="E4" s="516"/>
      <c r="F4" s="516"/>
      <c r="G4" s="516"/>
      <c r="H4" s="516"/>
      <c r="I4" s="516"/>
      <c r="J4" s="516"/>
      <c r="K4" s="516"/>
      <c r="L4" s="516"/>
      <c r="M4" s="516"/>
      <c r="N4" s="516"/>
      <c r="O4" s="516"/>
      <c r="P4" s="516"/>
      <c r="Q4" s="558"/>
      <c r="R4" s="515" t="s">
        <v>311</v>
      </c>
      <c r="S4" s="516"/>
      <c r="T4" s="516"/>
      <c r="U4" s="516"/>
      <c r="V4" s="516"/>
      <c r="W4" s="516"/>
      <c r="X4" s="516"/>
      <c r="Y4" s="558"/>
      <c r="Z4" s="515" t="s">
        <v>314</v>
      </c>
      <c r="AA4" s="516"/>
      <c r="AB4" s="516"/>
      <c r="AC4" s="558"/>
      <c r="AD4" s="515" t="s">
        <v>255</v>
      </c>
      <c r="AE4" s="516"/>
      <c r="AF4" s="516"/>
      <c r="AG4" s="516"/>
      <c r="AH4" s="516"/>
      <c r="AI4" s="516"/>
      <c r="AJ4" s="516"/>
      <c r="AK4" s="558"/>
      <c r="AL4" s="515" t="s">
        <v>314</v>
      </c>
      <c r="AM4" s="516"/>
      <c r="AN4" s="516"/>
      <c r="AO4" s="558"/>
      <c r="AP4" s="679" t="s">
        <v>317</v>
      </c>
      <c r="AQ4" s="679"/>
      <c r="AR4" s="679"/>
      <c r="AS4" s="679"/>
      <c r="AT4" s="679"/>
      <c r="AU4" s="679"/>
      <c r="AV4" s="679"/>
      <c r="AW4" s="679"/>
      <c r="AX4" s="679"/>
      <c r="AY4" s="679"/>
      <c r="AZ4" s="679"/>
      <c r="BA4" s="679"/>
      <c r="BB4" s="679"/>
      <c r="BC4" s="679"/>
      <c r="BD4" s="679"/>
      <c r="BE4" s="679"/>
      <c r="BF4" s="679"/>
      <c r="BG4" s="679" t="s">
        <v>293</v>
      </c>
      <c r="BH4" s="679"/>
      <c r="BI4" s="679"/>
      <c r="BJ4" s="679"/>
      <c r="BK4" s="679"/>
      <c r="BL4" s="679"/>
      <c r="BM4" s="679"/>
      <c r="BN4" s="679"/>
      <c r="BO4" s="679" t="s">
        <v>314</v>
      </c>
      <c r="BP4" s="679"/>
      <c r="BQ4" s="679"/>
      <c r="BR4" s="679"/>
      <c r="BS4" s="679" t="s">
        <v>318</v>
      </c>
      <c r="BT4" s="679"/>
      <c r="BU4" s="679"/>
      <c r="BV4" s="679"/>
      <c r="BW4" s="679"/>
      <c r="BX4" s="679"/>
      <c r="BY4" s="679"/>
      <c r="BZ4" s="679"/>
      <c r="CA4" s="679"/>
      <c r="CB4" s="679"/>
      <c r="CD4" s="515" t="s">
        <v>144</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313</v>
      </c>
      <c r="C5" s="638"/>
      <c r="D5" s="638"/>
      <c r="E5" s="638"/>
      <c r="F5" s="638"/>
      <c r="G5" s="638"/>
      <c r="H5" s="638"/>
      <c r="I5" s="638"/>
      <c r="J5" s="638"/>
      <c r="K5" s="638"/>
      <c r="L5" s="638"/>
      <c r="M5" s="638"/>
      <c r="N5" s="638"/>
      <c r="O5" s="638"/>
      <c r="P5" s="638"/>
      <c r="Q5" s="639"/>
      <c r="R5" s="634">
        <v>748689</v>
      </c>
      <c r="S5" s="635"/>
      <c r="T5" s="635"/>
      <c r="U5" s="635"/>
      <c r="V5" s="635"/>
      <c r="W5" s="635"/>
      <c r="X5" s="635"/>
      <c r="Y5" s="663"/>
      <c r="Z5" s="674">
        <v>19.3</v>
      </c>
      <c r="AA5" s="674"/>
      <c r="AB5" s="674"/>
      <c r="AC5" s="674"/>
      <c r="AD5" s="675">
        <v>748689</v>
      </c>
      <c r="AE5" s="675"/>
      <c r="AF5" s="675"/>
      <c r="AG5" s="675"/>
      <c r="AH5" s="675"/>
      <c r="AI5" s="675"/>
      <c r="AJ5" s="675"/>
      <c r="AK5" s="675"/>
      <c r="AL5" s="664">
        <v>35.700000000000003</v>
      </c>
      <c r="AM5" s="648"/>
      <c r="AN5" s="648"/>
      <c r="AO5" s="667"/>
      <c r="AP5" s="637" t="s">
        <v>319</v>
      </c>
      <c r="AQ5" s="638"/>
      <c r="AR5" s="638"/>
      <c r="AS5" s="638"/>
      <c r="AT5" s="638"/>
      <c r="AU5" s="638"/>
      <c r="AV5" s="638"/>
      <c r="AW5" s="638"/>
      <c r="AX5" s="638"/>
      <c r="AY5" s="638"/>
      <c r="AZ5" s="638"/>
      <c r="BA5" s="638"/>
      <c r="BB5" s="638"/>
      <c r="BC5" s="638"/>
      <c r="BD5" s="638"/>
      <c r="BE5" s="638"/>
      <c r="BF5" s="639"/>
      <c r="BG5" s="580">
        <v>717098</v>
      </c>
      <c r="BH5" s="485"/>
      <c r="BI5" s="485"/>
      <c r="BJ5" s="485"/>
      <c r="BK5" s="485"/>
      <c r="BL5" s="485"/>
      <c r="BM5" s="485"/>
      <c r="BN5" s="581"/>
      <c r="BO5" s="628">
        <v>95.8</v>
      </c>
      <c r="BP5" s="628"/>
      <c r="BQ5" s="628"/>
      <c r="BR5" s="628"/>
      <c r="BS5" s="629" t="s">
        <v>197</v>
      </c>
      <c r="BT5" s="629"/>
      <c r="BU5" s="629"/>
      <c r="BV5" s="629"/>
      <c r="BW5" s="629"/>
      <c r="BX5" s="629"/>
      <c r="BY5" s="629"/>
      <c r="BZ5" s="629"/>
      <c r="CA5" s="629"/>
      <c r="CB5" s="655"/>
      <c r="CD5" s="515" t="s">
        <v>317</v>
      </c>
      <c r="CE5" s="516"/>
      <c r="CF5" s="516"/>
      <c r="CG5" s="516"/>
      <c r="CH5" s="516"/>
      <c r="CI5" s="516"/>
      <c r="CJ5" s="516"/>
      <c r="CK5" s="516"/>
      <c r="CL5" s="516"/>
      <c r="CM5" s="516"/>
      <c r="CN5" s="516"/>
      <c r="CO5" s="516"/>
      <c r="CP5" s="516"/>
      <c r="CQ5" s="558"/>
      <c r="CR5" s="515" t="s">
        <v>227</v>
      </c>
      <c r="CS5" s="516"/>
      <c r="CT5" s="516"/>
      <c r="CU5" s="516"/>
      <c r="CV5" s="516"/>
      <c r="CW5" s="516"/>
      <c r="CX5" s="516"/>
      <c r="CY5" s="558"/>
      <c r="CZ5" s="515" t="s">
        <v>314</v>
      </c>
      <c r="DA5" s="516"/>
      <c r="DB5" s="516"/>
      <c r="DC5" s="558"/>
      <c r="DD5" s="515" t="s">
        <v>321</v>
      </c>
      <c r="DE5" s="516"/>
      <c r="DF5" s="516"/>
      <c r="DG5" s="516"/>
      <c r="DH5" s="516"/>
      <c r="DI5" s="516"/>
      <c r="DJ5" s="516"/>
      <c r="DK5" s="516"/>
      <c r="DL5" s="516"/>
      <c r="DM5" s="516"/>
      <c r="DN5" s="516"/>
      <c r="DO5" s="516"/>
      <c r="DP5" s="558"/>
      <c r="DQ5" s="515" t="s">
        <v>323</v>
      </c>
      <c r="DR5" s="516"/>
      <c r="DS5" s="516"/>
      <c r="DT5" s="516"/>
      <c r="DU5" s="516"/>
      <c r="DV5" s="516"/>
      <c r="DW5" s="516"/>
      <c r="DX5" s="516"/>
      <c r="DY5" s="516"/>
      <c r="DZ5" s="516"/>
      <c r="EA5" s="516"/>
      <c r="EB5" s="516"/>
      <c r="EC5" s="558"/>
    </row>
    <row r="6" spans="2:143" ht="11.25" customHeight="1" x14ac:dyDescent="0.15">
      <c r="B6" s="577" t="s">
        <v>324</v>
      </c>
      <c r="C6" s="578"/>
      <c r="D6" s="578"/>
      <c r="E6" s="578"/>
      <c r="F6" s="578"/>
      <c r="G6" s="578"/>
      <c r="H6" s="578"/>
      <c r="I6" s="578"/>
      <c r="J6" s="578"/>
      <c r="K6" s="578"/>
      <c r="L6" s="578"/>
      <c r="M6" s="578"/>
      <c r="N6" s="578"/>
      <c r="O6" s="578"/>
      <c r="P6" s="578"/>
      <c r="Q6" s="579"/>
      <c r="R6" s="580">
        <v>94906</v>
      </c>
      <c r="S6" s="485"/>
      <c r="T6" s="485"/>
      <c r="U6" s="485"/>
      <c r="V6" s="485"/>
      <c r="W6" s="485"/>
      <c r="X6" s="485"/>
      <c r="Y6" s="581"/>
      <c r="Z6" s="628">
        <v>2.4</v>
      </c>
      <c r="AA6" s="628"/>
      <c r="AB6" s="628"/>
      <c r="AC6" s="628"/>
      <c r="AD6" s="629">
        <v>94906</v>
      </c>
      <c r="AE6" s="629"/>
      <c r="AF6" s="629"/>
      <c r="AG6" s="629"/>
      <c r="AH6" s="629"/>
      <c r="AI6" s="629"/>
      <c r="AJ6" s="629"/>
      <c r="AK6" s="629"/>
      <c r="AL6" s="582">
        <v>4.5</v>
      </c>
      <c r="AM6" s="351"/>
      <c r="AN6" s="351"/>
      <c r="AO6" s="630"/>
      <c r="AP6" s="577" t="s">
        <v>104</v>
      </c>
      <c r="AQ6" s="578"/>
      <c r="AR6" s="578"/>
      <c r="AS6" s="578"/>
      <c r="AT6" s="578"/>
      <c r="AU6" s="578"/>
      <c r="AV6" s="578"/>
      <c r="AW6" s="578"/>
      <c r="AX6" s="578"/>
      <c r="AY6" s="578"/>
      <c r="AZ6" s="578"/>
      <c r="BA6" s="578"/>
      <c r="BB6" s="578"/>
      <c r="BC6" s="578"/>
      <c r="BD6" s="578"/>
      <c r="BE6" s="578"/>
      <c r="BF6" s="579"/>
      <c r="BG6" s="580">
        <v>717098</v>
      </c>
      <c r="BH6" s="485"/>
      <c r="BI6" s="485"/>
      <c r="BJ6" s="485"/>
      <c r="BK6" s="485"/>
      <c r="BL6" s="485"/>
      <c r="BM6" s="485"/>
      <c r="BN6" s="581"/>
      <c r="BO6" s="628">
        <v>95.8</v>
      </c>
      <c r="BP6" s="628"/>
      <c r="BQ6" s="628"/>
      <c r="BR6" s="628"/>
      <c r="BS6" s="629" t="s">
        <v>197</v>
      </c>
      <c r="BT6" s="629"/>
      <c r="BU6" s="629"/>
      <c r="BV6" s="629"/>
      <c r="BW6" s="629"/>
      <c r="BX6" s="629"/>
      <c r="BY6" s="629"/>
      <c r="BZ6" s="629"/>
      <c r="CA6" s="629"/>
      <c r="CB6" s="655"/>
      <c r="CD6" s="637" t="s">
        <v>325</v>
      </c>
      <c r="CE6" s="638"/>
      <c r="CF6" s="638"/>
      <c r="CG6" s="638"/>
      <c r="CH6" s="638"/>
      <c r="CI6" s="638"/>
      <c r="CJ6" s="638"/>
      <c r="CK6" s="638"/>
      <c r="CL6" s="638"/>
      <c r="CM6" s="638"/>
      <c r="CN6" s="638"/>
      <c r="CO6" s="638"/>
      <c r="CP6" s="638"/>
      <c r="CQ6" s="639"/>
      <c r="CR6" s="580">
        <v>64932</v>
      </c>
      <c r="CS6" s="485"/>
      <c r="CT6" s="485"/>
      <c r="CU6" s="485"/>
      <c r="CV6" s="485"/>
      <c r="CW6" s="485"/>
      <c r="CX6" s="485"/>
      <c r="CY6" s="581"/>
      <c r="CZ6" s="664">
        <v>1.7</v>
      </c>
      <c r="DA6" s="648"/>
      <c r="DB6" s="648"/>
      <c r="DC6" s="665"/>
      <c r="DD6" s="584" t="s">
        <v>197</v>
      </c>
      <c r="DE6" s="485"/>
      <c r="DF6" s="485"/>
      <c r="DG6" s="485"/>
      <c r="DH6" s="485"/>
      <c r="DI6" s="485"/>
      <c r="DJ6" s="485"/>
      <c r="DK6" s="485"/>
      <c r="DL6" s="485"/>
      <c r="DM6" s="485"/>
      <c r="DN6" s="485"/>
      <c r="DO6" s="485"/>
      <c r="DP6" s="581"/>
      <c r="DQ6" s="584">
        <v>64618</v>
      </c>
      <c r="DR6" s="485"/>
      <c r="DS6" s="485"/>
      <c r="DT6" s="485"/>
      <c r="DU6" s="485"/>
      <c r="DV6" s="485"/>
      <c r="DW6" s="485"/>
      <c r="DX6" s="485"/>
      <c r="DY6" s="485"/>
      <c r="DZ6" s="485"/>
      <c r="EA6" s="485"/>
      <c r="EB6" s="485"/>
      <c r="EC6" s="622"/>
    </row>
    <row r="7" spans="2:143" ht="11.25" customHeight="1" x14ac:dyDescent="0.15">
      <c r="B7" s="577" t="s">
        <v>43</v>
      </c>
      <c r="C7" s="578"/>
      <c r="D7" s="578"/>
      <c r="E7" s="578"/>
      <c r="F7" s="578"/>
      <c r="G7" s="578"/>
      <c r="H7" s="578"/>
      <c r="I7" s="578"/>
      <c r="J7" s="578"/>
      <c r="K7" s="578"/>
      <c r="L7" s="578"/>
      <c r="M7" s="578"/>
      <c r="N7" s="578"/>
      <c r="O7" s="578"/>
      <c r="P7" s="578"/>
      <c r="Q7" s="579"/>
      <c r="R7" s="580">
        <v>1087</v>
      </c>
      <c r="S7" s="485"/>
      <c r="T7" s="485"/>
      <c r="U7" s="485"/>
      <c r="V7" s="485"/>
      <c r="W7" s="485"/>
      <c r="X7" s="485"/>
      <c r="Y7" s="581"/>
      <c r="Z7" s="628">
        <v>0</v>
      </c>
      <c r="AA7" s="628"/>
      <c r="AB7" s="628"/>
      <c r="AC7" s="628"/>
      <c r="AD7" s="629">
        <v>1087</v>
      </c>
      <c r="AE7" s="629"/>
      <c r="AF7" s="629"/>
      <c r="AG7" s="629"/>
      <c r="AH7" s="629"/>
      <c r="AI7" s="629"/>
      <c r="AJ7" s="629"/>
      <c r="AK7" s="629"/>
      <c r="AL7" s="582">
        <v>0.1</v>
      </c>
      <c r="AM7" s="351"/>
      <c r="AN7" s="351"/>
      <c r="AO7" s="630"/>
      <c r="AP7" s="577" t="s">
        <v>326</v>
      </c>
      <c r="AQ7" s="578"/>
      <c r="AR7" s="578"/>
      <c r="AS7" s="578"/>
      <c r="AT7" s="578"/>
      <c r="AU7" s="578"/>
      <c r="AV7" s="578"/>
      <c r="AW7" s="578"/>
      <c r="AX7" s="578"/>
      <c r="AY7" s="578"/>
      <c r="AZ7" s="578"/>
      <c r="BA7" s="578"/>
      <c r="BB7" s="578"/>
      <c r="BC7" s="578"/>
      <c r="BD7" s="578"/>
      <c r="BE7" s="578"/>
      <c r="BF7" s="579"/>
      <c r="BG7" s="580">
        <v>284966</v>
      </c>
      <c r="BH7" s="485"/>
      <c r="BI7" s="485"/>
      <c r="BJ7" s="485"/>
      <c r="BK7" s="485"/>
      <c r="BL7" s="485"/>
      <c r="BM7" s="485"/>
      <c r="BN7" s="581"/>
      <c r="BO7" s="628">
        <v>38.1</v>
      </c>
      <c r="BP7" s="628"/>
      <c r="BQ7" s="628"/>
      <c r="BR7" s="628"/>
      <c r="BS7" s="629" t="s">
        <v>197</v>
      </c>
      <c r="BT7" s="629"/>
      <c r="BU7" s="629"/>
      <c r="BV7" s="629"/>
      <c r="BW7" s="629"/>
      <c r="BX7" s="629"/>
      <c r="BY7" s="629"/>
      <c r="BZ7" s="629"/>
      <c r="CA7" s="629"/>
      <c r="CB7" s="655"/>
      <c r="CD7" s="577" t="s">
        <v>329</v>
      </c>
      <c r="CE7" s="578"/>
      <c r="CF7" s="578"/>
      <c r="CG7" s="578"/>
      <c r="CH7" s="578"/>
      <c r="CI7" s="578"/>
      <c r="CJ7" s="578"/>
      <c r="CK7" s="578"/>
      <c r="CL7" s="578"/>
      <c r="CM7" s="578"/>
      <c r="CN7" s="578"/>
      <c r="CO7" s="578"/>
      <c r="CP7" s="578"/>
      <c r="CQ7" s="579"/>
      <c r="CR7" s="580">
        <v>688725</v>
      </c>
      <c r="CS7" s="485"/>
      <c r="CT7" s="485"/>
      <c r="CU7" s="485"/>
      <c r="CV7" s="485"/>
      <c r="CW7" s="485"/>
      <c r="CX7" s="485"/>
      <c r="CY7" s="581"/>
      <c r="CZ7" s="628">
        <v>18.3</v>
      </c>
      <c r="DA7" s="628"/>
      <c r="DB7" s="628"/>
      <c r="DC7" s="628"/>
      <c r="DD7" s="584">
        <v>43308</v>
      </c>
      <c r="DE7" s="485"/>
      <c r="DF7" s="485"/>
      <c r="DG7" s="485"/>
      <c r="DH7" s="485"/>
      <c r="DI7" s="485"/>
      <c r="DJ7" s="485"/>
      <c r="DK7" s="485"/>
      <c r="DL7" s="485"/>
      <c r="DM7" s="485"/>
      <c r="DN7" s="485"/>
      <c r="DO7" s="485"/>
      <c r="DP7" s="581"/>
      <c r="DQ7" s="584">
        <v>570262</v>
      </c>
      <c r="DR7" s="485"/>
      <c r="DS7" s="485"/>
      <c r="DT7" s="485"/>
      <c r="DU7" s="485"/>
      <c r="DV7" s="485"/>
      <c r="DW7" s="485"/>
      <c r="DX7" s="485"/>
      <c r="DY7" s="485"/>
      <c r="DZ7" s="485"/>
      <c r="EA7" s="485"/>
      <c r="EB7" s="485"/>
      <c r="EC7" s="622"/>
    </row>
    <row r="8" spans="2:143" ht="11.25" customHeight="1" x14ac:dyDescent="0.15">
      <c r="B8" s="577" t="s">
        <v>219</v>
      </c>
      <c r="C8" s="578"/>
      <c r="D8" s="578"/>
      <c r="E8" s="578"/>
      <c r="F8" s="578"/>
      <c r="G8" s="578"/>
      <c r="H8" s="578"/>
      <c r="I8" s="578"/>
      <c r="J8" s="578"/>
      <c r="K8" s="578"/>
      <c r="L8" s="578"/>
      <c r="M8" s="578"/>
      <c r="N8" s="578"/>
      <c r="O8" s="578"/>
      <c r="P8" s="578"/>
      <c r="Q8" s="579"/>
      <c r="R8" s="580">
        <v>1163</v>
      </c>
      <c r="S8" s="485"/>
      <c r="T8" s="485"/>
      <c r="U8" s="485"/>
      <c r="V8" s="485"/>
      <c r="W8" s="485"/>
      <c r="X8" s="485"/>
      <c r="Y8" s="581"/>
      <c r="Z8" s="628">
        <v>0</v>
      </c>
      <c r="AA8" s="628"/>
      <c r="AB8" s="628"/>
      <c r="AC8" s="628"/>
      <c r="AD8" s="629">
        <v>1163</v>
      </c>
      <c r="AE8" s="629"/>
      <c r="AF8" s="629"/>
      <c r="AG8" s="629"/>
      <c r="AH8" s="629"/>
      <c r="AI8" s="629"/>
      <c r="AJ8" s="629"/>
      <c r="AK8" s="629"/>
      <c r="AL8" s="582">
        <v>0.1</v>
      </c>
      <c r="AM8" s="351"/>
      <c r="AN8" s="351"/>
      <c r="AO8" s="630"/>
      <c r="AP8" s="577" t="s">
        <v>106</v>
      </c>
      <c r="AQ8" s="578"/>
      <c r="AR8" s="578"/>
      <c r="AS8" s="578"/>
      <c r="AT8" s="578"/>
      <c r="AU8" s="578"/>
      <c r="AV8" s="578"/>
      <c r="AW8" s="578"/>
      <c r="AX8" s="578"/>
      <c r="AY8" s="578"/>
      <c r="AZ8" s="578"/>
      <c r="BA8" s="578"/>
      <c r="BB8" s="578"/>
      <c r="BC8" s="578"/>
      <c r="BD8" s="578"/>
      <c r="BE8" s="578"/>
      <c r="BF8" s="579"/>
      <c r="BG8" s="580">
        <v>6591</v>
      </c>
      <c r="BH8" s="485"/>
      <c r="BI8" s="485"/>
      <c r="BJ8" s="485"/>
      <c r="BK8" s="485"/>
      <c r="BL8" s="485"/>
      <c r="BM8" s="485"/>
      <c r="BN8" s="581"/>
      <c r="BO8" s="628">
        <v>0.9</v>
      </c>
      <c r="BP8" s="628"/>
      <c r="BQ8" s="628"/>
      <c r="BR8" s="628"/>
      <c r="BS8" s="584" t="s">
        <v>197</v>
      </c>
      <c r="BT8" s="485"/>
      <c r="BU8" s="485"/>
      <c r="BV8" s="485"/>
      <c r="BW8" s="485"/>
      <c r="BX8" s="485"/>
      <c r="BY8" s="485"/>
      <c r="BZ8" s="485"/>
      <c r="CA8" s="485"/>
      <c r="CB8" s="622"/>
      <c r="CD8" s="577" t="s">
        <v>331</v>
      </c>
      <c r="CE8" s="578"/>
      <c r="CF8" s="578"/>
      <c r="CG8" s="578"/>
      <c r="CH8" s="578"/>
      <c r="CI8" s="578"/>
      <c r="CJ8" s="578"/>
      <c r="CK8" s="578"/>
      <c r="CL8" s="578"/>
      <c r="CM8" s="578"/>
      <c r="CN8" s="578"/>
      <c r="CO8" s="578"/>
      <c r="CP8" s="578"/>
      <c r="CQ8" s="579"/>
      <c r="CR8" s="580">
        <v>529515</v>
      </c>
      <c r="CS8" s="485"/>
      <c r="CT8" s="485"/>
      <c r="CU8" s="485"/>
      <c r="CV8" s="485"/>
      <c r="CW8" s="485"/>
      <c r="CX8" s="485"/>
      <c r="CY8" s="581"/>
      <c r="CZ8" s="628">
        <v>14.1</v>
      </c>
      <c r="DA8" s="628"/>
      <c r="DB8" s="628"/>
      <c r="DC8" s="628"/>
      <c r="DD8" s="584">
        <v>34251</v>
      </c>
      <c r="DE8" s="485"/>
      <c r="DF8" s="485"/>
      <c r="DG8" s="485"/>
      <c r="DH8" s="485"/>
      <c r="DI8" s="485"/>
      <c r="DJ8" s="485"/>
      <c r="DK8" s="485"/>
      <c r="DL8" s="485"/>
      <c r="DM8" s="485"/>
      <c r="DN8" s="485"/>
      <c r="DO8" s="485"/>
      <c r="DP8" s="581"/>
      <c r="DQ8" s="584">
        <v>336847</v>
      </c>
      <c r="DR8" s="485"/>
      <c r="DS8" s="485"/>
      <c r="DT8" s="485"/>
      <c r="DU8" s="485"/>
      <c r="DV8" s="485"/>
      <c r="DW8" s="485"/>
      <c r="DX8" s="485"/>
      <c r="DY8" s="485"/>
      <c r="DZ8" s="485"/>
      <c r="EA8" s="485"/>
      <c r="EB8" s="485"/>
      <c r="EC8" s="622"/>
    </row>
    <row r="9" spans="2:143" ht="11.25" customHeight="1" x14ac:dyDescent="0.15">
      <c r="B9" s="577" t="s">
        <v>330</v>
      </c>
      <c r="C9" s="578"/>
      <c r="D9" s="578"/>
      <c r="E9" s="578"/>
      <c r="F9" s="578"/>
      <c r="G9" s="578"/>
      <c r="H9" s="578"/>
      <c r="I9" s="578"/>
      <c r="J9" s="578"/>
      <c r="K9" s="578"/>
      <c r="L9" s="578"/>
      <c r="M9" s="578"/>
      <c r="N9" s="578"/>
      <c r="O9" s="578"/>
      <c r="P9" s="578"/>
      <c r="Q9" s="579"/>
      <c r="R9" s="580">
        <v>1049</v>
      </c>
      <c r="S9" s="485"/>
      <c r="T9" s="485"/>
      <c r="U9" s="485"/>
      <c r="V9" s="485"/>
      <c r="W9" s="485"/>
      <c r="X9" s="485"/>
      <c r="Y9" s="581"/>
      <c r="Z9" s="628">
        <v>0</v>
      </c>
      <c r="AA9" s="628"/>
      <c r="AB9" s="628"/>
      <c r="AC9" s="628"/>
      <c r="AD9" s="629">
        <v>1049</v>
      </c>
      <c r="AE9" s="629"/>
      <c r="AF9" s="629"/>
      <c r="AG9" s="629"/>
      <c r="AH9" s="629"/>
      <c r="AI9" s="629"/>
      <c r="AJ9" s="629"/>
      <c r="AK9" s="629"/>
      <c r="AL9" s="582">
        <v>0.1</v>
      </c>
      <c r="AM9" s="351"/>
      <c r="AN9" s="351"/>
      <c r="AO9" s="630"/>
      <c r="AP9" s="577" t="s">
        <v>332</v>
      </c>
      <c r="AQ9" s="578"/>
      <c r="AR9" s="578"/>
      <c r="AS9" s="578"/>
      <c r="AT9" s="578"/>
      <c r="AU9" s="578"/>
      <c r="AV9" s="578"/>
      <c r="AW9" s="578"/>
      <c r="AX9" s="578"/>
      <c r="AY9" s="578"/>
      <c r="AZ9" s="578"/>
      <c r="BA9" s="578"/>
      <c r="BB9" s="578"/>
      <c r="BC9" s="578"/>
      <c r="BD9" s="578"/>
      <c r="BE9" s="578"/>
      <c r="BF9" s="579"/>
      <c r="BG9" s="580">
        <v>261134</v>
      </c>
      <c r="BH9" s="485"/>
      <c r="BI9" s="485"/>
      <c r="BJ9" s="485"/>
      <c r="BK9" s="485"/>
      <c r="BL9" s="485"/>
      <c r="BM9" s="485"/>
      <c r="BN9" s="581"/>
      <c r="BO9" s="628">
        <v>34.9</v>
      </c>
      <c r="BP9" s="628"/>
      <c r="BQ9" s="628"/>
      <c r="BR9" s="628"/>
      <c r="BS9" s="584" t="s">
        <v>197</v>
      </c>
      <c r="BT9" s="485"/>
      <c r="BU9" s="485"/>
      <c r="BV9" s="485"/>
      <c r="BW9" s="485"/>
      <c r="BX9" s="485"/>
      <c r="BY9" s="485"/>
      <c r="BZ9" s="485"/>
      <c r="CA9" s="485"/>
      <c r="CB9" s="622"/>
      <c r="CD9" s="577" t="s">
        <v>335</v>
      </c>
      <c r="CE9" s="578"/>
      <c r="CF9" s="578"/>
      <c r="CG9" s="578"/>
      <c r="CH9" s="578"/>
      <c r="CI9" s="578"/>
      <c r="CJ9" s="578"/>
      <c r="CK9" s="578"/>
      <c r="CL9" s="578"/>
      <c r="CM9" s="578"/>
      <c r="CN9" s="578"/>
      <c r="CO9" s="578"/>
      <c r="CP9" s="578"/>
      <c r="CQ9" s="579"/>
      <c r="CR9" s="580">
        <v>223425</v>
      </c>
      <c r="CS9" s="485"/>
      <c r="CT9" s="485"/>
      <c r="CU9" s="485"/>
      <c r="CV9" s="485"/>
      <c r="CW9" s="485"/>
      <c r="CX9" s="485"/>
      <c r="CY9" s="581"/>
      <c r="CZ9" s="628">
        <v>5.9</v>
      </c>
      <c r="DA9" s="628"/>
      <c r="DB9" s="628"/>
      <c r="DC9" s="628"/>
      <c r="DD9" s="584">
        <v>3715</v>
      </c>
      <c r="DE9" s="485"/>
      <c r="DF9" s="485"/>
      <c r="DG9" s="485"/>
      <c r="DH9" s="485"/>
      <c r="DI9" s="485"/>
      <c r="DJ9" s="485"/>
      <c r="DK9" s="485"/>
      <c r="DL9" s="485"/>
      <c r="DM9" s="485"/>
      <c r="DN9" s="485"/>
      <c r="DO9" s="485"/>
      <c r="DP9" s="581"/>
      <c r="DQ9" s="584">
        <v>165135</v>
      </c>
      <c r="DR9" s="485"/>
      <c r="DS9" s="485"/>
      <c r="DT9" s="485"/>
      <c r="DU9" s="485"/>
      <c r="DV9" s="485"/>
      <c r="DW9" s="485"/>
      <c r="DX9" s="485"/>
      <c r="DY9" s="485"/>
      <c r="DZ9" s="485"/>
      <c r="EA9" s="485"/>
      <c r="EB9" s="485"/>
      <c r="EC9" s="622"/>
    </row>
    <row r="10" spans="2:143" ht="11.25" customHeight="1" x14ac:dyDescent="0.15">
      <c r="B10" s="577" t="s">
        <v>127</v>
      </c>
      <c r="C10" s="578"/>
      <c r="D10" s="578"/>
      <c r="E10" s="578"/>
      <c r="F10" s="578"/>
      <c r="G10" s="578"/>
      <c r="H10" s="578"/>
      <c r="I10" s="578"/>
      <c r="J10" s="578"/>
      <c r="K10" s="578"/>
      <c r="L10" s="578"/>
      <c r="M10" s="578"/>
      <c r="N10" s="578"/>
      <c r="O10" s="578"/>
      <c r="P10" s="578"/>
      <c r="Q10" s="579"/>
      <c r="R10" s="580" t="s">
        <v>197</v>
      </c>
      <c r="S10" s="485"/>
      <c r="T10" s="485"/>
      <c r="U10" s="485"/>
      <c r="V10" s="485"/>
      <c r="W10" s="485"/>
      <c r="X10" s="485"/>
      <c r="Y10" s="581"/>
      <c r="Z10" s="628" t="s">
        <v>197</v>
      </c>
      <c r="AA10" s="628"/>
      <c r="AB10" s="628"/>
      <c r="AC10" s="628"/>
      <c r="AD10" s="629" t="s">
        <v>197</v>
      </c>
      <c r="AE10" s="629"/>
      <c r="AF10" s="629"/>
      <c r="AG10" s="629"/>
      <c r="AH10" s="629"/>
      <c r="AI10" s="629"/>
      <c r="AJ10" s="629"/>
      <c r="AK10" s="629"/>
      <c r="AL10" s="582" t="s">
        <v>197</v>
      </c>
      <c r="AM10" s="351"/>
      <c r="AN10" s="351"/>
      <c r="AO10" s="630"/>
      <c r="AP10" s="577" t="s">
        <v>188</v>
      </c>
      <c r="AQ10" s="578"/>
      <c r="AR10" s="578"/>
      <c r="AS10" s="578"/>
      <c r="AT10" s="578"/>
      <c r="AU10" s="578"/>
      <c r="AV10" s="578"/>
      <c r="AW10" s="578"/>
      <c r="AX10" s="578"/>
      <c r="AY10" s="578"/>
      <c r="AZ10" s="578"/>
      <c r="BA10" s="578"/>
      <c r="BB10" s="578"/>
      <c r="BC10" s="578"/>
      <c r="BD10" s="578"/>
      <c r="BE10" s="578"/>
      <c r="BF10" s="579"/>
      <c r="BG10" s="580">
        <v>9302</v>
      </c>
      <c r="BH10" s="485"/>
      <c r="BI10" s="485"/>
      <c r="BJ10" s="485"/>
      <c r="BK10" s="485"/>
      <c r="BL10" s="485"/>
      <c r="BM10" s="485"/>
      <c r="BN10" s="581"/>
      <c r="BO10" s="628">
        <v>1.2</v>
      </c>
      <c r="BP10" s="628"/>
      <c r="BQ10" s="628"/>
      <c r="BR10" s="628"/>
      <c r="BS10" s="584" t="s">
        <v>197</v>
      </c>
      <c r="BT10" s="485"/>
      <c r="BU10" s="485"/>
      <c r="BV10" s="485"/>
      <c r="BW10" s="485"/>
      <c r="BX10" s="485"/>
      <c r="BY10" s="485"/>
      <c r="BZ10" s="485"/>
      <c r="CA10" s="485"/>
      <c r="CB10" s="622"/>
      <c r="CD10" s="577" t="s">
        <v>44</v>
      </c>
      <c r="CE10" s="578"/>
      <c r="CF10" s="578"/>
      <c r="CG10" s="578"/>
      <c r="CH10" s="578"/>
      <c r="CI10" s="578"/>
      <c r="CJ10" s="578"/>
      <c r="CK10" s="578"/>
      <c r="CL10" s="578"/>
      <c r="CM10" s="578"/>
      <c r="CN10" s="578"/>
      <c r="CO10" s="578"/>
      <c r="CP10" s="578"/>
      <c r="CQ10" s="579"/>
      <c r="CR10" s="580" t="s">
        <v>197</v>
      </c>
      <c r="CS10" s="485"/>
      <c r="CT10" s="485"/>
      <c r="CU10" s="485"/>
      <c r="CV10" s="485"/>
      <c r="CW10" s="485"/>
      <c r="CX10" s="485"/>
      <c r="CY10" s="581"/>
      <c r="CZ10" s="628" t="s">
        <v>197</v>
      </c>
      <c r="DA10" s="628"/>
      <c r="DB10" s="628"/>
      <c r="DC10" s="628"/>
      <c r="DD10" s="584" t="s">
        <v>197</v>
      </c>
      <c r="DE10" s="485"/>
      <c r="DF10" s="485"/>
      <c r="DG10" s="485"/>
      <c r="DH10" s="485"/>
      <c r="DI10" s="485"/>
      <c r="DJ10" s="485"/>
      <c r="DK10" s="485"/>
      <c r="DL10" s="485"/>
      <c r="DM10" s="485"/>
      <c r="DN10" s="485"/>
      <c r="DO10" s="485"/>
      <c r="DP10" s="581"/>
      <c r="DQ10" s="584" t="s">
        <v>197</v>
      </c>
      <c r="DR10" s="485"/>
      <c r="DS10" s="485"/>
      <c r="DT10" s="485"/>
      <c r="DU10" s="485"/>
      <c r="DV10" s="485"/>
      <c r="DW10" s="485"/>
      <c r="DX10" s="485"/>
      <c r="DY10" s="485"/>
      <c r="DZ10" s="485"/>
      <c r="EA10" s="485"/>
      <c r="EB10" s="485"/>
      <c r="EC10" s="622"/>
    </row>
    <row r="11" spans="2:143" ht="11.25" customHeight="1" x14ac:dyDescent="0.15">
      <c r="B11" s="577" t="s">
        <v>337</v>
      </c>
      <c r="C11" s="578"/>
      <c r="D11" s="578"/>
      <c r="E11" s="578"/>
      <c r="F11" s="578"/>
      <c r="G11" s="578"/>
      <c r="H11" s="578"/>
      <c r="I11" s="578"/>
      <c r="J11" s="578"/>
      <c r="K11" s="578"/>
      <c r="L11" s="578"/>
      <c r="M11" s="578"/>
      <c r="N11" s="578"/>
      <c r="O11" s="578"/>
      <c r="P11" s="578"/>
      <c r="Q11" s="579"/>
      <c r="R11" s="580" t="s">
        <v>197</v>
      </c>
      <c r="S11" s="485"/>
      <c r="T11" s="485"/>
      <c r="U11" s="485"/>
      <c r="V11" s="485"/>
      <c r="W11" s="485"/>
      <c r="X11" s="485"/>
      <c r="Y11" s="581"/>
      <c r="Z11" s="628" t="s">
        <v>197</v>
      </c>
      <c r="AA11" s="628"/>
      <c r="AB11" s="628"/>
      <c r="AC11" s="628"/>
      <c r="AD11" s="629" t="s">
        <v>197</v>
      </c>
      <c r="AE11" s="629"/>
      <c r="AF11" s="629"/>
      <c r="AG11" s="629"/>
      <c r="AH11" s="629"/>
      <c r="AI11" s="629"/>
      <c r="AJ11" s="629"/>
      <c r="AK11" s="629"/>
      <c r="AL11" s="582" t="s">
        <v>197</v>
      </c>
      <c r="AM11" s="351"/>
      <c r="AN11" s="351"/>
      <c r="AO11" s="630"/>
      <c r="AP11" s="577" t="s">
        <v>338</v>
      </c>
      <c r="AQ11" s="578"/>
      <c r="AR11" s="578"/>
      <c r="AS11" s="578"/>
      <c r="AT11" s="578"/>
      <c r="AU11" s="578"/>
      <c r="AV11" s="578"/>
      <c r="AW11" s="578"/>
      <c r="AX11" s="578"/>
      <c r="AY11" s="578"/>
      <c r="AZ11" s="578"/>
      <c r="BA11" s="578"/>
      <c r="BB11" s="578"/>
      <c r="BC11" s="578"/>
      <c r="BD11" s="578"/>
      <c r="BE11" s="578"/>
      <c r="BF11" s="579"/>
      <c r="BG11" s="580">
        <v>7939</v>
      </c>
      <c r="BH11" s="485"/>
      <c r="BI11" s="485"/>
      <c r="BJ11" s="485"/>
      <c r="BK11" s="485"/>
      <c r="BL11" s="485"/>
      <c r="BM11" s="485"/>
      <c r="BN11" s="581"/>
      <c r="BO11" s="628">
        <v>1.1000000000000001</v>
      </c>
      <c r="BP11" s="628"/>
      <c r="BQ11" s="628"/>
      <c r="BR11" s="628"/>
      <c r="BS11" s="584" t="s">
        <v>197</v>
      </c>
      <c r="BT11" s="485"/>
      <c r="BU11" s="485"/>
      <c r="BV11" s="485"/>
      <c r="BW11" s="485"/>
      <c r="BX11" s="485"/>
      <c r="BY11" s="485"/>
      <c r="BZ11" s="485"/>
      <c r="CA11" s="485"/>
      <c r="CB11" s="622"/>
      <c r="CD11" s="577" t="s">
        <v>341</v>
      </c>
      <c r="CE11" s="578"/>
      <c r="CF11" s="578"/>
      <c r="CG11" s="578"/>
      <c r="CH11" s="578"/>
      <c r="CI11" s="578"/>
      <c r="CJ11" s="578"/>
      <c r="CK11" s="578"/>
      <c r="CL11" s="578"/>
      <c r="CM11" s="578"/>
      <c r="CN11" s="578"/>
      <c r="CO11" s="578"/>
      <c r="CP11" s="578"/>
      <c r="CQ11" s="579"/>
      <c r="CR11" s="580">
        <v>820473</v>
      </c>
      <c r="CS11" s="485"/>
      <c r="CT11" s="485"/>
      <c r="CU11" s="485"/>
      <c r="CV11" s="485"/>
      <c r="CW11" s="485"/>
      <c r="CX11" s="485"/>
      <c r="CY11" s="581"/>
      <c r="CZ11" s="628">
        <v>21.8</v>
      </c>
      <c r="DA11" s="628"/>
      <c r="DB11" s="628"/>
      <c r="DC11" s="628"/>
      <c r="DD11" s="584">
        <v>28250</v>
      </c>
      <c r="DE11" s="485"/>
      <c r="DF11" s="485"/>
      <c r="DG11" s="485"/>
      <c r="DH11" s="485"/>
      <c r="DI11" s="485"/>
      <c r="DJ11" s="485"/>
      <c r="DK11" s="485"/>
      <c r="DL11" s="485"/>
      <c r="DM11" s="485"/>
      <c r="DN11" s="485"/>
      <c r="DO11" s="485"/>
      <c r="DP11" s="581"/>
      <c r="DQ11" s="584">
        <v>244164</v>
      </c>
      <c r="DR11" s="485"/>
      <c r="DS11" s="485"/>
      <c r="DT11" s="485"/>
      <c r="DU11" s="485"/>
      <c r="DV11" s="485"/>
      <c r="DW11" s="485"/>
      <c r="DX11" s="485"/>
      <c r="DY11" s="485"/>
      <c r="DZ11" s="485"/>
      <c r="EA11" s="485"/>
      <c r="EB11" s="485"/>
      <c r="EC11" s="622"/>
    </row>
    <row r="12" spans="2:143" ht="11.25" customHeight="1" x14ac:dyDescent="0.15">
      <c r="B12" s="577" t="s">
        <v>102</v>
      </c>
      <c r="C12" s="578"/>
      <c r="D12" s="578"/>
      <c r="E12" s="578"/>
      <c r="F12" s="578"/>
      <c r="G12" s="578"/>
      <c r="H12" s="578"/>
      <c r="I12" s="578"/>
      <c r="J12" s="578"/>
      <c r="K12" s="578"/>
      <c r="L12" s="578"/>
      <c r="M12" s="578"/>
      <c r="N12" s="578"/>
      <c r="O12" s="578"/>
      <c r="P12" s="578"/>
      <c r="Q12" s="579"/>
      <c r="R12" s="580">
        <v>64541</v>
      </c>
      <c r="S12" s="485"/>
      <c r="T12" s="485"/>
      <c r="U12" s="485"/>
      <c r="V12" s="485"/>
      <c r="W12" s="485"/>
      <c r="X12" s="485"/>
      <c r="Y12" s="581"/>
      <c r="Z12" s="628">
        <v>1.7</v>
      </c>
      <c r="AA12" s="628"/>
      <c r="AB12" s="628"/>
      <c r="AC12" s="628"/>
      <c r="AD12" s="629">
        <v>64541</v>
      </c>
      <c r="AE12" s="629"/>
      <c r="AF12" s="629"/>
      <c r="AG12" s="629"/>
      <c r="AH12" s="629"/>
      <c r="AI12" s="629"/>
      <c r="AJ12" s="629"/>
      <c r="AK12" s="629"/>
      <c r="AL12" s="582">
        <v>3.1</v>
      </c>
      <c r="AM12" s="351"/>
      <c r="AN12" s="351"/>
      <c r="AO12" s="630"/>
      <c r="AP12" s="577" t="s">
        <v>342</v>
      </c>
      <c r="AQ12" s="578"/>
      <c r="AR12" s="578"/>
      <c r="AS12" s="578"/>
      <c r="AT12" s="578"/>
      <c r="AU12" s="578"/>
      <c r="AV12" s="578"/>
      <c r="AW12" s="578"/>
      <c r="AX12" s="578"/>
      <c r="AY12" s="578"/>
      <c r="AZ12" s="578"/>
      <c r="BA12" s="578"/>
      <c r="BB12" s="578"/>
      <c r="BC12" s="578"/>
      <c r="BD12" s="578"/>
      <c r="BE12" s="578"/>
      <c r="BF12" s="579"/>
      <c r="BG12" s="580">
        <v>389379</v>
      </c>
      <c r="BH12" s="485"/>
      <c r="BI12" s="485"/>
      <c r="BJ12" s="485"/>
      <c r="BK12" s="485"/>
      <c r="BL12" s="485"/>
      <c r="BM12" s="485"/>
      <c r="BN12" s="581"/>
      <c r="BO12" s="628">
        <v>52</v>
      </c>
      <c r="BP12" s="628"/>
      <c r="BQ12" s="628"/>
      <c r="BR12" s="628"/>
      <c r="BS12" s="584" t="s">
        <v>197</v>
      </c>
      <c r="BT12" s="485"/>
      <c r="BU12" s="485"/>
      <c r="BV12" s="485"/>
      <c r="BW12" s="485"/>
      <c r="BX12" s="485"/>
      <c r="BY12" s="485"/>
      <c r="BZ12" s="485"/>
      <c r="CA12" s="485"/>
      <c r="CB12" s="622"/>
      <c r="CD12" s="577" t="s">
        <v>87</v>
      </c>
      <c r="CE12" s="578"/>
      <c r="CF12" s="578"/>
      <c r="CG12" s="578"/>
      <c r="CH12" s="578"/>
      <c r="CI12" s="578"/>
      <c r="CJ12" s="578"/>
      <c r="CK12" s="578"/>
      <c r="CL12" s="578"/>
      <c r="CM12" s="578"/>
      <c r="CN12" s="578"/>
      <c r="CO12" s="578"/>
      <c r="CP12" s="578"/>
      <c r="CQ12" s="579"/>
      <c r="CR12" s="580">
        <v>109318</v>
      </c>
      <c r="CS12" s="485"/>
      <c r="CT12" s="485"/>
      <c r="CU12" s="485"/>
      <c r="CV12" s="485"/>
      <c r="CW12" s="485"/>
      <c r="CX12" s="485"/>
      <c r="CY12" s="581"/>
      <c r="CZ12" s="628">
        <v>2.9</v>
      </c>
      <c r="DA12" s="628"/>
      <c r="DB12" s="628"/>
      <c r="DC12" s="628"/>
      <c r="DD12" s="584">
        <v>18244</v>
      </c>
      <c r="DE12" s="485"/>
      <c r="DF12" s="485"/>
      <c r="DG12" s="485"/>
      <c r="DH12" s="485"/>
      <c r="DI12" s="485"/>
      <c r="DJ12" s="485"/>
      <c r="DK12" s="485"/>
      <c r="DL12" s="485"/>
      <c r="DM12" s="485"/>
      <c r="DN12" s="485"/>
      <c r="DO12" s="485"/>
      <c r="DP12" s="581"/>
      <c r="DQ12" s="584">
        <v>99202</v>
      </c>
      <c r="DR12" s="485"/>
      <c r="DS12" s="485"/>
      <c r="DT12" s="485"/>
      <c r="DU12" s="485"/>
      <c r="DV12" s="485"/>
      <c r="DW12" s="485"/>
      <c r="DX12" s="485"/>
      <c r="DY12" s="485"/>
      <c r="DZ12" s="485"/>
      <c r="EA12" s="485"/>
      <c r="EB12" s="485"/>
      <c r="EC12" s="622"/>
    </row>
    <row r="13" spans="2:143" ht="11.25" customHeight="1" x14ac:dyDescent="0.15">
      <c r="B13" s="577" t="s">
        <v>141</v>
      </c>
      <c r="C13" s="578"/>
      <c r="D13" s="578"/>
      <c r="E13" s="578"/>
      <c r="F13" s="578"/>
      <c r="G13" s="578"/>
      <c r="H13" s="578"/>
      <c r="I13" s="578"/>
      <c r="J13" s="578"/>
      <c r="K13" s="578"/>
      <c r="L13" s="578"/>
      <c r="M13" s="578"/>
      <c r="N13" s="578"/>
      <c r="O13" s="578"/>
      <c r="P13" s="578"/>
      <c r="Q13" s="579"/>
      <c r="R13" s="580" t="s">
        <v>197</v>
      </c>
      <c r="S13" s="485"/>
      <c r="T13" s="485"/>
      <c r="U13" s="485"/>
      <c r="V13" s="485"/>
      <c r="W13" s="485"/>
      <c r="X13" s="485"/>
      <c r="Y13" s="581"/>
      <c r="Z13" s="628" t="s">
        <v>197</v>
      </c>
      <c r="AA13" s="628"/>
      <c r="AB13" s="628"/>
      <c r="AC13" s="628"/>
      <c r="AD13" s="629" t="s">
        <v>197</v>
      </c>
      <c r="AE13" s="629"/>
      <c r="AF13" s="629"/>
      <c r="AG13" s="629"/>
      <c r="AH13" s="629"/>
      <c r="AI13" s="629"/>
      <c r="AJ13" s="629"/>
      <c r="AK13" s="629"/>
      <c r="AL13" s="582" t="s">
        <v>197</v>
      </c>
      <c r="AM13" s="351"/>
      <c r="AN13" s="351"/>
      <c r="AO13" s="630"/>
      <c r="AP13" s="577" t="s">
        <v>147</v>
      </c>
      <c r="AQ13" s="578"/>
      <c r="AR13" s="578"/>
      <c r="AS13" s="578"/>
      <c r="AT13" s="578"/>
      <c r="AU13" s="578"/>
      <c r="AV13" s="578"/>
      <c r="AW13" s="578"/>
      <c r="AX13" s="578"/>
      <c r="AY13" s="578"/>
      <c r="AZ13" s="578"/>
      <c r="BA13" s="578"/>
      <c r="BB13" s="578"/>
      <c r="BC13" s="578"/>
      <c r="BD13" s="578"/>
      <c r="BE13" s="578"/>
      <c r="BF13" s="579"/>
      <c r="BG13" s="580">
        <v>389014</v>
      </c>
      <c r="BH13" s="485"/>
      <c r="BI13" s="485"/>
      <c r="BJ13" s="485"/>
      <c r="BK13" s="485"/>
      <c r="BL13" s="485"/>
      <c r="BM13" s="485"/>
      <c r="BN13" s="581"/>
      <c r="BO13" s="628">
        <v>52</v>
      </c>
      <c r="BP13" s="628"/>
      <c r="BQ13" s="628"/>
      <c r="BR13" s="628"/>
      <c r="BS13" s="584" t="s">
        <v>197</v>
      </c>
      <c r="BT13" s="485"/>
      <c r="BU13" s="485"/>
      <c r="BV13" s="485"/>
      <c r="BW13" s="485"/>
      <c r="BX13" s="485"/>
      <c r="BY13" s="485"/>
      <c r="BZ13" s="485"/>
      <c r="CA13" s="485"/>
      <c r="CB13" s="622"/>
      <c r="CD13" s="577" t="s">
        <v>343</v>
      </c>
      <c r="CE13" s="578"/>
      <c r="CF13" s="578"/>
      <c r="CG13" s="578"/>
      <c r="CH13" s="578"/>
      <c r="CI13" s="578"/>
      <c r="CJ13" s="578"/>
      <c r="CK13" s="578"/>
      <c r="CL13" s="578"/>
      <c r="CM13" s="578"/>
      <c r="CN13" s="578"/>
      <c r="CO13" s="578"/>
      <c r="CP13" s="578"/>
      <c r="CQ13" s="579"/>
      <c r="CR13" s="580">
        <v>130562</v>
      </c>
      <c r="CS13" s="485"/>
      <c r="CT13" s="485"/>
      <c r="CU13" s="485"/>
      <c r="CV13" s="485"/>
      <c r="CW13" s="485"/>
      <c r="CX13" s="485"/>
      <c r="CY13" s="581"/>
      <c r="CZ13" s="628">
        <v>3.5</v>
      </c>
      <c r="DA13" s="628"/>
      <c r="DB13" s="628"/>
      <c r="DC13" s="628"/>
      <c r="DD13" s="584">
        <v>14537</v>
      </c>
      <c r="DE13" s="485"/>
      <c r="DF13" s="485"/>
      <c r="DG13" s="485"/>
      <c r="DH13" s="485"/>
      <c r="DI13" s="485"/>
      <c r="DJ13" s="485"/>
      <c r="DK13" s="485"/>
      <c r="DL13" s="485"/>
      <c r="DM13" s="485"/>
      <c r="DN13" s="485"/>
      <c r="DO13" s="485"/>
      <c r="DP13" s="581"/>
      <c r="DQ13" s="584">
        <v>96036</v>
      </c>
      <c r="DR13" s="485"/>
      <c r="DS13" s="485"/>
      <c r="DT13" s="485"/>
      <c r="DU13" s="485"/>
      <c r="DV13" s="485"/>
      <c r="DW13" s="485"/>
      <c r="DX13" s="485"/>
      <c r="DY13" s="485"/>
      <c r="DZ13" s="485"/>
      <c r="EA13" s="485"/>
      <c r="EB13" s="485"/>
      <c r="EC13" s="622"/>
    </row>
    <row r="14" spans="2:143" ht="11.25" customHeight="1" x14ac:dyDescent="0.15">
      <c r="B14" s="577" t="s">
        <v>344</v>
      </c>
      <c r="C14" s="578"/>
      <c r="D14" s="578"/>
      <c r="E14" s="578"/>
      <c r="F14" s="578"/>
      <c r="G14" s="578"/>
      <c r="H14" s="578"/>
      <c r="I14" s="578"/>
      <c r="J14" s="578"/>
      <c r="K14" s="578"/>
      <c r="L14" s="578"/>
      <c r="M14" s="578"/>
      <c r="N14" s="578"/>
      <c r="O14" s="578"/>
      <c r="P14" s="578"/>
      <c r="Q14" s="579"/>
      <c r="R14" s="580" t="s">
        <v>197</v>
      </c>
      <c r="S14" s="485"/>
      <c r="T14" s="485"/>
      <c r="U14" s="485"/>
      <c r="V14" s="485"/>
      <c r="W14" s="485"/>
      <c r="X14" s="485"/>
      <c r="Y14" s="581"/>
      <c r="Z14" s="628" t="s">
        <v>197</v>
      </c>
      <c r="AA14" s="628"/>
      <c r="AB14" s="628"/>
      <c r="AC14" s="628"/>
      <c r="AD14" s="629" t="s">
        <v>197</v>
      </c>
      <c r="AE14" s="629"/>
      <c r="AF14" s="629"/>
      <c r="AG14" s="629"/>
      <c r="AH14" s="629"/>
      <c r="AI14" s="629"/>
      <c r="AJ14" s="629"/>
      <c r="AK14" s="629"/>
      <c r="AL14" s="582" t="s">
        <v>197</v>
      </c>
      <c r="AM14" s="351"/>
      <c r="AN14" s="351"/>
      <c r="AO14" s="630"/>
      <c r="AP14" s="577" t="s">
        <v>214</v>
      </c>
      <c r="AQ14" s="578"/>
      <c r="AR14" s="578"/>
      <c r="AS14" s="578"/>
      <c r="AT14" s="578"/>
      <c r="AU14" s="578"/>
      <c r="AV14" s="578"/>
      <c r="AW14" s="578"/>
      <c r="AX14" s="578"/>
      <c r="AY14" s="578"/>
      <c r="AZ14" s="578"/>
      <c r="BA14" s="578"/>
      <c r="BB14" s="578"/>
      <c r="BC14" s="578"/>
      <c r="BD14" s="578"/>
      <c r="BE14" s="578"/>
      <c r="BF14" s="579"/>
      <c r="BG14" s="580">
        <v>17366</v>
      </c>
      <c r="BH14" s="485"/>
      <c r="BI14" s="485"/>
      <c r="BJ14" s="485"/>
      <c r="BK14" s="485"/>
      <c r="BL14" s="485"/>
      <c r="BM14" s="485"/>
      <c r="BN14" s="581"/>
      <c r="BO14" s="628">
        <v>2.2999999999999998</v>
      </c>
      <c r="BP14" s="628"/>
      <c r="BQ14" s="628"/>
      <c r="BR14" s="628"/>
      <c r="BS14" s="584" t="s">
        <v>197</v>
      </c>
      <c r="BT14" s="485"/>
      <c r="BU14" s="485"/>
      <c r="BV14" s="485"/>
      <c r="BW14" s="485"/>
      <c r="BX14" s="485"/>
      <c r="BY14" s="485"/>
      <c r="BZ14" s="485"/>
      <c r="CA14" s="485"/>
      <c r="CB14" s="622"/>
      <c r="CD14" s="577" t="s">
        <v>345</v>
      </c>
      <c r="CE14" s="578"/>
      <c r="CF14" s="578"/>
      <c r="CG14" s="578"/>
      <c r="CH14" s="578"/>
      <c r="CI14" s="578"/>
      <c r="CJ14" s="578"/>
      <c r="CK14" s="578"/>
      <c r="CL14" s="578"/>
      <c r="CM14" s="578"/>
      <c r="CN14" s="578"/>
      <c r="CO14" s="578"/>
      <c r="CP14" s="578"/>
      <c r="CQ14" s="579"/>
      <c r="CR14" s="580">
        <v>159271</v>
      </c>
      <c r="CS14" s="485"/>
      <c r="CT14" s="485"/>
      <c r="CU14" s="485"/>
      <c r="CV14" s="485"/>
      <c r="CW14" s="485"/>
      <c r="CX14" s="485"/>
      <c r="CY14" s="581"/>
      <c r="CZ14" s="628">
        <v>4.2</v>
      </c>
      <c r="DA14" s="628"/>
      <c r="DB14" s="628"/>
      <c r="DC14" s="628"/>
      <c r="DD14" s="584">
        <v>5511</v>
      </c>
      <c r="DE14" s="485"/>
      <c r="DF14" s="485"/>
      <c r="DG14" s="485"/>
      <c r="DH14" s="485"/>
      <c r="DI14" s="485"/>
      <c r="DJ14" s="485"/>
      <c r="DK14" s="485"/>
      <c r="DL14" s="485"/>
      <c r="DM14" s="485"/>
      <c r="DN14" s="485"/>
      <c r="DO14" s="485"/>
      <c r="DP14" s="581"/>
      <c r="DQ14" s="584">
        <v>155852</v>
      </c>
      <c r="DR14" s="485"/>
      <c r="DS14" s="485"/>
      <c r="DT14" s="485"/>
      <c r="DU14" s="485"/>
      <c r="DV14" s="485"/>
      <c r="DW14" s="485"/>
      <c r="DX14" s="485"/>
      <c r="DY14" s="485"/>
      <c r="DZ14" s="485"/>
      <c r="EA14" s="485"/>
      <c r="EB14" s="485"/>
      <c r="EC14" s="622"/>
    </row>
    <row r="15" spans="2:143" ht="11.25" customHeight="1" x14ac:dyDescent="0.15">
      <c r="B15" s="577" t="s">
        <v>348</v>
      </c>
      <c r="C15" s="578"/>
      <c r="D15" s="578"/>
      <c r="E15" s="578"/>
      <c r="F15" s="578"/>
      <c r="G15" s="578"/>
      <c r="H15" s="578"/>
      <c r="I15" s="578"/>
      <c r="J15" s="578"/>
      <c r="K15" s="578"/>
      <c r="L15" s="578"/>
      <c r="M15" s="578"/>
      <c r="N15" s="578"/>
      <c r="O15" s="578"/>
      <c r="P15" s="578"/>
      <c r="Q15" s="579"/>
      <c r="R15" s="580">
        <v>19061</v>
      </c>
      <c r="S15" s="485"/>
      <c r="T15" s="485"/>
      <c r="U15" s="485"/>
      <c r="V15" s="485"/>
      <c r="W15" s="485"/>
      <c r="X15" s="485"/>
      <c r="Y15" s="581"/>
      <c r="Z15" s="628">
        <v>0.5</v>
      </c>
      <c r="AA15" s="628"/>
      <c r="AB15" s="628"/>
      <c r="AC15" s="628"/>
      <c r="AD15" s="629">
        <v>19061</v>
      </c>
      <c r="AE15" s="629"/>
      <c r="AF15" s="629"/>
      <c r="AG15" s="629"/>
      <c r="AH15" s="629"/>
      <c r="AI15" s="629"/>
      <c r="AJ15" s="629"/>
      <c r="AK15" s="629"/>
      <c r="AL15" s="582">
        <v>0.9</v>
      </c>
      <c r="AM15" s="351"/>
      <c r="AN15" s="351"/>
      <c r="AO15" s="630"/>
      <c r="AP15" s="577" t="s">
        <v>349</v>
      </c>
      <c r="AQ15" s="578"/>
      <c r="AR15" s="578"/>
      <c r="AS15" s="578"/>
      <c r="AT15" s="578"/>
      <c r="AU15" s="578"/>
      <c r="AV15" s="578"/>
      <c r="AW15" s="578"/>
      <c r="AX15" s="578"/>
      <c r="AY15" s="578"/>
      <c r="AZ15" s="578"/>
      <c r="BA15" s="578"/>
      <c r="BB15" s="578"/>
      <c r="BC15" s="578"/>
      <c r="BD15" s="578"/>
      <c r="BE15" s="578"/>
      <c r="BF15" s="579"/>
      <c r="BG15" s="580">
        <v>25387</v>
      </c>
      <c r="BH15" s="485"/>
      <c r="BI15" s="485"/>
      <c r="BJ15" s="485"/>
      <c r="BK15" s="485"/>
      <c r="BL15" s="485"/>
      <c r="BM15" s="485"/>
      <c r="BN15" s="581"/>
      <c r="BO15" s="628">
        <v>3.4</v>
      </c>
      <c r="BP15" s="628"/>
      <c r="BQ15" s="628"/>
      <c r="BR15" s="628"/>
      <c r="BS15" s="584" t="s">
        <v>197</v>
      </c>
      <c r="BT15" s="485"/>
      <c r="BU15" s="485"/>
      <c r="BV15" s="485"/>
      <c r="BW15" s="485"/>
      <c r="BX15" s="485"/>
      <c r="BY15" s="485"/>
      <c r="BZ15" s="485"/>
      <c r="CA15" s="485"/>
      <c r="CB15" s="622"/>
      <c r="CD15" s="577" t="s">
        <v>350</v>
      </c>
      <c r="CE15" s="578"/>
      <c r="CF15" s="578"/>
      <c r="CG15" s="578"/>
      <c r="CH15" s="578"/>
      <c r="CI15" s="578"/>
      <c r="CJ15" s="578"/>
      <c r="CK15" s="578"/>
      <c r="CL15" s="578"/>
      <c r="CM15" s="578"/>
      <c r="CN15" s="578"/>
      <c r="CO15" s="578"/>
      <c r="CP15" s="578"/>
      <c r="CQ15" s="579"/>
      <c r="CR15" s="580">
        <v>497195</v>
      </c>
      <c r="CS15" s="485"/>
      <c r="CT15" s="485"/>
      <c r="CU15" s="485"/>
      <c r="CV15" s="485"/>
      <c r="CW15" s="485"/>
      <c r="CX15" s="485"/>
      <c r="CY15" s="581"/>
      <c r="CZ15" s="628">
        <v>13.2</v>
      </c>
      <c r="DA15" s="628"/>
      <c r="DB15" s="628"/>
      <c r="DC15" s="628"/>
      <c r="DD15" s="584">
        <v>117581</v>
      </c>
      <c r="DE15" s="485"/>
      <c r="DF15" s="485"/>
      <c r="DG15" s="485"/>
      <c r="DH15" s="485"/>
      <c r="DI15" s="485"/>
      <c r="DJ15" s="485"/>
      <c r="DK15" s="485"/>
      <c r="DL15" s="485"/>
      <c r="DM15" s="485"/>
      <c r="DN15" s="485"/>
      <c r="DO15" s="485"/>
      <c r="DP15" s="581"/>
      <c r="DQ15" s="584">
        <v>338961</v>
      </c>
      <c r="DR15" s="485"/>
      <c r="DS15" s="485"/>
      <c r="DT15" s="485"/>
      <c r="DU15" s="485"/>
      <c r="DV15" s="485"/>
      <c r="DW15" s="485"/>
      <c r="DX15" s="485"/>
      <c r="DY15" s="485"/>
      <c r="DZ15" s="485"/>
      <c r="EA15" s="485"/>
      <c r="EB15" s="485"/>
      <c r="EC15" s="622"/>
    </row>
    <row r="16" spans="2:143" ht="11.25" customHeight="1" x14ac:dyDescent="0.15">
      <c r="B16" s="577" t="s">
        <v>320</v>
      </c>
      <c r="C16" s="578"/>
      <c r="D16" s="578"/>
      <c r="E16" s="578"/>
      <c r="F16" s="578"/>
      <c r="G16" s="578"/>
      <c r="H16" s="578"/>
      <c r="I16" s="578"/>
      <c r="J16" s="578"/>
      <c r="K16" s="578"/>
      <c r="L16" s="578"/>
      <c r="M16" s="578"/>
      <c r="N16" s="578"/>
      <c r="O16" s="578"/>
      <c r="P16" s="578"/>
      <c r="Q16" s="579"/>
      <c r="R16" s="580" t="s">
        <v>197</v>
      </c>
      <c r="S16" s="485"/>
      <c r="T16" s="485"/>
      <c r="U16" s="485"/>
      <c r="V16" s="485"/>
      <c r="W16" s="485"/>
      <c r="X16" s="485"/>
      <c r="Y16" s="581"/>
      <c r="Z16" s="628" t="s">
        <v>197</v>
      </c>
      <c r="AA16" s="628"/>
      <c r="AB16" s="628"/>
      <c r="AC16" s="628"/>
      <c r="AD16" s="629" t="s">
        <v>197</v>
      </c>
      <c r="AE16" s="629"/>
      <c r="AF16" s="629"/>
      <c r="AG16" s="629"/>
      <c r="AH16" s="629"/>
      <c r="AI16" s="629"/>
      <c r="AJ16" s="629"/>
      <c r="AK16" s="629"/>
      <c r="AL16" s="582" t="s">
        <v>197</v>
      </c>
      <c r="AM16" s="351"/>
      <c r="AN16" s="351"/>
      <c r="AO16" s="630"/>
      <c r="AP16" s="577" t="s">
        <v>351</v>
      </c>
      <c r="AQ16" s="578"/>
      <c r="AR16" s="578"/>
      <c r="AS16" s="578"/>
      <c r="AT16" s="578"/>
      <c r="AU16" s="578"/>
      <c r="AV16" s="578"/>
      <c r="AW16" s="578"/>
      <c r="AX16" s="578"/>
      <c r="AY16" s="578"/>
      <c r="AZ16" s="578"/>
      <c r="BA16" s="578"/>
      <c r="BB16" s="578"/>
      <c r="BC16" s="578"/>
      <c r="BD16" s="578"/>
      <c r="BE16" s="578"/>
      <c r="BF16" s="579"/>
      <c r="BG16" s="580" t="s">
        <v>197</v>
      </c>
      <c r="BH16" s="485"/>
      <c r="BI16" s="485"/>
      <c r="BJ16" s="485"/>
      <c r="BK16" s="485"/>
      <c r="BL16" s="485"/>
      <c r="BM16" s="485"/>
      <c r="BN16" s="581"/>
      <c r="BO16" s="628" t="s">
        <v>197</v>
      </c>
      <c r="BP16" s="628"/>
      <c r="BQ16" s="628"/>
      <c r="BR16" s="628"/>
      <c r="BS16" s="584" t="s">
        <v>197</v>
      </c>
      <c r="BT16" s="485"/>
      <c r="BU16" s="485"/>
      <c r="BV16" s="485"/>
      <c r="BW16" s="485"/>
      <c r="BX16" s="485"/>
      <c r="BY16" s="485"/>
      <c r="BZ16" s="485"/>
      <c r="CA16" s="485"/>
      <c r="CB16" s="622"/>
      <c r="CD16" s="577" t="s">
        <v>352</v>
      </c>
      <c r="CE16" s="578"/>
      <c r="CF16" s="578"/>
      <c r="CG16" s="578"/>
      <c r="CH16" s="578"/>
      <c r="CI16" s="578"/>
      <c r="CJ16" s="578"/>
      <c r="CK16" s="578"/>
      <c r="CL16" s="578"/>
      <c r="CM16" s="578"/>
      <c r="CN16" s="578"/>
      <c r="CO16" s="578"/>
      <c r="CP16" s="578"/>
      <c r="CQ16" s="579"/>
      <c r="CR16" s="580" t="s">
        <v>197</v>
      </c>
      <c r="CS16" s="485"/>
      <c r="CT16" s="485"/>
      <c r="CU16" s="485"/>
      <c r="CV16" s="485"/>
      <c r="CW16" s="485"/>
      <c r="CX16" s="485"/>
      <c r="CY16" s="581"/>
      <c r="CZ16" s="628" t="s">
        <v>197</v>
      </c>
      <c r="DA16" s="628"/>
      <c r="DB16" s="628"/>
      <c r="DC16" s="628"/>
      <c r="DD16" s="584" t="s">
        <v>197</v>
      </c>
      <c r="DE16" s="485"/>
      <c r="DF16" s="485"/>
      <c r="DG16" s="485"/>
      <c r="DH16" s="485"/>
      <c r="DI16" s="485"/>
      <c r="DJ16" s="485"/>
      <c r="DK16" s="485"/>
      <c r="DL16" s="485"/>
      <c r="DM16" s="485"/>
      <c r="DN16" s="485"/>
      <c r="DO16" s="485"/>
      <c r="DP16" s="581"/>
      <c r="DQ16" s="584" t="s">
        <v>197</v>
      </c>
      <c r="DR16" s="485"/>
      <c r="DS16" s="485"/>
      <c r="DT16" s="485"/>
      <c r="DU16" s="485"/>
      <c r="DV16" s="485"/>
      <c r="DW16" s="485"/>
      <c r="DX16" s="485"/>
      <c r="DY16" s="485"/>
      <c r="DZ16" s="485"/>
      <c r="EA16" s="485"/>
      <c r="EB16" s="485"/>
      <c r="EC16" s="622"/>
    </row>
    <row r="17" spans="2:133" ht="11.25" customHeight="1" x14ac:dyDescent="0.15">
      <c r="B17" s="577" t="s">
        <v>162</v>
      </c>
      <c r="C17" s="578"/>
      <c r="D17" s="578"/>
      <c r="E17" s="578"/>
      <c r="F17" s="578"/>
      <c r="G17" s="578"/>
      <c r="H17" s="578"/>
      <c r="I17" s="578"/>
      <c r="J17" s="578"/>
      <c r="K17" s="578"/>
      <c r="L17" s="578"/>
      <c r="M17" s="578"/>
      <c r="N17" s="578"/>
      <c r="O17" s="578"/>
      <c r="P17" s="578"/>
      <c r="Q17" s="579"/>
      <c r="R17" s="580">
        <v>620</v>
      </c>
      <c r="S17" s="485"/>
      <c r="T17" s="485"/>
      <c r="U17" s="485"/>
      <c r="V17" s="485"/>
      <c r="W17" s="485"/>
      <c r="X17" s="485"/>
      <c r="Y17" s="581"/>
      <c r="Z17" s="628">
        <v>0</v>
      </c>
      <c r="AA17" s="628"/>
      <c r="AB17" s="628"/>
      <c r="AC17" s="628"/>
      <c r="AD17" s="629">
        <v>620</v>
      </c>
      <c r="AE17" s="629"/>
      <c r="AF17" s="629"/>
      <c r="AG17" s="629"/>
      <c r="AH17" s="629"/>
      <c r="AI17" s="629"/>
      <c r="AJ17" s="629"/>
      <c r="AK17" s="629"/>
      <c r="AL17" s="582">
        <v>0</v>
      </c>
      <c r="AM17" s="351"/>
      <c r="AN17" s="351"/>
      <c r="AO17" s="630"/>
      <c r="AP17" s="577" t="s">
        <v>353</v>
      </c>
      <c r="AQ17" s="578"/>
      <c r="AR17" s="578"/>
      <c r="AS17" s="578"/>
      <c r="AT17" s="578"/>
      <c r="AU17" s="578"/>
      <c r="AV17" s="578"/>
      <c r="AW17" s="578"/>
      <c r="AX17" s="578"/>
      <c r="AY17" s="578"/>
      <c r="AZ17" s="578"/>
      <c r="BA17" s="578"/>
      <c r="BB17" s="578"/>
      <c r="BC17" s="578"/>
      <c r="BD17" s="578"/>
      <c r="BE17" s="578"/>
      <c r="BF17" s="579"/>
      <c r="BG17" s="580" t="s">
        <v>197</v>
      </c>
      <c r="BH17" s="485"/>
      <c r="BI17" s="485"/>
      <c r="BJ17" s="485"/>
      <c r="BK17" s="485"/>
      <c r="BL17" s="485"/>
      <c r="BM17" s="485"/>
      <c r="BN17" s="581"/>
      <c r="BO17" s="628" t="s">
        <v>197</v>
      </c>
      <c r="BP17" s="628"/>
      <c r="BQ17" s="628"/>
      <c r="BR17" s="628"/>
      <c r="BS17" s="584" t="s">
        <v>197</v>
      </c>
      <c r="BT17" s="485"/>
      <c r="BU17" s="485"/>
      <c r="BV17" s="485"/>
      <c r="BW17" s="485"/>
      <c r="BX17" s="485"/>
      <c r="BY17" s="485"/>
      <c r="BZ17" s="485"/>
      <c r="CA17" s="485"/>
      <c r="CB17" s="622"/>
      <c r="CD17" s="577" t="s">
        <v>355</v>
      </c>
      <c r="CE17" s="578"/>
      <c r="CF17" s="578"/>
      <c r="CG17" s="578"/>
      <c r="CH17" s="578"/>
      <c r="CI17" s="578"/>
      <c r="CJ17" s="578"/>
      <c r="CK17" s="578"/>
      <c r="CL17" s="578"/>
      <c r="CM17" s="578"/>
      <c r="CN17" s="578"/>
      <c r="CO17" s="578"/>
      <c r="CP17" s="578"/>
      <c r="CQ17" s="579"/>
      <c r="CR17" s="580">
        <v>532668</v>
      </c>
      <c r="CS17" s="485"/>
      <c r="CT17" s="485"/>
      <c r="CU17" s="485"/>
      <c r="CV17" s="485"/>
      <c r="CW17" s="485"/>
      <c r="CX17" s="485"/>
      <c r="CY17" s="581"/>
      <c r="CZ17" s="628">
        <v>14.2</v>
      </c>
      <c r="DA17" s="628"/>
      <c r="DB17" s="628"/>
      <c r="DC17" s="628"/>
      <c r="DD17" s="584" t="s">
        <v>197</v>
      </c>
      <c r="DE17" s="485"/>
      <c r="DF17" s="485"/>
      <c r="DG17" s="485"/>
      <c r="DH17" s="485"/>
      <c r="DI17" s="485"/>
      <c r="DJ17" s="485"/>
      <c r="DK17" s="485"/>
      <c r="DL17" s="485"/>
      <c r="DM17" s="485"/>
      <c r="DN17" s="485"/>
      <c r="DO17" s="485"/>
      <c r="DP17" s="581"/>
      <c r="DQ17" s="584">
        <v>532668</v>
      </c>
      <c r="DR17" s="485"/>
      <c r="DS17" s="485"/>
      <c r="DT17" s="485"/>
      <c r="DU17" s="485"/>
      <c r="DV17" s="485"/>
      <c r="DW17" s="485"/>
      <c r="DX17" s="485"/>
      <c r="DY17" s="485"/>
      <c r="DZ17" s="485"/>
      <c r="EA17" s="485"/>
      <c r="EB17" s="485"/>
      <c r="EC17" s="622"/>
    </row>
    <row r="18" spans="2:133" ht="11.25" customHeight="1" x14ac:dyDescent="0.15">
      <c r="B18" s="577" t="s">
        <v>339</v>
      </c>
      <c r="C18" s="578"/>
      <c r="D18" s="578"/>
      <c r="E18" s="578"/>
      <c r="F18" s="578"/>
      <c r="G18" s="578"/>
      <c r="H18" s="578"/>
      <c r="I18" s="578"/>
      <c r="J18" s="578"/>
      <c r="K18" s="578"/>
      <c r="L18" s="578"/>
      <c r="M18" s="578"/>
      <c r="N18" s="578"/>
      <c r="O18" s="578"/>
      <c r="P18" s="578"/>
      <c r="Q18" s="579"/>
      <c r="R18" s="580">
        <v>1237747</v>
      </c>
      <c r="S18" s="485"/>
      <c r="T18" s="485"/>
      <c r="U18" s="485"/>
      <c r="V18" s="485"/>
      <c r="W18" s="485"/>
      <c r="X18" s="485"/>
      <c r="Y18" s="581"/>
      <c r="Z18" s="628">
        <v>31.9</v>
      </c>
      <c r="AA18" s="628"/>
      <c r="AB18" s="628"/>
      <c r="AC18" s="628"/>
      <c r="AD18" s="629">
        <v>1157671</v>
      </c>
      <c r="AE18" s="629"/>
      <c r="AF18" s="629"/>
      <c r="AG18" s="629"/>
      <c r="AH18" s="629"/>
      <c r="AI18" s="629"/>
      <c r="AJ18" s="629"/>
      <c r="AK18" s="629"/>
      <c r="AL18" s="582">
        <v>55.2</v>
      </c>
      <c r="AM18" s="351"/>
      <c r="AN18" s="351"/>
      <c r="AO18" s="630"/>
      <c r="AP18" s="577" t="s">
        <v>99</v>
      </c>
      <c r="AQ18" s="578"/>
      <c r="AR18" s="578"/>
      <c r="AS18" s="578"/>
      <c r="AT18" s="578"/>
      <c r="AU18" s="578"/>
      <c r="AV18" s="578"/>
      <c r="AW18" s="578"/>
      <c r="AX18" s="578"/>
      <c r="AY18" s="578"/>
      <c r="AZ18" s="578"/>
      <c r="BA18" s="578"/>
      <c r="BB18" s="578"/>
      <c r="BC18" s="578"/>
      <c r="BD18" s="578"/>
      <c r="BE18" s="578"/>
      <c r="BF18" s="579"/>
      <c r="BG18" s="580" t="s">
        <v>197</v>
      </c>
      <c r="BH18" s="485"/>
      <c r="BI18" s="485"/>
      <c r="BJ18" s="485"/>
      <c r="BK18" s="485"/>
      <c r="BL18" s="485"/>
      <c r="BM18" s="485"/>
      <c r="BN18" s="581"/>
      <c r="BO18" s="628" t="s">
        <v>197</v>
      </c>
      <c r="BP18" s="628"/>
      <c r="BQ18" s="628"/>
      <c r="BR18" s="628"/>
      <c r="BS18" s="584" t="s">
        <v>197</v>
      </c>
      <c r="BT18" s="485"/>
      <c r="BU18" s="485"/>
      <c r="BV18" s="485"/>
      <c r="BW18" s="485"/>
      <c r="BX18" s="485"/>
      <c r="BY18" s="485"/>
      <c r="BZ18" s="485"/>
      <c r="CA18" s="485"/>
      <c r="CB18" s="622"/>
      <c r="CD18" s="577" t="s">
        <v>356</v>
      </c>
      <c r="CE18" s="578"/>
      <c r="CF18" s="578"/>
      <c r="CG18" s="578"/>
      <c r="CH18" s="578"/>
      <c r="CI18" s="578"/>
      <c r="CJ18" s="578"/>
      <c r="CK18" s="578"/>
      <c r="CL18" s="578"/>
      <c r="CM18" s="578"/>
      <c r="CN18" s="578"/>
      <c r="CO18" s="578"/>
      <c r="CP18" s="578"/>
      <c r="CQ18" s="579"/>
      <c r="CR18" s="580" t="s">
        <v>197</v>
      </c>
      <c r="CS18" s="485"/>
      <c r="CT18" s="485"/>
      <c r="CU18" s="485"/>
      <c r="CV18" s="485"/>
      <c r="CW18" s="485"/>
      <c r="CX18" s="485"/>
      <c r="CY18" s="581"/>
      <c r="CZ18" s="628" t="s">
        <v>197</v>
      </c>
      <c r="DA18" s="628"/>
      <c r="DB18" s="628"/>
      <c r="DC18" s="628"/>
      <c r="DD18" s="584" t="s">
        <v>197</v>
      </c>
      <c r="DE18" s="485"/>
      <c r="DF18" s="485"/>
      <c r="DG18" s="485"/>
      <c r="DH18" s="485"/>
      <c r="DI18" s="485"/>
      <c r="DJ18" s="485"/>
      <c r="DK18" s="485"/>
      <c r="DL18" s="485"/>
      <c r="DM18" s="485"/>
      <c r="DN18" s="485"/>
      <c r="DO18" s="485"/>
      <c r="DP18" s="581"/>
      <c r="DQ18" s="584" t="s">
        <v>197</v>
      </c>
      <c r="DR18" s="485"/>
      <c r="DS18" s="485"/>
      <c r="DT18" s="485"/>
      <c r="DU18" s="485"/>
      <c r="DV18" s="485"/>
      <c r="DW18" s="485"/>
      <c r="DX18" s="485"/>
      <c r="DY18" s="485"/>
      <c r="DZ18" s="485"/>
      <c r="EA18" s="485"/>
      <c r="EB18" s="485"/>
      <c r="EC18" s="622"/>
    </row>
    <row r="19" spans="2:133" ht="11.25" customHeight="1" x14ac:dyDescent="0.15">
      <c r="B19" s="577" t="s">
        <v>298</v>
      </c>
      <c r="C19" s="578"/>
      <c r="D19" s="578"/>
      <c r="E19" s="578"/>
      <c r="F19" s="578"/>
      <c r="G19" s="578"/>
      <c r="H19" s="578"/>
      <c r="I19" s="578"/>
      <c r="J19" s="578"/>
      <c r="K19" s="578"/>
      <c r="L19" s="578"/>
      <c r="M19" s="578"/>
      <c r="N19" s="578"/>
      <c r="O19" s="578"/>
      <c r="P19" s="578"/>
      <c r="Q19" s="579"/>
      <c r="R19" s="580">
        <v>1157671</v>
      </c>
      <c r="S19" s="485"/>
      <c r="T19" s="485"/>
      <c r="U19" s="485"/>
      <c r="V19" s="485"/>
      <c r="W19" s="485"/>
      <c r="X19" s="485"/>
      <c r="Y19" s="581"/>
      <c r="Z19" s="628">
        <v>29.8</v>
      </c>
      <c r="AA19" s="628"/>
      <c r="AB19" s="628"/>
      <c r="AC19" s="628"/>
      <c r="AD19" s="629">
        <v>1157671</v>
      </c>
      <c r="AE19" s="629"/>
      <c r="AF19" s="629"/>
      <c r="AG19" s="629"/>
      <c r="AH19" s="629"/>
      <c r="AI19" s="629"/>
      <c r="AJ19" s="629"/>
      <c r="AK19" s="629"/>
      <c r="AL19" s="582">
        <v>55.2</v>
      </c>
      <c r="AM19" s="351"/>
      <c r="AN19" s="351"/>
      <c r="AO19" s="630"/>
      <c r="AP19" s="577" t="s">
        <v>357</v>
      </c>
      <c r="AQ19" s="578"/>
      <c r="AR19" s="578"/>
      <c r="AS19" s="578"/>
      <c r="AT19" s="578"/>
      <c r="AU19" s="578"/>
      <c r="AV19" s="578"/>
      <c r="AW19" s="578"/>
      <c r="AX19" s="578"/>
      <c r="AY19" s="578"/>
      <c r="AZ19" s="578"/>
      <c r="BA19" s="578"/>
      <c r="BB19" s="578"/>
      <c r="BC19" s="578"/>
      <c r="BD19" s="578"/>
      <c r="BE19" s="578"/>
      <c r="BF19" s="579"/>
      <c r="BG19" s="580">
        <v>31591</v>
      </c>
      <c r="BH19" s="485"/>
      <c r="BI19" s="485"/>
      <c r="BJ19" s="485"/>
      <c r="BK19" s="485"/>
      <c r="BL19" s="485"/>
      <c r="BM19" s="485"/>
      <c r="BN19" s="581"/>
      <c r="BO19" s="628">
        <v>4.2</v>
      </c>
      <c r="BP19" s="628"/>
      <c r="BQ19" s="628"/>
      <c r="BR19" s="628"/>
      <c r="BS19" s="584" t="s">
        <v>197</v>
      </c>
      <c r="BT19" s="485"/>
      <c r="BU19" s="485"/>
      <c r="BV19" s="485"/>
      <c r="BW19" s="485"/>
      <c r="BX19" s="485"/>
      <c r="BY19" s="485"/>
      <c r="BZ19" s="485"/>
      <c r="CA19" s="485"/>
      <c r="CB19" s="622"/>
      <c r="CD19" s="577" t="s">
        <v>358</v>
      </c>
      <c r="CE19" s="578"/>
      <c r="CF19" s="578"/>
      <c r="CG19" s="578"/>
      <c r="CH19" s="578"/>
      <c r="CI19" s="578"/>
      <c r="CJ19" s="578"/>
      <c r="CK19" s="578"/>
      <c r="CL19" s="578"/>
      <c r="CM19" s="578"/>
      <c r="CN19" s="578"/>
      <c r="CO19" s="578"/>
      <c r="CP19" s="578"/>
      <c r="CQ19" s="579"/>
      <c r="CR19" s="580" t="s">
        <v>197</v>
      </c>
      <c r="CS19" s="485"/>
      <c r="CT19" s="485"/>
      <c r="CU19" s="485"/>
      <c r="CV19" s="485"/>
      <c r="CW19" s="485"/>
      <c r="CX19" s="485"/>
      <c r="CY19" s="581"/>
      <c r="CZ19" s="628" t="s">
        <v>197</v>
      </c>
      <c r="DA19" s="628"/>
      <c r="DB19" s="628"/>
      <c r="DC19" s="628"/>
      <c r="DD19" s="584" t="s">
        <v>197</v>
      </c>
      <c r="DE19" s="485"/>
      <c r="DF19" s="485"/>
      <c r="DG19" s="485"/>
      <c r="DH19" s="485"/>
      <c r="DI19" s="485"/>
      <c r="DJ19" s="485"/>
      <c r="DK19" s="485"/>
      <c r="DL19" s="485"/>
      <c r="DM19" s="485"/>
      <c r="DN19" s="485"/>
      <c r="DO19" s="485"/>
      <c r="DP19" s="581"/>
      <c r="DQ19" s="584" t="s">
        <v>197</v>
      </c>
      <c r="DR19" s="485"/>
      <c r="DS19" s="485"/>
      <c r="DT19" s="485"/>
      <c r="DU19" s="485"/>
      <c r="DV19" s="485"/>
      <c r="DW19" s="485"/>
      <c r="DX19" s="485"/>
      <c r="DY19" s="485"/>
      <c r="DZ19" s="485"/>
      <c r="EA19" s="485"/>
      <c r="EB19" s="485"/>
      <c r="EC19" s="622"/>
    </row>
    <row r="20" spans="2:133" ht="11.25" customHeight="1" x14ac:dyDescent="0.15">
      <c r="B20" s="577" t="s">
        <v>295</v>
      </c>
      <c r="C20" s="578"/>
      <c r="D20" s="578"/>
      <c r="E20" s="578"/>
      <c r="F20" s="578"/>
      <c r="G20" s="578"/>
      <c r="H20" s="578"/>
      <c r="I20" s="578"/>
      <c r="J20" s="578"/>
      <c r="K20" s="578"/>
      <c r="L20" s="578"/>
      <c r="M20" s="578"/>
      <c r="N20" s="578"/>
      <c r="O20" s="578"/>
      <c r="P20" s="578"/>
      <c r="Q20" s="579"/>
      <c r="R20" s="580">
        <v>80076</v>
      </c>
      <c r="S20" s="485"/>
      <c r="T20" s="485"/>
      <c r="U20" s="485"/>
      <c r="V20" s="485"/>
      <c r="W20" s="485"/>
      <c r="X20" s="485"/>
      <c r="Y20" s="581"/>
      <c r="Z20" s="628">
        <v>2.1</v>
      </c>
      <c r="AA20" s="628"/>
      <c r="AB20" s="628"/>
      <c r="AC20" s="628"/>
      <c r="AD20" s="629" t="s">
        <v>197</v>
      </c>
      <c r="AE20" s="629"/>
      <c r="AF20" s="629"/>
      <c r="AG20" s="629"/>
      <c r="AH20" s="629"/>
      <c r="AI20" s="629"/>
      <c r="AJ20" s="629"/>
      <c r="AK20" s="629"/>
      <c r="AL20" s="582" t="s">
        <v>197</v>
      </c>
      <c r="AM20" s="351"/>
      <c r="AN20" s="351"/>
      <c r="AO20" s="630"/>
      <c r="AP20" s="577" t="s">
        <v>359</v>
      </c>
      <c r="AQ20" s="578"/>
      <c r="AR20" s="578"/>
      <c r="AS20" s="578"/>
      <c r="AT20" s="578"/>
      <c r="AU20" s="578"/>
      <c r="AV20" s="578"/>
      <c r="AW20" s="578"/>
      <c r="AX20" s="578"/>
      <c r="AY20" s="578"/>
      <c r="AZ20" s="578"/>
      <c r="BA20" s="578"/>
      <c r="BB20" s="578"/>
      <c r="BC20" s="578"/>
      <c r="BD20" s="578"/>
      <c r="BE20" s="578"/>
      <c r="BF20" s="579"/>
      <c r="BG20" s="580">
        <v>31591</v>
      </c>
      <c r="BH20" s="485"/>
      <c r="BI20" s="485"/>
      <c r="BJ20" s="485"/>
      <c r="BK20" s="485"/>
      <c r="BL20" s="485"/>
      <c r="BM20" s="485"/>
      <c r="BN20" s="581"/>
      <c r="BO20" s="628">
        <v>4.2</v>
      </c>
      <c r="BP20" s="628"/>
      <c r="BQ20" s="628"/>
      <c r="BR20" s="628"/>
      <c r="BS20" s="584" t="s">
        <v>197</v>
      </c>
      <c r="BT20" s="485"/>
      <c r="BU20" s="485"/>
      <c r="BV20" s="485"/>
      <c r="BW20" s="485"/>
      <c r="BX20" s="485"/>
      <c r="BY20" s="485"/>
      <c r="BZ20" s="485"/>
      <c r="CA20" s="485"/>
      <c r="CB20" s="622"/>
      <c r="CD20" s="577" t="s">
        <v>189</v>
      </c>
      <c r="CE20" s="578"/>
      <c r="CF20" s="578"/>
      <c r="CG20" s="578"/>
      <c r="CH20" s="578"/>
      <c r="CI20" s="578"/>
      <c r="CJ20" s="578"/>
      <c r="CK20" s="578"/>
      <c r="CL20" s="578"/>
      <c r="CM20" s="578"/>
      <c r="CN20" s="578"/>
      <c r="CO20" s="578"/>
      <c r="CP20" s="578"/>
      <c r="CQ20" s="579"/>
      <c r="CR20" s="580">
        <v>3756084</v>
      </c>
      <c r="CS20" s="485"/>
      <c r="CT20" s="485"/>
      <c r="CU20" s="485"/>
      <c r="CV20" s="485"/>
      <c r="CW20" s="485"/>
      <c r="CX20" s="485"/>
      <c r="CY20" s="581"/>
      <c r="CZ20" s="628">
        <v>100</v>
      </c>
      <c r="DA20" s="628"/>
      <c r="DB20" s="628"/>
      <c r="DC20" s="628"/>
      <c r="DD20" s="584">
        <v>265397</v>
      </c>
      <c r="DE20" s="485"/>
      <c r="DF20" s="485"/>
      <c r="DG20" s="485"/>
      <c r="DH20" s="485"/>
      <c r="DI20" s="485"/>
      <c r="DJ20" s="485"/>
      <c r="DK20" s="485"/>
      <c r="DL20" s="485"/>
      <c r="DM20" s="485"/>
      <c r="DN20" s="485"/>
      <c r="DO20" s="485"/>
      <c r="DP20" s="581"/>
      <c r="DQ20" s="584">
        <v>2603745</v>
      </c>
      <c r="DR20" s="485"/>
      <c r="DS20" s="485"/>
      <c r="DT20" s="485"/>
      <c r="DU20" s="485"/>
      <c r="DV20" s="485"/>
      <c r="DW20" s="485"/>
      <c r="DX20" s="485"/>
      <c r="DY20" s="485"/>
      <c r="DZ20" s="485"/>
      <c r="EA20" s="485"/>
      <c r="EB20" s="485"/>
      <c r="EC20" s="622"/>
    </row>
    <row r="21" spans="2:133" ht="11.25" customHeight="1" x14ac:dyDescent="0.15">
      <c r="B21" s="577" t="s">
        <v>362</v>
      </c>
      <c r="C21" s="578"/>
      <c r="D21" s="578"/>
      <c r="E21" s="578"/>
      <c r="F21" s="578"/>
      <c r="G21" s="578"/>
      <c r="H21" s="578"/>
      <c r="I21" s="578"/>
      <c r="J21" s="578"/>
      <c r="K21" s="578"/>
      <c r="L21" s="578"/>
      <c r="M21" s="578"/>
      <c r="N21" s="578"/>
      <c r="O21" s="578"/>
      <c r="P21" s="578"/>
      <c r="Q21" s="579"/>
      <c r="R21" s="580" t="s">
        <v>197</v>
      </c>
      <c r="S21" s="485"/>
      <c r="T21" s="485"/>
      <c r="U21" s="485"/>
      <c r="V21" s="485"/>
      <c r="W21" s="485"/>
      <c r="X21" s="485"/>
      <c r="Y21" s="581"/>
      <c r="Z21" s="628" t="s">
        <v>197</v>
      </c>
      <c r="AA21" s="628"/>
      <c r="AB21" s="628"/>
      <c r="AC21" s="628"/>
      <c r="AD21" s="629" t="s">
        <v>197</v>
      </c>
      <c r="AE21" s="629"/>
      <c r="AF21" s="629"/>
      <c r="AG21" s="629"/>
      <c r="AH21" s="629"/>
      <c r="AI21" s="629"/>
      <c r="AJ21" s="629"/>
      <c r="AK21" s="629"/>
      <c r="AL21" s="582" t="s">
        <v>197</v>
      </c>
      <c r="AM21" s="351"/>
      <c r="AN21" s="351"/>
      <c r="AO21" s="630"/>
      <c r="AP21" s="656" t="s">
        <v>303</v>
      </c>
      <c r="AQ21" s="659"/>
      <c r="AR21" s="659"/>
      <c r="AS21" s="659"/>
      <c r="AT21" s="659"/>
      <c r="AU21" s="659"/>
      <c r="AV21" s="659"/>
      <c r="AW21" s="659"/>
      <c r="AX21" s="659"/>
      <c r="AY21" s="659"/>
      <c r="AZ21" s="659"/>
      <c r="BA21" s="659"/>
      <c r="BB21" s="659"/>
      <c r="BC21" s="659"/>
      <c r="BD21" s="659"/>
      <c r="BE21" s="659"/>
      <c r="BF21" s="658"/>
      <c r="BG21" s="580">
        <v>31591</v>
      </c>
      <c r="BH21" s="485"/>
      <c r="BI21" s="485"/>
      <c r="BJ21" s="485"/>
      <c r="BK21" s="485"/>
      <c r="BL21" s="485"/>
      <c r="BM21" s="485"/>
      <c r="BN21" s="581"/>
      <c r="BO21" s="628">
        <v>4.2</v>
      </c>
      <c r="BP21" s="628"/>
      <c r="BQ21" s="628"/>
      <c r="BR21" s="628"/>
      <c r="BS21" s="584" t="s">
        <v>197</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79</v>
      </c>
      <c r="C22" s="578"/>
      <c r="D22" s="578"/>
      <c r="E22" s="578"/>
      <c r="F22" s="578"/>
      <c r="G22" s="578"/>
      <c r="H22" s="578"/>
      <c r="I22" s="578"/>
      <c r="J22" s="578"/>
      <c r="K22" s="578"/>
      <c r="L22" s="578"/>
      <c r="M22" s="578"/>
      <c r="N22" s="578"/>
      <c r="O22" s="578"/>
      <c r="P22" s="578"/>
      <c r="Q22" s="579"/>
      <c r="R22" s="580">
        <v>2168863</v>
      </c>
      <c r="S22" s="485"/>
      <c r="T22" s="485"/>
      <c r="U22" s="485"/>
      <c r="V22" s="485"/>
      <c r="W22" s="485"/>
      <c r="X22" s="485"/>
      <c r="Y22" s="581"/>
      <c r="Z22" s="628">
        <v>55.9</v>
      </c>
      <c r="AA22" s="628"/>
      <c r="AB22" s="628"/>
      <c r="AC22" s="628"/>
      <c r="AD22" s="629">
        <v>2088787</v>
      </c>
      <c r="AE22" s="629"/>
      <c r="AF22" s="629"/>
      <c r="AG22" s="629"/>
      <c r="AH22" s="629"/>
      <c r="AI22" s="629"/>
      <c r="AJ22" s="629"/>
      <c r="AK22" s="629"/>
      <c r="AL22" s="582">
        <v>99.7</v>
      </c>
      <c r="AM22" s="351"/>
      <c r="AN22" s="351"/>
      <c r="AO22" s="630"/>
      <c r="AP22" s="656" t="s">
        <v>364</v>
      </c>
      <c r="AQ22" s="659"/>
      <c r="AR22" s="659"/>
      <c r="AS22" s="659"/>
      <c r="AT22" s="659"/>
      <c r="AU22" s="659"/>
      <c r="AV22" s="659"/>
      <c r="AW22" s="659"/>
      <c r="AX22" s="659"/>
      <c r="AY22" s="659"/>
      <c r="AZ22" s="659"/>
      <c r="BA22" s="659"/>
      <c r="BB22" s="659"/>
      <c r="BC22" s="659"/>
      <c r="BD22" s="659"/>
      <c r="BE22" s="659"/>
      <c r="BF22" s="658"/>
      <c r="BG22" s="580" t="s">
        <v>197</v>
      </c>
      <c r="BH22" s="485"/>
      <c r="BI22" s="485"/>
      <c r="BJ22" s="485"/>
      <c r="BK22" s="485"/>
      <c r="BL22" s="485"/>
      <c r="BM22" s="485"/>
      <c r="BN22" s="581"/>
      <c r="BO22" s="628" t="s">
        <v>197</v>
      </c>
      <c r="BP22" s="628"/>
      <c r="BQ22" s="628"/>
      <c r="BR22" s="628"/>
      <c r="BS22" s="584" t="s">
        <v>197</v>
      </c>
      <c r="BT22" s="485"/>
      <c r="BU22" s="485"/>
      <c r="BV22" s="485"/>
      <c r="BW22" s="485"/>
      <c r="BX22" s="485"/>
      <c r="BY22" s="485"/>
      <c r="BZ22" s="485"/>
      <c r="CA22" s="485"/>
      <c r="CB22" s="622"/>
      <c r="CD22" s="515" t="s">
        <v>365</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366</v>
      </c>
      <c r="C23" s="578"/>
      <c r="D23" s="578"/>
      <c r="E23" s="578"/>
      <c r="F23" s="578"/>
      <c r="G23" s="578"/>
      <c r="H23" s="578"/>
      <c r="I23" s="578"/>
      <c r="J23" s="578"/>
      <c r="K23" s="578"/>
      <c r="L23" s="578"/>
      <c r="M23" s="578"/>
      <c r="N23" s="578"/>
      <c r="O23" s="578"/>
      <c r="P23" s="578"/>
      <c r="Q23" s="579"/>
      <c r="R23" s="580">
        <v>987</v>
      </c>
      <c r="S23" s="485"/>
      <c r="T23" s="485"/>
      <c r="U23" s="485"/>
      <c r="V23" s="485"/>
      <c r="W23" s="485"/>
      <c r="X23" s="485"/>
      <c r="Y23" s="581"/>
      <c r="Z23" s="628">
        <v>0</v>
      </c>
      <c r="AA23" s="628"/>
      <c r="AB23" s="628"/>
      <c r="AC23" s="628"/>
      <c r="AD23" s="629">
        <v>987</v>
      </c>
      <c r="AE23" s="629"/>
      <c r="AF23" s="629"/>
      <c r="AG23" s="629"/>
      <c r="AH23" s="629"/>
      <c r="AI23" s="629"/>
      <c r="AJ23" s="629"/>
      <c r="AK23" s="629"/>
      <c r="AL23" s="582">
        <v>0</v>
      </c>
      <c r="AM23" s="351"/>
      <c r="AN23" s="351"/>
      <c r="AO23" s="630"/>
      <c r="AP23" s="656" t="s">
        <v>122</v>
      </c>
      <c r="AQ23" s="659"/>
      <c r="AR23" s="659"/>
      <c r="AS23" s="659"/>
      <c r="AT23" s="659"/>
      <c r="AU23" s="659"/>
      <c r="AV23" s="659"/>
      <c r="AW23" s="659"/>
      <c r="AX23" s="659"/>
      <c r="AY23" s="659"/>
      <c r="AZ23" s="659"/>
      <c r="BA23" s="659"/>
      <c r="BB23" s="659"/>
      <c r="BC23" s="659"/>
      <c r="BD23" s="659"/>
      <c r="BE23" s="659"/>
      <c r="BF23" s="658"/>
      <c r="BG23" s="580" t="s">
        <v>197</v>
      </c>
      <c r="BH23" s="485"/>
      <c r="BI23" s="485"/>
      <c r="BJ23" s="485"/>
      <c r="BK23" s="485"/>
      <c r="BL23" s="485"/>
      <c r="BM23" s="485"/>
      <c r="BN23" s="581"/>
      <c r="BO23" s="628" t="s">
        <v>197</v>
      </c>
      <c r="BP23" s="628"/>
      <c r="BQ23" s="628"/>
      <c r="BR23" s="628"/>
      <c r="BS23" s="584" t="s">
        <v>197</v>
      </c>
      <c r="BT23" s="485"/>
      <c r="BU23" s="485"/>
      <c r="BV23" s="485"/>
      <c r="BW23" s="485"/>
      <c r="BX23" s="485"/>
      <c r="BY23" s="485"/>
      <c r="BZ23" s="485"/>
      <c r="CA23" s="485"/>
      <c r="CB23" s="622"/>
      <c r="CD23" s="515" t="s">
        <v>317</v>
      </c>
      <c r="CE23" s="516"/>
      <c r="CF23" s="516"/>
      <c r="CG23" s="516"/>
      <c r="CH23" s="516"/>
      <c r="CI23" s="516"/>
      <c r="CJ23" s="516"/>
      <c r="CK23" s="516"/>
      <c r="CL23" s="516"/>
      <c r="CM23" s="516"/>
      <c r="CN23" s="516"/>
      <c r="CO23" s="516"/>
      <c r="CP23" s="516"/>
      <c r="CQ23" s="558"/>
      <c r="CR23" s="515" t="s">
        <v>368</v>
      </c>
      <c r="CS23" s="516"/>
      <c r="CT23" s="516"/>
      <c r="CU23" s="516"/>
      <c r="CV23" s="516"/>
      <c r="CW23" s="516"/>
      <c r="CX23" s="516"/>
      <c r="CY23" s="558"/>
      <c r="CZ23" s="515" t="s">
        <v>372</v>
      </c>
      <c r="DA23" s="516"/>
      <c r="DB23" s="516"/>
      <c r="DC23" s="558"/>
      <c r="DD23" s="515" t="s">
        <v>301</v>
      </c>
      <c r="DE23" s="516"/>
      <c r="DF23" s="516"/>
      <c r="DG23" s="516"/>
      <c r="DH23" s="516"/>
      <c r="DI23" s="516"/>
      <c r="DJ23" s="516"/>
      <c r="DK23" s="558"/>
      <c r="DL23" s="660" t="s">
        <v>374</v>
      </c>
      <c r="DM23" s="661"/>
      <c r="DN23" s="661"/>
      <c r="DO23" s="661"/>
      <c r="DP23" s="661"/>
      <c r="DQ23" s="661"/>
      <c r="DR23" s="661"/>
      <c r="DS23" s="661"/>
      <c r="DT23" s="661"/>
      <c r="DU23" s="661"/>
      <c r="DV23" s="662"/>
      <c r="DW23" s="515" t="s">
        <v>375</v>
      </c>
      <c r="DX23" s="516"/>
      <c r="DY23" s="516"/>
      <c r="DZ23" s="516"/>
      <c r="EA23" s="516"/>
      <c r="EB23" s="516"/>
      <c r="EC23" s="558"/>
    </row>
    <row r="24" spans="2:133" ht="11.25" customHeight="1" x14ac:dyDescent="0.15">
      <c r="B24" s="577" t="s">
        <v>155</v>
      </c>
      <c r="C24" s="578"/>
      <c r="D24" s="578"/>
      <c r="E24" s="578"/>
      <c r="F24" s="578"/>
      <c r="G24" s="578"/>
      <c r="H24" s="578"/>
      <c r="I24" s="578"/>
      <c r="J24" s="578"/>
      <c r="K24" s="578"/>
      <c r="L24" s="578"/>
      <c r="M24" s="578"/>
      <c r="N24" s="578"/>
      <c r="O24" s="578"/>
      <c r="P24" s="578"/>
      <c r="Q24" s="579"/>
      <c r="R24" s="580">
        <v>40784</v>
      </c>
      <c r="S24" s="485"/>
      <c r="T24" s="485"/>
      <c r="U24" s="485"/>
      <c r="V24" s="485"/>
      <c r="W24" s="485"/>
      <c r="X24" s="485"/>
      <c r="Y24" s="581"/>
      <c r="Z24" s="628">
        <v>1.1000000000000001</v>
      </c>
      <c r="AA24" s="628"/>
      <c r="AB24" s="628"/>
      <c r="AC24" s="628"/>
      <c r="AD24" s="629" t="s">
        <v>197</v>
      </c>
      <c r="AE24" s="629"/>
      <c r="AF24" s="629"/>
      <c r="AG24" s="629"/>
      <c r="AH24" s="629"/>
      <c r="AI24" s="629"/>
      <c r="AJ24" s="629"/>
      <c r="AK24" s="629"/>
      <c r="AL24" s="582" t="s">
        <v>197</v>
      </c>
      <c r="AM24" s="351"/>
      <c r="AN24" s="351"/>
      <c r="AO24" s="630"/>
      <c r="AP24" s="656" t="s">
        <v>377</v>
      </c>
      <c r="AQ24" s="659"/>
      <c r="AR24" s="659"/>
      <c r="AS24" s="659"/>
      <c r="AT24" s="659"/>
      <c r="AU24" s="659"/>
      <c r="AV24" s="659"/>
      <c r="AW24" s="659"/>
      <c r="AX24" s="659"/>
      <c r="AY24" s="659"/>
      <c r="AZ24" s="659"/>
      <c r="BA24" s="659"/>
      <c r="BB24" s="659"/>
      <c r="BC24" s="659"/>
      <c r="BD24" s="659"/>
      <c r="BE24" s="659"/>
      <c r="BF24" s="658"/>
      <c r="BG24" s="580" t="s">
        <v>197</v>
      </c>
      <c r="BH24" s="485"/>
      <c r="BI24" s="485"/>
      <c r="BJ24" s="485"/>
      <c r="BK24" s="485"/>
      <c r="BL24" s="485"/>
      <c r="BM24" s="485"/>
      <c r="BN24" s="581"/>
      <c r="BO24" s="628" t="s">
        <v>197</v>
      </c>
      <c r="BP24" s="628"/>
      <c r="BQ24" s="628"/>
      <c r="BR24" s="628"/>
      <c r="BS24" s="584" t="s">
        <v>197</v>
      </c>
      <c r="BT24" s="485"/>
      <c r="BU24" s="485"/>
      <c r="BV24" s="485"/>
      <c r="BW24" s="485"/>
      <c r="BX24" s="485"/>
      <c r="BY24" s="485"/>
      <c r="BZ24" s="485"/>
      <c r="CA24" s="485"/>
      <c r="CB24" s="622"/>
      <c r="CD24" s="637" t="s">
        <v>378</v>
      </c>
      <c r="CE24" s="638"/>
      <c r="CF24" s="638"/>
      <c r="CG24" s="638"/>
      <c r="CH24" s="638"/>
      <c r="CI24" s="638"/>
      <c r="CJ24" s="638"/>
      <c r="CK24" s="638"/>
      <c r="CL24" s="638"/>
      <c r="CM24" s="638"/>
      <c r="CN24" s="638"/>
      <c r="CO24" s="638"/>
      <c r="CP24" s="638"/>
      <c r="CQ24" s="639"/>
      <c r="CR24" s="634">
        <v>1326818</v>
      </c>
      <c r="CS24" s="635"/>
      <c r="CT24" s="635"/>
      <c r="CU24" s="635"/>
      <c r="CV24" s="635"/>
      <c r="CW24" s="635"/>
      <c r="CX24" s="635"/>
      <c r="CY24" s="663"/>
      <c r="CZ24" s="664">
        <v>35.299999999999997</v>
      </c>
      <c r="DA24" s="648"/>
      <c r="DB24" s="648"/>
      <c r="DC24" s="665"/>
      <c r="DD24" s="666">
        <v>1176297</v>
      </c>
      <c r="DE24" s="635"/>
      <c r="DF24" s="635"/>
      <c r="DG24" s="635"/>
      <c r="DH24" s="635"/>
      <c r="DI24" s="635"/>
      <c r="DJ24" s="635"/>
      <c r="DK24" s="663"/>
      <c r="DL24" s="666">
        <v>961739</v>
      </c>
      <c r="DM24" s="635"/>
      <c r="DN24" s="635"/>
      <c r="DO24" s="635"/>
      <c r="DP24" s="635"/>
      <c r="DQ24" s="635"/>
      <c r="DR24" s="635"/>
      <c r="DS24" s="635"/>
      <c r="DT24" s="635"/>
      <c r="DU24" s="635"/>
      <c r="DV24" s="663"/>
      <c r="DW24" s="664">
        <v>43.8</v>
      </c>
      <c r="DX24" s="648"/>
      <c r="DY24" s="648"/>
      <c r="DZ24" s="648"/>
      <c r="EA24" s="648"/>
      <c r="EB24" s="648"/>
      <c r="EC24" s="667"/>
    </row>
    <row r="25" spans="2:133" ht="11.25" customHeight="1" x14ac:dyDescent="0.15">
      <c r="B25" s="577" t="s">
        <v>315</v>
      </c>
      <c r="C25" s="578"/>
      <c r="D25" s="578"/>
      <c r="E25" s="578"/>
      <c r="F25" s="578"/>
      <c r="G25" s="578"/>
      <c r="H25" s="578"/>
      <c r="I25" s="578"/>
      <c r="J25" s="578"/>
      <c r="K25" s="578"/>
      <c r="L25" s="578"/>
      <c r="M25" s="578"/>
      <c r="N25" s="578"/>
      <c r="O25" s="578"/>
      <c r="P25" s="578"/>
      <c r="Q25" s="579"/>
      <c r="R25" s="580">
        <v>61038</v>
      </c>
      <c r="S25" s="485"/>
      <c r="T25" s="485"/>
      <c r="U25" s="485"/>
      <c r="V25" s="485"/>
      <c r="W25" s="485"/>
      <c r="X25" s="485"/>
      <c r="Y25" s="581"/>
      <c r="Z25" s="628">
        <v>1.6</v>
      </c>
      <c r="AA25" s="628"/>
      <c r="AB25" s="628"/>
      <c r="AC25" s="628"/>
      <c r="AD25" s="629">
        <v>640</v>
      </c>
      <c r="AE25" s="629"/>
      <c r="AF25" s="629"/>
      <c r="AG25" s="629"/>
      <c r="AH25" s="629"/>
      <c r="AI25" s="629"/>
      <c r="AJ25" s="629"/>
      <c r="AK25" s="629"/>
      <c r="AL25" s="582">
        <v>0</v>
      </c>
      <c r="AM25" s="351"/>
      <c r="AN25" s="351"/>
      <c r="AO25" s="630"/>
      <c r="AP25" s="656" t="s">
        <v>274</v>
      </c>
      <c r="AQ25" s="659"/>
      <c r="AR25" s="659"/>
      <c r="AS25" s="659"/>
      <c r="AT25" s="659"/>
      <c r="AU25" s="659"/>
      <c r="AV25" s="659"/>
      <c r="AW25" s="659"/>
      <c r="AX25" s="659"/>
      <c r="AY25" s="659"/>
      <c r="AZ25" s="659"/>
      <c r="BA25" s="659"/>
      <c r="BB25" s="659"/>
      <c r="BC25" s="659"/>
      <c r="BD25" s="659"/>
      <c r="BE25" s="659"/>
      <c r="BF25" s="658"/>
      <c r="BG25" s="580" t="s">
        <v>197</v>
      </c>
      <c r="BH25" s="485"/>
      <c r="BI25" s="485"/>
      <c r="BJ25" s="485"/>
      <c r="BK25" s="485"/>
      <c r="BL25" s="485"/>
      <c r="BM25" s="485"/>
      <c r="BN25" s="581"/>
      <c r="BO25" s="628" t="s">
        <v>197</v>
      </c>
      <c r="BP25" s="628"/>
      <c r="BQ25" s="628"/>
      <c r="BR25" s="628"/>
      <c r="BS25" s="584" t="s">
        <v>197</v>
      </c>
      <c r="BT25" s="485"/>
      <c r="BU25" s="485"/>
      <c r="BV25" s="485"/>
      <c r="BW25" s="485"/>
      <c r="BX25" s="485"/>
      <c r="BY25" s="485"/>
      <c r="BZ25" s="485"/>
      <c r="CA25" s="485"/>
      <c r="CB25" s="622"/>
      <c r="CD25" s="577" t="s">
        <v>195</v>
      </c>
      <c r="CE25" s="578"/>
      <c r="CF25" s="578"/>
      <c r="CG25" s="578"/>
      <c r="CH25" s="578"/>
      <c r="CI25" s="578"/>
      <c r="CJ25" s="578"/>
      <c r="CK25" s="578"/>
      <c r="CL25" s="578"/>
      <c r="CM25" s="578"/>
      <c r="CN25" s="578"/>
      <c r="CO25" s="578"/>
      <c r="CP25" s="578"/>
      <c r="CQ25" s="579"/>
      <c r="CR25" s="580">
        <v>650560</v>
      </c>
      <c r="CS25" s="607"/>
      <c r="CT25" s="607"/>
      <c r="CU25" s="607"/>
      <c r="CV25" s="607"/>
      <c r="CW25" s="607"/>
      <c r="CX25" s="607"/>
      <c r="CY25" s="608"/>
      <c r="CZ25" s="582">
        <v>17.3</v>
      </c>
      <c r="DA25" s="609"/>
      <c r="DB25" s="609"/>
      <c r="DC25" s="610"/>
      <c r="DD25" s="584">
        <v>590012</v>
      </c>
      <c r="DE25" s="607"/>
      <c r="DF25" s="607"/>
      <c r="DG25" s="607"/>
      <c r="DH25" s="607"/>
      <c r="DI25" s="607"/>
      <c r="DJ25" s="607"/>
      <c r="DK25" s="608"/>
      <c r="DL25" s="584">
        <v>575454</v>
      </c>
      <c r="DM25" s="607"/>
      <c r="DN25" s="607"/>
      <c r="DO25" s="607"/>
      <c r="DP25" s="607"/>
      <c r="DQ25" s="607"/>
      <c r="DR25" s="607"/>
      <c r="DS25" s="607"/>
      <c r="DT25" s="607"/>
      <c r="DU25" s="607"/>
      <c r="DV25" s="608"/>
      <c r="DW25" s="582">
        <v>26.2</v>
      </c>
      <c r="DX25" s="609"/>
      <c r="DY25" s="609"/>
      <c r="DZ25" s="609"/>
      <c r="EA25" s="609"/>
      <c r="EB25" s="609"/>
      <c r="EC25" s="618"/>
    </row>
    <row r="26" spans="2:133" ht="11.25" customHeight="1" x14ac:dyDescent="0.15">
      <c r="B26" s="577" t="s">
        <v>18</v>
      </c>
      <c r="C26" s="578"/>
      <c r="D26" s="578"/>
      <c r="E26" s="578"/>
      <c r="F26" s="578"/>
      <c r="G26" s="578"/>
      <c r="H26" s="578"/>
      <c r="I26" s="578"/>
      <c r="J26" s="578"/>
      <c r="K26" s="578"/>
      <c r="L26" s="578"/>
      <c r="M26" s="578"/>
      <c r="N26" s="578"/>
      <c r="O26" s="578"/>
      <c r="P26" s="578"/>
      <c r="Q26" s="579"/>
      <c r="R26" s="580">
        <v>9614</v>
      </c>
      <c r="S26" s="485"/>
      <c r="T26" s="485"/>
      <c r="U26" s="485"/>
      <c r="V26" s="485"/>
      <c r="W26" s="485"/>
      <c r="X26" s="485"/>
      <c r="Y26" s="581"/>
      <c r="Z26" s="628">
        <v>0.2</v>
      </c>
      <c r="AA26" s="628"/>
      <c r="AB26" s="628"/>
      <c r="AC26" s="628"/>
      <c r="AD26" s="629" t="s">
        <v>197</v>
      </c>
      <c r="AE26" s="629"/>
      <c r="AF26" s="629"/>
      <c r="AG26" s="629"/>
      <c r="AH26" s="629"/>
      <c r="AI26" s="629"/>
      <c r="AJ26" s="629"/>
      <c r="AK26" s="629"/>
      <c r="AL26" s="582" t="s">
        <v>197</v>
      </c>
      <c r="AM26" s="351"/>
      <c r="AN26" s="351"/>
      <c r="AO26" s="630"/>
      <c r="AP26" s="656" t="s">
        <v>382</v>
      </c>
      <c r="AQ26" s="657"/>
      <c r="AR26" s="657"/>
      <c r="AS26" s="657"/>
      <c r="AT26" s="657"/>
      <c r="AU26" s="657"/>
      <c r="AV26" s="657"/>
      <c r="AW26" s="657"/>
      <c r="AX26" s="657"/>
      <c r="AY26" s="657"/>
      <c r="AZ26" s="657"/>
      <c r="BA26" s="657"/>
      <c r="BB26" s="657"/>
      <c r="BC26" s="657"/>
      <c r="BD26" s="657"/>
      <c r="BE26" s="657"/>
      <c r="BF26" s="658"/>
      <c r="BG26" s="580" t="s">
        <v>197</v>
      </c>
      <c r="BH26" s="485"/>
      <c r="BI26" s="485"/>
      <c r="BJ26" s="485"/>
      <c r="BK26" s="485"/>
      <c r="BL26" s="485"/>
      <c r="BM26" s="485"/>
      <c r="BN26" s="581"/>
      <c r="BO26" s="628" t="s">
        <v>197</v>
      </c>
      <c r="BP26" s="628"/>
      <c r="BQ26" s="628"/>
      <c r="BR26" s="628"/>
      <c r="BS26" s="584" t="s">
        <v>197</v>
      </c>
      <c r="BT26" s="485"/>
      <c r="BU26" s="485"/>
      <c r="BV26" s="485"/>
      <c r="BW26" s="485"/>
      <c r="BX26" s="485"/>
      <c r="BY26" s="485"/>
      <c r="BZ26" s="485"/>
      <c r="CA26" s="485"/>
      <c r="CB26" s="622"/>
      <c r="CD26" s="577" t="s">
        <v>107</v>
      </c>
      <c r="CE26" s="578"/>
      <c r="CF26" s="578"/>
      <c r="CG26" s="578"/>
      <c r="CH26" s="578"/>
      <c r="CI26" s="578"/>
      <c r="CJ26" s="578"/>
      <c r="CK26" s="578"/>
      <c r="CL26" s="578"/>
      <c r="CM26" s="578"/>
      <c r="CN26" s="578"/>
      <c r="CO26" s="578"/>
      <c r="CP26" s="578"/>
      <c r="CQ26" s="579"/>
      <c r="CR26" s="580">
        <v>298357</v>
      </c>
      <c r="CS26" s="485"/>
      <c r="CT26" s="485"/>
      <c r="CU26" s="485"/>
      <c r="CV26" s="485"/>
      <c r="CW26" s="485"/>
      <c r="CX26" s="485"/>
      <c r="CY26" s="581"/>
      <c r="CZ26" s="582">
        <v>7.9</v>
      </c>
      <c r="DA26" s="609"/>
      <c r="DB26" s="609"/>
      <c r="DC26" s="610"/>
      <c r="DD26" s="584">
        <v>269835</v>
      </c>
      <c r="DE26" s="485"/>
      <c r="DF26" s="485"/>
      <c r="DG26" s="485"/>
      <c r="DH26" s="485"/>
      <c r="DI26" s="485"/>
      <c r="DJ26" s="485"/>
      <c r="DK26" s="581"/>
      <c r="DL26" s="584" t="s">
        <v>197</v>
      </c>
      <c r="DM26" s="485"/>
      <c r="DN26" s="485"/>
      <c r="DO26" s="485"/>
      <c r="DP26" s="485"/>
      <c r="DQ26" s="485"/>
      <c r="DR26" s="485"/>
      <c r="DS26" s="485"/>
      <c r="DT26" s="485"/>
      <c r="DU26" s="485"/>
      <c r="DV26" s="581"/>
      <c r="DW26" s="582" t="s">
        <v>197</v>
      </c>
      <c r="DX26" s="609"/>
      <c r="DY26" s="609"/>
      <c r="DZ26" s="609"/>
      <c r="EA26" s="609"/>
      <c r="EB26" s="609"/>
      <c r="EC26" s="618"/>
    </row>
    <row r="27" spans="2:133" ht="11.25" customHeight="1" x14ac:dyDescent="0.15">
      <c r="B27" s="577" t="s">
        <v>340</v>
      </c>
      <c r="C27" s="578"/>
      <c r="D27" s="578"/>
      <c r="E27" s="578"/>
      <c r="F27" s="578"/>
      <c r="G27" s="578"/>
      <c r="H27" s="578"/>
      <c r="I27" s="578"/>
      <c r="J27" s="578"/>
      <c r="K27" s="578"/>
      <c r="L27" s="578"/>
      <c r="M27" s="578"/>
      <c r="N27" s="578"/>
      <c r="O27" s="578"/>
      <c r="P27" s="578"/>
      <c r="Q27" s="579"/>
      <c r="R27" s="580">
        <v>391721</v>
      </c>
      <c r="S27" s="485"/>
      <c r="T27" s="485"/>
      <c r="U27" s="485"/>
      <c r="V27" s="485"/>
      <c r="W27" s="485"/>
      <c r="X27" s="485"/>
      <c r="Y27" s="581"/>
      <c r="Z27" s="628">
        <v>10.1</v>
      </c>
      <c r="AA27" s="628"/>
      <c r="AB27" s="628"/>
      <c r="AC27" s="628"/>
      <c r="AD27" s="629" t="s">
        <v>197</v>
      </c>
      <c r="AE27" s="629"/>
      <c r="AF27" s="629"/>
      <c r="AG27" s="629"/>
      <c r="AH27" s="629"/>
      <c r="AI27" s="629"/>
      <c r="AJ27" s="629"/>
      <c r="AK27" s="629"/>
      <c r="AL27" s="582" t="s">
        <v>197</v>
      </c>
      <c r="AM27" s="351"/>
      <c r="AN27" s="351"/>
      <c r="AO27" s="630"/>
      <c r="AP27" s="577" t="s">
        <v>383</v>
      </c>
      <c r="AQ27" s="578"/>
      <c r="AR27" s="578"/>
      <c r="AS27" s="578"/>
      <c r="AT27" s="578"/>
      <c r="AU27" s="578"/>
      <c r="AV27" s="578"/>
      <c r="AW27" s="578"/>
      <c r="AX27" s="578"/>
      <c r="AY27" s="578"/>
      <c r="AZ27" s="578"/>
      <c r="BA27" s="578"/>
      <c r="BB27" s="578"/>
      <c r="BC27" s="578"/>
      <c r="BD27" s="578"/>
      <c r="BE27" s="578"/>
      <c r="BF27" s="579"/>
      <c r="BG27" s="580">
        <v>748689</v>
      </c>
      <c r="BH27" s="485"/>
      <c r="BI27" s="485"/>
      <c r="BJ27" s="485"/>
      <c r="BK27" s="485"/>
      <c r="BL27" s="485"/>
      <c r="BM27" s="485"/>
      <c r="BN27" s="581"/>
      <c r="BO27" s="628">
        <v>100</v>
      </c>
      <c r="BP27" s="628"/>
      <c r="BQ27" s="628"/>
      <c r="BR27" s="628"/>
      <c r="BS27" s="584" t="s">
        <v>197</v>
      </c>
      <c r="BT27" s="485"/>
      <c r="BU27" s="485"/>
      <c r="BV27" s="485"/>
      <c r="BW27" s="485"/>
      <c r="BX27" s="485"/>
      <c r="BY27" s="485"/>
      <c r="BZ27" s="485"/>
      <c r="CA27" s="485"/>
      <c r="CB27" s="622"/>
      <c r="CD27" s="577" t="s">
        <v>221</v>
      </c>
      <c r="CE27" s="578"/>
      <c r="CF27" s="578"/>
      <c r="CG27" s="578"/>
      <c r="CH27" s="578"/>
      <c r="CI27" s="578"/>
      <c r="CJ27" s="578"/>
      <c r="CK27" s="578"/>
      <c r="CL27" s="578"/>
      <c r="CM27" s="578"/>
      <c r="CN27" s="578"/>
      <c r="CO27" s="578"/>
      <c r="CP27" s="578"/>
      <c r="CQ27" s="579"/>
      <c r="CR27" s="580">
        <v>143590</v>
      </c>
      <c r="CS27" s="607"/>
      <c r="CT27" s="607"/>
      <c r="CU27" s="607"/>
      <c r="CV27" s="607"/>
      <c r="CW27" s="607"/>
      <c r="CX27" s="607"/>
      <c r="CY27" s="608"/>
      <c r="CZ27" s="582">
        <v>3.8</v>
      </c>
      <c r="DA27" s="609"/>
      <c r="DB27" s="609"/>
      <c r="DC27" s="610"/>
      <c r="DD27" s="584">
        <v>53617</v>
      </c>
      <c r="DE27" s="607"/>
      <c r="DF27" s="607"/>
      <c r="DG27" s="607"/>
      <c r="DH27" s="607"/>
      <c r="DI27" s="607"/>
      <c r="DJ27" s="607"/>
      <c r="DK27" s="608"/>
      <c r="DL27" s="584">
        <v>53617</v>
      </c>
      <c r="DM27" s="607"/>
      <c r="DN27" s="607"/>
      <c r="DO27" s="607"/>
      <c r="DP27" s="607"/>
      <c r="DQ27" s="607"/>
      <c r="DR27" s="607"/>
      <c r="DS27" s="607"/>
      <c r="DT27" s="607"/>
      <c r="DU27" s="607"/>
      <c r="DV27" s="608"/>
      <c r="DW27" s="582">
        <v>2.4</v>
      </c>
      <c r="DX27" s="609"/>
      <c r="DY27" s="609"/>
      <c r="DZ27" s="609"/>
      <c r="EA27" s="609"/>
      <c r="EB27" s="609"/>
      <c r="EC27" s="618"/>
    </row>
    <row r="28" spans="2:133" ht="11.25" customHeight="1" x14ac:dyDescent="0.15">
      <c r="B28" s="652" t="s">
        <v>54</v>
      </c>
      <c r="C28" s="653"/>
      <c r="D28" s="653"/>
      <c r="E28" s="653"/>
      <c r="F28" s="653"/>
      <c r="G28" s="653"/>
      <c r="H28" s="653"/>
      <c r="I28" s="653"/>
      <c r="J28" s="653"/>
      <c r="K28" s="653"/>
      <c r="L28" s="653"/>
      <c r="M28" s="653"/>
      <c r="N28" s="653"/>
      <c r="O28" s="653"/>
      <c r="P28" s="653"/>
      <c r="Q28" s="654"/>
      <c r="R28" s="580" t="s">
        <v>197</v>
      </c>
      <c r="S28" s="485"/>
      <c r="T28" s="485"/>
      <c r="U28" s="485"/>
      <c r="V28" s="485"/>
      <c r="W28" s="485"/>
      <c r="X28" s="485"/>
      <c r="Y28" s="581"/>
      <c r="Z28" s="628" t="s">
        <v>197</v>
      </c>
      <c r="AA28" s="628"/>
      <c r="AB28" s="628"/>
      <c r="AC28" s="628"/>
      <c r="AD28" s="629" t="s">
        <v>197</v>
      </c>
      <c r="AE28" s="629"/>
      <c r="AF28" s="629"/>
      <c r="AG28" s="629"/>
      <c r="AH28" s="629"/>
      <c r="AI28" s="629"/>
      <c r="AJ28" s="629"/>
      <c r="AK28" s="629"/>
      <c r="AL28" s="582" t="s">
        <v>197</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379</v>
      </c>
      <c r="CE28" s="578"/>
      <c r="CF28" s="578"/>
      <c r="CG28" s="578"/>
      <c r="CH28" s="578"/>
      <c r="CI28" s="578"/>
      <c r="CJ28" s="578"/>
      <c r="CK28" s="578"/>
      <c r="CL28" s="578"/>
      <c r="CM28" s="578"/>
      <c r="CN28" s="578"/>
      <c r="CO28" s="578"/>
      <c r="CP28" s="578"/>
      <c r="CQ28" s="579"/>
      <c r="CR28" s="580">
        <v>532668</v>
      </c>
      <c r="CS28" s="485"/>
      <c r="CT28" s="485"/>
      <c r="CU28" s="485"/>
      <c r="CV28" s="485"/>
      <c r="CW28" s="485"/>
      <c r="CX28" s="485"/>
      <c r="CY28" s="581"/>
      <c r="CZ28" s="582">
        <v>14.2</v>
      </c>
      <c r="DA28" s="609"/>
      <c r="DB28" s="609"/>
      <c r="DC28" s="610"/>
      <c r="DD28" s="584">
        <v>532668</v>
      </c>
      <c r="DE28" s="485"/>
      <c r="DF28" s="485"/>
      <c r="DG28" s="485"/>
      <c r="DH28" s="485"/>
      <c r="DI28" s="485"/>
      <c r="DJ28" s="485"/>
      <c r="DK28" s="581"/>
      <c r="DL28" s="584">
        <v>332668</v>
      </c>
      <c r="DM28" s="485"/>
      <c r="DN28" s="485"/>
      <c r="DO28" s="485"/>
      <c r="DP28" s="485"/>
      <c r="DQ28" s="485"/>
      <c r="DR28" s="485"/>
      <c r="DS28" s="485"/>
      <c r="DT28" s="485"/>
      <c r="DU28" s="485"/>
      <c r="DV28" s="581"/>
      <c r="DW28" s="582">
        <v>15.2</v>
      </c>
      <c r="DX28" s="609"/>
      <c r="DY28" s="609"/>
      <c r="DZ28" s="609"/>
      <c r="EA28" s="609"/>
      <c r="EB28" s="609"/>
      <c r="EC28" s="618"/>
    </row>
    <row r="29" spans="2:133" ht="11.25" customHeight="1" x14ac:dyDescent="0.15">
      <c r="B29" s="577" t="s">
        <v>385</v>
      </c>
      <c r="C29" s="578"/>
      <c r="D29" s="578"/>
      <c r="E29" s="578"/>
      <c r="F29" s="578"/>
      <c r="G29" s="578"/>
      <c r="H29" s="578"/>
      <c r="I29" s="578"/>
      <c r="J29" s="578"/>
      <c r="K29" s="578"/>
      <c r="L29" s="578"/>
      <c r="M29" s="578"/>
      <c r="N29" s="578"/>
      <c r="O29" s="578"/>
      <c r="P29" s="578"/>
      <c r="Q29" s="579"/>
      <c r="R29" s="580">
        <v>338147</v>
      </c>
      <c r="S29" s="485"/>
      <c r="T29" s="485"/>
      <c r="U29" s="485"/>
      <c r="V29" s="485"/>
      <c r="W29" s="485"/>
      <c r="X29" s="485"/>
      <c r="Y29" s="581"/>
      <c r="Z29" s="628">
        <v>8.6999999999999993</v>
      </c>
      <c r="AA29" s="628"/>
      <c r="AB29" s="628"/>
      <c r="AC29" s="628"/>
      <c r="AD29" s="629" t="s">
        <v>197</v>
      </c>
      <c r="AE29" s="629"/>
      <c r="AF29" s="629"/>
      <c r="AG29" s="629"/>
      <c r="AH29" s="629"/>
      <c r="AI29" s="629"/>
      <c r="AJ29" s="629"/>
      <c r="AK29" s="629"/>
      <c r="AL29" s="582" t="s">
        <v>197</v>
      </c>
      <c r="AM29" s="351"/>
      <c r="AN29" s="351"/>
      <c r="AO29" s="630"/>
      <c r="AP29" s="515" t="s">
        <v>317</v>
      </c>
      <c r="AQ29" s="516"/>
      <c r="AR29" s="516"/>
      <c r="AS29" s="516"/>
      <c r="AT29" s="516"/>
      <c r="AU29" s="516"/>
      <c r="AV29" s="516"/>
      <c r="AW29" s="516"/>
      <c r="AX29" s="516"/>
      <c r="AY29" s="516"/>
      <c r="AZ29" s="516"/>
      <c r="BA29" s="516"/>
      <c r="BB29" s="516"/>
      <c r="BC29" s="516"/>
      <c r="BD29" s="516"/>
      <c r="BE29" s="516"/>
      <c r="BF29" s="558"/>
      <c r="BG29" s="515" t="s">
        <v>386</v>
      </c>
      <c r="BH29" s="650"/>
      <c r="BI29" s="650"/>
      <c r="BJ29" s="650"/>
      <c r="BK29" s="650"/>
      <c r="BL29" s="650"/>
      <c r="BM29" s="650"/>
      <c r="BN29" s="650"/>
      <c r="BO29" s="650"/>
      <c r="BP29" s="650"/>
      <c r="BQ29" s="651"/>
      <c r="BR29" s="515" t="s">
        <v>256</v>
      </c>
      <c r="BS29" s="650"/>
      <c r="BT29" s="650"/>
      <c r="BU29" s="650"/>
      <c r="BV29" s="650"/>
      <c r="BW29" s="650"/>
      <c r="BX29" s="650"/>
      <c r="BY29" s="650"/>
      <c r="BZ29" s="650"/>
      <c r="CA29" s="650"/>
      <c r="CB29" s="651"/>
      <c r="CD29" s="386" t="s">
        <v>175</v>
      </c>
      <c r="CE29" s="388"/>
      <c r="CF29" s="577" t="s">
        <v>23</v>
      </c>
      <c r="CG29" s="578"/>
      <c r="CH29" s="578"/>
      <c r="CI29" s="578"/>
      <c r="CJ29" s="578"/>
      <c r="CK29" s="578"/>
      <c r="CL29" s="578"/>
      <c r="CM29" s="578"/>
      <c r="CN29" s="578"/>
      <c r="CO29" s="578"/>
      <c r="CP29" s="578"/>
      <c r="CQ29" s="579"/>
      <c r="CR29" s="580">
        <v>532668</v>
      </c>
      <c r="CS29" s="607"/>
      <c r="CT29" s="607"/>
      <c r="CU29" s="607"/>
      <c r="CV29" s="607"/>
      <c r="CW29" s="607"/>
      <c r="CX29" s="607"/>
      <c r="CY29" s="608"/>
      <c r="CZ29" s="582">
        <v>14.2</v>
      </c>
      <c r="DA29" s="609"/>
      <c r="DB29" s="609"/>
      <c r="DC29" s="610"/>
      <c r="DD29" s="584">
        <v>532668</v>
      </c>
      <c r="DE29" s="607"/>
      <c r="DF29" s="607"/>
      <c r="DG29" s="607"/>
      <c r="DH29" s="607"/>
      <c r="DI29" s="607"/>
      <c r="DJ29" s="607"/>
      <c r="DK29" s="608"/>
      <c r="DL29" s="584">
        <v>332668</v>
      </c>
      <c r="DM29" s="607"/>
      <c r="DN29" s="607"/>
      <c r="DO29" s="607"/>
      <c r="DP29" s="607"/>
      <c r="DQ29" s="607"/>
      <c r="DR29" s="607"/>
      <c r="DS29" s="607"/>
      <c r="DT29" s="607"/>
      <c r="DU29" s="607"/>
      <c r="DV29" s="608"/>
      <c r="DW29" s="582">
        <v>15.2</v>
      </c>
      <c r="DX29" s="609"/>
      <c r="DY29" s="609"/>
      <c r="DZ29" s="609"/>
      <c r="EA29" s="609"/>
      <c r="EB29" s="609"/>
      <c r="EC29" s="618"/>
    </row>
    <row r="30" spans="2:133" ht="11.25" customHeight="1" x14ac:dyDescent="0.15">
      <c r="B30" s="577" t="s">
        <v>235</v>
      </c>
      <c r="C30" s="578"/>
      <c r="D30" s="578"/>
      <c r="E30" s="578"/>
      <c r="F30" s="578"/>
      <c r="G30" s="578"/>
      <c r="H30" s="578"/>
      <c r="I30" s="578"/>
      <c r="J30" s="578"/>
      <c r="K30" s="578"/>
      <c r="L30" s="578"/>
      <c r="M30" s="578"/>
      <c r="N30" s="578"/>
      <c r="O30" s="578"/>
      <c r="P30" s="578"/>
      <c r="Q30" s="579"/>
      <c r="R30" s="580">
        <v>6845</v>
      </c>
      <c r="S30" s="485"/>
      <c r="T30" s="485"/>
      <c r="U30" s="485"/>
      <c r="V30" s="485"/>
      <c r="W30" s="485"/>
      <c r="X30" s="485"/>
      <c r="Y30" s="581"/>
      <c r="Z30" s="628">
        <v>0.2</v>
      </c>
      <c r="AA30" s="628"/>
      <c r="AB30" s="628"/>
      <c r="AC30" s="628"/>
      <c r="AD30" s="629">
        <v>3202</v>
      </c>
      <c r="AE30" s="629"/>
      <c r="AF30" s="629"/>
      <c r="AG30" s="629"/>
      <c r="AH30" s="629"/>
      <c r="AI30" s="629"/>
      <c r="AJ30" s="629"/>
      <c r="AK30" s="629"/>
      <c r="AL30" s="582">
        <v>0.2</v>
      </c>
      <c r="AM30" s="351"/>
      <c r="AN30" s="351"/>
      <c r="AO30" s="630"/>
      <c r="AP30" s="378" t="s">
        <v>9</v>
      </c>
      <c r="AQ30" s="379"/>
      <c r="AR30" s="379"/>
      <c r="AS30" s="379"/>
      <c r="AT30" s="643" t="s">
        <v>388</v>
      </c>
      <c r="AU30" s="46"/>
      <c r="AV30" s="46"/>
      <c r="AW30" s="46"/>
      <c r="AX30" s="637" t="s">
        <v>275</v>
      </c>
      <c r="AY30" s="638"/>
      <c r="AZ30" s="638"/>
      <c r="BA30" s="638"/>
      <c r="BB30" s="638"/>
      <c r="BC30" s="638"/>
      <c r="BD30" s="638"/>
      <c r="BE30" s="638"/>
      <c r="BF30" s="639"/>
      <c r="BG30" s="646">
        <v>100</v>
      </c>
      <c r="BH30" s="647"/>
      <c r="BI30" s="647"/>
      <c r="BJ30" s="647"/>
      <c r="BK30" s="647"/>
      <c r="BL30" s="647"/>
      <c r="BM30" s="648">
        <v>99.7</v>
      </c>
      <c r="BN30" s="647"/>
      <c r="BO30" s="647"/>
      <c r="BP30" s="647"/>
      <c r="BQ30" s="649"/>
      <c r="BR30" s="646">
        <v>99.9</v>
      </c>
      <c r="BS30" s="647"/>
      <c r="BT30" s="647"/>
      <c r="BU30" s="647"/>
      <c r="BV30" s="647"/>
      <c r="BW30" s="647"/>
      <c r="BX30" s="648">
        <v>98.2</v>
      </c>
      <c r="BY30" s="647"/>
      <c r="BZ30" s="647"/>
      <c r="CA30" s="647"/>
      <c r="CB30" s="649"/>
      <c r="CD30" s="389"/>
      <c r="CE30" s="391"/>
      <c r="CF30" s="577" t="s">
        <v>389</v>
      </c>
      <c r="CG30" s="578"/>
      <c r="CH30" s="578"/>
      <c r="CI30" s="578"/>
      <c r="CJ30" s="578"/>
      <c r="CK30" s="578"/>
      <c r="CL30" s="578"/>
      <c r="CM30" s="578"/>
      <c r="CN30" s="578"/>
      <c r="CO30" s="578"/>
      <c r="CP30" s="578"/>
      <c r="CQ30" s="579"/>
      <c r="CR30" s="580">
        <v>516093</v>
      </c>
      <c r="CS30" s="485"/>
      <c r="CT30" s="485"/>
      <c r="CU30" s="485"/>
      <c r="CV30" s="485"/>
      <c r="CW30" s="485"/>
      <c r="CX30" s="485"/>
      <c r="CY30" s="581"/>
      <c r="CZ30" s="582">
        <v>13.7</v>
      </c>
      <c r="DA30" s="609"/>
      <c r="DB30" s="609"/>
      <c r="DC30" s="610"/>
      <c r="DD30" s="584">
        <v>516093</v>
      </c>
      <c r="DE30" s="485"/>
      <c r="DF30" s="485"/>
      <c r="DG30" s="485"/>
      <c r="DH30" s="485"/>
      <c r="DI30" s="485"/>
      <c r="DJ30" s="485"/>
      <c r="DK30" s="581"/>
      <c r="DL30" s="584">
        <v>316093</v>
      </c>
      <c r="DM30" s="485"/>
      <c r="DN30" s="485"/>
      <c r="DO30" s="485"/>
      <c r="DP30" s="485"/>
      <c r="DQ30" s="485"/>
      <c r="DR30" s="485"/>
      <c r="DS30" s="485"/>
      <c r="DT30" s="485"/>
      <c r="DU30" s="485"/>
      <c r="DV30" s="581"/>
      <c r="DW30" s="582">
        <v>14.4</v>
      </c>
      <c r="DX30" s="609"/>
      <c r="DY30" s="609"/>
      <c r="DZ30" s="609"/>
      <c r="EA30" s="609"/>
      <c r="EB30" s="609"/>
      <c r="EC30" s="618"/>
    </row>
    <row r="31" spans="2:133" ht="11.25" customHeight="1" x14ac:dyDescent="0.15">
      <c r="B31" s="577" t="s">
        <v>142</v>
      </c>
      <c r="C31" s="578"/>
      <c r="D31" s="578"/>
      <c r="E31" s="578"/>
      <c r="F31" s="578"/>
      <c r="G31" s="578"/>
      <c r="H31" s="578"/>
      <c r="I31" s="578"/>
      <c r="J31" s="578"/>
      <c r="K31" s="578"/>
      <c r="L31" s="578"/>
      <c r="M31" s="578"/>
      <c r="N31" s="578"/>
      <c r="O31" s="578"/>
      <c r="P31" s="578"/>
      <c r="Q31" s="579"/>
      <c r="R31" s="580">
        <v>27846</v>
      </c>
      <c r="S31" s="485"/>
      <c r="T31" s="485"/>
      <c r="U31" s="485"/>
      <c r="V31" s="485"/>
      <c r="W31" s="485"/>
      <c r="X31" s="485"/>
      <c r="Y31" s="581"/>
      <c r="Z31" s="628">
        <v>0.7</v>
      </c>
      <c r="AA31" s="628"/>
      <c r="AB31" s="628"/>
      <c r="AC31" s="628"/>
      <c r="AD31" s="629" t="s">
        <v>197</v>
      </c>
      <c r="AE31" s="629"/>
      <c r="AF31" s="629"/>
      <c r="AG31" s="629"/>
      <c r="AH31" s="629"/>
      <c r="AI31" s="629"/>
      <c r="AJ31" s="629"/>
      <c r="AK31" s="629"/>
      <c r="AL31" s="582" t="s">
        <v>197</v>
      </c>
      <c r="AM31" s="351"/>
      <c r="AN31" s="351"/>
      <c r="AO31" s="630"/>
      <c r="AP31" s="617"/>
      <c r="AQ31" s="442"/>
      <c r="AR31" s="442"/>
      <c r="AS31" s="442"/>
      <c r="AT31" s="644"/>
      <c r="AU31" s="8" t="s">
        <v>250</v>
      </c>
      <c r="AV31" s="8"/>
      <c r="AW31" s="8"/>
      <c r="AX31" s="577" t="s">
        <v>369</v>
      </c>
      <c r="AY31" s="578"/>
      <c r="AZ31" s="578"/>
      <c r="BA31" s="578"/>
      <c r="BB31" s="578"/>
      <c r="BC31" s="578"/>
      <c r="BD31" s="578"/>
      <c r="BE31" s="578"/>
      <c r="BF31" s="579"/>
      <c r="BG31" s="642">
        <v>99.9</v>
      </c>
      <c r="BH31" s="607"/>
      <c r="BI31" s="607"/>
      <c r="BJ31" s="607"/>
      <c r="BK31" s="607"/>
      <c r="BL31" s="607"/>
      <c r="BM31" s="351">
        <v>99.5</v>
      </c>
      <c r="BN31" s="640"/>
      <c r="BO31" s="640"/>
      <c r="BP31" s="640"/>
      <c r="BQ31" s="621"/>
      <c r="BR31" s="642">
        <v>99.8</v>
      </c>
      <c r="BS31" s="607"/>
      <c r="BT31" s="607"/>
      <c r="BU31" s="607"/>
      <c r="BV31" s="607"/>
      <c r="BW31" s="607"/>
      <c r="BX31" s="351">
        <v>98.5</v>
      </c>
      <c r="BY31" s="640"/>
      <c r="BZ31" s="640"/>
      <c r="CA31" s="640"/>
      <c r="CB31" s="621"/>
      <c r="CD31" s="389"/>
      <c r="CE31" s="391"/>
      <c r="CF31" s="577" t="s">
        <v>316</v>
      </c>
      <c r="CG31" s="578"/>
      <c r="CH31" s="578"/>
      <c r="CI31" s="578"/>
      <c r="CJ31" s="578"/>
      <c r="CK31" s="578"/>
      <c r="CL31" s="578"/>
      <c r="CM31" s="578"/>
      <c r="CN31" s="578"/>
      <c r="CO31" s="578"/>
      <c r="CP31" s="578"/>
      <c r="CQ31" s="579"/>
      <c r="CR31" s="580">
        <v>16575</v>
      </c>
      <c r="CS31" s="607"/>
      <c r="CT31" s="607"/>
      <c r="CU31" s="607"/>
      <c r="CV31" s="607"/>
      <c r="CW31" s="607"/>
      <c r="CX31" s="607"/>
      <c r="CY31" s="608"/>
      <c r="CZ31" s="582">
        <v>0.4</v>
      </c>
      <c r="DA31" s="609"/>
      <c r="DB31" s="609"/>
      <c r="DC31" s="610"/>
      <c r="DD31" s="584">
        <v>16575</v>
      </c>
      <c r="DE31" s="607"/>
      <c r="DF31" s="607"/>
      <c r="DG31" s="607"/>
      <c r="DH31" s="607"/>
      <c r="DI31" s="607"/>
      <c r="DJ31" s="607"/>
      <c r="DK31" s="608"/>
      <c r="DL31" s="584">
        <v>16575</v>
      </c>
      <c r="DM31" s="607"/>
      <c r="DN31" s="607"/>
      <c r="DO31" s="607"/>
      <c r="DP31" s="607"/>
      <c r="DQ31" s="607"/>
      <c r="DR31" s="607"/>
      <c r="DS31" s="607"/>
      <c r="DT31" s="607"/>
      <c r="DU31" s="607"/>
      <c r="DV31" s="608"/>
      <c r="DW31" s="582">
        <v>0.8</v>
      </c>
      <c r="DX31" s="609"/>
      <c r="DY31" s="609"/>
      <c r="DZ31" s="609"/>
      <c r="EA31" s="609"/>
      <c r="EB31" s="609"/>
      <c r="EC31" s="618"/>
    </row>
    <row r="32" spans="2:133" ht="11.25" customHeight="1" x14ac:dyDescent="0.15">
      <c r="B32" s="577" t="s">
        <v>390</v>
      </c>
      <c r="C32" s="578"/>
      <c r="D32" s="578"/>
      <c r="E32" s="578"/>
      <c r="F32" s="578"/>
      <c r="G32" s="578"/>
      <c r="H32" s="578"/>
      <c r="I32" s="578"/>
      <c r="J32" s="578"/>
      <c r="K32" s="578"/>
      <c r="L32" s="578"/>
      <c r="M32" s="578"/>
      <c r="N32" s="578"/>
      <c r="O32" s="578"/>
      <c r="P32" s="578"/>
      <c r="Q32" s="579"/>
      <c r="R32" s="580">
        <v>421000</v>
      </c>
      <c r="S32" s="485"/>
      <c r="T32" s="485"/>
      <c r="U32" s="485"/>
      <c r="V32" s="485"/>
      <c r="W32" s="485"/>
      <c r="X32" s="485"/>
      <c r="Y32" s="581"/>
      <c r="Z32" s="628">
        <v>10.8</v>
      </c>
      <c r="AA32" s="628"/>
      <c r="AB32" s="628"/>
      <c r="AC32" s="628"/>
      <c r="AD32" s="629" t="s">
        <v>197</v>
      </c>
      <c r="AE32" s="629"/>
      <c r="AF32" s="629"/>
      <c r="AG32" s="629"/>
      <c r="AH32" s="629"/>
      <c r="AI32" s="629"/>
      <c r="AJ32" s="629"/>
      <c r="AK32" s="629"/>
      <c r="AL32" s="582" t="s">
        <v>197</v>
      </c>
      <c r="AM32" s="351"/>
      <c r="AN32" s="351"/>
      <c r="AO32" s="630"/>
      <c r="AP32" s="381"/>
      <c r="AQ32" s="382"/>
      <c r="AR32" s="382"/>
      <c r="AS32" s="382"/>
      <c r="AT32" s="645"/>
      <c r="AU32" s="47"/>
      <c r="AV32" s="47"/>
      <c r="AW32" s="47"/>
      <c r="AX32" s="591" t="s">
        <v>159</v>
      </c>
      <c r="AY32" s="592"/>
      <c r="AZ32" s="592"/>
      <c r="BA32" s="592"/>
      <c r="BB32" s="592"/>
      <c r="BC32" s="592"/>
      <c r="BD32" s="592"/>
      <c r="BE32" s="592"/>
      <c r="BF32" s="593"/>
      <c r="BG32" s="641">
        <v>100</v>
      </c>
      <c r="BH32" s="595"/>
      <c r="BI32" s="595"/>
      <c r="BJ32" s="595"/>
      <c r="BK32" s="595"/>
      <c r="BL32" s="595"/>
      <c r="BM32" s="626">
        <v>99.8</v>
      </c>
      <c r="BN32" s="595"/>
      <c r="BO32" s="595"/>
      <c r="BP32" s="595"/>
      <c r="BQ32" s="615"/>
      <c r="BR32" s="641">
        <v>99.9</v>
      </c>
      <c r="BS32" s="595"/>
      <c r="BT32" s="595"/>
      <c r="BU32" s="595"/>
      <c r="BV32" s="595"/>
      <c r="BW32" s="595"/>
      <c r="BX32" s="626">
        <v>97.6</v>
      </c>
      <c r="BY32" s="595"/>
      <c r="BZ32" s="595"/>
      <c r="CA32" s="595"/>
      <c r="CB32" s="615"/>
      <c r="CD32" s="392"/>
      <c r="CE32" s="394"/>
      <c r="CF32" s="577" t="s">
        <v>392</v>
      </c>
      <c r="CG32" s="578"/>
      <c r="CH32" s="578"/>
      <c r="CI32" s="578"/>
      <c r="CJ32" s="578"/>
      <c r="CK32" s="578"/>
      <c r="CL32" s="578"/>
      <c r="CM32" s="578"/>
      <c r="CN32" s="578"/>
      <c r="CO32" s="578"/>
      <c r="CP32" s="578"/>
      <c r="CQ32" s="579"/>
      <c r="CR32" s="580" t="s">
        <v>197</v>
      </c>
      <c r="CS32" s="485"/>
      <c r="CT32" s="485"/>
      <c r="CU32" s="485"/>
      <c r="CV32" s="485"/>
      <c r="CW32" s="485"/>
      <c r="CX32" s="485"/>
      <c r="CY32" s="581"/>
      <c r="CZ32" s="582" t="s">
        <v>197</v>
      </c>
      <c r="DA32" s="609"/>
      <c r="DB32" s="609"/>
      <c r="DC32" s="610"/>
      <c r="DD32" s="584" t="s">
        <v>197</v>
      </c>
      <c r="DE32" s="485"/>
      <c r="DF32" s="485"/>
      <c r="DG32" s="485"/>
      <c r="DH32" s="485"/>
      <c r="DI32" s="485"/>
      <c r="DJ32" s="485"/>
      <c r="DK32" s="581"/>
      <c r="DL32" s="584" t="s">
        <v>197</v>
      </c>
      <c r="DM32" s="485"/>
      <c r="DN32" s="485"/>
      <c r="DO32" s="485"/>
      <c r="DP32" s="485"/>
      <c r="DQ32" s="485"/>
      <c r="DR32" s="485"/>
      <c r="DS32" s="485"/>
      <c r="DT32" s="485"/>
      <c r="DU32" s="485"/>
      <c r="DV32" s="581"/>
      <c r="DW32" s="582" t="s">
        <v>197</v>
      </c>
      <c r="DX32" s="609"/>
      <c r="DY32" s="609"/>
      <c r="DZ32" s="609"/>
      <c r="EA32" s="609"/>
      <c r="EB32" s="609"/>
      <c r="EC32" s="618"/>
    </row>
    <row r="33" spans="2:133" ht="11.25" customHeight="1" x14ac:dyDescent="0.15">
      <c r="B33" s="577" t="s">
        <v>370</v>
      </c>
      <c r="C33" s="578"/>
      <c r="D33" s="578"/>
      <c r="E33" s="578"/>
      <c r="F33" s="578"/>
      <c r="G33" s="578"/>
      <c r="H33" s="578"/>
      <c r="I33" s="578"/>
      <c r="J33" s="578"/>
      <c r="K33" s="578"/>
      <c r="L33" s="578"/>
      <c r="M33" s="578"/>
      <c r="N33" s="578"/>
      <c r="O33" s="578"/>
      <c r="P33" s="578"/>
      <c r="Q33" s="579"/>
      <c r="R33" s="580">
        <v>131023</v>
      </c>
      <c r="S33" s="485"/>
      <c r="T33" s="485"/>
      <c r="U33" s="485"/>
      <c r="V33" s="485"/>
      <c r="W33" s="485"/>
      <c r="X33" s="485"/>
      <c r="Y33" s="581"/>
      <c r="Z33" s="628">
        <v>3.4</v>
      </c>
      <c r="AA33" s="628"/>
      <c r="AB33" s="628"/>
      <c r="AC33" s="628"/>
      <c r="AD33" s="629" t="s">
        <v>197</v>
      </c>
      <c r="AE33" s="629"/>
      <c r="AF33" s="629"/>
      <c r="AG33" s="629"/>
      <c r="AH33" s="629"/>
      <c r="AI33" s="629"/>
      <c r="AJ33" s="629"/>
      <c r="AK33" s="629"/>
      <c r="AL33" s="582" t="s">
        <v>197</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393</v>
      </c>
      <c r="CE33" s="578"/>
      <c r="CF33" s="578"/>
      <c r="CG33" s="578"/>
      <c r="CH33" s="578"/>
      <c r="CI33" s="578"/>
      <c r="CJ33" s="578"/>
      <c r="CK33" s="578"/>
      <c r="CL33" s="578"/>
      <c r="CM33" s="578"/>
      <c r="CN33" s="578"/>
      <c r="CO33" s="578"/>
      <c r="CP33" s="578"/>
      <c r="CQ33" s="579"/>
      <c r="CR33" s="580">
        <v>2163869</v>
      </c>
      <c r="CS33" s="607"/>
      <c r="CT33" s="607"/>
      <c r="CU33" s="607"/>
      <c r="CV33" s="607"/>
      <c r="CW33" s="607"/>
      <c r="CX33" s="607"/>
      <c r="CY33" s="608"/>
      <c r="CZ33" s="582">
        <v>57.6</v>
      </c>
      <c r="DA33" s="609"/>
      <c r="DB33" s="609"/>
      <c r="DC33" s="610"/>
      <c r="DD33" s="584">
        <v>1350881</v>
      </c>
      <c r="DE33" s="607"/>
      <c r="DF33" s="607"/>
      <c r="DG33" s="607"/>
      <c r="DH33" s="607"/>
      <c r="DI33" s="607"/>
      <c r="DJ33" s="607"/>
      <c r="DK33" s="608"/>
      <c r="DL33" s="584">
        <v>1043478</v>
      </c>
      <c r="DM33" s="607"/>
      <c r="DN33" s="607"/>
      <c r="DO33" s="607"/>
      <c r="DP33" s="607"/>
      <c r="DQ33" s="607"/>
      <c r="DR33" s="607"/>
      <c r="DS33" s="607"/>
      <c r="DT33" s="607"/>
      <c r="DU33" s="607"/>
      <c r="DV33" s="608"/>
      <c r="DW33" s="582">
        <v>47.5</v>
      </c>
      <c r="DX33" s="609"/>
      <c r="DY33" s="609"/>
      <c r="DZ33" s="609"/>
      <c r="EA33" s="609"/>
      <c r="EB33" s="609"/>
      <c r="EC33" s="618"/>
    </row>
    <row r="34" spans="2:133" ht="11.25" customHeight="1" x14ac:dyDescent="0.15">
      <c r="B34" s="577" t="s">
        <v>394</v>
      </c>
      <c r="C34" s="578"/>
      <c r="D34" s="578"/>
      <c r="E34" s="578"/>
      <c r="F34" s="578"/>
      <c r="G34" s="578"/>
      <c r="H34" s="578"/>
      <c r="I34" s="578"/>
      <c r="J34" s="578"/>
      <c r="K34" s="578"/>
      <c r="L34" s="578"/>
      <c r="M34" s="578"/>
      <c r="N34" s="578"/>
      <c r="O34" s="578"/>
      <c r="P34" s="578"/>
      <c r="Q34" s="579"/>
      <c r="R34" s="580">
        <v>77972</v>
      </c>
      <c r="S34" s="485"/>
      <c r="T34" s="485"/>
      <c r="U34" s="485"/>
      <c r="V34" s="485"/>
      <c r="W34" s="485"/>
      <c r="X34" s="485"/>
      <c r="Y34" s="581"/>
      <c r="Z34" s="628">
        <v>2</v>
      </c>
      <c r="AA34" s="628"/>
      <c r="AB34" s="628"/>
      <c r="AC34" s="628"/>
      <c r="AD34" s="629">
        <v>1824</v>
      </c>
      <c r="AE34" s="629"/>
      <c r="AF34" s="629"/>
      <c r="AG34" s="629"/>
      <c r="AH34" s="629"/>
      <c r="AI34" s="629"/>
      <c r="AJ34" s="629"/>
      <c r="AK34" s="629"/>
      <c r="AL34" s="582">
        <v>0.1</v>
      </c>
      <c r="AM34" s="351"/>
      <c r="AN34" s="351"/>
      <c r="AO34" s="630"/>
      <c r="AP34" s="18"/>
      <c r="AQ34" s="515" t="s">
        <v>396</v>
      </c>
      <c r="AR34" s="516"/>
      <c r="AS34" s="516"/>
      <c r="AT34" s="516"/>
      <c r="AU34" s="516"/>
      <c r="AV34" s="516"/>
      <c r="AW34" s="516"/>
      <c r="AX34" s="516"/>
      <c r="AY34" s="516"/>
      <c r="AZ34" s="516"/>
      <c r="BA34" s="516"/>
      <c r="BB34" s="516"/>
      <c r="BC34" s="516"/>
      <c r="BD34" s="516"/>
      <c r="BE34" s="516"/>
      <c r="BF34" s="558"/>
      <c r="BG34" s="515" t="s">
        <v>204</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397</v>
      </c>
      <c r="CE34" s="578"/>
      <c r="CF34" s="578"/>
      <c r="CG34" s="578"/>
      <c r="CH34" s="578"/>
      <c r="CI34" s="578"/>
      <c r="CJ34" s="578"/>
      <c r="CK34" s="578"/>
      <c r="CL34" s="578"/>
      <c r="CM34" s="578"/>
      <c r="CN34" s="578"/>
      <c r="CO34" s="578"/>
      <c r="CP34" s="578"/>
      <c r="CQ34" s="579"/>
      <c r="CR34" s="580">
        <v>717490</v>
      </c>
      <c r="CS34" s="485"/>
      <c r="CT34" s="485"/>
      <c r="CU34" s="485"/>
      <c r="CV34" s="485"/>
      <c r="CW34" s="485"/>
      <c r="CX34" s="485"/>
      <c r="CY34" s="581"/>
      <c r="CZ34" s="582">
        <v>19.100000000000001</v>
      </c>
      <c r="DA34" s="609"/>
      <c r="DB34" s="609"/>
      <c r="DC34" s="610"/>
      <c r="DD34" s="584">
        <v>573693</v>
      </c>
      <c r="DE34" s="485"/>
      <c r="DF34" s="485"/>
      <c r="DG34" s="485"/>
      <c r="DH34" s="485"/>
      <c r="DI34" s="485"/>
      <c r="DJ34" s="485"/>
      <c r="DK34" s="581"/>
      <c r="DL34" s="584">
        <v>450838</v>
      </c>
      <c r="DM34" s="485"/>
      <c r="DN34" s="485"/>
      <c r="DO34" s="485"/>
      <c r="DP34" s="485"/>
      <c r="DQ34" s="485"/>
      <c r="DR34" s="485"/>
      <c r="DS34" s="485"/>
      <c r="DT34" s="485"/>
      <c r="DU34" s="485"/>
      <c r="DV34" s="581"/>
      <c r="DW34" s="582">
        <v>20.5</v>
      </c>
      <c r="DX34" s="609"/>
      <c r="DY34" s="609"/>
      <c r="DZ34" s="609"/>
      <c r="EA34" s="609"/>
      <c r="EB34" s="609"/>
      <c r="EC34" s="618"/>
    </row>
    <row r="35" spans="2:133" ht="11.25" customHeight="1" x14ac:dyDescent="0.15">
      <c r="B35" s="577" t="s">
        <v>399</v>
      </c>
      <c r="C35" s="578"/>
      <c r="D35" s="578"/>
      <c r="E35" s="578"/>
      <c r="F35" s="578"/>
      <c r="G35" s="578"/>
      <c r="H35" s="578"/>
      <c r="I35" s="578"/>
      <c r="J35" s="578"/>
      <c r="K35" s="578"/>
      <c r="L35" s="578"/>
      <c r="M35" s="578"/>
      <c r="N35" s="578"/>
      <c r="O35" s="578"/>
      <c r="P35" s="578"/>
      <c r="Q35" s="579"/>
      <c r="R35" s="580">
        <v>205100</v>
      </c>
      <c r="S35" s="485"/>
      <c r="T35" s="485"/>
      <c r="U35" s="485"/>
      <c r="V35" s="485"/>
      <c r="W35" s="485"/>
      <c r="X35" s="485"/>
      <c r="Y35" s="581"/>
      <c r="Z35" s="628">
        <v>5.3</v>
      </c>
      <c r="AA35" s="628"/>
      <c r="AB35" s="628"/>
      <c r="AC35" s="628"/>
      <c r="AD35" s="629" t="s">
        <v>197</v>
      </c>
      <c r="AE35" s="629"/>
      <c r="AF35" s="629"/>
      <c r="AG35" s="629"/>
      <c r="AH35" s="629"/>
      <c r="AI35" s="629"/>
      <c r="AJ35" s="629"/>
      <c r="AK35" s="629"/>
      <c r="AL35" s="582" t="s">
        <v>197</v>
      </c>
      <c r="AM35" s="351"/>
      <c r="AN35" s="351"/>
      <c r="AO35" s="630"/>
      <c r="AP35" s="18"/>
      <c r="AQ35" s="631" t="s">
        <v>383</v>
      </c>
      <c r="AR35" s="632"/>
      <c r="AS35" s="632"/>
      <c r="AT35" s="632"/>
      <c r="AU35" s="632"/>
      <c r="AV35" s="632"/>
      <c r="AW35" s="632"/>
      <c r="AX35" s="632"/>
      <c r="AY35" s="633"/>
      <c r="AZ35" s="634">
        <v>166644</v>
      </c>
      <c r="BA35" s="635"/>
      <c r="BB35" s="635"/>
      <c r="BC35" s="635"/>
      <c r="BD35" s="635"/>
      <c r="BE35" s="635"/>
      <c r="BF35" s="636"/>
      <c r="BG35" s="637" t="s">
        <v>400</v>
      </c>
      <c r="BH35" s="638"/>
      <c r="BI35" s="638"/>
      <c r="BJ35" s="638"/>
      <c r="BK35" s="638"/>
      <c r="BL35" s="638"/>
      <c r="BM35" s="638"/>
      <c r="BN35" s="638"/>
      <c r="BO35" s="638"/>
      <c r="BP35" s="638"/>
      <c r="BQ35" s="638"/>
      <c r="BR35" s="638"/>
      <c r="BS35" s="638"/>
      <c r="BT35" s="638"/>
      <c r="BU35" s="639"/>
      <c r="BV35" s="634">
        <v>41775</v>
      </c>
      <c r="BW35" s="635"/>
      <c r="BX35" s="635"/>
      <c r="BY35" s="635"/>
      <c r="BZ35" s="635"/>
      <c r="CA35" s="635"/>
      <c r="CB35" s="636"/>
      <c r="CD35" s="577" t="s">
        <v>401</v>
      </c>
      <c r="CE35" s="578"/>
      <c r="CF35" s="578"/>
      <c r="CG35" s="578"/>
      <c r="CH35" s="578"/>
      <c r="CI35" s="578"/>
      <c r="CJ35" s="578"/>
      <c r="CK35" s="578"/>
      <c r="CL35" s="578"/>
      <c r="CM35" s="578"/>
      <c r="CN35" s="578"/>
      <c r="CO35" s="578"/>
      <c r="CP35" s="578"/>
      <c r="CQ35" s="579"/>
      <c r="CR35" s="580">
        <v>44443</v>
      </c>
      <c r="CS35" s="607"/>
      <c r="CT35" s="607"/>
      <c r="CU35" s="607"/>
      <c r="CV35" s="607"/>
      <c r="CW35" s="607"/>
      <c r="CX35" s="607"/>
      <c r="CY35" s="608"/>
      <c r="CZ35" s="582">
        <v>1.2</v>
      </c>
      <c r="DA35" s="609"/>
      <c r="DB35" s="609"/>
      <c r="DC35" s="610"/>
      <c r="DD35" s="584">
        <v>33707</v>
      </c>
      <c r="DE35" s="607"/>
      <c r="DF35" s="607"/>
      <c r="DG35" s="607"/>
      <c r="DH35" s="607"/>
      <c r="DI35" s="607"/>
      <c r="DJ35" s="607"/>
      <c r="DK35" s="608"/>
      <c r="DL35" s="584">
        <v>33707</v>
      </c>
      <c r="DM35" s="607"/>
      <c r="DN35" s="607"/>
      <c r="DO35" s="607"/>
      <c r="DP35" s="607"/>
      <c r="DQ35" s="607"/>
      <c r="DR35" s="607"/>
      <c r="DS35" s="607"/>
      <c r="DT35" s="607"/>
      <c r="DU35" s="607"/>
      <c r="DV35" s="608"/>
      <c r="DW35" s="582">
        <v>1.5</v>
      </c>
      <c r="DX35" s="609"/>
      <c r="DY35" s="609"/>
      <c r="DZ35" s="609"/>
      <c r="EA35" s="609"/>
      <c r="EB35" s="609"/>
      <c r="EC35" s="618"/>
    </row>
    <row r="36" spans="2:133" ht="11.25" customHeight="1" x14ac:dyDescent="0.15">
      <c r="B36" s="577" t="s">
        <v>404</v>
      </c>
      <c r="C36" s="578"/>
      <c r="D36" s="578"/>
      <c r="E36" s="578"/>
      <c r="F36" s="578"/>
      <c r="G36" s="578"/>
      <c r="H36" s="578"/>
      <c r="I36" s="578"/>
      <c r="J36" s="578"/>
      <c r="K36" s="578"/>
      <c r="L36" s="578"/>
      <c r="M36" s="578"/>
      <c r="N36" s="578"/>
      <c r="O36" s="578"/>
      <c r="P36" s="578"/>
      <c r="Q36" s="579"/>
      <c r="R36" s="580" t="s">
        <v>197</v>
      </c>
      <c r="S36" s="485"/>
      <c r="T36" s="485"/>
      <c r="U36" s="485"/>
      <c r="V36" s="485"/>
      <c r="W36" s="485"/>
      <c r="X36" s="485"/>
      <c r="Y36" s="581"/>
      <c r="Z36" s="628" t="s">
        <v>197</v>
      </c>
      <c r="AA36" s="628"/>
      <c r="AB36" s="628"/>
      <c r="AC36" s="628"/>
      <c r="AD36" s="629" t="s">
        <v>197</v>
      </c>
      <c r="AE36" s="629"/>
      <c r="AF36" s="629"/>
      <c r="AG36" s="629"/>
      <c r="AH36" s="629"/>
      <c r="AI36" s="629"/>
      <c r="AJ36" s="629"/>
      <c r="AK36" s="629"/>
      <c r="AL36" s="582" t="s">
        <v>197</v>
      </c>
      <c r="AM36" s="351"/>
      <c r="AN36" s="351"/>
      <c r="AO36" s="630"/>
      <c r="AQ36" s="619" t="s">
        <v>405</v>
      </c>
      <c r="AR36" s="496"/>
      <c r="AS36" s="496"/>
      <c r="AT36" s="496"/>
      <c r="AU36" s="496"/>
      <c r="AV36" s="496"/>
      <c r="AW36" s="496"/>
      <c r="AX36" s="496"/>
      <c r="AY36" s="620"/>
      <c r="AZ36" s="580">
        <v>44615</v>
      </c>
      <c r="BA36" s="485"/>
      <c r="BB36" s="485"/>
      <c r="BC36" s="485"/>
      <c r="BD36" s="607"/>
      <c r="BE36" s="607"/>
      <c r="BF36" s="621"/>
      <c r="BG36" s="577" t="s">
        <v>408</v>
      </c>
      <c r="BH36" s="578"/>
      <c r="BI36" s="578"/>
      <c r="BJ36" s="578"/>
      <c r="BK36" s="578"/>
      <c r="BL36" s="578"/>
      <c r="BM36" s="578"/>
      <c r="BN36" s="578"/>
      <c r="BO36" s="578"/>
      <c r="BP36" s="578"/>
      <c r="BQ36" s="578"/>
      <c r="BR36" s="578"/>
      <c r="BS36" s="578"/>
      <c r="BT36" s="578"/>
      <c r="BU36" s="579"/>
      <c r="BV36" s="580">
        <v>41775</v>
      </c>
      <c r="BW36" s="485"/>
      <c r="BX36" s="485"/>
      <c r="BY36" s="485"/>
      <c r="BZ36" s="485"/>
      <c r="CA36" s="485"/>
      <c r="CB36" s="622"/>
      <c r="CD36" s="577" t="s">
        <v>30</v>
      </c>
      <c r="CE36" s="578"/>
      <c r="CF36" s="578"/>
      <c r="CG36" s="578"/>
      <c r="CH36" s="578"/>
      <c r="CI36" s="578"/>
      <c r="CJ36" s="578"/>
      <c r="CK36" s="578"/>
      <c r="CL36" s="578"/>
      <c r="CM36" s="578"/>
      <c r="CN36" s="578"/>
      <c r="CO36" s="578"/>
      <c r="CP36" s="578"/>
      <c r="CQ36" s="579"/>
      <c r="CR36" s="580">
        <v>1044451</v>
      </c>
      <c r="CS36" s="485"/>
      <c r="CT36" s="485"/>
      <c r="CU36" s="485"/>
      <c r="CV36" s="485"/>
      <c r="CW36" s="485"/>
      <c r="CX36" s="485"/>
      <c r="CY36" s="581"/>
      <c r="CZ36" s="582">
        <v>27.8</v>
      </c>
      <c r="DA36" s="609"/>
      <c r="DB36" s="609"/>
      <c r="DC36" s="610"/>
      <c r="DD36" s="584">
        <v>485088</v>
      </c>
      <c r="DE36" s="485"/>
      <c r="DF36" s="485"/>
      <c r="DG36" s="485"/>
      <c r="DH36" s="485"/>
      <c r="DI36" s="485"/>
      <c r="DJ36" s="485"/>
      <c r="DK36" s="581"/>
      <c r="DL36" s="584">
        <v>416051</v>
      </c>
      <c r="DM36" s="485"/>
      <c r="DN36" s="485"/>
      <c r="DO36" s="485"/>
      <c r="DP36" s="485"/>
      <c r="DQ36" s="485"/>
      <c r="DR36" s="485"/>
      <c r="DS36" s="485"/>
      <c r="DT36" s="485"/>
      <c r="DU36" s="485"/>
      <c r="DV36" s="581"/>
      <c r="DW36" s="582">
        <v>19</v>
      </c>
      <c r="DX36" s="609"/>
      <c r="DY36" s="609"/>
      <c r="DZ36" s="609"/>
      <c r="EA36" s="609"/>
      <c r="EB36" s="609"/>
      <c r="EC36" s="618"/>
    </row>
    <row r="37" spans="2:133" ht="11.25" customHeight="1" x14ac:dyDescent="0.15">
      <c r="B37" s="577" t="s">
        <v>409</v>
      </c>
      <c r="C37" s="578"/>
      <c r="D37" s="578"/>
      <c r="E37" s="578"/>
      <c r="F37" s="578"/>
      <c r="G37" s="578"/>
      <c r="H37" s="578"/>
      <c r="I37" s="578"/>
      <c r="J37" s="578"/>
      <c r="K37" s="578"/>
      <c r="L37" s="578"/>
      <c r="M37" s="578"/>
      <c r="N37" s="578"/>
      <c r="O37" s="578"/>
      <c r="P37" s="578"/>
      <c r="Q37" s="579"/>
      <c r="R37" s="580">
        <v>99800</v>
      </c>
      <c r="S37" s="485"/>
      <c r="T37" s="485"/>
      <c r="U37" s="485"/>
      <c r="V37" s="485"/>
      <c r="W37" s="485"/>
      <c r="X37" s="485"/>
      <c r="Y37" s="581"/>
      <c r="Z37" s="628">
        <v>2.6</v>
      </c>
      <c r="AA37" s="628"/>
      <c r="AB37" s="628"/>
      <c r="AC37" s="628"/>
      <c r="AD37" s="629" t="s">
        <v>197</v>
      </c>
      <c r="AE37" s="629"/>
      <c r="AF37" s="629"/>
      <c r="AG37" s="629"/>
      <c r="AH37" s="629"/>
      <c r="AI37" s="629"/>
      <c r="AJ37" s="629"/>
      <c r="AK37" s="629"/>
      <c r="AL37" s="582" t="s">
        <v>197</v>
      </c>
      <c r="AM37" s="351"/>
      <c r="AN37" s="351"/>
      <c r="AO37" s="630"/>
      <c r="AQ37" s="619" t="s">
        <v>411</v>
      </c>
      <c r="AR37" s="496"/>
      <c r="AS37" s="496"/>
      <c r="AT37" s="496"/>
      <c r="AU37" s="496"/>
      <c r="AV37" s="496"/>
      <c r="AW37" s="496"/>
      <c r="AX37" s="496"/>
      <c r="AY37" s="620"/>
      <c r="AZ37" s="580">
        <v>15743</v>
      </c>
      <c r="BA37" s="485"/>
      <c r="BB37" s="485"/>
      <c r="BC37" s="485"/>
      <c r="BD37" s="607"/>
      <c r="BE37" s="607"/>
      <c r="BF37" s="621"/>
      <c r="BG37" s="577" t="s">
        <v>412</v>
      </c>
      <c r="BH37" s="578"/>
      <c r="BI37" s="578"/>
      <c r="BJ37" s="578"/>
      <c r="BK37" s="578"/>
      <c r="BL37" s="578"/>
      <c r="BM37" s="578"/>
      <c r="BN37" s="578"/>
      <c r="BO37" s="578"/>
      <c r="BP37" s="578"/>
      <c r="BQ37" s="578"/>
      <c r="BR37" s="578"/>
      <c r="BS37" s="578"/>
      <c r="BT37" s="578"/>
      <c r="BU37" s="579"/>
      <c r="BV37" s="580">
        <v>589</v>
      </c>
      <c r="BW37" s="485"/>
      <c r="BX37" s="485"/>
      <c r="BY37" s="485"/>
      <c r="BZ37" s="485"/>
      <c r="CA37" s="485"/>
      <c r="CB37" s="622"/>
      <c r="CD37" s="577" t="s">
        <v>158</v>
      </c>
      <c r="CE37" s="578"/>
      <c r="CF37" s="578"/>
      <c r="CG37" s="578"/>
      <c r="CH37" s="578"/>
      <c r="CI37" s="578"/>
      <c r="CJ37" s="578"/>
      <c r="CK37" s="578"/>
      <c r="CL37" s="578"/>
      <c r="CM37" s="578"/>
      <c r="CN37" s="578"/>
      <c r="CO37" s="578"/>
      <c r="CP37" s="578"/>
      <c r="CQ37" s="579"/>
      <c r="CR37" s="580">
        <v>224558</v>
      </c>
      <c r="CS37" s="607"/>
      <c r="CT37" s="607"/>
      <c r="CU37" s="607"/>
      <c r="CV37" s="607"/>
      <c r="CW37" s="607"/>
      <c r="CX37" s="607"/>
      <c r="CY37" s="608"/>
      <c r="CZ37" s="582">
        <v>6</v>
      </c>
      <c r="DA37" s="609"/>
      <c r="DB37" s="609"/>
      <c r="DC37" s="610"/>
      <c r="DD37" s="584">
        <v>223357</v>
      </c>
      <c r="DE37" s="607"/>
      <c r="DF37" s="607"/>
      <c r="DG37" s="607"/>
      <c r="DH37" s="607"/>
      <c r="DI37" s="607"/>
      <c r="DJ37" s="607"/>
      <c r="DK37" s="608"/>
      <c r="DL37" s="584">
        <v>223357</v>
      </c>
      <c r="DM37" s="607"/>
      <c r="DN37" s="607"/>
      <c r="DO37" s="607"/>
      <c r="DP37" s="607"/>
      <c r="DQ37" s="607"/>
      <c r="DR37" s="607"/>
      <c r="DS37" s="607"/>
      <c r="DT37" s="607"/>
      <c r="DU37" s="607"/>
      <c r="DV37" s="608"/>
      <c r="DW37" s="582">
        <v>10.199999999999999</v>
      </c>
      <c r="DX37" s="609"/>
      <c r="DY37" s="609"/>
      <c r="DZ37" s="609"/>
      <c r="EA37" s="609"/>
      <c r="EB37" s="609"/>
      <c r="EC37" s="618"/>
    </row>
    <row r="38" spans="2:133" ht="11.25" customHeight="1" x14ac:dyDescent="0.15">
      <c r="B38" s="591" t="s">
        <v>410</v>
      </c>
      <c r="C38" s="592"/>
      <c r="D38" s="592"/>
      <c r="E38" s="592"/>
      <c r="F38" s="592"/>
      <c r="G38" s="592"/>
      <c r="H38" s="592"/>
      <c r="I38" s="592"/>
      <c r="J38" s="592"/>
      <c r="K38" s="592"/>
      <c r="L38" s="592"/>
      <c r="M38" s="592"/>
      <c r="N38" s="592"/>
      <c r="O38" s="592"/>
      <c r="P38" s="592"/>
      <c r="Q38" s="593"/>
      <c r="R38" s="594">
        <v>3880940</v>
      </c>
      <c r="S38" s="614"/>
      <c r="T38" s="614"/>
      <c r="U38" s="614"/>
      <c r="V38" s="614"/>
      <c r="W38" s="614"/>
      <c r="X38" s="614"/>
      <c r="Y38" s="623"/>
      <c r="Z38" s="624">
        <v>100</v>
      </c>
      <c r="AA38" s="624"/>
      <c r="AB38" s="624"/>
      <c r="AC38" s="624"/>
      <c r="AD38" s="625">
        <v>2095440</v>
      </c>
      <c r="AE38" s="625"/>
      <c r="AF38" s="625"/>
      <c r="AG38" s="625"/>
      <c r="AH38" s="625"/>
      <c r="AI38" s="625"/>
      <c r="AJ38" s="625"/>
      <c r="AK38" s="625"/>
      <c r="AL38" s="597">
        <v>100</v>
      </c>
      <c r="AM38" s="626"/>
      <c r="AN38" s="626"/>
      <c r="AO38" s="627"/>
      <c r="AQ38" s="619" t="s">
        <v>309</v>
      </c>
      <c r="AR38" s="496"/>
      <c r="AS38" s="496"/>
      <c r="AT38" s="496"/>
      <c r="AU38" s="496"/>
      <c r="AV38" s="496"/>
      <c r="AW38" s="496"/>
      <c r="AX38" s="496"/>
      <c r="AY38" s="620"/>
      <c r="AZ38" s="580" t="s">
        <v>197</v>
      </c>
      <c r="BA38" s="485"/>
      <c r="BB38" s="485"/>
      <c r="BC38" s="485"/>
      <c r="BD38" s="607"/>
      <c r="BE38" s="607"/>
      <c r="BF38" s="621"/>
      <c r="BG38" s="577" t="s">
        <v>334</v>
      </c>
      <c r="BH38" s="578"/>
      <c r="BI38" s="578"/>
      <c r="BJ38" s="578"/>
      <c r="BK38" s="578"/>
      <c r="BL38" s="578"/>
      <c r="BM38" s="578"/>
      <c r="BN38" s="578"/>
      <c r="BO38" s="578"/>
      <c r="BP38" s="578"/>
      <c r="BQ38" s="578"/>
      <c r="BR38" s="578"/>
      <c r="BS38" s="578"/>
      <c r="BT38" s="578"/>
      <c r="BU38" s="579"/>
      <c r="BV38" s="580">
        <v>1777</v>
      </c>
      <c r="BW38" s="485"/>
      <c r="BX38" s="485"/>
      <c r="BY38" s="485"/>
      <c r="BZ38" s="485"/>
      <c r="CA38" s="485"/>
      <c r="CB38" s="622"/>
      <c r="CD38" s="577" t="s">
        <v>413</v>
      </c>
      <c r="CE38" s="578"/>
      <c r="CF38" s="578"/>
      <c r="CG38" s="578"/>
      <c r="CH38" s="578"/>
      <c r="CI38" s="578"/>
      <c r="CJ38" s="578"/>
      <c r="CK38" s="578"/>
      <c r="CL38" s="578"/>
      <c r="CM38" s="578"/>
      <c r="CN38" s="578"/>
      <c r="CO38" s="578"/>
      <c r="CP38" s="578"/>
      <c r="CQ38" s="579"/>
      <c r="CR38" s="580">
        <v>166644</v>
      </c>
      <c r="CS38" s="485"/>
      <c r="CT38" s="485"/>
      <c r="CU38" s="485"/>
      <c r="CV38" s="485"/>
      <c r="CW38" s="485"/>
      <c r="CX38" s="485"/>
      <c r="CY38" s="581"/>
      <c r="CZ38" s="582">
        <v>4.4000000000000004</v>
      </c>
      <c r="DA38" s="609"/>
      <c r="DB38" s="609"/>
      <c r="DC38" s="610"/>
      <c r="DD38" s="584">
        <v>150439</v>
      </c>
      <c r="DE38" s="485"/>
      <c r="DF38" s="485"/>
      <c r="DG38" s="485"/>
      <c r="DH38" s="485"/>
      <c r="DI38" s="485"/>
      <c r="DJ38" s="485"/>
      <c r="DK38" s="581"/>
      <c r="DL38" s="584">
        <v>142882</v>
      </c>
      <c r="DM38" s="485"/>
      <c r="DN38" s="485"/>
      <c r="DO38" s="485"/>
      <c r="DP38" s="485"/>
      <c r="DQ38" s="485"/>
      <c r="DR38" s="485"/>
      <c r="DS38" s="485"/>
      <c r="DT38" s="485"/>
      <c r="DU38" s="485"/>
      <c r="DV38" s="581"/>
      <c r="DW38" s="582">
        <v>6.5</v>
      </c>
      <c r="DX38" s="609"/>
      <c r="DY38" s="609"/>
      <c r="DZ38" s="609"/>
      <c r="EA38" s="609"/>
      <c r="EB38" s="609"/>
      <c r="EC38" s="618"/>
    </row>
    <row r="39" spans="2:133" ht="11.25" customHeight="1" x14ac:dyDescent="0.15">
      <c r="AQ39" s="619" t="s">
        <v>414</v>
      </c>
      <c r="AR39" s="496"/>
      <c r="AS39" s="496"/>
      <c r="AT39" s="496"/>
      <c r="AU39" s="496"/>
      <c r="AV39" s="496"/>
      <c r="AW39" s="496"/>
      <c r="AX39" s="496"/>
      <c r="AY39" s="620"/>
      <c r="AZ39" s="580" t="s">
        <v>197</v>
      </c>
      <c r="BA39" s="485"/>
      <c r="BB39" s="485"/>
      <c r="BC39" s="485"/>
      <c r="BD39" s="607"/>
      <c r="BE39" s="607"/>
      <c r="BF39" s="621"/>
      <c r="BG39" s="617" t="s">
        <v>58</v>
      </c>
      <c r="BH39" s="442"/>
      <c r="BI39" s="442"/>
      <c r="BJ39" s="442"/>
      <c r="BK39" s="442"/>
      <c r="BL39" s="7"/>
      <c r="BM39" s="578" t="s">
        <v>415</v>
      </c>
      <c r="BN39" s="578"/>
      <c r="BO39" s="578"/>
      <c r="BP39" s="578"/>
      <c r="BQ39" s="578"/>
      <c r="BR39" s="578"/>
      <c r="BS39" s="578"/>
      <c r="BT39" s="578"/>
      <c r="BU39" s="579"/>
      <c r="BV39" s="580">
        <v>201</v>
      </c>
      <c r="BW39" s="485"/>
      <c r="BX39" s="485"/>
      <c r="BY39" s="485"/>
      <c r="BZ39" s="485"/>
      <c r="CA39" s="485"/>
      <c r="CB39" s="622"/>
      <c r="CD39" s="577" t="s">
        <v>419</v>
      </c>
      <c r="CE39" s="578"/>
      <c r="CF39" s="578"/>
      <c r="CG39" s="578"/>
      <c r="CH39" s="578"/>
      <c r="CI39" s="578"/>
      <c r="CJ39" s="578"/>
      <c r="CK39" s="578"/>
      <c r="CL39" s="578"/>
      <c r="CM39" s="578"/>
      <c r="CN39" s="578"/>
      <c r="CO39" s="578"/>
      <c r="CP39" s="578"/>
      <c r="CQ39" s="579"/>
      <c r="CR39" s="580">
        <v>180841</v>
      </c>
      <c r="CS39" s="607"/>
      <c r="CT39" s="607"/>
      <c r="CU39" s="607"/>
      <c r="CV39" s="607"/>
      <c r="CW39" s="607"/>
      <c r="CX39" s="607"/>
      <c r="CY39" s="608"/>
      <c r="CZ39" s="582">
        <v>4.8</v>
      </c>
      <c r="DA39" s="609"/>
      <c r="DB39" s="609"/>
      <c r="DC39" s="610"/>
      <c r="DD39" s="584">
        <v>107954</v>
      </c>
      <c r="DE39" s="607"/>
      <c r="DF39" s="607"/>
      <c r="DG39" s="607"/>
      <c r="DH39" s="607"/>
      <c r="DI39" s="607"/>
      <c r="DJ39" s="607"/>
      <c r="DK39" s="608"/>
      <c r="DL39" s="584" t="s">
        <v>197</v>
      </c>
      <c r="DM39" s="607"/>
      <c r="DN39" s="607"/>
      <c r="DO39" s="607"/>
      <c r="DP39" s="607"/>
      <c r="DQ39" s="607"/>
      <c r="DR39" s="607"/>
      <c r="DS39" s="607"/>
      <c r="DT39" s="607"/>
      <c r="DU39" s="607"/>
      <c r="DV39" s="608"/>
      <c r="DW39" s="582" t="s">
        <v>197</v>
      </c>
      <c r="DX39" s="609"/>
      <c r="DY39" s="609"/>
      <c r="DZ39" s="609"/>
      <c r="EA39" s="609"/>
      <c r="EB39" s="609"/>
      <c r="EC39" s="618"/>
    </row>
    <row r="40" spans="2:133" ht="11.25" customHeight="1" x14ac:dyDescent="0.15">
      <c r="AQ40" s="619" t="s">
        <v>420</v>
      </c>
      <c r="AR40" s="496"/>
      <c r="AS40" s="496"/>
      <c r="AT40" s="496"/>
      <c r="AU40" s="496"/>
      <c r="AV40" s="496"/>
      <c r="AW40" s="496"/>
      <c r="AX40" s="496"/>
      <c r="AY40" s="620"/>
      <c r="AZ40" s="580">
        <v>28870</v>
      </c>
      <c r="BA40" s="485"/>
      <c r="BB40" s="485"/>
      <c r="BC40" s="485"/>
      <c r="BD40" s="607"/>
      <c r="BE40" s="607"/>
      <c r="BF40" s="621"/>
      <c r="BG40" s="617"/>
      <c r="BH40" s="442"/>
      <c r="BI40" s="442"/>
      <c r="BJ40" s="442"/>
      <c r="BK40" s="442"/>
      <c r="BL40" s="7"/>
      <c r="BM40" s="578" t="s">
        <v>340</v>
      </c>
      <c r="BN40" s="578"/>
      <c r="BO40" s="578"/>
      <c r="BP40" s="578"/>
      <c r="BQ40" s="578"/>
      <c r="BR40" s="578"/>
      <c r="BS40" s="578"/>
      <c r="BT40" s="578"/>
      <c r="BU40" s="579"/>
      <c r="BV40" s="580" t="s">
        <v>197</v>
      </c>
      <c r="BW40" s="485"/>
      <c r="BX40" s="485"/>
      <c r="BY40" s="485"/>
      <c r="BZ40" s="485"/>
      <c r="CA40" s="485"/>
      <c r="CB40" s="622"/>
      <c r="CD40" s="577" t="s">
        <v>363</v>
      </c>
      <c r="CE40" s="578"/>
      <c r="CF40" s="578"/>
      <c r="CG40" s="578"/>
      <c r="CH40" s="578"/>
      <c r="CI40" s="578"/>
      <c r="CJ40" s="578"/>
      <c r="CK40" s="578"/>
      <c r="CL40" s="578"/>
      <c r="CM40" s="578"/>
      <c r="CN40" s="578"/>
      <c r="CO40" s="578"/>
      <c r="CP40" s="578"/>
      <c r="CQ40" s="579"/>
      <c r="CR40" s="580">
        <v>10000</v>
      </c>
      <c r="CS40" s="485"/>
      <c r="CT40" s="485"/>
      <c r="CU40" s="485"/>
      <c r="CV40" s="485"/>
      <c r="CW40" s="485"/>
      <c r="CX40" s="485"/>
      <c r="CY40" s="581"/>
      <c r="CZ40" s="582">
        <v>0.3</v>
      </c>
      <c r="DA40" s="609"/>
      <c r="DB40" s="609"/>
      <c r="DC40" s="610"/>
      <c r="DD40" s="584" t="s">
        <v>197</v>
      </c>
      <c r="DE40" s="485"/>
      <c r="DF40" s="485"/>
      <c r="DG40" s="485"/>
      <c r="DH40" s="485"/>
      <c r="DI40" s="485"/>
      <c r="DJ40" s="485"/>
      <c r="DK40" s="581"/>
      <c r="DL40" s="584" t="s">
        <v>197</v>
      </c>
      <c r="DM40" s="485"/>
      <c r="DN40" s="485"/>
      <c r="DO40" s="485"/>
      <c r="DP40" s="485"/>
      <c r="DQ40" s="485"/>
      <c r="DR40" s="485"/>
      <c r="DS40" s="485"/>
      <c r="DT40" s="485"/>
      <c r="DU40" s="485"/>
      <c r="DV40" s="581"/>
      <c r="DW40" s="582" t="s">
        <v>197</v>
      </c>
      <c r="DX40" s="609"/>
      <c r="DY40" s="609"/>
      <c r="DZ40" s="609"/>
      <c r="EA40" s="609"/>
      <c r="EB40" s="609"/>
      <c r="EC40" s="618"/>
    </row>
    <row r="41" spans="2:133" ht="11.25" customHeight="1" x14ac:dyDescent="0.15">
      <c r="AQ41" s="611" t="s">
        <v>421</v>
      </c>
      <c r="AR41" s="612"/>
      <c r="AS41" s="612"/>
      <c r="AT41" s="612"/>
      <c r="AU41" s="612"/>
      <c r="AV41" s="612"/>
      <c r="AW41" s="612"/>
      <c r="AX41" s="612"/>
      <c r="AY41" s="613"/>
      <c r="AZ41" s="594">
        <v>77416</v>
      </c>
      <c r="BA41" s="614"/>
      <c r="BB41" s="614"/>
      <c r="BC41" s="614"/>
      <c r="BD41" s="595"/>
      <c r="BE41" s="595"/>
      <c r="BF41" s="615"/>
      <c r="BG41" s="381"/>
      <c r="BH41" s="382"/>
      <c r="BI41" s="382"/>
      <c r="BJ41" s="382"/>
      <c r="BK41" s="382"/>
      <c r="BL41" s="23"/>
      <c r="BM41" s="592" t="s">
        <v>422</v>
      </c>
      <c r="BN41" s="592"/>
      <c r="BO41" s="592"/>
      <c r="BP41" s="592"/>
      <c r="BQ41" s="592"/>
      <c r="BR41" s="592"/>
      <c r="BS41" s="592"/>
      <c r="BT41" s="592"/>
      <c r="BU41" s="593"/>
      <c r="BV41" s="594">
        <v>241</v>
      </c>
      <c r="BW41" s="614"/>
      <c r="BX41" s="614"/>
      <c r="BY41" s="614"/>
      <c r="BZ41" s="614"/>
      <c r="CA41" s="614"/>
      <c r="CB41" s="616"/>
      <c r="CD41" s="577" t="s">
        <v>287</v>
      </c>
      <c r="CE41" s="578"/>
      <c r="CF41" s="578"/>
      <c r="CG41" s="578"/>
      <c r="CH41" s="578"/>
      <c r="CI41" s="578"/>
      <c r="CJ41" s="578"/>
      <c r="CK41" s="578"/>
      <c r="CL41" s="578"/>
      <c r="CM41" s="578"/>
      <c r="CN41" s="578"/>
      <c r="CO41" s="578"/>
      <c r="CP41" s="578"/>
      <c r="CQ41" s="579"/>
      <c r="CR41" s="580" t="s">
        <v>197</v>
      </c>
      <c r="CS41" s="607"/>
      <c r="CT41" s="607"/>
      <c r="CU41" s="607"/>
      <c r="CV41" s="607"/>
      <c r="CW41" s="607"/>
      <c r="CX41" s="607"/>
      <c r="CY41" s="608"/>
      <c r="CZ41" s="582" t="s">
        <v>197</v>
      </c>
      <c r="DA41" s="609"/>
      <c r="DB41" s="609"/>
      <c r="DC41" s="610"/>
      <c r="DD41" s="584" t="s">
        <v>197</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279</v>
      </c>
      <c r="CE42" s="578"/>
      <c r="CF42" s="578"/>
      <c r="CG42" s="578"/>
      <c r="CH42" s="578"/>
      <c r="CI42" s="578"/>
      <c r="CJ42" s="578"/>
      <c r="CK42" s="578"/>
      <c r="CL42" s="578"/>
      <c r="CM42" s="578"/>
      <c r="CN42" s="578"/>
      <c r="CO42" s="578"/>
      <c r="CP42" s="578"/>
      <c r="CQ42" s="579"/>
      <c r="CR42" s="580">
        <v>265397</v>
      </c>
      <c r="CS42" s="485"/>
      <c r="CT42" s="485"/>
      <c r="CU42" s="485"/>
      <c r="CV42" s="485"/>
      <c r="CW42" s="485"/>
      <c r="CX42" s="485"/>
      <c r="CY42" s="581"/>
      <c r="CZ42" s="582">
        <v>7.1</v>
      </c>
      <c r="DA42" s="351"/>
      <c r="DB42" s="351"/>
      <c r="DC42" s="583"/>
      <c r="DD42" s="584">
        <v>76567</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403</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82</v>
      </c>
      <c r="CE43" s="578"/>
      <c r="CF43" s="578"/>
      <c r="CG43" s="578"/>
      <c r="CH43" s="578"/>
      <c r="CI43" s="578"/>
      <c r="CJ43" s="578"/>
      <c r="CK43" s="578"/>
      <c r="CL43" s="578"/>
      <c r="CM43" s="578"/>
      <c r="CN43" s="578"/>
      <c r="CO43" s="578"/>
      <c r="CP43" s="578"/>
      <c r="CQ43" s="579"/>
      <c r="CR43" s="580">
        <v>6385</v>
      </c>
      <c r="CS43" s="607"/>
      <c r="CT43" s="607"/>
      <c r="CU43" s="607"/>
      <c r="CV43" s="607"/>
      <c r="CW43" s="607"/>
      <c r="CX43" s="607"/>
      <c r="CY43" s="608"/>
      <c r="CZ43" s="582">
        <v>0.2</v>
      </c>
      <c r="DA43" s="609"/>
      <c r="DB43" s="609"/>
      <c r="DC43" s="610"/>
      <c r="DD43" s="584" t="s">
        <v>197</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266</v>
      </c>
      <c r="CD44" s="386" t="s">
        <v>175</v>
      </c>
      <c r="CE44" s="388"/>
      <c r="CF44" s="577" t="s">
        <v>423</v>
      </c>
      <c r="CG44" s="578"/>
      <c r="CH44" s="578"/>
      <c r="CI44" s="578"/>
      <c r="CJ44" s="578"/>
      <c r="CK44" s="578"/>
      <c r="CL44" s="578"/>
      <c r="CM44" s="578"/>
      <c r="CN44" s="578"/>
      <c r="CO44" s="578"/>
      <c r="CP44" s="578"/>
      <c r="CQ44" s="579"/>
      <c r="CR44" s="580">
        <v>265397</v>
      </c>
      <c r="CS44" s="485"/>
      <c r="CT44" s="485"/>
      <c r="CU44" s="485"/>
      <c r="CV44" s="485"/>
      <c r="CW44" s="485"/>
      <c r="CX44" s="485"/>
      <c r="CY44" s="581"/>
      <c r="CZ44" s="582">
        <v>7.1</v>
      </c>
      <c r="DA44" s="351"/>
      <c r="DB44" s="351"/>
      <c r="DC44" s="583"/>
      <c r="DD44" s="584">
        <v>76567</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424</v>
      </c>
      <c r="CG45" s="578"/>
      <c r="CH45" s="578"/>
      <c r="CI45" s="578"/>
      <c r="CJ45" s="578"/>
      <c r="CK45" s="578"/>
      <c r="CL45" s="578"/>
      <c r="CM45" s="578"/>
      <c r="CN45" s="578"/>
      <c r="CO45" s="578"/>
      <c r="CP45" s="578"/>
      <c r="CQ45" s="579"/>
      <c r="CR45" s="580">
        <v>22271</v>
      </c>
      <c r="CS45" s="607"/>
      <c r="CT45" s="607"/>
      <c r="CU45" s="607"/>
      <c r="CV45" s="607"/>
      <c r="CW45" s="607"/>
      <c r="CX45" s="607"/>
      <c r="CY45" s="608"/>
      <c r="CZ45" s="582">
        <v>0.6</v>
      </c>
      <c r="DA45" s="609"/>
      <c r="DB45" s="609"/>
      <c r="DC45" s="610"/>
      <c r="DD45" s="584">
        <v>2794</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425</v>
      </c>
      <c r="CG46" s="578"/>
      <c r="CH46" s="578"/>
      <c r="CI46" s="578"/>
      <c r="CJ46" s="578"/>
      <c r="CK46" s="578"/>
      <c r="CL46" s="578"/>
      <c r="CM46" s="578"/>
      <c r="CN46" s="578"/>
      <c r="CO46" s="578"/>
      <c r="CP46" s="578"/>
      <c r="CQ46" s="579"/>
      <c r="CR46" s="580">
        <v>214876</v>
      </c>
      <c r="CS46" s="485"/>
      <c r="CT46" s="485"/>
      <c r="CU46" s="485"/>
      <c r="CV46" s="485"/>
      <c r="CW46" s="485"/>
      <c r="CX46" s="485"/>
      <c r="CY46" s="581"/>
      <c r="CZ46" s="582">
        <v>5.7</v>
      </c>
      <c r="DA46" s="351"/>
      <c r="DB46" s="351"/>
      <c r="DC46" s="583"/>
      <c r="DD46" s="584">
        <v>65823</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427</v>
      </c>
      <c r="CG47" s="578"/>
      <c r="CH47" s="578"/>
      <c r="CI47" s="578"/>
      <c r="CJ47" s="578"/>
      <c r="CK47" s="578"/>
      <c r="CL47" s="578"/>
      <c r="CM47" s="578"/>
      <c r="CN47" s="578"/>
      <c r="CO47" s="578"/>
      <c r="CP47" s="578"/>
      <c r="CQ47" s="579"/>
      <c r="CR47" s="580" t="s">
        <v>197</v>
      </c>
      <c r="CS47" s="607"/>
      <c r="CT47" s="607"/>
      <c r="CU47" s="607"/>
      <c r="CV47" s="607"/>
      <c r="CW47" s="607"/>
      <c r="CX47" s="607"/>
      <c r="CY47" s="608"/>
      <c r="CZ47" s="582" t="s">
        <v>197</v>
      </c>
      <c r="DA47" s="609"/>
      <c r="DB47" s="609"/>
      <c r="DC47" s="610"/>
      <c r="DD47" s="584" t="s">
        <v>197</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428</v>
      </c>
      <c r="CG48" s="578"/>
      <c r="CH48" s="578"/>
      <c r="CI48" s="578"/>
      <c r="CJ48" s="578"/>
      <c r="CK48" s="578"/>
      <c r="CL48" s="578"/>
      <c r="CM48" s="578"/>
      <c r="CN48" s="578"/>
      <c r="CO48" s="578"/>
      <c r="CP48" s="578"/>
      <c r="CQ48" s="579"/>
      <c r="CR48" s="580" t="s">
        <v>197</v>
      </c>
      <c r="CS48" s="485"/>
      <c r="CT48" s="485"/>
      <c r="CU48" s="485"/>
      <c r="CV48" s="485"/>
      <c r="CW48" s="485"/>
      <c r="CX48" s="485"/>
      <c r="CY48" s="581"/>
      <c r="CZ48" s="582" t="s">
        <v>197</v>
      </c>
      <c r="DA48" s="351"/>
      <c r="DB48" s="351"/>
      <c r="DC48" s="583"/>
      <c r="DD48" s="584" t="s">
        <v>197</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189</v>
      </c>
      <c r="CE49" s="592"/>
      <c r="CF49" s="592"/>
      <c r="CG49" s="592"/>
      <c r="CH49" s="592"/>
      <c r="CI49" s="592"/>
      <c r="CJ49" s="592"/>
      <c r="CK49" s="592"/>
      <c r="CL49" s="592"/>
      <c r="CM49" s="592"/>
      <c r="CN49" s="592"/>
      <c r="CO49" s="592"/>
      <c r="CP49" s="592"/>
      <c r="CQ49" s="593"/>
      <c r="CR49" s="594">
        <v>3756084</v>
      </c>
      <c r="CS49" s="595"/>
      <c r="CT49" s="595"/>
      <c r="CU49" s="595"/>
      <c r="CV49" s="595"/>
      <c r="CW49" s="595"/>
      <c r="CX49" s="595"/>
      <c r="CY49" s="596"/>
      <c r="CZ49" s="597">
        <v>100</v>
      </c>
      <c r="DA49" s="598"/>
      <c r="DB49" s="598"/>
      <c r="DC49" s="599"/>
      <c r="DD49" s="600">
        <v>2603745</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ZOn2mzuDiT/KcoNJJXGGmMF7C2POx1xVGZGiYXa0ZDycbIf3SgDRMkQivAHjKY0JKwKfhCUjBRjb3j3SDfX9iQ==" saltValue="+KAkfBorRVd29C/cc+Av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9" t="s">
        <v>75</v>
      </c>
      <c r="DK2" s="1010"/>
      <c r="DL2" s="1010"/>
      <c r="DM2" s="1010"/>
      <c r="DN2" s="1010"/>
      <c r="DO2" s="1011"/>
      <c r="DP2" s="69"/>
      <c r="DQ2" s="1009" t="s">
        <v>304</v>
      </c>
      <c r="DR2" s="1010"/>
      <c r="DS2" s="1010"/>
      <c r="DT2" s="1010"/>
      <c r="DU2" s="1010"/>
      <c r="DV2" s="1010"/>
      <c r="DW2" s="1010"/>
      <c r="DX2" s="1010"/>
      <c r="DY2" s="1010"/>
      <c r="DZ2" s="101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0" t="s">
        <v>429</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63"/>
      <c r="BA4" s="63"/>
      <c r="BB4" s="63"/>
      <c r="BC4" s="63"/>
      <c r="BD4" s="63"/>
      <c r="BE4" s="81"/>
      <c r="BF4" s="81"/>
      <c r="BG4" s="81"/>
      <c r="BH4" s="81"/>
      <c r="BI4" s="81"/>
      <c r="BJ4" s="81"/>
      <c r="BK4" s="81"/>
      <c r="BL4" s="81"/>
      <c r="BM4" s="81"/>
      <c r="BN4" s="81"/>
      <c r="BO4" s="81"/>
      <c r="BP4" s="81"/>
      <c r="BQ4" s="63" t="s">
        <v>430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431</v>
      </c>
      <c r="B5" s="689"/>
      <c r="C5" s="689"/>
      <c r="D5" s="689"/>
      <c r="E5" s="689"/>
      <c r="F5" s="689"/>
      <c r="G5" s="689"/>
      <c r="H5" s="689"/>
      <c r="I5" s="689"/>
      <c r="J5" s="689"/>
      <c r="K5" s="689"/>
      <c r="L5" s="689"/>
      <c r="M5" s="689"/>
      <c r="N5" s="689"/>
      <c r="O5" s="689"/>
      <c r="P5" s="690"/>
      <c r="Q5" s="680" t="s">
        <v>179</v>
      </c>
      <c r="R5" s="681"/>
      <c r="S5" s="681"/>
      <c r="T5" s="681"/>
      <c r="U5" s="682"/>
      <c r="V5" s="680" t="s">
        <v>432</v>
      </c>
      <c r="W5" s="681"/>
      <c r="X5" s="681"/>
      <c r="Y5" s="681"/>
      <c r="Z5" s="682"/>
      <c r="AA5" s="680" t="s">
        <v>433</v>
      </c>
      <c r="AB5" s="681"/>
      <c r="AC5" s="681"/>
      <c r="AD5" s="681"/>
      <c r="AE5" s="681"/>
      <c r="AF5" s="764" t="s">
        <v>176</v>
      </c>
      <c r="AG5" s="681"/>
      <c r="AH5" s="681"/>
      <c r="AI5" s="681"/>
      <c r="AJ5" s="686"/>
      <c r="AK5" s="681" t="s">
        <v>434</v>
      </c>
      <c r="AL5" s="681"/>
      <c r="AM5" s="681"/>
      <c r="AN5" s="681"/>
      <c r="AO5" s="682"/>
      <c r="AP5" s="680" t="s">
        <v>435</v>
      </c>
      <c r="AQ5" s="681"/>
      <c r="AR5" s="681"/>
      <c r="AS5" s="681"/>
      <c r="AT5" s="682"/>
      <c r="AU5" s="680" t="s">
        <v>437</v>
      </c>
      <c r="AV5" s="681"/>
      <c r="AW5" s="681"/>
      <c r="AX5" s="681"/>
      <c r="AY5" s="686"/>
      <c r="AZ5" s="72"/>
      <c r="BA5" s="72"/>
      <c r="BB5" s="72"/>
      <c r="BC5" s="72"/>
      <c r="BD5" s="72"/>
      <c r="BE5" s="84"/>
      <c r="BF5" s="84"/>
      <c r="BG5" s="84"/>
      <c r="BH5" s="84"/>
      <c r="BI5" s="84"/>
      <c r="BJ5" s="84"/>
      <c r="BK5" s="84"/>
      <c r="BL5" s="84"/>
      <c r="BM5" s="84"/>
      <c r="BN5" s="84"/>
      <c r="BO5" s="84"/>
      <c r="BP5" s="84"/>
      <c r="BQ5" s="688" t="s">
        <v>438</v>
      </c>
      <c r="BR5" s="689"/>
      <c r="BS5" s="689"/>
      <c r="BT5" s="689"/>
      <c r="BU5" s="689"/>
      <c r="BV5" s="689"/>
      <c r="BW5" s="689"/>
      <c r="BX5" s="689"/>
      <c r="BY5" s="689"/>
      <c r="BZ5" s="689"/>
      <c r="CA5" s="689"/>
      <c r="CB5" s="689"/>
      <c r="CC5" s="689"/>
      <c r="CD5" s="689"/>
      <c r="CE5" s="689"/>
      <c r="CF5" s="689"/>
      <c r="CG5" s="690"/>
      <c r="CH5" s="680" t="s">
        <v>360</v>
      </c>
      <c r="CI5" s="681"/>
      <c r="CJ5" s="681"/>
      <c r="CK5" s="681"/>
      <c r="CL5" s="682"/>
      <c r="CM5" s="680" t="s">
        <v>225</v>
      </c>
      <c r="CN5" s="681"/>
      <c r="CO5" s="681"/>
      <c r="CP5" s="681"/>
      <c r="CQ5" s="682"/>
      <c r="CR5" s="680" t="s">
        <v>243</v>
      </c>
      <c r="CS5" s="681"/>
      <c r="CT5" s="681"/>
      <c r="CU5" s="681"/>
      <c r="CV5" s="682"/>
      <c r="CW5" s="680" t="s">
        <v>52</v>
      </c>
      <c r="CX5" s="681"/>
      <c r="CY5" s="681"/>
      <c r="CZ5" s="681"/>
      <c r="DA5" s="682"/>
      <c r="DB5" s="680" t="s">
        <v>441</v>
      </c>
      <c r="DC5" s="681"/>
      <c r="DD5" s="681"/>
      <c r="DE5" s="681"/>
      <c r="DF5" s="682"/>
      <c r="DG5" s="1021" t="s">
        <v>241</v>
      </c>
      <c r="DH5" s="1022"/>
      <c r="DI5" s="1022"/>
      <c r="DJ5" s="1022"/>
      <c r="DK5" s="1023"/>
      <c r="DL5" s="1021" t="s">
        <v>443</v>
      </c>
      <c r="DM5" s="1022"/>
      <c r="DN5" s="1022"/>
      <c r="DO5" s="1022"/>
      <c r="DP5" s="1023"/>
      <c r="DQ5" s="680" t="s">
        <v>445</v>
      </c>
      <c r="DR5" s="681"/>
      <c r="DS5" s="681"/>
      <c r="DT5" s="681"/>
      <c r="DU5" s="682"/>
      <c r="DV5" s="680" t="s">
        <v>437</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24"/>
      <c r="DH6" s="1025"/>
      <c r="DI6" s="1025"/>
      <c r="DJ6" s="1025"/>
      <c r="DK6" s="1026"/>
      <c r="DL6" s="1024"/>
      <c r="DM6" s="1025"/>
      <c r="DN6" s="1025"/>
      <c r="DO6" s="1025"/>
      <c r="DP6" s="1026"/>
      <c r="DQ6" s="683"/>
      <c r="DR6" s="684"/>
      <c r="DS6" s="684"/>
      <c r="DT6" s="684"/>
      <c r="DU6" s="685"/>
      <c r="DV6" s="683"/>
      <c r="DW6" s="684"/>
      <c r="DX6" s="684"/>
      <c r="DY6" s="684"/>
      <c r="DZ6" s="687"/>
      <c r="EA6" s="81"/>
    </row>
    <row r="7" spans="1:131" s="53" customFormat="1" ht="26.25" customHeight="1" x14ac:dyDescent="0.15">
      <c r="A7" s="58">
        <v>1</v>
      </c>
      <c r="B7" s="963" t="s">
        <v>446</v>
      </c>
      <c r="C7" s="964"/>
      <c r="D7" s="964"/>
      <c r="E7" s="964"/>
      <c r="F7" s="964"/>
      <c r="G7" s="964"/>
      <c r="H7" s="964"/>
      <c r="I7" s="964"/>
      <c r="J7" s="964"/>
      <c r="K7" s="964"/>
      <c r="L7" s="964"/>
      <c r="M7" s="964"/>
      <c r="N7" s="964"/>
      <c r="O7" s="964"/>
      <c r="P7" s="965"/>
      <c r="Q7" s="966">
        <v>3834</v>
      </c>
      <c r="R7" s="967"/>
      <c r="S7" s="967"/>
      <c r="T7" s="967"/>
      <c r="U7" s="967"/>
      <c r="V7" s="967">
        <v>3712</v>
      </c>
      <c r="W7" s="967"/>
      <c r="X7" s="967"/>
      <c r="Y7" s="967"/>
      <c r="Z7" s="967"/>
      <c r="AA7" s="967">
        <v>122</v>
      </c>
      <c r="AB7" s="967"/>
      <c r="AC7" s="967"/>
      <c r="AD7" s="967"/>
      <c r="AE7" s="1012"/>
      <c r="AF7" s="1013">
        <v>122</v>
      </c>
      <c r="AG7" s="1014"/>
      <c r="AH7" s="1014"/>
      <c r="AI7" s="1014"/>
      <c r="AJ7" s="1015"/>
      <c r="AK7" s="1016" t="s">
        <v>197</v>
      </c>
      <c r="AL7" s="967"/>
      <c r="AM7" s="967"/>
      <c r="AN7" s="967"/>
      <c r="AO7" s="967"/>
      <c r="AP7" s="967">
        <v>3864</v>
      </c>
      <c r="AQ7" s="967"/>
      <c r="AR7" s="967"/>
      <c r="AS7" s="967"/>
      <c r="AT7" s="967"/>
      <c r="AU7" s="968"/>
      <c r="AV7" s="968"/>
      <c r="AW7" s="968"/>
      <c r="AX7" s="968"/>
      <c r="AY7" s="969"/>
      <c r="AZ7" s="63"/>
      <c r="BA7" s="63"/>
      <c r="BB7" s="63"/>
      <c r="BC7" s="63"/>
      <c r="BD7" s="63"/>
      <c r="BE7" s="81"/>
      <c r="BF7" s="81"/>
      <c r="BG7" s="81"/>
      <c r="BH7" s="81"/>
      <c r="BI7" s="81"/>
      <c r="BJ7" s="81"/>
      <c r="BK7" s="81"/>
      <c r="BL7" s="81"/>
      <c r="BM7" s="81"/>
      <c r="BN7" s="81"/>
      <c r="BO7" s="81"/>
      <c r="BP7" s="81"/>
      <c r="BQ7" s="58">
        <v>1</v>
      </c>
      <c r="BR7" s="86"/>
      <c r="BS7" s="963" t="s">
        <v>499</v>
      </c>
      <c r="BT7" s="964"/>
      <c r="BU7" s="964"/>
      <c r="BV7" s="964"/>
      <c r="BW7" s="964"/>
      <c r="BX7" s="964"/>
      <c r="BY7" s="964"/>
      <c r="BZ7" s="964"/>
      <c r="CA7" s="964"/>
      <c r="CB7" s="964"/>
      <c r="CC7" s="964"/>
      <c r="CD7" s="964"/>
      <c r="CE7" s="964"/>
      <c r="CF7" s="964"/>
      <c r="CG7" s="965"/>
      <c r="CH7" s="1017">
        <v>11</v>
      </c>
      <c r="CI7" s="1018"/>
      <c r="CJ7" s="1018"/>
      <c r="CK7" s="1018"/>
      <c r="CL7" s="1019"/>
      <c r="CM7" s="1017">
        <v>162</v>
      </c>
      <c r="CN7" s="1018"/>
      <c r="CO7" s="1018"/>
      <c r="CP7" s="1018"/>
      <c r="CQ7" s="1019"/>
      <c r="CR7" s="1017">
        <v>120</v>
      </c>
      <c r="CS7" s="1018"/>
      <c r="CT7" s="1018"/>
      <c r="CU7" s="1018"/>
      <c r="CV7" s="1019"/>
      <c r="CW7" s="1017" t="s">
        <v>197</v>
      </c>
      <c r="CX7" s="1018"/>
      <c r="CY7" s="1018"/>
      <c r="CZ7" s="1018"/>
      <c r="DA7" s="1019"/>
      <c r="DB7" s="1017" t="s">
        <v>197</v>
      </c>
      <c r="DC7" s="1018"/>
      <c r="DD7" s="1018"/>
      <c r="DE7" s="1018"/>
      <c r="DF7" s="1019"/>
      <c r="DG7" s="1017" t="s">
        <v>197</v>
      </c>
      <c r="DH7" s="1018"/>
      <c r="DI7" s="1018"/>
      <c r="DJ7" s="1018"/>
      <c r="DK7" s="1019"/>
      <c r="DL7" s="1017" t="s">
        <v>197</v>
      </c>
      <c r="DM7" s="1018"/>
      <c r="DN7" s="1018"/>
      <c r="DO7" s="1018"/>
      <c r="DP7" s="1019"/>
      <c r="DQ7" s="1017" t="s">
        <v>197</v>
      </c>
      <c r="DR7" s="1018"/>
      <c r="DS7" s="1018"/>
      <c r="DT7" s="1018"/>
      <c r="DU7" s="1019"/>
      <c r="DV7" s="963"/>
      <c r="DW7" s="964"/>
      <c r="DX7" s="964"/>
      <c r="DY7" s="964"/>
      <c r="DZ7" s="1020"/>
      <c r="EA7" s="81"/>
    </row>
    <row r="8" spans="1:131" s="53" customFormat="1" ht="26.25" customHeight="1" x14ac:dyDescent="0.15">
      <c r="A8" s="59">
        <v>2</v>
      </c>
      <c r="B8" s="952" t="s">
        <v>261</v>
      </c>
      <c r="C8" s="953"/>
      <c r="D8" s="953"/>
      <c r="E8" s="953"/>
      <c r="F8" s="953"/>
      <c r="G8" s="953"/>
      <c r="H8" s="953"/>
      <c r="I8" s="953"/>
      <c r="J8" s="953"/>
      <c r="K8" s="953"/>
      <c r="L8" s="953"/>
      <c r="M8" s="953"/>
      <c r="N8" s="953"/>
      <c r="O8" s="953"/>
      <c r="P8" s="954"/>
      <c r="Q8" s="955">
        <v>70</v>
      </c>
      <c r="R8" s="956"/>
      <c r="S8" s="956"/>
      <c r="T8" s="956"/>
      <c r="U8" s="956"/>
      <c r="V8" s="956">
        <v>67</v>
      </c>
      <c r="W8" s="956"/>
      <c r="X8" s="956"/>
      <c r="Y8" s="956"/>
      <c r="Z8" s="956"/>
      <c r="AA8" s="956">
        <v>3</v>
      </c>
      <c r="AB8" s="956"/>
      <c r="AC8" s="956"/>
      <c r="AD8" s="956"/>
      <c r="AE8" s="962"/>
      <c r="AF8" s="982">
        <v>3</v>
      </c>
      <c r="AG8" s="960"/>
      <c r="AH8" s="960"/>
      <c r="AI8" s="960"/>
      <c r="AJ8" s="983"/>
      <c r="AK8" s="961" t="s">
        <v>197</v>
      </c>
      <c r="AL8" s="956"/>
      <c r="AM8" s="956"/>
      <c r="AN8" s="956"/>
      <c r="AO8" s="956"/>
      <c r="AP8" s="956" t="s">
        <v>197</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t="s">
        <v>347</v>
      </c>
      <c r="BT8" s="953"/>
      <c r="BU8" s="953"/>
      <c r="BV8" s="953"/>
      <c r="BW8" s="953"/>
      <c r="BX8" s="953"/>
      <c r="BY8" s="953"/>
      <c r="BZ8" s="953"/>
      <c r="CA8" s="953"/>
      <c r="CB8" s="953"/>
      <c r="CC8" s="953"/>
      <c r="CD8" s="953"/>
      <c r="CE8" s="953"/>
      <c r="CF8" s="953"/>
      <c r="CG8" s="954"/>
      <c r="CH8" s="959">
        <v>60</v>
      </c>
      <c r="CI8" s="960"/>
      <c r="CJ8" s="960"/>
      <c r="CK8" s="960"/>
      <c r="CL8" s="970"/>
      <c r="CM8" s="959">
        <v>765</v>
      </c>
      <c r="CN8" s="960"/>
      <c r="CO8" s="960"/>
      <c r="CP8" s="960"/>
      <c r="CQ8" s="970"/>
      <c r="CR8" s="959">
        <v>100</v>
      </c>
      <c r="CS8" s="960"/>
      <c r="CT8" s="960"/>
      <c r="CU8" s="960"/>
      <c r="CV8" s="970"/>
      <c r="CW8" s="959" t="s">
        <v>197</v>
      </c>
      <c r="CX8" s="960"/>
      <c r="CY8" s="960"/>
      <c r="CZ8" s="960"/>
      <c r="DA8" s="970"/>
      <c r="DB8" s="959" t="s">
        <v>197</v>
      </c>
      <c r="DC8" s="960"/>
      <c r="DD8" s="960"/>
      <c r="DE8" s="960"/>
      <c r="DF8" s="970"/>
      <c r="DG8" s="959" t="s">
        <v>197</v>
      </c>
      <c r="DH8" s="960"/>
      <c r="DI8" s="960"/>
      <c r="DJ8" s="960"/>
      <c r="DK8" s="970"/>
      <c r="DL8" s="959" t="s">
        <v>197</v>
      </c>
      <c r="DM8" s="960"/>
      <c r="DN8" s="960"/>
      <c r="DO8" s="960"/>
      <c r="DP8" s="970"/>
      <c r="DQ8" s="959" t="s">
        <v>197</v>
      </c>
      <c r="DR8" s="960"/>
      <c r="DS8" s="960"/>
      <c r="DT8" s="960"/>
      <c r="DU8" s="970"/>
      <c r="DV8" s="952"/>
      <c r="DW8" s="953"/>
      <c r="DX8" s="953"/>
      <c r="DY8" s="953"/>
      <c r="DZ8" s="971"/>
      <c r="EA8" s="81"/>
    </row>
    <row r="9" spans="1:131" s="53" customFormat="1" ht="26.25" customHeight="1" x14ac:dyDescent="0.15">
      <c r="A9" s="59">
        <v>3</v>
      </c>
      <c r="B9" s="952"/>
      <c r="C9" s="953"/>
      <c r="D9" s="953"/>
      <c r="E9" s="953"/>
      <c r="F9" s="953"/>
      <c r="G9" s="953"/>
      <c r="H9" s="953"/>
      <c r="I9" s="953"/>
      <c r="J9" s="953"/>
      <c r="K9" s="953"/>
      <c r="L9" s="953"/>
      <c r="M9" s="953"/>
      <c r="N9" s="953"/>
      <c r="O9" s="953"/>
      <c r="P9" s="954"/>
      <c r="Q9" s="955"/>
      <c r="R9" s="956"/>
      <c r="S9" s="956"/>
      <c r="T9" s="956"/>
      <c r="U9" s="956"/>
      <c r="V9" s="956"/>
      <c r="W9" s="956"/>
      <c r="X9" s="956"/>
      <c r="Y9" s="956"/>
      <c r="Z9" s="956"/>
      <c r="AA9" s="956"/>
      <c r="AB9" s="956"/>
      <c r="AC9" s="956"/>
      <c r="AD9" s="956"/>
      <c r="AE9" s="962"/>
      <c r="AF9" s="982"/>
      <c r="AG9" s="960"/>
      <c r="AH9" s="960"/>
      <c r="AI9" s="960"/>
      <c r="AJ9" s="983"/>
      <c r="AK9" s="961"/>
      <c r="AL9" s="956"/>
      <c r="AM9" s="956"/>
      <c r="AN9" s="956"/>
      <c r="AO9" s="956"/>
      <c r="AP9" s="956"/>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t="s">
        <v>540</v>
      </c>
      <c r="BT9" s="953"/>
      <c r="BU9" s="953"/>
      <c r="BV9" s="953"/>
      <c r="BW9" s="953"/>
      <c r="BX9" s="953"/>
      <c r="BY9" s="953"/>
      <c r="BZ9" s="953"/>
      <c r="CA9" s="953"/>
      <c r="CB9" s="953"/>
      <c r="CC9" s="953"/>
      <c r="CD9" s="953"/>
      <c r="CE9" s="953"/>
      <c r="CF9" s="953"/>
      <c r="CG9" s="954"/>
      <c r="CH9" s="959">
        <v>15</v>
      </c>
      <c r="CI9" s="960"/>
      <c r="CJ9" s="960"/>
      <c r="CK9" s="960"/>
      <c r="CL9" s="970"/>
      <c r="CM9" s="959">
        <v>110</v>
      </c>
      <c r="CN9" s="960"/>
      <c r="CO9" s="960"/>
      <c r="CP9" s="960"/>
      <c r="CQ9" s="970"/>
      <c r="CR9" s="959">
        <v>40</v>
      </c>
      <c r="CS9" s="960"/>
      <c r="CT9" s="960"/>
      <c r="CU9" s="960"/>
      <c r="CV9" s="970"/>
      <c r="CW9" s="959" t="s">
        <v>197</v>
      </c>
      <c r="CX9" s="960"/>
      <c r="CY9" s="960"/>
      <c r="CZ9" s="960"/>
      <c r="DA9" s="970"/>
      <c r="DB9" s="959" t="s">
        <v>197</v>
      </c>
      <c r="DC9" s="960"/>
      <c r="DD9" s="960"/>
      <c r="DE9" s="960"/>
      <c r="DF9" s="970"/>
      <c r="DG9" s="959" t="s">
        <v>197</v>
      </c>
      <c r="DH9" s="960"/>
      <c r="DI9" s="960"/>
      <c r="DJ9" s="960"/>
      <c r="DK9" s="970"/>
      <c r="DL9" s="959" t="s">
        <v>197</v>
      </c>
      <c r="DM9" s="960"/>
      <c r="DN9" s="960"/>
      <c r="DO9" s="960"/>
      <c r="DP9" s="970"/>
      <c r="DQ9" s="959" t="s">
        <v>197</v>
      </c>
      <c r="DR9" s="960"/>
      <c r="DS9" s="960"/>
      <c r="DT9" s="960"/>
      <c r="DU9" s="970"/>
      <c r="DV9" s="952"/>
      <c r="DW9" s="953"/>
      <c r="DX9" s="953"/>
      <c r="DY9" s="953"/>
      <c r="DZ9" s="971"/>
      <c r="EA9" s="81"/>
    </row>
    <row r="10" spans="1:131" s="53" customFormat="1" ht="26.25" customHeight="1" x14ac:dyDescent="0.15">
      <c r="A10" s="59">
        <v>4</v>
      </c>
      <c r="B10" s="952"/>
      <c r="C10" s="953"/>
      <c r="D10" s="953"/>
      <c r="E10" s="953"/>
      <c r="F10" s="953"/>
      <c r="G10" s="953"/>
      <c r="H10" s="953"/>
      <c r="I10" s="953"/>
      <c r="J10" s="953"/>
      <c r="K10" s="953"/>
      <c r="L10" s="953"/>
      <c r="M10" s="953"/>
      <c r="N10" s="953"/>
      <c r="O10" s="953"/>
      <c r="P10" s="954"/>
      <c r="Q10" s="955"/>
      <c r="R10" s="956"/>
      <c r="S10" s="956"/>
      <c r="T10" s="956"/>
      <c r="U10" s="956"/>
      <c r="V10" s="956"/>
      <c r="W10" s="956"/>
      <c r="X10" s="956"/>
      <c r="Y10" s="956"/>
      <c r="Z10" s="956"/>
      <c r="AA10" s="956"/>
      <c r="AB10" s="956"/>
      <c r="AC10" s="956"/>
      <c r="AD10" s="956"/>
      <c r="AE10" s="962"/>
      <c r="AF10" s="982"/>
      <c r="AG10" s="960"/>
      <c r="AH10" s="960"/>
      <c r="AI10" s="960"/>
      <c r="AJ10" s="983"/>
      <c r="AK10" s="961"/>
      <c r="AL10" s="956"/>
      <c r="AM10" s="956"/>
      <c r="AN10" s="956"/>
      <c r="AO10" s="956"/>
      <c r="AP10" s="956"/>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0"/>
      <c r="CM10" s="959"/>
      <c r="CN10" s="960"/>
      <c r="CO10" s="960"/>
      <c r="CP10" s="960"/>
      <c r="CQ10" s="970"/>
      <c r="CR10" s="959"/>
      <c r="CS10" s="960"/>
      <c r="CT10" s="960"/>
      <c r="CU10" s="960"/>
      <c r="CV10" s="970"/>
      <c r="CW10" s="959"/>
      <c r="CX10" s="960"/>
      <c r="CY10" s="960"/>
      <c r="CZ10" s="960"/>
      <c r="DA10" s="970"/>
      <c r="DB10" s="959"/>
      <c r="DC10" s="960"/>
      <c r="DD10" s="960"/>
      <c r="DE10" s="960"/>
      <c r="DF10" s="970"/>
      <c r="DG10" s="959"/>
      <c r="DH10" s="960"/>
      <c r="DI10" s="960"/>
      <c r="DJ10" s="960"/>
      <c r="DK10" s="970"/>
      <c r="DL10" s="959"/>
      <c r="DM10" s="960"/>
      <c r="DN10" s="960"/>
      <c r="DO10" s="960"/>
      <c r="DP10" s="970"/>
      <c r="DQ10" s="959"/>
      <c r="DR10" s="960"/>
      <c r="DS10" s="960"/>
      <c r="DT10" s="960"/>
      <c r="DU10" s="970"/>
      <c r="DV10" s="952"/>
      <c r="DW10" s="953"/>
      <c r="DX10" s="953"/>
      <c r="DY10" s="953"/>
      <c r="DZ10" s="971"/>
      <c r="EA10" s="81"/>
    </row>
    <row r="11" spans="1:131" s="53" customFormat="1" ht="26.25" customHeight="1" x14ac:dyDescent="0.15">
      <c r="A11" s="59">
        <v>5</v>
      </c>
      <c r="B11" s="952"/>
      <c r="C11" s="953"/>
      <c r="D11" s="953"/>
      <c r="E11" s="953"/>
      <c r="F11" s="953"/>
      <c r="G11" s="953"/>
      <c r="H11" s="953"/>
      <c r="I11" s="953"/>
      <c r="J11" s="953"/>
      <c r="K11" s="953"/>
      <c r="L11" s="953"/>
      <c r="M11" s="953"/>
      <c r="N11" s="953"/>
      <c r="O11" s="953"/>
      <c r="P11" s="954"/>
      <c r="Q11" s="955"/>
      <c r="R11" s="956"/>
      <c r="S11" s="956"/>
      <c r="T11" s="956"/>
      <c r="U11" s="956"/>
      <c r="V11" s="956"/>
      <c r="W11" s="956"/>
      <c r="X11" s="956"/>
      <c r="Y11" s="956"/>
      <c r="Z11" s="956"/>
      <c r="AA11" s="956"/>
      <c r="AB11" s="956"/>
      <c r="AC11" s="956"/>
      <c r="AD11" s="956"/>
      <c r="AE11" s="962"/>
      <c r="AF11" s="982"/>
      <c r="AG11" s="960"/>
      <c r="AH11" s="960"/>
      <c r="AI11" s="960"/>
      <c r="AJ11" s="983"/>
      <c r="AK11" s="961"/>
      <c r="AL11" s="956"/>
      <c r="AM11" s="956"/>
      <c r="AN11" s="956"/>
      <c r="AO11" s="956"/>
      <c r="AP11" s="956"/>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0"/>
      <c r="CM11" s="959"/>
      <c r="CN11" s="960"/>
      <c r="CO11" s="960"/>
      <c r="CP11" s="960"/>
      <c r="CQ11" s="970"/>
      <c r="CR11" s="959"/>
      <c r="CS11" s="960"/>
      <c r="CT11" s="960"/>
      <c r="CU11" s="960"/>
      <c r="CV11" s="970"/>
      <c r="CW11" s="959"/>
      <c r="CX11" s="960"/>
      <c r="CY11" s="960"/>
      <c r="CZ11" s="960"/>
      <c r="DA11" s="970"/>
      <c r="DB11" s="959"/>
      <c r="DC11" s="960"/>
      <c r="DD11" s="960"/>
      <c r="DE11" s="960"/>
      <c r="DF11" s="970"/>
      <c r="DG11" s="959"/>
      <c r="DH11" s="960"/>
      <c r="DI11" s="960"/>
      <c r="DJ11" s="960"/>
      <c r="DK11" s="970"/>
      <c r="DL11" s="959"/>
      <c r="DM11" s="960"/>
      <c r="DN11" s="960"/>
      <c r="DO11" s="960"/>
      <c r="DP11" s="970"/>
      <c r="DQ11" s="959"/>
      <c r="DR11" s="960"/>
      <c r="DS11" s="960"/>
      <c r="DT11" s="960"/>
      <c r="DU11" s="970"/>
      <c r="DV11" s="952"/>
      <c r="DW11" s="953"/>
      <c r="DX11" s="953"/>
      <c r="DY11" s="953"/>
      <c r="DZ11" s="971"/>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2"/>
      <c r="AG12" s="960"/>
      <c r="AH12" s="960"/>
      <c r="AI12" s="960"/>
      <c r="AJ12" s="983"/>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0"/>
      <c r="CM12" s="959"/>
      <c r="CN12" s="960"/>
      <c r="CO12" s="960"/>
      <c r="CP12" s="960"/>
      <c r="CQ12" s="970"/>
      <c r="CR12" s="959"/>
      <c r="CS12" s="960"/>
      <c r="CT12" s="960"/>
      <c r="CU12" s="960"/>
      <c r="CV12" s="970"/>
      <c r="CW12" s="959"/>
      <c r="CX12" s="960"/>
      <c r="CY12" s="960"/>
      <c r="CZ12" s="960"/>
      <c r="DA12" s="970"/>
      <c r="DB12" s="959"/>
      <c r="DC12" s="960"/>
      <c r="DD12" s="960"/>
      <c r="DE12" s="960"/>
      <c r="DF12" s="970"/>
      <c r="DG12" s="959"/>
      <c r="DH12" s="960"/>
      <c r="DI12" s="960"/>
      <c r="DJ12" s="960"/>
      <c r="DK12" s="970"/>
      <c r="DL12" s="959"/>
      <c r="DM12" s="960"/>
      <c r="DN12" s="960"/>
      <c r="DO12" s="960"/>
      <c r="DP12" s="970"/>
      <c r="DQ12" s="959"/>
      <c r="DR12" s="960"/>
      <c r="DS12" s="960"/>
      <c r="DT12" s="960"/>
      <c r="DU12" s="970"/>
      <c r="DV12" s="952"/>
      <c r="DW12" s="953"/>
      <c r="DX12" s="953"/>
      <c r="DY12" s="953"/>
      <c r="DZ12" s="971"/>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2"/>
      <c r="AG13" s="960"/>
      <c r="AH13" s="960"/>
      <c r="AI13" s="960"/>
      <c r="AJ13" s="983"/>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0"/>
      <c r="CM13" s="959"/>
      <c r="CN13" s="960"/>
      <c r="CO13" s="960"/>
      <c r="CP13" s="960"/>
      <c r="CQ13" s="970"/>
      <c r="CR13" s="959"/>
      <c r="CS13" s="960"/>
      <c r="CT13" s="960"/>
      <c r="CU13" s="960"/>
      <c r="CV13" s="970"/>
      <c r="CW13" s="959"/>
      <c r="CX13" s="960"/>
      <c r="CY13" s="960"/>
      <c r="CZ13" s="960"/>
      <c r="DA13" s="970"/>
      <c r="DB13" s="959"/>
      <c r="DC13" s="960"/>
      <c r="DD13" s="960"/>
      <c r="DE13" s="960"/>
      <c r="DF13" s="970"/>
      <c r="DG13" s="959"/>
      <c r="DH13" s="960"/>
      <c r="DI13" s="960"/>
      <c r="DJ13" s="960"/>
      <c r="DK13" s="970"/>
      <c r="DL13" s="959"/>
      <c r="DM13" s="960"/>
      <c r="DN13" s="960"/>
      <c r="DO13" s="960"/>
      <c r="DP13" s="970"/>
      <c r="DQ13" s="959"/>
      <c r="DR13" s="960"/>
      <c r="DS13" s="960"/>
      <c r="DT13" s="960"/>
      <c r="DU13" s="970"/>
      <c r="DV13" s="952"/>
      <c r="DW13" s="953"/>
      <c r="DX13" s="953"/>
      <c r="DY13" s="953"/>
      <c r="DZ13" s="971"/>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2"/>
      <c r="AG14" s="960"/>
      <c r="AH14" s="960"/>
      <c r="AI14" s="960"/>
      <c r="AJ14" s="983"/>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0"/>
      <c r="CM14" s="959"/>
      <c r="CN14" s="960"/>
      <c r="CO14" s="960"/>
      <c r="CP14" s="960"/>
      <c r="CQ14" s="970"/>
      <c r="CR14" s="959"/>
      <c r="CS14" s="960"/>
      <c r="CT14" s="960"/>
      <c r="CU14" s="960"/>
      <c r="CV14" s="970"/>
      <c r="CW14" s="959"/>
      <c r="CX14" s="960"/>
      <c r="CY14" s="960"/>
      <c r="CZ14" s="960"/>
      <c r="DA14" s="970"/>
      <c r="DB14" s="959"/>
      <c r="DC14" s="960"/>
      <c r="DD14" s="960"/>
      <c r="DE14" s="960"/>
      <c r="DF14" s="970"/>
      <c r="DG14" s="959"/>
      <c r="DH14" s="960"/>
      <c r="DI14" s="960"/>
      <c r="DJ14" s="960"/>
      <c r="DK14" s="970"/>
      <c r="DL14" s="959"/>
      <c r="DM14" s="960"/>
      <c r="DN14" s="960"/>
      <c r="DO14" s="960"/>
      <c r="DP14" s="970"/>
      <c r="DQ14" s="959"/>
      <c r="DR14" s="960"/>
      <c r="DS14" s="960"/>
      <c r="DT14" s="960"/>
      <c r="DU14" s="970"/>
      <c r="DV14" s="952"/>
      <c r="DW14" s="953"/>
      <c r="DX14" s="953"/>
      <c r="DY14" s="953"/>
      <c r="DZ14" s="971"/>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2"/>
      <c r="AG15" s="960"/>
      <c r="AH15" s="960"/>
      <c r="AI15" s="960"/>
      <c r="AJ15" s="983"/>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0"/>
      <c r="CM15" s="959"/>
      <c r="CN15" s="960"/>
      <c r="CO15" s="960"/>
      <c r="CP15" s="960"/>
      <c r="CQ15" s="970"/>
      <c r="CR15" s="959"/>
      <c r="CS15" s="960"/>
      <c r="CT15" s="960"/>
      <c r="CU15" s="960"/>
      <c r="CV15" s="970"/>
      <c r="CW15" s="959"/>
      <c r="CX15" s="960"/>
      <c r="CY15" s="960"/>
      <c r="CZ15" s="960"/>
      <c r="DA15" s="970"/>
      <c r="DB15" s="959"/>
      <c r="DC15" s="960"/>
      <c r="DD15" s="960"/>
      <c r="DE15" s="960"/>
      <c r="DF15" s="970"/>
      <c r="DG15" s="959"/>
      <c r="DH15" s="960"/>
      <c r="DI15" s="960"/>
      <c r="DJ15" s="960"/>
      <c r="DK15" s="970"/>
      <c r="DL15" s="959"/>
      <c r="DM15" s="960"/>
      <c r="DN15" s="960"/>
      <c r="DO15" s="960"/>
      <c r="DP15" s="970"/>
      <c r="DQ15" s="959"/>
      <c r="DR15" s="960"/>
      <c r="DS15" s="960"/>
      <c r="DT15" s="960"/>
      <c r="DU15" s="970"/>
      <c r="DV15" s="952"/>
      <c r="DW15" s="953"/>
      <c r="DX15" s="953"/>
      <c r="DY15" s="953"/>
      <c r="DZ15" s="971"/>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2"/>
      <c r="AG16" s="960"/>
      <c r="AH16" s="960"/>
      <c r="AI16" s="960"/>
      <c r="AJ16" s="983"/>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0"/>
      <c r="CM16" s="959"/>
      <c r="CN16" s="960"/>
      <c r="CO16" s="960"/>
      <c r="CP16" s="960"/>
      <c r="CQ16" s="970"/>
      <c r="CR16" s="959"/>
      <c r="CS16" s="960"/>
      <c r="CT16" s="960"/>
      <c r="CU16" s="960"/>
      <c r="CV16" s="970"/>
      <c r="CW16" s="959"/>
      <c r="CX16" s="960"/>
      <c r="CY16" s="960"/>
      <c r="CZ16" s="960"/>
      <c r="DA16" s="970"/>
      <c r="DB16" s="959"/>
      <c r="DC16" s="960"/>
      <c r="DD16" s="960"/>
      <c r="DE16" s="960"/>
      <c r="DF16" s="970"/>
      <c r="DG16" s="959"/>
      <c r="DH16" s="960"/>
      <c r="DI16" s="960"/>
      <c r="DJ16" s="960"/>
      <c r="DK16" s="970"/>
      <c r="DL16" s="959"/>
      <c r="DM16" s="960"/>
      <c r="DN16" s="960"/>
      <c r="DO16" s="960"/>
      <c r="DP16" s="970"/>
      <c r="DQ16" s="959"/>
      <c r="DR16" s="960"/>
      <c r="DS16" s="960"/>
      <c r="DT16" s="960"/>
      <c r="DU16" s="970"/>
      <c r="DV16" s="952"/>
      <c r="DW16" s="953"/>
      <c r="DX16" s="953"/>
      <c r="DY16" s="953"/>
      <c r="DZ16" s="971"/>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2"/>
      <c r="AG17" s="960"/>
      <c r="AH17" s="960"/>
      <c r="AI17" s="960"/>
      <c r="AJ17" s="983"/>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0"/>
      <c r="CM17" s="959"/>
      <c r="CN17" s="960"/>
      <c r="CO17" s="960"/>
      <c r="CP17" s="960"/>
      <c r="CQ17" s="970"/>
      <c r="CR17" s="959"/>
      <c r="CS17" s="960"/>
      <c r="CT17" s="960"/>
      <c r="CU17" s="960"/>
      <c r="CV17" s="970"/>
      <c r="CW17" s="959"/>
      <c r="CX17" s="960"/>
      <c r="CY17" s="960"/>
      <c r="CZ17" s="960"/>
      <c r="DA17" s="970"/>
      <c r="DB17" s="959"/>
      <c r="DC17" s="960"/>
      <c r="DD17" s="960"/>
      <c r="DE17" s="960"/>
      <c r="DF17" s="970"/>
      <c r="DG17" s="959"/>
      <c r="DH17" s="960"/>
      <c r="DI17" s="960"/>
      <c r="DJ17" s="960"/>
      <c r="DK17" s="970"/>
      <c r="DL17" s="959"/>
      <c r="DM17" s="960"/>
      <c r="DN17" s="960"/>
      <c r="DO17" s="960"/>
      <c r="DP17" s="970"/>
      <c r="DQ17" s="959"/>
      <c r="DR17" s="960"/>
      <c r="DS17" s="960"/>
      <c r="DT17" s="960"/>
      <c r="DU17" s="970"/>
      <c r="DV17" s="952"/>
      <c r="DW17" s="953"/>
      <c r="DX17" s="953"/>
      <c r="DY17" s="953"/>
      <c r="DZ17" s="971"/>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2"/>
      <c r="AG18" s="960"/>
      <c r="AH18" s="960"/>
      <c r="AI18" s="960"/>
      <c r="AJ18" s="983"/>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0"/>
      <c r="CM18" s="959"/>
      <c r="CN18" s="960"/>
      <c r="CO18" s="960"/>
      <c r="CP18" s="960"/>
      <c r="CQ18" s="970"/>
      <c r="CR18" s="959"/>
      <c r="CS18" s="960"/>
      <c r="CT18" s="960"/>
      <c r="CU18" s="960"/>
      <c r="CV18" s="970"/>
      <c r="CW18" s="959"/>
      <c r="CX18" s="960"/>
      <c r="CY18" s="960"/>
      <c r="CZ18" s="960"/>
      <c r="DA18" s="970"/>
      <c r="DB18" s="959"/>
      <c r="DC18" s="960"/>
      <c r="DD18" s="960"/>
      <c r="DE18" s="960"/>
      <c r="DF18" s="970"/>
      <c r="DG18" s="959"/>
      <c r="DH18" s="960"/>
      <c r="DI18" s="960"/>
      <c r="DJ18" s="960"/>
      <c r="DK18" s="970"/>
      <c r="DL18" s="959"/>
      <c r="DM18" s="960"/>
      <c r="DN18" s="960"/>
      <c r="DO18" s="960"/>
      <c r="DP18" s="970"/>
      <c r="DQ18" s="959"/>
      <c r="DR18" s="960"/>
      <c r="DS18" s="960"/>
      <c r="DT18" s="960"/>
      <c r="DU18" s="970"/>
      <c r="DV18" s="952"/>
      <c r="DW18" s="953"/>
      <c r="DX18" s="953"/>
      <c r="DY18" s="953"/>
      <c r="DZ18" s="971"/>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2"/>
      <c r="AG19" s="960"/>
      <c r="AH19" s="960"/>
      <c r="AI19" s="960"/>
      <c r="AJ19" s="983"/>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0"/>
      <c r="CM19" s="959"/>
      <c r="CN19" s="960"/>
      <c r="CO19" s="960"/>
      <c r="CP19" s="960"/>
      <c r="CQ19" s="970"/>
      <c r="CR19" s="959"/>
      <c r="CS19" s="960"/>
      <c r="CT19" s="960"/>
      <c r="CU19" s="960"/>
      <c r="CV19" s="970"/>
      <c r="CW19" s="959"/>
      <c r="CX19" s="960"/>
      <c r="CY19" s="960"/>
      <c r="CZ19" s="960"/>
      <c r="DA19" s="970"/>
      <c r="DB19" s="959"/>
      <c r="DC19" s="960"/>
      <c r="DD19" s="960"/>
      <c r="DE19" s="960"/>
      <c r="DF19" s="970"/>
      <c r="DG19" s="959"/>
      <c r="DH19" s="960"/>
      <c r="DI19" s="960"/>
      <c r="DJ19" s="960"/>
      <c r="DK19" s="970"/>
      <c r="DL19" s="959"/>
      <c r="DM19" s="960"/>
      <c r="DN19" s="960"/>
      <c r="DO19" s="960"/>
      <c r="DP19" s="970"/>
      <c r="DQ19" s="959"/>
      <c r="DR19" s="960"/>
      <c r="DS19" s="960"/>
      <c r="DT19" s="960"/>
      <c r="DU19" s="970"/>
      <c r="DV19" s="952"/>
      <c r="DW19" s="953"/>
      <c r="DX19" s="953"/>
      <c r="DY19" s="953"/>
      <c r="DZ19" s="971"/>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2"/>
      <c r="AG20" s="960"/>
      <c r="AH20" s="960"/>
      <c r="AI20" s="960"/>
      <c r="AJ20" s="983"/>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0"/>
      <c r="CM20" s="959"/>
      <c r="CN20" s="960"/>
      <c r="CO20" s="960"/>
      <c r="CP20" s="960"/>
      <c r="CQ20" s="970"/>
      <c r="CR20" s="959"/>
      <c r="CS20" s="960"/>
      <c r="CT20" s="960"/>
      <c r="CU20" s="960"/>
      <c r="CV20" s="970"/>
      <c r="CW20" s="959"/>
      <c r="CX20" s="960"/>
      <c r="CY20" s="960"/>
      <c r="CZ20" s="960"/>
      <c r="DA20" s="970"/>
      <c r="DB20" s="959"/>
      <c r="DC20" s="960"/>
      <c r="DD20" s="960"/>
      <c r="DE20" s="960"/>
      <c r="DF20" s="970"/>
      <c r="DG20" s="959"/>
      <c r="DH20" s="960"/>
      <c r="DI20" s="960"/>
      <c r="DJ20" s="960"/>
      <c r="DK20" s="970"/>
      <c r="DL20" s="959"/>
      <c r="DM20" s="960"/>
      <c r="DN20" s="960"/>
      <c r="DO20" s="960"/>
      <c r="DP20" s="970"/>
      <c r="DQ20" s="959"/>
      <c r="DR20" s="960"/>
      <c r="DS20" s="960"/>
      <c r="DT20" s="960"/>
      <c r="DU20" s="970"/>
      <c r="DV20" s="952"/>
      <c r="DW20" s="953"/>
      <c r="DX20" s="953"/>
      <c r="DY20" s="953"/>
      <c r="DZ20" s="971"/>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2"/>
      <c r="AG21" s="960"/>
      <c r="AH21" s="960"/>
      <c r="AI21" s="960"/>
      <c r="AJ21" s="983"/>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0"/>
      <c r="CM21" s="959"/>
      <c r="CN21" s="960"/>
      <c r="CO21" s="960"/>
      <c r="CP21" s="960"/>
      <c r="CQ21" s="970"/>
      <c r="CR21" s="959"/>
      <c r="CS21" s="960"/>
      <c r="CT21" s="960"/>
      <c r="CU21" s="960"/>
      <c r="CV21" s="970"/>
      <c r="CW21" s="959"/>
      <c r="CX21" s="960"/>
      <c r="CY21" s="960"/>
      <c r="CZ21" s="960"/>
      <c r="DA21" s="970"/>
      <c r="DB21" s="959"/>
      <c r="DC21" s="960"/>
      <c r="DD21" s="960"/>
      <c r="DE21" s="960"/>
      <c r="DF21" s="970"/>
      <c r="DG21" s="959"/>
      <c r="DH21" s="960"/>
      <c r="DI21" s="960"/>
      <c r="DJ21" s="960"/>
      <c r="DK21" s="970"/>
      <c r="DL21" s="959"/>
      <c r="DM21" s="960"/>
      <c r="DN21" s="960"/>
      <c r="DO21" s="960"/>
      <c r="DP21" s="970"/>
      <c r="DQ21" s="959"/>
      <c r="DR21" s="960"/>
      <c r="DS21" s="960"/>
      <c r="DT21" s="960"/>
      <c r="DU21" s="970"/>
      <c r="DV21" s="952"/>
      <c r="DW21" s="953"/>
      <c r="DX21" s="953"/>
      <c r="DY21" s="953"/>
      <c r="DZ21" s="971"/>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3"/>
      <c r="R22" s="1004"/>
      <c r="S22" s="1004"/>
      <c r="T22" s="1004"/>
      <c r="U22" s="1004"/>
      <c r="V22" s="1004"/>
      <c r="W22" s="1004"/>
      <c r="X22" s="1004"/>
      <c r="Y22" s="1004"/>
      <c r="Z22" s="1004"/>
      <c r="AA22" s="1004"/>
      <c r="AB22" s="1004"/>
      <c r="AC22" s="1004"/>
      <c r="AD22" s="1004"/>
      <c r="AE22" s="1005"/>
      <c r="AF22" s="982"/>
      <c r="AG22" s="960"/>
      <c r="AH22" s="960"/>
      <c r="AI22" s="960"/>
      <c r="AJ22" s="983"/>
      <c r="AK22" s="1006"/>
      <c r="AL22" s="1004"/>
      <c r="AM22" s="1004"/>
      <c r="AN22" s="1004"/>
      <c r="AO22" s="1004"/>
      <c r="AP22" s="1004"/>
      <c r="AQ22" s="1004"/>
      <c r="AR22" s="1004"/>
      <c r="AS22" s="1004"/>
      <c r="AT22" s="1004"/>
      <c r="AU22" s="1007"/>
      <c r="AV22" s="1007"/>
      <c r="AW22" s="1007"/>
      <c r="AX22" s="1007"/>
      <c r="AY22" s="1008"/>
      <c r="AZ22" s="987" t="s">
        <v>448</v>
      </c>
      <c r="BA22" s="987"/>
      <c r="BB22" s="987"/>
      <c r="BC22" s="987"/>
      <c r="BD22" s="988"/>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0"/>
      <c r="CM22" s="959"/>
      <c r="CN22" s="960"/>
      <c r="CO22" s="960"/>
      <c r="CP22" s="960"/>
      <c r="CQ22" s="970"/>
      <c r="CR22" s="959"/>
      <c r="CS22" s="960"/>
      <c r="CT22" s="960"/>
      <c r="CU22" s="960"/>
      <c r="CV22" s="970"/>
      <c r="CW22" s="959"/>
      <c r="CX22" s="960"/>
      <c r="CY22" s="960"/>
      <c r="CZ22" s="960"/>
      <c r="DA22" s="970"/>
      <c r="DB22" s="959"/>
      <c r="DC22" s="960"/>
      <c r="DD22" s="960"/>
      <c r="DE22" s="960"/>
      <c r="DF22" s="970"/>
      <c r="DG22" s="959"/>
      <c r="DH22" s="960"/>
      <c r="DI22" s="960"/>
      <c r="DJ22" s="960"/>
      <c r="DK22" s="970"/>
      <c r="DL22" s="959"/>
      <c r="DM22" s="960"/>
      <c r="DN22" s="960"/>
      <c r="DO22" s="960"/>
      <c r="DP22" s="970"/>
      <c r="DQ22" s="959"/>
      <c r="DR22" s="960"/>
      <c r="DS22" s="960"/>
      <c r="DT22" s="960"/>
      <c r="DU22" s="970"/>
      <c r="DV22" s="952"/>
      <c r="DW22" s="953"/>
      <c r="DX22" s="953"/>
      <c r="DY22" s="953"/>
      <c r="DZ22" s="971"/>
      <c r="EA22" s="81"/>
    </row>
    <row r="23" spans="1:131" s="53" customFormat="1" ht="26.25" customHeight="1" x14ac:dyDescent="0.15">
      <c r="A23" s="60" t="s">
        <v>251</v>
      </c>
      <c r="B23" s="930" t="s">
        <v>305</v>
      </c>
      <c r="C23" s="931"/>
      <c r="D23" s="931"/>
      <c r="E23" s="931"/>
      <c r="F23" s="931"/>
      <c r="G23" s="931"/>
      <c r="H23" s="931"/>
      <c r="I23" s="931"/>
      <c r="J23" s="931"/>
      <c r="K23" s="931"/>
      <c r="L23" s="931"/>
      <c r="M23" s="931"/>
      <c r="N23" s="931"/>
      <c r="O23" s="931"/>
      <c r="P23" s="932"/>
      <c r="Q23" s="1001">
        <v>3881</v>
      </c>
      <c r="R23" s="942"/>
      <c r="S23" s="942"/>
      <c r="T23" s="942"/>
      <c r="U23" s="942"/>
      <c r="V23" s="942">
        <v>3756</v>
      </c>
      <c r="W23" s="942"/>
      <c r="X23" s="942"/>
      <c r="Y23" s="942"/>
      <c r="Z23" s="942"/>
      <c r="AA23" s="942">
        <v>125</v>
      </c>
      <c r="AB23" s="942"/>
      <c r="AC23" s="942"/>
      <c r="AD23" s="942"/>
      <c r="AE23" s="1002"/>
      <c r="AF23" s="973">
        <v>125</v>
      </c>
      <c r="AG23" s="942"/>
      <c r="AH23" s="942"/>
      <c r="AI23" s="942"/>
      <c r="AJ23" s="974"/>
      <c r="AK23" s="975"/>
      <c r="AL23" s="941"/>
      <c r="AM23" s="941"/>
      <c r="AN23" s="941"/>
      <c r="AO23" s="941"/>
      <c r="AP23" s="942">
        <v>3864</v>
      </c>
      <c r="AQ23" s="942"/>
      <c r="AR23" s="942"/>
      <c r="AS23" s="942"/>
      <c r="AT23" s="942"/>
      <c r="AU23" s="943"/>
      <c r="AV23" s="943"/>
      <c r="AW23" s="943"/>
      <c r="AX23" s="943"/>
      <c r="AY23" s="944"/>
      <c r="AZ23" s="977" t="s">
        <v>197</v>
      </c>
      <c r="BA23" s="937"/>
      <c r="BB23" s="937"/>
      <c r="BC23" s="937"/>
      <c r="BD23" s="978"/>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0"/>
      <c r="CM23" s="959"/>
      <c r="CN23" s="960"/>
      <c r="CO23" s="960"/>
      <c r="CP23" s="960"/>
      <c r="CQ23" s="970"/>
      <c r="CR23" s="959"/>
      <c r="CS23" s="960"/>
      <c r="CT23" s="960"/>
      <c r="CU23" s="960"/>
      <c r="CV23" s="970"/>
      <c r="CW23" s="959"/>
      <c r="CX23" s="960"/>
      <c r="CY23" s="960"/>
      <c r="CZ23" s="960"/>
      <c r="DA23" s="970"/>
      <c r="DB23" s="959"/>
      <c r="DC23" s="960"/>
      <c r="DD23" s="960"/>
      <c r="DE23" s="960"/>
      <c r="DF23" s="970"/>
      <c r="DG23" s="959"/>
      <c r="DH23" s="960"/>
      <c r="DI23" s="960"/>
      <c r="DJ23" s="960"/>
      <c r="DK23" s="970"/>
      <c r="DL23" s="959"/>
      <c r="DM23" s="960"/>
      <c r="DN23" s="960"/>
      <c r="DO23" s="960"/>
      <c r="DP23" s="970"/>
      <c r="DQ23" s="959"/>
      <c r="DR23" s="960"/>
      <c r="DS23" s="960"/>
      <c r="DT23" s="960"/>
      <c r="DU23" s="970"/>
      <c r="DV23" s="952"/>
      <c r="DW23" s="953"/>
      <c r="DX23" s="953"/>
      <c r="DY23" s="953"/>
      <c r="DZ23" s="971"/>
      <c r="EA23" s="81"/>
    </row>
    <row r="24" spans="1:131" s="53" customFormat="1" ht="26.25" customHeight="1" x14ac:dyDescent="0.15">
      <c r="A24" s="999" t="s">
        <v>367</v>
      </c>
      <c r="B24" s="999"/>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999"/>
      <c r="AJ24" s="999"/>
      <c r="AK24" s="999"/>
      <c r="AL24" s="999"/>
      <c r="AM24" s="999"/>
      <c r="AN24" s="999"/>
      <c r="AO24" s="999"/>
      <c r="AP24" s="999"/>
      <c r="AQ24" s="999"/>
      <c r="AR24" s="999"/>
      <c r="AS24" s="999"/>
      <c r="AT24" s="999"/>
      <c r="AU24" s="999"/>
      <c r="AV24" s="999"/>
      <c r="AW24" s="999"/>
      <c r="AX24" s="999"/>
      <c r="AY24" s="999"/>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0"/>
      <c r="CM24" s="959"/>
      <c r="CN24" s="960"/>
      <c r="CO24" s="960"/>
      <c r="CP24" s="960"/>
      <c r="CQ24" s="970"/>
      <c r="CR24" s="959"/>
      <c r="CS24" s="960"/>
      <c r="CT24" s="960"/>
      <c r="CU24" s="960"/>
      <c r="CV24" s="970"/>
      <c r="CW24" s="959"/>
      <c r="CX24" s="960"/>
      <c r="CY24" s="960"/>
      <c r="CZ24" s="960"/>
      <c r="DA24" s="970"/>
      <c r="DB24" s="959"/>
      <c r="DC24" s="960"/>
      <c r="DD24" s="960"/>
      <c r="DE24" s="960"/>
      <c r="DF24" s="970"/>
      <c r="DG24" s="959"/>
      <c r="DH24" s="960"/>
      <c r="DI24" s="960"/>
      <c r="DJ24" s="960"/>
      <c r="DK24" s="970"/>
      <c r="DL24" s="959"/>
      <c r="DM24" s="960"/>
      <c r="DN24" s="960"/>
      <c r="DO24" s="960"/>
      <c r="DP24" s="970"/>
      <c r="DQ24" s="959"/>
      <c r="DR24" s="960"/>
      <c r="DS24" s="960"/>
      <c r="DT24" s="960"/>
      <c r="DU24" s="970"/>
      <c r="DV24" s="952"/>
      <c r="DW24" s="953"/>
      <c r="DX24" s="953"/>
      <c r="DY24" s="953"/>
      <c r="DZ24" s="971"/>
      <c r="EA24" s="81"/>
    </row>
    <row r="25" spans="1:131" s="51" customFormat="1" ht="26.25" customHeight="1" x14ac:dyDescent="0.15">
      <c r="A25" s="1000" t="s">
        <v>416</v>
      </c>
      <c r="B25" s="1000"/>
      <c r="C25" s="1000"/>
      <c r="D25" s="1000"/>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0"/>
      <c r="CM25" s="959"/>
      <c r="CN25" s="960"/>
      <c r="CO25" s="960"/>
      <c r="CP25" s="960"/>
      <c r="CQ25" s="970"/>
      <c r="CR25" s="959"/>
      <c r="CS25" s="960"/>
      <c r="CT25" s="960"/>
      <c r="CU25" s="960"/>
      <c r="CV25" s="970"/>
      <c r="CW25" s="959"/>
      <c r="CX25" s="960"/>
      <c r="CY25" s="960"/>
      <c r="CZ25" s="960"/>
      <c r="DA25" s="970"/>
      <c r="DB25" s="959"/>
      <c r="DC25" s="960"/>
      <c r="DD25" s="960"/>
      <c r="DE25" s="960"/>
      <c r="DF25" s="970"/>
      <c r="DG25" s="959"/>
      <c r="DH25" s="960"/>
      <c r="DI25" s="960"/>
      <c r="DJ25" s="960"/>
      <c r="DK25" s="970"/>
      <c r="DL25" s="959"/>
      <c r="DM25" s="960"/>
      <c r="DN25" s="960"/>
      <c r="DO25" s="960"/>
      <c r="DP25" s="970"/>
      <c r="DQ25" s="959"/>
      <c r="DR25" s="960"/>
      <c r="DS25" s="960"/>
      <c r="DT25" s="960"/>
      <c r="DU25" s="970"/>
      <c r="DV25" s="952"/>
      <c r="DW25" s="953"/>
      <c r="DX25" s="953"/>
      <c r="DY25" s="953"/>
      <c r="DZ25" s="971"/>
      <c r="EA25" s="54"/>
    </row>
    <row r="26" spans="1:131" s="51" customFormat="1" ht="26.25" customHeight="1" x14ac:dyDescent="0.15">
      <c r="A26" s="688" t="s">
        <v>431</v>
      </c>
      <c r="B26" s="689"/>
      <c r="C26" s="689"/>
      <c r="D26" s="689"/>
      <c r="E26" s="689"/>
      <c r="F26" s="689"/>
      <c r="G26" s="689"/>
      <c r="H26" s="689"/>
      <c r="I26" s="689"/>
      <c r="J26" s="689"/>
      <c r="K26" s="689"/>
      <c r="L26" s="689"/>
      <c r="M26" s="689"/>
      <c r="N26" s="689"/>
      <c r="O26" s="689"/>
      <c r="P26" s="690"/>
      <c r="Q26" s="680" t="s">
        <v>450</v>
      </c>
      <c r="R26" s="681"/>
      <c r="S26" s="681"/>
      <c r="T26" s="681"/>
      <c r="U26" s="682"/>
      <c r="V26" s="680" t="s">
        <v>451</v>
      </c>
      <c r="W26" s="681"/>
      <c r="X26" s="681"/>
      <c r="Y26" s="681"/>
      <c r="Z26" s="682"/>
      <c r="AA26" s="680" t="s">
        <v>452</v>
      </c>
      <c r="AB26" s="681"/>
      <c r="AC26" s="681"/>
      <c r="AD26" s="681"/>
      <c r="AE26" s="681"/>
      <c r="AF26" s="766" t="s">
        <v>247</v>
      </c>
      <c r="AG26" s="695"/>
      <c r="AH26" s="695"/>
      <c r="AI26" s="695"/>
      <c r="AJ26" s="767"/>
      <c r="AK26" s="681" t="s">
        <v>384</v>
      </c>
      <c r="AL26" s="681"/>
      <c r="AM26" s="681"/>
      <c r="AN26" s="681"/>
      <c r="AO26" s="682"/>
      <c r="AP26" s="680" t="s">
        <v>354</v>
      </c>
      <c r="AQ26" s="681"/>
      <c r="AR26" s="681"/>
      <c r="AS26" s="681"/>
      <c r="AT26" s="682"/>
      <c r="AU26" s="680" t="s">
        <v>453</v>
      </c>
      <c r="AV26" s="681"/>
      <c r="AW26" s="681"/>
      <c r="AX26" s="681"/>
      <c r="AY26" s="682"/>
      <c r="AZ26" s="680" t="s">
        <v>454</v>
      </c>
      <c r="BA26" s="681"/>
      <c r="BB26" s="681"/>
      <c r="BC26" s="681"/>
      <c r="BD26" s="682"/>
      <c r="BE26" s="680" t="s">
        <v>437</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0"/>
      <c r="CM26" s="959"/>
      <c r="CN26" s="960"/>
      <c r="CO26" s="960"/>
      <c r="CP26" s="960"/>
      <c r="CQ26" s="970"/>
      <c r="CR26" s="959"/>
      <c r="CS26" s="960"/>
      <c r="CT26" s="960"/>
      <c r="CU26" s="960"/>
      <c r="CV26" s="970"/>
      <c r="CW26" s="959"/>
      <c r="CX26" s="960"/>
      <c r="CY26" s="960"/>
      <c r="CZ26" s="960"/>
      <c r="DA26" s="970"/>
      <c r="DB26" s="959"/>
      <c r="DC26" s="960"/>
      <c r="DD26" s="960"/>
      <c r="DE26" s="960"/>
      <c r="DF26" s="970"/>
      <c r="DG26" s="959"/>
      <c r="DH26" s="960"/>
      <c r="DI26" s="960"/>
      <c r="DJ26" s="960"/>
      <c r="DK26" s="970"/>
      <c r="DL26" s="959"/>
      <c r="DM26" s="960"/>
      <c r="DN26" s="960"/>
      <c r="DO26" s="960"/>
      <c r="DP26" s="970"/>
      <c r="DQ26" s="959"/>
      <c r="DR26" s="960"/>
      <c r="DS26" s="960"/>
      <c r="DT26" s="960"/>
      <c r="DU26" s="970"/>
      <c r="DV26" s="952"/>
      <c r="DW26" s="953"/>
      <c r="DX26" s="953"/>
      <c r="DY26" s="953"/>
      <c r="DZ26" s="971"/>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0"/>
      <c r="CM27" s="959"/>
      <c r="CN27" s="960"/>
      <c r="CO27" s="960"/>
      <c r="CP27" s="960"/>
      <c r="CQ27" s="970"/>
      <c r="CR27" s="959"/>
      <c r="CS27" s="960"/>
      <c r="CT27" s="960"/>
      <c r="CU27" s="960"/>
      <c r="CV27" s="970"/>
      <c r="CW27" s="959"/>
      <c r="CX27" s="960"/>
      <c r="CY27" s="960"/>
      <c r="CZ27" s="960"/>
      <c r="DA27" s="970"/>
      <c r="DB27" s="959"/>
      <c r="DC27" s="960"/>
      <c r="DD27" s="960"/>
      <c r="DE27" s="960"/>
      <c r="DF27" s="970"/>
      <c r="DG27" s="959"/>
      <c r="DH27" s="960"/>
      <c r="DI27" s="960"/>
      <c r="DJ27" s="960"/>
      <c r="DK27" s="970"/>
      <c r="DL27" s="959"/>
      <c r="DM27" s="960"/>
      <c r="DN27" s="960"/>
      <c r="DO27" s="960"/>
      <c r="DP27" s="970"/>
      <c r="DQ27" s="959"/>
      <c r="DR27" s="960"/>
      <c r="DS27" s="960"/>
      <c r="DT27" s="960"/>
      <c r="DU27" s="970"/>
      <c r="DV27" s="952"/>
      <c r="DW27" s="953"/>
      <c r="DX27" s="953"/>
      <c r="DY27" s="953"/>
      <c r="DZ27" s="971"/>
      <c r="EA27" s="54"/>
    </row>
    <row r="28" spans="1:131" s="51" customFormat="1" ht="26.25" customHeight="1" x14ac:dyDescent="0.15">
      <c r="A28" s="61">
        <v>1</v>
      </c>
      <c r="B28" s="963" t="s">
        <v>455</v>
      </c>
      <c r="C28" s="964"/>
      <c r="D28" s="964"/>
      <c r="E28" s="964"/>
      <c r="F28" s="964"/>
      <c r="G28" s="964"/>
      <c r="H28" s="964"/>
      <c r="I28" s="964"/>
      <c r="J28" s="964"/>
      <c r="K28" s="964"/>
      <c r="L28" s="964"/>
      <c r="M28" s="964"/>
      <c r="N28" s="964"/>
      <c r="O28" s="964"/>
      <c r="P28" s="965"/>
      <c r="Q28" s="990">
        <v>890</v>
      </c>
      <c r="R28" s="991"/>
      <c r="S28" s="991"/>
      <c r="T28" s="991"/>
      <c r="U28" s="991"/>
      <c r="V28" s="991">
        <v>848</v>
      </c>
      <c r="W28" s="991"/>
      <c r="X28" s="991"/>
      <c r="Y28" s="991"/>
      <c r="Z28" s="991"/>
      <c r="AA28" s="991">
        <v>42</v>
      </c>
      <c r="AB28" s="991"/>
      <c r="AC28" s="991"/>
      <c r="AD28" s="991"/>
      <c r="AE28" s="992"/>
      <c r="AF28" s="993">
        <v>42</v>
      </c>
      <c r="AG28" s="991"/>
      <c r="AH28" s="991"/>
      <c r="AI28" s="991"/>
      <c r="AJ28" s="994"/>
      <c r="AK28" s="995">
        <v>16</v>
      </c>
      <c r="AL28" s="991"/>
      <c r="AM28" s="991"/>
      <c r="AN28" s="991"/>
      <c r="AO28" s="991"/>
      <c r="AP28" s="991" t="s">
        <v>197</v>
      </c>
      <c r="AQ28" s="991"/>
      <c r="AR28" s="991"/>
      <c r="AS28" s="991"/>
      <c r="AT28" s="991"/>
      <c r="AU28" s="991" t="s">
        <v>197</v>
      </c>
      <c r="AV28" s="991"/>
      <c r="AW28" s="991"/>
      <c r="AX28" s="991"/>
      <c r="AY28" s="991"/>
      <c r="AZ28" s="996" t="s">
        <v>197</v>
      </c>
      <c r="BA28" s="996"/>
      <c r="BB28" s="996"/>
      <c r="BC28" s="996"/>
      <c r="BD28" s="996"/>
      <c r="BE28" s="997"/>
      <c r="BF28" s="997"/>
      <c r="BG28" s="997"/>
      <c r="BH28" s="997"/>
      <c r="BI28" s="998"/>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0"/>
      <c r="CM28" s="959"/>
      <c r="CN28" s="960"/>
      <c r="CO28" s="960"/>
      <c r="CP28" s="960"/>
      <c r="CQ28" s="970"/>
      <c r="CR28" s="959"/>
      <c r="CS28" s="960"/>
      <c r="CT28" s="960"/>
      <c r="CU28" s="960"/>
      <c r="CV28" s="970"/>
      <c r="CW28" s="959"/>
      <c r="CX28" s="960"/>
      <c r="CY28" s="960"/>
      <c r="CZ28" s="960"/>
      <c r="DA28" s="970"/>
      <c r="DB28" s="959"/>
      <c r="DC28" s="960"/>
      <c r="DD28" s="960"/>
      <c r="DE28" s="960"/>
      <c r="DF28" s="970"/>
      <c r="DG28" s="959"/>
      <c r="DH28" s="960"/>
      <c r="DI28" s="960"/>
      <c r="DJ28" s="960"/>
      <c r="DK28" s="970"/>
      <c r="DL28" s="959"/>
      <c r="DM28" s="960"/>
      <c r="DN28" s="960"/>
      <c r="DO28" s="960"/>
      <c r="DP28" s="970"/>
      <c r="DQ28" s="959"/>
      <c r="DR28" s="960"/>
      <c r="DS28" s="960"/>
      <c r="DT28" s="960"/>
      <c r="DU28" s="970"/>
      <c r="DV28" s="952"/>
      <c r="DW28" s="953"/>
      <c r="DX28" s="953"/>
      <c r="DY28" s="953"/>
      <c r="DZ28" s="971"/>
      <c r="EA28" s="54"/>
    </row>
    <row r="29" spans="1:131" s="51" customFormat="1" ht="26.25" customHeight="1" x14ac:dyDescent="0.15">
      <c r="A29" s="61">
        <v>2</v>
      </c>
      <c r="B29" s="952" t="s">
        <v>457</v>
      </c>
      <c r="C29" s="953"/>
      <c r="D29" s="953"/>
      <c r="E29" s="953"/>
      <c r="F29" s="953"/>
      <c r="G29" s="953"/>
      <c r="H29" s="953"/>
      <c r="I29" s="953"/>
      <c r="J29" s="953"/>
      <c r="K29" s="953"/>
      <c r="L29" s="953"/>
      <c r="M29" s="953"/>
      <c r="N29" s="953"/>
      <c r="O29" s="953"/>
      <c r="P29" s="954"/>
      <c r="Q29" s="955">
        <v>283</v>
      </c>
      <c r="R29" s="956"/>
      <c r="S29" s="956"/>
      <c r="T29" s="956"/>
      <c r="U29" s="956"/>
      <c r="V29" s="956">
        <v>271</v>
      </c>
      <c r="W29" s="956"/>
      <c r="X29" s="956"/>
      <c r="Y29" s="956"/>
      <c r="Z29" s="956"/>
      <c r="AA29" s="956">
        <v>12</v>
      </c>
      <c r="AB29" s="956"/>
      <c r="AC29" s="956"/>
      <c r="AD29" s="956"/>
      <c r="AE29" s="962"/>
      <c r="AF29" s="982">
        <v>12</v>
      </c>
      <c r="AG29" s="960"/>
      <c r="AH29" s="960"/>
      <c r="AI29" s="960"/>
      <c r="AJ29" s="983"/>
      <c r="AK29" s="961">
        <v>39</v>
      </c>
      <c r="AL29" s="956"/>
      <c r="AM29" s="956"/>
      <c r="AN29" s="956"/>
      <c r="AO29" s="956"/>
      <c r="AP29" s="956" t="s">
        <v>197</v>
      </c>
      <c r="AQ29" s="956"/>
      <c r="AR29" s="956"/>
      <c r="AS29" s="956"/>
      <c r="AT29" s="956"/>
      <c r="AU29" s="956" t="s">
        <v>197</v>
      </c>
      <c r="AV29" s="956"/>
      <c r="AW29" s="956"/>
      <c r="AX29" s="956"/>
      <c r="AY29" s="956"/>
      <c r="AZ29" s="989" t="s">
        <v>197</v>
      </c>
      <c r="BA29" s="989"/>
      <c r="BB29" s="989"/>
      <c r="BC29" s="989"/>
      <c r="BD29" s="989"/>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0"/>
      <c r="CM29" s="959"/>
      <c r="CN29" s="960"/>
      <c r="CO29" s="960"/>
      <c r="CP29" s="960"/>
      <c r="CQ29" s="970"/>
      <c r="CR29" s="959"/>
      <c r="CS29" s="960"/>
      <c r="CT29" s="960"/>
      <c r="CU29" s="960"/>
      <c r="CV29" s="970"/>
      <c r="CW29" s="959"/>
      <c r="CX29" s="960"/>
      <c r="CY29" s="960"/>
      <c r="CZ29" s="960"/>
      <c r="DA29" s="970"/>
      <c r="DB29" s="959"/>
      <c r="DC29" s="960"/>
      <c r="DD29" s="960"/>
      <c r="DE29" s="960"/>
      <c r="DF29" s="970"/>
      <c r="DG29" s="959"/>
      <c r="DH29" s="960"/>
      <c r="DI29" s="960"/>
      <c r="DJ29" s="960"/>
      <c r="DK29" s="970"/>
      <c r="DL29" s="959"/>
      <c r="DM29" s="960"/>
      <c r="DN29" s="960"/>
      <c r="DO29" s="960"/>
      <c r="DP29" s="970"/>
      <c r="DQ29" s="959"/>
      <c r="DR29" s="960"/>
      <c r="DS29" s="960"/>
      <c r="DT29" s="960"/>
      <c r="DU29" s="970"/>
      <c r="DV29" s="952"/>
      <c r="DW29" s="953"/>
      <c r="DX29" s="953"/>
      <c r="DY29" s="953"/>
      <c r="DZ29" s="971"/>
      <c r="EA29" s="54"/>
    </row>
    <row r="30" spans="1:131" s="51" customFormat="1" ht="26.25" customHeight="1" x14ac:dyDescent="0.15">
      <c r="A30" s="61">
        <v>3</v>
      </c>
      <c r="B30" s="952" t="s">
        <v>281</v>
      </c>
      <c r="C30" s="953"/>
      <c r="D30" s="953"/>
      <c r="E30" s="953"/>
      <c r="F30" s="953"/>
      <c r="G30" s="953"/>
      <c r="H30" s="953"/>
      <c r="I30" s="953"/>
      <c r="J30" s="953"/>
      <c r="K30" s="953"/>
      <c r="L30" s="953"/>
      <c r="M30" s="953"/>
      <c r="N30" s="953"/>
      <c r="O30" s="953"/>
      <c r="P30" s="954"/>
      <c r="Q30" s="955">
        <v>313</v>
      </c>
      <c r="R30" s="956"/>
      <c r="S30" s="956"/>
      <c r="T30" s="956"/>
      <c r="U30" s="956"/>
      <c r="V30" s="956">
        <v>290</v>
      </c>
      <c r="W30" s="956"/>
      <c r="X30" s="956"/>
      <c r="Y30" s="956"/>
      <c r="Z30" s="956"/>
      <c r="AA30" s="956">
        <v>23</v>
      </c>
      <c r="AB30" s="956"/>
      <c r="AC30" s="956"/>
      <c r="AD30" s="956"/>
      <c r="AE30" s="962"/>
      <c r="AF30" s="982">
        <v>23</v>
      </c>
      <c r="AG30" s="960"/>
      <c r="AH30" s="960"/>
      <c r="AI30" s="960"/>
      <c r="AJ30" s="983"/>
      <c r="AK30" s="961">
        <v>45</v>
      </c>
      <c r="AL30" s="956"/>
      <c r="AM30" s="956"/>
      <c r="AN30" s="956"/>
      <c r="AO30" s="956"/>
      <c r="AP30" s="956">
        <v>62</v>
      </c>
      <c r="AQ30" s="956"/>
      <c r="AR30" s="956"/>
      <c r="AS30" s="956"/>
      <c r="AT30" s="956"/>
      <c r="AU30" s="956">
        <v>9</v>
      </c>
      <c r="AV30" s="956"/>
      <c r="AW30" s="956"/>
      <c r="AX30" s="956"/>
      <c r="AY30" s="956"/>
      <c r="AZ30" s="989" t="s">
        <v>197</v>
      </c>
      <c r="BA30" s="989"/>
      <c r="BB30" s="989"/>
      <c r="BC30" s="989"/>
      <c r="BD30" s="989"/>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0"/>
      <c r="CM30" s="959"/>
      <c r="CN30" s="960"/>
      <c r="CO30" s="960"/>
      <c r="CP30" s="960"/>
      <c r="CQ30" s="970"/>
      <c r="CR30" s="959"/>
      <c r="CS30" s="960"/>
      <c r="CT30" s="960"/>
      <c r="CU30" s="960"/>
      <c r="CV30" s="970"/>
      <c r="CW30" s="959"/>
      <c r="CX30" s="960"/>
      <c r="CY30" s="960"/>
      <c r="CZ30" s="960"/>
      <c r="DA30" s="970"/>
      <c r="DB30" s="959"/>
      <c r="DC30" s="960"/>
      <c r="DD30" s="960"/>
      <c r="DE30" s="960"/>
      <c r="DF30" s="970"/>
      <c r="DG30" s="959"/>
      <c r="DH30" s="960"/>
      <c r="DI30" s="960"/>
      <c r="DJ30" s="960"/>
      <c r="DK30" s="970"/>
      <c r="DL30" s="959"/>
      <c r="DM30" s="960"/>
      <c r="DN30" s="960"/>
      <c r="DO30" s="960"/>
      <c r="DP30" s="970"/>
      <c r="DQ30" s="959"/>
      <c r="DR30" s="960"/>
      <c r="DS30" s="960"/>
      <c r="DT30" s="960"/>
      <c r="DU30" s="970"/>
      <c r="DV30" s="952"/>
      <c r="DW30" s="953"/>
      <c r="DX30" s="953"/>
      <c r="DY30" s="953"/>
      <c r="DZ30" s="971"/>
      <c r="EA30" s="54"/>
    </row>
    <row r="31" spans="1:131" s="51" customFormat="1" ht="26.25" customHeight="1" x14ac:dyDescent="0.15">
      <c r="A31" s="61">
        <v>4</v>
      </c>
      <c r="B31" s="952" t="s">
        <v>458</v>
      </c>
      <c r="C31" s="953"/>
      <c r="D31" s="953"/>
      <c r="E31" s="953"/>
      <c r="F31" s="953"/>
      <c r="G31" s="953"/>
      <c r="H31" s="953"/>
      <c r="I31" s="953"/>
      <c r="J31" s="953"/>
      <c r="K31" s="953"/>
      <c r="L31" s="953"/>
      <c r="M31" s="953"/>
      <c r="N31" s="953"/>
      <c r="O31" s="953"/>
      <c r="P31" s="954"/>
      <c r="Q31" s="955">
        <v>66</v>
      </c>
      <c r="R31" s="956"/>
      <c r="S31" s="956"/>
      <c r="T31" s="956"/>
      <c r="U31" s="956"/>
      <c r="V31" s="956">
        <v>66</v>
      </c>
      <c r="W31" s="956"/>
      <c r="X31" s="956"/>
      <c r="Y31" s="956"/>
      <c r="Z31" s="956"/>
      <c r="AA31" s="956">
        <v>0</v>
      </c>
      <c r="AB31" s="956"/>
      <c r="AC31" s="956"/>
      <c r="AD31" s="956"/>
      <c r="AE31" s="962"/>
      <c r="AF31" s="982">
        <v>0</v>
      </c>
      <c r="AG31" s="960"/>
      <c r="AH31" s="960"/>
      <c r="AI31" s="960"/>
      <c r="AJ31" s="983"/>
      <c r="AK31" s="961">
        <v>8</v>
      </c>
      <c r="AL31" s="956"/>
      <c r="AM31" s="956"/>
      <c r="AN31" s="956"/>
      <c r="AO31" s="956"/>
      <c r="AP31" s="956" t="s">
        <v>197</v>
      </c>
      <c r="AQ31" s="956"/>
      <c r="AR31" s="956"/>
      <c r="AS31" s="956"/>
      <c r="AT31" s="956"/>
      <c r="AU31" s="956" t="s">
        <v>197</v>
      </c>
      <c r="AV31" s="956"/>
      <c r="AW31" s="956"/>
      <c r="AX31" s="956"/>
      <c r="AY31" s="956"/>
      <c r="AZ31" s="989" t="s">
        <v>197</v>
      </c>
      <c r="BA31" s="989"/>
      <c r="BB31" s="989"/>
      <c r="BC31" s="989"/>
      <c r="BD31" s="989"/>
      <c r="BE31" s="957"/>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0"/>
      <c r="CM31" s="959"/>
      <c r="CN31" s="960"/>
      <c r="CO31" s="960"/>
      <c r="CP31" s="960"/>
      <c r="CQ31" s="970"/>
      <c r="CR31" s="959"/>
      <c r="CS31" s="960"/>
      <c r="CT31" s="960"/>
      <c r="CU31" s="960"/>
      <c r="CV31" s="970"/>
      <c r="CW31" s="959"/>
      <c r="CX31" s="960"/>
      <c r="CY31" s="960"/>
      <c r="CZ31" s="960"/>
      <c r="DA31" s="970"/>
      <c r="DB31" s="959"/>
      <c r="DC31" s="960"/>
      <c r="DD31" s="960"/>
      <c r="DE31" s="960"/>
      <c r="DF31" s="970"/>
      <c r="DG31" s="959"/>
      <c r="DH31" s="960"/>
      <c r="DI31" s="960"/>
      <c r="DJ31" s="960"/>
      <c r="DK31" s="970"/>
      <c r="DL31" s="959"/>
      <c r="DM31" s="960"/>
      <c r="DN31" s="960"/>
      <c r="DO31" s="960"/>
      <c r="DP31" s="970"/>
      <c r="DQ31" s="959"/>
      <c r="DR31" s="960"/>
      <c r="DS31" s="960"/>
      <c r="DT31" s="960"/>
      <c r="DU31" s="970"/>
      <c r="DV31" s="952"/>
      <c r="DW31" s="953"/>
      <c r="DX31" s="953"/>
      <c r="DY31" s="953"/>
      <c r="DZ31" s="971"/>
      <c r="EA31" s="54"/>
    </row>
    <row r="32" spans="1:131" s="51" customFormat="1" ht="26.25" customHeight="1" x14ac:dyDescent="0.15">
      <c r="A32" s="61">
        <v>5</v>
      </c>
      <c r="B32" s="952" t="s">
        <v>459</v>
      </c>
      <c r="C32" s="953"/>
      <c r="D32" s="953"/>
      <c r="E32" s="953"/>
      <c r="F32" s="953"/>
      <c r="G32" s="953"/>
      <c r="H32" s="953"/>
      <c r="I32" s="953"/>
      <c r="J32" s="953"/>
      <c r="K32" s="953"/>
      <c r="L32" s="953"/>
      <c r="M32" s="953"/>
      <c r="N32" s="953"/>
      <c r="O32" s="953"/>
      <c r="P32" s="954"/>
      <c r="Q32" s="955">
        <v>112</v>
      </c>
      <c r="R32" s="956"/>
      <c r="S32" s="956"/>
      <c r="T32" s="956"/>
      <c r="U32" s="956"/>
      <c r="V32" s="956">
        <v>107</v>
      </c>
      <c r="W32" s="956"/>
      <c r="X32" s="956"/>
      <c r="Y32" s="956"/>
      <c r="Z32" s="956"/>
      <c r="AA32" s="956">
        <v>5</v>
      </c>
      <c r="AB32" s="956"/>
      <c r="AC32" s="956"/>
      <c r="AD32" s="956"/>
      <c r="AE32" s="962"/>
      <c r="AF32" s="982">
        <v>5</v>
      </c>
      <c r="AG32" s="960"/>
      <c r="AH32" s="960"/>
      <c r="AI32" s="960"/>
      <c r="AJ32" s="983"/>
      <c r="AK32" s="961" t="s">
        <v>197</v>
      </c>
      <c r="AL32" s="956"/>
      <c r="AM32" s="956"/>
      <c r="AN32" s="956"/>
      <c r="AO32" s="956"/>
      <c r="AP32" s="956">
        <v>268</v>
      </c>
      <c r="AQ32" s="956"/>
      <c r="AR32" s="956"/>
      <c r="AS32" s="956"/>
      <c r="AT32" s="956"/>
      <c r="AU32" s="956">
        <v>40</v>
      </c>
      <c r="AV32" s="956"/>
      <c r="AW32" s="956"/>
      <c r="AX32" s="956"/>
      <c r="AY32" s="956"/>
      <c r="AZ32" s="989" t="s">
        <v>197</v>
      </c>
      <c r="BA32" s="989"/>
      <c r="BB32" s="989"/>
      <c r="BC32" s="989"/>
      <c r="BD32" s="989"/>
      <c r="BE32" s="957" t="s">
        <v>22</v>
      </c>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0"/>
      <c r="CM32" s="959"/>
      <c r="CN32" s="960"/>
      <c r="CO32" s="960"/>
      <c r="CP32" s="960"/>
      <c r="CQ32" s="970"/>
      <c r="CR32" s="959"/>
      <c r="CS32" s="960"/>
      <c r="CT32" s="960"/>
      <c r="CU32" s="960"/>
      <c r="CV32" s="970"/>
      <c r="CW32" s="959"/>
      <c r="CX32" s="960"/>
      <c r="CY32" s="960"/>
      <c r="CZ32" s="960"/>
      <c r="DA32" s="970"/>
      <c r="DB32" s="959"/>
      <c r="DC32" s="960"/>
      <c r="DD32" s="960"/>
      <c r="DE32" s="960"/>
      <c r="DF32" s="970"/>
      <c r="DG32" s="959"/>
      <c r="DH32" s="960"/>
      <c r="DI32" s="960"/>
      <c r="DJ32" s="960"/>
      <c r="DK32" s="970"/>
      <c r="DL32" s="959"/>
      <c r="DM32" s="960"/>
      <c r="DN32" s="960"/>
      <c r="DO32" s="960"/>
      <c r="DP32" s="970"/>
      <c r="DQ32" s="959"/>
      <c r="DR32" s="960"/>
      <c r="DS32" s="960"/>
      <c r="DT32" s="960"/>
      <c r="DU32" s="970"/>
      <c r="DV32" s="952"/>
      <c r="DW32" s="953"/>
      <c r="DX32" s="953"/>
      <c r="DY32" s="953"/>
      <c r="DZ32" s="971"/>
      <c r="EA32" s="54"/>
    </row>
    <row r="33" spans="1:131" s="51" customFormat="1" ht="26.25" customHeight="1" x14ac:dyDescent="0.15">
      <c r="A33" s="61">
        <v>6</v>
      </c>
      <c r="B33" s="952" t="s">
        <v>460</v>
      </c>
      <c r="C33" s="953"/>
      <c r="D33" s="953"/>
      <c r="E33" s="953"/>
      <c r="F33" s="953"/>
      <c r="G33" s="953"/>
      <c r="H33" s="953"/>
      <c r="I33" s="953"/>
      <c r="J33" s="953"/>
      <c r="K33" s="953"/>
      <c r="L33" s="953"/>
      <c r="M33" s="953"/>
      <c r="N33" s="953"/>
      <c r="O33" s="953"/>
      <c r="P33" s="954"/>
      <c r="Q33" s="955">
        <v>140</v>
      </c>
      <c r="R33" s="956"/>
      <c r="S33" s="956"/>
      <c r="T33" s="956"/>
      <c r="U33" s="956"/>
      <c r="V33" s="956">
        <v>133</v>
      </c>
      <c r="W33" s="956"/>
      <c r="X33" s="956"/>
      <c r="Y33" s="956"/>
      <c r="Z33" s="956"/>
      <c r="AA33" s="956">
        <v>7</v>
      </c>
      <c r="AB33" s="956"/>
      <c r="AC33" s="956"/>
      <c r="AD33" s="956"/>
      <c r="AE33" s="962"/>
      <c r="AF33" s="982">
        <v>7</v>
      </c>
      <c r="AG33" s="960"/>
      <c r="AH33" s="960"/>
      <c r="AI33" s="960"/>
      <c r="AJ33" s="983"/>
      <c r="AK33" s="961">
        <v>16</v>
      </c>
      <c r="AL33" s="956"/>
      <c r="AM33" s="956"/>
      <c r="AN33" s="956"/>
      <c r="AO33" s="956"/>
      <c r="AP33" s="956">
        <v>650</v>
      </c>
      <c r="AQ33" s="956"/>
      <c r="AR33" s="956"/>
      <c r="AS33" s="956"/>
      <c r="AT33" s="956"/>
      <c r="AU33" s="956">
        <v>148</v>
      </c>
      <c r="AV33" s="956"/>
      <c r="AW33" s="956"/>
      <c r="AX33" s="956"/>
      <c r="AY33" s="956"/>
      <c r="AZ33" s="989" t="s">
        <v>197</v>
      </c>
      <c r="BA33" s="989"/>
      <c r="BB33" s="989"/>
      <c r="BC33" s="989"/>
      <c r="BD33" s="989"/>
      <c r="BE33" s="957" t="s">
        <v>22</v>
      </c>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0"/>
      <c r="CM33" s="959"/>
      <c r="CN33" s="960"/>
      <c r="CO33" s="960"/>
      <c r="CP33" s="960"/>
      <c r="CQ33" s="970"/>
      <c r="CR33" s="959"/>
      <c r="CS33" s="960"/>
      <c r="CT33" s="960"/>
      <c r="CU33" s="960"/>
      <c r="CV33" s="970"/>
      <c r="CW33" s="959"/>
      <c r="CX33" s="960"/>
      <c r="CY33" s="960"/>
      <c r="CZ33" s="960"/>
      <c r="DA33" s="970"/>
      <c r="DB33" s="959"/>
      <c r="DC33" s="960"/>
      <c r="DD33" s="960"/>
      <c r="DE33" s="960"/>
      <c r="DF33" s="970"/>
      <c r="DG33" s="959"/>
      <c r="DH33" s="960"/>
      <c r="DI33" s="960"/>
      <c r="DJ33" s="960"/>
      <c r="DK33" s="970"/>
      <c r="DL33" s="959"/>
      <c r="DM33" s="960"/>
      <c r="DN33" s="960"/>
      <c r="DO33" s="960"/>
      <c r="DP33" s="970"/>
      <c r="DQ33" s="959"/>
      <c r="DR33" s="960"/>
      <c r="DS33" s="960"/>
      <c r="DT33" s="960"/>
      <c r="DU33" s="970"/>
      <c r="DV33" s="952"/>
      <c r="DW33" s="953"/>
      <c r="DX33" s="953"/>
      <c r="DY33" s="953"/>
      <c r="DZ33" s="971"/>
      <c r="EA33" s="54"/>
    </row>
    <row r="34" spans="1:131" s="51" customFormat="1" ht="26.25" customHeight="1" x14ac:dyDescent="0.15">
      <c r="A34" s="61">
        <v>7</v>
      </c>
      <c r="B34" s="952"/>
      <c r="C34" s="953"/>
      <c r="D34" s="953"/>
      <c r="E34" s="953"/>
      <c r="F34" s="953"/>
      <c r="G34" s="953"/>
      <c r="H34" s="953"/>
      <c r="I34" s="953"/>
      <c r="J34" s="953"/>
      <c r="K34" s="953"/>
      <c r="L34" s="953"/>
      <c r="M34" s="953"/>
      <c r="N34" s="953"/>
      <c r="O34" s="953"/>
      <c r="P34" s="954"/>
      <c r="Q34" s="955"/>
      <c r="R34" s="956"/>
      <c r="S34" s="956"/>
      <c r="T34" s="956"/>
      <c r="U34" s="956"/>
      <c r="V34" s="956"/>
      <c r="W34" s="956"/>
      <c r="X34" s="956"/>
      <c r="Y34" s="956"/>
      <c r="Z34" s="956"/>
      <c r="AA34" s="956"/>
      <c r="AB34" s="956"/>
      <c r="AC34" s="956"/>
      <c r="AD34" s="956"/>
      <c r="AE34" s="962"/>
      <c r="AF34" s="982"/>
      <c r="AG34" s="960"/>
      <c r="AH34" s="960"/>
      <c r="AI34" s="960"/>
      <c r="AJ34" s="983"/>
      <c r="AK34" s="961"/>
      <c r="AL34" s="956"/>
      <c r="AM34" s="956"/>
      <c r="AN34" s="956"/>
      <c r="AO34" s="956"/>
      <c r="AP34" s="956"/>
      <c r="AQ34" s="956"/>
      <c r="AR34" s="956"/>
      <c r="AS34" s="956"/>
      <c r="AT34" s="956"/>
      <c r="AU34" s="956"/>
      <c r="AV34" s="956"/>
      <c r="AW34" s="956"/>
      <c r="AX34" s="956"/>
      <c r="AY34" s="956"/>
      <c r="AZ34" s="989"/>
      <c r="BA34" s="989"/>
      <c r="BB34" s="989"/>
      <c r="BC34" s="989"/>
      <c r="BD34" s="989"/>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0"/>
      <c r="CM34" s="959"/>
      <c r="CN34" s="960"/>
      <c r="CO34" s="960"/>
      <c r="CP34" s="960"/>
      <c r="CQ34" s="970"/>
      <c r="CR34" s="959"/>
      <c r="CS34" s="960"/>
      <c r="CT34" s="960"/>
      <c r="CU34" s="960"/>
      <c r="CV34" s="970"/>
      <c r="CW34" s="959"/>
      <c r="CX34" s="960"/>
      <c r="CY34" s="960"/>
      <c r="CZ34" s="960"/>
      <c r="DA34" s="970"/>
      <c r="DB34" s="959"/>
      <c r="DC34" s="960"/>
      <c r="DD34" s="960"/>
      <c r="DE34" s="960"/>
      <c r="DF34" s="970"/>
      <c r="DG34" s="959"/>
      <c r="DH34" s="960"/>
      <c r="DI34" s="960"/>
      <c r="DJ34" s="960"/>
      <c r="DK34" s="970"/>
      <c r="DL34" s="959"/>
      <c r="DM34" s="960"/>
      <c r="DN34" s="960"/>
      <c r="DO34" s="960"/>
      <c r="DP34" s="970"/>
      <c r="DQ34" s="959"/>
      <c r="DR34" s="960"/>
      <c r="DS34" s="960"/>
      <c r="DT34" s="960"/>
      <c r="DU34" s="970"/>
      <c r="DV34" s="952"/>
      <c r="DW34" s="953"/>
      <c r="DX34" s="953"/>
      <c r="DY34" s="953"/>
      <c r="DZ34" s="971"/>
      <c r="EA34" s="54"/>
    </row>
    <row r="35" spans="1:131" s="51" customFormat="1" ht="26.25" customHeight="1" x14ac:dyDescent="0.15">
      <c r="A35" s="61">
        <v>8</v>
      </c>
      <c r="B35" s="952"/>
      <c r="C35" s="953"/>
      <c r="D35" s="953"/>
      <c r="E35" s="953"/>
      <c r="F35" s="953"/>
      <c r="G35" s="953"/>
      <c r="H35" s="953"/>
      <c r="I35" s="953"/>
      <c r="J35" s="953"/>
      <c r="K35" s="953"/>
      <c r="L35" s="953"/>
      <c r="M35" s="953"/>
      <c r="N35" s="953"/>
      <c r="O35" s="953"/>
      <c r="P35" s="954"/>
      <c r="Q35" s="955"/>
      <c r="R35" s="956"/>
      <c r="S35" s="956"/>
      <c r="T35" s="956"/>
      <c r="U35" s="956"/>
      <c r="V35" s="956"/>
      <c r="W35" s="956"/>
      <c r="X35" s="956"/>
      <c r="Y35" s="956"/>
      <c r="Z35" s="956"/>
      <c r="AA35" s="956"/>
      <c r="AB35" s="956"/>
      <c r="AC35" s="956"/>
      <c r="AD35" s="956"/>
      <c r="AE35" s="962"/>
      <c r="AF35" s="982"/>
      <c r="AG35" s="960"/>
      <c r="AH35" s="960"/>
      <c r="AI35" s="960"/>
      <c r="AJ35" s="983"/>
      <c r="AK35" s="961"/>
      <c r="AL35" s="956"/>
      <c r="AM35" s="956"/>
      <c r="AN35" s="956"/>
      <c r="AO35" s="956"/>
      <c r="AP35" s="956"/>
      <c r="AQ35" s="956"/>
      <c r="AR35" s="956"/>
      <c r="AS35" s="956"/>
      <c r="AT35" s="956"/>
      <c r="AU35" s="956"/>
      <c r="AV35" s="956"/>
      <c r="AW35" s="956"/>
      <c r="AX35" s="956"/>
      <c r="AY35" s="956"/>
      <c r="AZ35" s="989"/>
      <c r="BA35" s="989"/>
      <c r="BB35" s="989"/>
      <c r="BC35" s="989"/>
      <c r="BD35" s="989"/>
      <c r="BE35" s="957"/>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0"/>
      <c r="CM35" s="959"/>
      <c r="CN35" s="960"/>
      <c r="CO35" s="960"/>
      <c r="CP35" s="960"/>
      <c r="CQ35" s="970"/>
      <c r="CR35" s="959"/>
      <c r="CS35" s="960"/>
      <c r="CT35" s="960"/>
      <c r="CU35" s="960"/>
      <c r="CV35" s="970"/>
      <c r="CW35" s="959"/>
      <c r="CX35" s="960"/>
      <c r="CY35" s="960"/>
      <c r="CZ35" s="960"/>
      <c r="DA35" s="970"/>
      <c r="DB35" s="959"/>
      <c r="DC35" s="960"/>
      <c r="DD35" s="960"/>
      <c r="DE35" s="960"/>
      <c r="DF35" s="970"/>
      <c r="DG35" s="959"/>
      <c r="DH35" s="960"/>
      <c r="DI35" s="960"/>
      <c r="DJ35" s="960"/>
      <c r="DK35" s="970"/>
      <c r="DL35" s="959"/>
      <c r="DM35" s="960"/>
      <c r="DN35" s="960"/>
      <c r="DO35" s="960"/>
      <c r="DP35" s="970"/>
      <c r="DQ35" s="959"/>
      <c r="DR35" s="960"/>
      <c r="DS35" s="960"/>
      <c r="DT35" s="960"/>
      <c r="DU35" s="970"/>
      <c r="DV35" s="952"/>
      <c r="DW35" s="953"/>
      <c r="DX35" s="953"/>
      <c r="DY35" s="953"/>
      <c r="DZ35" s="971"/>
      <c r="EA35" s="54"/>
    </row>
    <row r="36" spans="1:131" s="51" customFormat="1" ht="26.25" customHeight="1" x14ac:dyDescent="0.15">
      <c r="A36" s="61">
        <v>9</v>
      </c>
      <c r="B36" s="952"/>
      <c r="C36" s="953"/>
      <c r="D36" s="953"/>
      <c r="E36" s="953"/>
      <c r="F36" s="953"/>
      <c r="G36" s="953"/>
      <c r="H36" s="953"/>
      <c r="I36" s="953"/>
      <c r="J36" s="953"/>
      <c r="K36" s="953"/>
      <c r="L36" s="953"/>
      <c r="M36" s="953"/>
      <c r="N36" s="953"/>
      <c r="O36" s="953"/>
      <c r="P36" s="954"/>
      <c r="Q36" s="955"/>
      <c r="R36" s="956"/>
      <c r="S36" s="956"/>
      <c r="T36" s="956"/>
      <c r="U36" s="956"/>
      <c r="V36" s="956"/>
      <c r="W36" s="956"/>
      <c r="X36" s="956"/>
      <c r="Y36" s="956"/>
      <c r="Z36" s="956"/>
      <c r="AA36" s="956"/>
      <c r="AB36" s="956"/>
      <c r="AC36" s="956"/>
      <c r="AD36" s="956"/>
      <c r="AE36" s="962"/>
      <c r="AF36" s="982"/>
      <c r="AG36" s="960"/>
      <c r="AH36" s="960"/>
      <c r="AI36" s="960"/>
      <c r="AJ36" s="983"/>
      <c r="AK36" s="961"/>
      <c r="AL36" s="956"/>
      <c r="AM36" s="956"/>
      <c r="AN36" s="956"/>
      <c r="AO36" s="956"/>
      <c r="AP36" s="956"/>
      <c r="AQ36" s="956"/>
      <c r="AR36" s="956"/>
      <c r="AS36" s="956"/>
      <c r="AT36" s="956"/>
      <c r="AU36" s="956"/>
      <c r="AV36" s="956"/>
      <c r="AW36" s="956"/>
      <c r="AX36" s="956"/>
      <c r="AY36" s="956"/>
      <c r="AZ36" s="989"/>
      <c r="BA36" s="989"/>
      <c r="BB36" s="989"/>
      <c r="BC36" s="989"/>
      <c r="BD36" s="989"/>
      <c r="BE36" s="957"/>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0"/>
      <c r="CM36" s="959"/>
      <c r="CN36" s="960"/>
      <c r="CO36" s="960"/>
      <c r="CP36" s="960"/>
      <c r="CQ36" s="970"/>
      <c r="CR36" s="959"/>
      <c r="CS36" s="960"/>
      <c r="CT36" s="960"/>
      <c r="CU36" s="960"/>
      <c r="CV36" s="970"/>
      <c r="CW36" s="959"/>
      <c r="CX36" s="960"/>
      <c r="CY36" s="960"/>
      <c r="CZ36" s="960"/>
      <c r="DA36" s="970"/>
      <c r="DB36" s="959"/>
      <c r="DC36" s="960"/>
      <c r="DD36" s="960"/>
      <c r="DE36" s="960"/>
      <c r="DF36" s="970"/>
      <c r="DG36" s="959"/>
      <c r="DH36" s="960"/>
      <c r="DI36" s="960"/>
      <c r="DJ36" s="960"/>
      <c r="DK36" s="970"/>
      <c r="DL36" s="959"/>
      <c r="DM36" s="960"/>
      <c r="DN36" s="960"/>
      <c r="DO36" s="960"/>
      <c r="DP36" s="970"/>
      <c r="DQ36" s="959"/>
      <c r="DR36" s="960"/>
      <c r="DS36" s="960"/>
      <c r="DT36" s="960"/>
      <c r="DU36" s="970"/>
      <c r="DV36" s="952"/>
      <c r="DW36" s="953"/>
      <c r="DX36" s="953"/>
      <c r="DY36" s="953"/>
      <c r="DZ36" s="971"/>
      <c r="EA36" s="54"/>
    </row>
    <row r="37" spans="1:131" s="51" customFormat="1" ht="26.25" customHeight="1" x14ac:dyDescent="0.15">
      <c r="A37" s="61">
        <v>10</v>
      </c>
      <c r="B37" s="952"/>
      <c r="C37" s="953"/>
      <c r="D37" s="953"/>
      <c r="E37" s="953"/>
      <c r="F37" s="953"/>
      <c r="G37" s="953"/>
      <c r="H37" s="953"/>
      <c r="I37" s="953"/>
      <c r="J37" s="953"/>
      <c r="K37" s="953"/>
      <c r="L37" s="953"/>
      <c r="M37" s="953"/>
      <c r="N37" s="953"/>
      <c r="O37" s="953"/>
      <c r="P37" s="954"/>
      <c r="Q37" s="955"/>
      <c r="R37" s="956"/>
      <c r="S37" s="956"/>
      <c r="T37" s="956"/>
      <c r="U37" s="956"/>
      <c r="V37" s="956"/>
      <c r="W37" s="956"/>
      <c r="X37" s="956"/>
      <c r="Y37" s="956"/>
      <c r="Z37" s="956"/>
      <c r="AA37" s="956"/>
      <c r="AB37" s="956"/>
      <c r="AC37" s="956"/>
      <c r="AD37" s="956"/>
      <c r="AE37" s="962"/>
      <c r="AF37" s="982"/>
      <c r="AG37" s="960"/>
      <c r="AH37" s="960"/>
      <c r="AI37" s="960"/>
      <c r="AJ37" s="983"/>
      <c r="AK37" s="961"/>
      <c r="AL37" s="956"/>
      <c r="AM37" s="956"/>
      <c r="AN37" s="956"/>
      <c r="AO37" s="956"/>
      <c r="AP37" s="956"/>
      <c r="AQ37" s="956"/>
      <c r="AR37" s="956"/>
      <c r="AS37" s="956"/>
      <c r="AT37" s="956"/>
      <c r="AU37" s="956"/>
      <c r="AV37" s="956"/>
      <c r="AW37" s="956"/>
      <c r="AX37" s="956"/>
      <c r="AY37" s="956"/>
      <c r="AZ37" s="989"/>
      <c r="BA37" s="989"/>
      <c r="BB37" s="989"/>
      <c r="BC37" s="989"/>
      <c r="BD37" s="989"/>
      <c r="BE37" s="957"/>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0"/>
      <c r="CM37" s="959"/>
      <c r="CN37" s="960"/>
      <c r="CO37" s="960"/>
      <c r="CP37" s="960"/>
      <c r="CQ37" s="970"/>
      <c r="CR37" s="959"/>
      <c r="CS37" s="960"/>
      <c r="CT37" s="960"/>
      <c r="CU37" s="960"/>
      <c r="CV37" s="970"/>
      <c r="CW37" s="959"/>
      <c r="CX37" s="960"/>
      <c r="CY37" s="960"/>
      <c r="CZ37" s="960"/>
      <c r="DA37" s="970"/>
      <c r="DB37" s="959"/>
      <c r="DC37" s="960"/>
      <c r="DD37" s="960"/>
      <c r="DE37" s="960"/>
      <c r="DF37" s="970"/>
      <c r="DG37" s="959"/>
      <c r="DH37" s="960"/>
      <c r="DI37" s="960"/>
      <c r="DJ37" s="960"/>
      <c r="DK37" s="970"/>
      <c r="DL37" s="959"/>
      <c r="DM37" s="960"/>
      <c r="DN37" s="960"/>
      <c r="DO37" s="960"/>
      <c r="DP37" s="970"/>
      <c r="DQ37" s="959"/>
      <c r="DR37" s="960"/>
      <c r="DS37" s="960"/>
      <c r="DT37" s="960"/>
      <c r="DU37" s="970"/>
      <c r="DV37" s="952"/>
      <c r="DW37" s="953"/>
      <c r="DX37" s="953"/>
      <c r="DY37" s="953"/>
      <c r="DZ37" s="971"/>
      <c r="EA37" s="54"/>
    </row>
    <row r="38" spans="1:131" s="51" customFormat="1" ht="26.25" customHeight="1" x14ac:dyDescent="0.15">
      <c r="A38" s="61">
        <v>11</v>
      </c>
      <c r="B38" s="952"/>
      <c r="C38" s="953"/>
      <c r="D38" s="953"/>
      <c r="E38" s="953"/>
      <c r="F38" s="953"/>
      <c r="G38" s="953"/>
      <c r="H38" s="953"/>
      <c r="I38" s="953"/>
      <c r="J38" s="953"/>
      <c r="K38" s="953"/>
      <c r="L38" s="953"/>
      <c r="M38" s="953"/>
      <c r="N38" s="953"/>
      <c r="O38" s="953"/>
      <c r="P38" s="954"/>
      <c r="Q38" s="955"/>
      <c r="R38" s="956"/>
      <c r="S38" s="956"/>
      <c r="T38" s="956"/>
      <c r="U38" s="956"/>
      <c r="V38" s="956"/>
      <c r="W38" s="956"/>
      <c r="X38" s="956"/>
      <c r="Y38" s="956"/>
      <c r="Z38" s="956"/>
      <c r="AA38" s="956"/>
      <c r="AB38" s="956"/>
      <c r="AC38" s="956"/>
      <c r="AD38" s="956"/>
      <c r="AE38" s="962"/>
      <c r="AF38" s="982"/>
      <c r="AG38" s="960"/>
      <c r="AH38" s="960"/>
      <c r="AI38" s="960"/>
      <c r="AJ38" s="983"/>
      <c r="AK38" s="961"/>
      <c r="AL38" s="956"/>
      <c r="AM38" s="956"/>
      <c r="AN38" s="956"/>
      <c r="AO38" s="956"/>
      <c r="AP38" s="956"/>
      <c r="AQ38" s="956"/>
      <c r="AR38" s="956"/>
      <c r="AS38" s="956"/>
      <c r="AT38" s="956"/>
      <c r="AU38" s="956"/>
      <c r="AV38" s="956"/>
      <c r="AW38" s="956"/>
      <c r="AX38" s="956"/>
      <c r="AY38" s="956"/>
      <c r="AZ38" s="989"/>
      <c r="BA38" s="989"/>
      <c r="BB38" s="989"/>
      <c r="BC38" s="989"/>
      <c r="BD38" s="989"/>
      <c r="BE38" s="957"/>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0"/>
      <c r="CM38" s="959"/>
      <c r="CN38" s="960"/>
      <c r="CO38" s="960"/>
      <c r="CP38" s="960"/>
      <c r="CQ38" s="970"/>
      <c r="CR38" s="959"/>
      <c r="CS38" s="960"/>
      <c r="CT38" s="960"/>
      <c r="CU38" s="960"/>
      <c r="CV38" s="970"/>
      <c r="CW38" s="959"/>
      <c r="CX38" s="960"/>
      <c r="CY38" s="960"/>
      <c r="CZ38" s="960"/>
      <c r="DA38" s="970"/>
      <c r="DB38" s="959"/>
      <c r="DC38" s="960"/>
      <c r="DD38" s="960"/>
      <c r="DE38" s="960"/>
      <c r="DF38" s="970"/>
      <c r="DG38" s="959"/>
      <c r="DH38" s="960"/>
      <c r="DI38" s="960"/>
      <c r="DJ38" s="960"/>
      <c r="DK38" s="970"/>
      <c r="DL38" s="959"/>
      <c r="DM38" s="960"/>
      <c r="DN38" s="960"/>
      <c r="DO38" s="960"/>
      <c r="DP38" s="970"/>
      <c r="DQ38" s="959"/>
      <c r="DR38" s="960"/>
      <c r="DS38" s="960"/>
      <c r="DT38" s="960"/>
      <c r="DU38" s="970"/>
      <c r="DV38" s="952"/>
      <c r="DW38" s="953"/>
      <c r="DX38" s="953"/>
      <c r="DY38" s="953"/>
      <c r="DZ38" s="971"/>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2"/>
      <c r="AG39" s="960"/>
      <c r="AH39" s="960"/>
      <c r="AI39" s="960"/>
      <c r="AJ39" s="983"/>
      <c r="AK39" s="961"/>
      <c r="AL39" s="956"/>
      <c r="AM39" s="956"/>
      <c r="AN39" s="956"/>
      <c r="AO39" s="956"/>
      <c r="AP39" s="956"/>
      <c r="AQ39" s="956"/>
      <c r="AR39" s="956"/>
      <c r="AS39" s="956"/>
      <c r="AT39" s="956"/>
      <c r="AU39" s="956"/>
      <c r="AV39" s="956"/>
      <c r="AW39" s="956"/>
      <c r="AX39" s="956"/>
      <c r="AY39" s="956"/>
      <c r="AZ39" s="989"/>
      <c r="BA39" s="989"/>
      <c r="BB39" s="989"/>
      <c r="BC39" s="989"/>
      <c r="BD39" s="989"/>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0"/>
      <c r="CM39" s="959"/>
      <c r="CN39" s="960"/>
      <c r="CO39" s="960"/>
      <c r="CP39" s="960"/>
      <c r="CQ39" s="970"/>
      <c r="CR39" s="959"/>
      <c r="CS39" s="960"/>
      <c r="CT39" s="960"/>
      <c r="CU39" s="960"/>
      <c r="CV39" s="970"/>
      <c r="CW39" s="959"/>
      <c r="CX39" s="960"/>
      <c r="CY39" s="960"/>
      <c r="CZ39" s="960"/>
      <c r="DA39" s="970"/>
      <c r="DB39" s="959"/>
      <c r="DC39" s="960"/>
      <c r="DD39" s="960"/>
      <c r="DE39" s="960"/>
      <c r="DF39" s="970"/>
      <c r="DG39" s="959"/>
      <c r="DH39" s="960"/>
      <c r="DI39" s="960"/>
      <c r="DJ39" s="960"/>
      <c r="DK39" s="970"/>
      <c r="DL39" s="959"/>
      <c r="DM39" s="960"/>
      <c r="DN39" s="960"/>
      <c r="DO39" s="960"/>
      <c r="DP39" s="970"/>
      <c r="DQ39" s="959"/>
      <c r="DR39" s="960"/>
      <c r="DS39" s="960"/>
      <c r="DT39" s="960"/>
      <c r="DU39" s="970"/>
      <c r="DV39" s="952"/>
      <c r="DW39" s="953"/>
      <c r="DX39" s="953"/>
      <c r="DY39" s="953"/>
      <c r="DZ39" s="971"/>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2"/>
      <c r="AG40" s="960"/>
      <c r="AH40" s="960"/>
      <c r="AI40" s="960"/>
      <c r="AJ40" s="983"/>
      <c r="AK40" s="961"/>
      <c r="AL40" s="956"/>
      <c r="AM40" s="956"/>
      <c r="AN40" s="956"/>
      <c r="AO40" s="956"/>
      <c r="AP40" s="956"/>
      <c r="AQ40" s="956"/>
      <c r="AR40" s="956"/>
      <c r="AS40" s="956"/>
      <c r="AT40" s="956"/>
      <c r="AU40" s="956"/>
      <c r="AV40" s="956"/>
      <c r="AW40" s="956"/>
      <c r="AX40" s="956"/>
      <c r="AY40" s="956"/>
      <c r="AZ40" s="989"/>
      <c r="BA40" s="989"/>
      <c r="BB40" s="989"/>
      <c r="BC40" s="989"/>
      <c r="BD40" s="989"/>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0"/>
      <c r="CM40" s="959"/>
      <c r="CN40" s="960"/>
      <c r="CO40" s="960"/>
      <c r="CP40" s="960"/>
      <c r="CQ40" s="970"/>
      <c r="CR40" s="959"/>
      <c r="CS40" s="960"/>
      <c r="CT40" s="960"/>
      <c r="CU40" s="960"/>
      <c r="CV40" s="970"/>
      <c r="CW40" s="959"/>
      <c r="CX40" s="960"/>
      <c r="CY40" s="960"/>
      <c r="CZ40" s="960"/>
      <c r="DA40" s="970"/>
      <c r="DB40" s="959"/>
      <c r="DC40" s="960"/>
      <c r="DD40" s="960"/>
      <c r="DE40" s="960"/>
      <c r="DF40" s="970"/>
      <c r="DG40" s="959"/>
      <c r="DH40" s="960"/>
      <c r="DI40" s="960"/>
      <c r="DJ40" s="960"/>
      <c r="DK40" s="970"/>
      <c r="DL40" s="959"/>
      <c r="DM40" s="960"/>
      <c r="DN40" s="960"/>
      <c r="DO40" s="960"/>
      <c r="DP40" s="970"/>
      <c r="DQ40" s="959"/>
      <c r="DR40" s="960"/>
      <c r="DS40" s="960"/>
      <c r="DT40" s="960"/>
      <c r="DU40" s="970"/>
      <c r="DV40" s="952"/>
      <c r="DW40" s="953"/>
      <c r="DX40" s="953"/>
      <c r="DY40" s="953"/>
      <c r="DZ40" s="971"/>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2"/>
      <c r="AG41" s="960"/>
      <c r="AH41" s="960"/>
      <c r="AI41" s="960"/>
      <c r="AJ41" s="983"/>
      <c r="AK41" s="961"/>
      <c r="AL41" s="956"/>
      <c r="AM41" s="956"/>
      <c r="AN41" s="956"/>
      <c r="AO41" s="956"/>
      <c r="AP41" s="956"/>
      <c r="AQ41" s="956"/>
      <c r="AR41" s="956"/>
      <c r="AS41" s="956"/>
      <c r="AT41" s="956"/>
      <c r="AU41" s="956"/>
      <c r="AV41" s="956"/>
      <c r="AW41" s="956"/>
      <c r="AX41" s="956"/>
      <c r="AY41" s="956"/>
      <c r="AZ41" s="989"/>
      <c r="BA41" s="989"/>
      <c r="BB41" s="989"/>
      <c r="BC41" s="989"/>
      <c r="BD41" s="989"/>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0"/>
      <c r="CM41" s="959"/>
      <c r="CN41" s="960"/>
      <c r="CO41" s="960"/>
      <c r="CP41" s="960"/>
      <c r="CQ41" s="970"/>
      <c r="CR41" s="959"/>
      <c r="CS41" s="960"/>
      <c r="CT41" s="960"/>
      <c r="CU41" s="960"/>
      <c r="CV41" s="970"/>
      <c r="CW41" s="959"/>
      <c r="CX41" s="960"/>
      <c r="CY41" s="960"/>
      <c r="CZ41" s="960"/>
      <c r="DA41" s="970"/>
      <c r="DB41" s="959"/>
      <c r="DC41" s="960"/>
      <c r="DD41" s="960"/>
      <c r="DE41" s="960"/>
      <c r="DF41" s="970"/>
      <c r="DG41" s="959"/>
      <c r="DH41" s="960"/>
      <c r="DI41" s="960"/>
      <c r="DJ41" s="960"/>
      <c r="DK41" s="970"/>
      <c r="DL41" s="959"/>
      <c r="DM41" s="960"/>
      <c r="DN41" s="960"/>
      <c r="DO41" s="960"/>
      <c r="DP41" s="970"/>
      <c r="DQ41" s="959"/>
      <c r="DR41" s="960"/>
      <c r="DS41" s="960"/>
      <c r="DT41" s="960"/>
      <c r="DU41" s="970"/>
      <c r="DV41" s="952"/>
      <c r="DW41" s="953"/>
      <c r="DX41" s="953"/>
      <c r="DY41" s="953"/>
      <c r="DZ41" s="971"/>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2"/>
      <c r="AG42" s="960"/>
      <c r="AH42" s="960"/>
      <c r="AI42" s="960"/>
      <c r="AJ42" s="983"/>
      <c r="AK42" s="961"/>
      <c r="AL42" s="956"/>
      <c r="AM42" s="956"/>
      <c r="AN42" s="956"/>
      <c r="AO42" s="956"/>
      <c r="AP42" s="956"/>
      <c r="AQ42" s="956"/>
      <c r="AR42" s="956"/>
      <c r="AS42" s="956"/>
      <c r="AT42" s="956"/>
      <c r="AU42" s="956"/>
      <c r="AV42" s="956"/>
      <c r="AW42" s="956"/>
      <c r="AX42" s="956"/>
      <c r="AY42" s="956"/>
      <c r="AZ42" s="989"/>
      <c r="BA42" s="989"/>
      <c r="BB42" s="989"/>
      <c r="BC42" s="989"/>
      <c r="BD42" s="989"/>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0"/>
      <c r="CM42" s="959"/>
      <c r="CN42" s="960"/>
      <c r="CO42" s="960"/>
      <c r="CP42" s="960"/>
      <c r="CQ42" s="970"/>
      <c r="CR42" s="959"/>
      <c r="CS42" s="960"/>
      <c r="CT42" s="960"/>
      <c r="CU42" s="960"/>
      <c r="CV42" s="970"/>
      <c r="CW42" s="959"/>
      <c r="CX42" s="960"/>
      <c r="CY42" s="960"/>
      <c r="CZ42" s="960"/>
      <c r="DA42" s="970"/>
      <c r="DB42" s="959"/>
      <c r="DC42" s="960"/>
      <c r="DD42" s="960"/>
      <c r="DE42" s="960"/>
      <c r="DF42" s="970"/>
      <c r="DG42" s="959"/>
      <c r="DH42" s="960"/>
      <c r="DI42" s="960"/>
      <c r="DJ42" s="960"/>
      <c r="DK42" s="970"/>
      <c r="DL42" s="959"/>
      <c r="DM42" s="960"/>
      <c r="DN42" s="960"/>
      <c r="DO42" s="960"/>
      <c r="DP42" s="970"/>
      <c r="DQ42" s="959"/>
      <c r="DR42" s="960"/>
      <c r="DS42" s="960"/>
      <c r="DT42" s="960"/>
      <c r="DU42" s="970"/>
      <c r="DV42" s="952"/>
      <c r="DW42" s="953"/>
      <c r="DX42" s="953"/>
      <c r="DY42" s="953"/>
      <c r="DZ42" s="971"/>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2"/>
      <c r="AG43" s="960"/>
      <c r="AH43" s="960"/>
      <c r="AI43" s="960"/>
      <c r="AJ43" s="983"/>
      <c r="AK43" s="961"/>
      <c r="AL43" s="956"/>
      <c r="AM43" s="956"/>
      <c r="AN43" s="956"/>
      <c r="AO43" s="956"/>
      <c r="AP43" s="956"/>
      <c r="AQ43" s="956"/>
      <c r="AR43" s="956"/>
      <c r="AS43" s="956"/>
      <c r="AT43" s="956"/>
      <c r="AU43" s="956"/>
      <c r="AV43" s="956"/>
      <c r="AW43" s="956"/>
      <c r="AX43" s="956"/>
      <c r="AY43" s="956"/>
      <c r="AZ43" s="989"/>
      <c r="BA43" s="989"/>
      <c r="BB43" s="989"/>
      <c r="BC43" s="989"/>
      <c r="BD43" s="989"/>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0"/>
      <c r="CM43" s="959"/>
      <c r="CN43" s="960"/>
      <c r="CO43" s="960"/>
      <c r="CP43" s="960"/>
      <c r="CQ43" s="970"/>
      <c r="CR43" s="959"/>
      <c r="CS43" s="960"/>
      <c r="CT43" s="960"/>
      <c r="CU43" s="960"/>
      <c r="CV43" s="970"/>
      <c r="CW43" s="959"/>
      <c r="CX43" s="960"/>
      <c r="CY43" s="960"/>
      <c r="CZ43" s="960"/>
      <c r="DA43" s="970"/>
      <c r="DB43" s="959"/>
      <c r="DC43" s="960"/>
      <c r="DD43" s="960"/>
      <c r="DE43" s="960"/>
      <c r="DF43" s="970"/>
      <c r="DG43" s="959"/>
      <c r="DH43" s="960"/>
      <c r="DI43" s="960"/>
      <c r="DJ43" s="960"/>
      <c r="DK43" s="970"/>
      <c r="DL43" s="959"/>
      <c r="DM43" s="960"/>
      <c r="DN43" s="960"/>
      <c r="DO43" s="960"/>
      <c r="DP43" s="970"/>
      <c r="DQ43" s="959"/>
      <c r="DR43" s="960"/>
      <c r="DS43" s="960"/>
      <c r="DT43" s="960"/>
      <c r="DU43" s="970"/>
      <c r="DV43" s="952"/>
      <c r="DW43" s="953"/>
      <c r="DX43" s="953"/>
      <c r="DY43" s="953"/>
      <c r="DZ43" s="971"/>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2"/>
      <c r="AG44" s="960"/>
      <c r="AH44" s="960"/>
      <c r="AI44" s="960"/>
      <c r="AJ44" s="983"/>
      <c r="AK44" s="961"/>
      <c r="AL44" s="956"/>
      <c r="AM44" s="956"/>
      <c r="AN44" s="956"/>
      <c r="AO44" s="956"/>
      <c r="AP44" s="956"/>
      <c r="AQ44" s="956"/>
      <c r="AR44" s="956"/>
      <c r="AS44" s="956"/>
      <c r="AT44" s="956"/>
      <c r="AU44" s="956"/>
      <c r="AV44" s="956"/>
      <c r="AW44" s="956"/>
      <c r="AX44" s="956"/>
      <c r="AY44" s="956"/>
      <c r="AZ44" s="989"/>
      <c r="BA44" s="989"/>
      <c r="BB44" s="989"/>
      <c r="BC44" s="989"/>
      <c r="BD44" s="989"/>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0"/>
      <c r="CM44" s="959"/>
      <c r="CN44" s="960"/>
      <c r="CO44" s="960"/>
      <c r="CP44" s="960"/>
      <c r="CQ44" s="970"/>
      <c r="CR44" s="959"/>
      <c r="CS44" s="960"/>
      <c r="CT44" s="960"/>
      <c r="CU44" s="960"/>
      <c r="CV44" s="970"/>
      <c r="CW44" s="959"/>
      <c r="CX44" s="960"/>
      <c r="CY44" s="960"/>
      <c r="CZ44" s="960"/>
      <c r="DA44" s="970"/>
      <c r="DB44" s="959"/>
      <c r="DC44" s="960"/>
      <c r="DD44" s="960"/>
      <c r="DE44" s="960"/>
      <c r="DF44" s="970"/>
      <c r="DG44" s="959"/>
      <c r="DH44" s="960"/>
      <c r="DI44" s="960"/>
      <c r="DJ44" s="960"/>
      <c r="DK44" s="970"/>
      <c r="DL44" s="959"/>
      <c r="DM44" s="960"/>
      <c r="DN44" s="960"/>
      <c r="DO44" s="960"/>
      <c r="DP44" s="970"/>
      <c r="DQ44" s="959"/>
      <c r="DR44" s="960"/>
      <c r="DS44" s="960"/>
      <c r="DT44" s="960"/>
      <c r="DU44" s="970"/>
      <c r="DV44" s="952"/>
      <c r="DW44" s="953"/>
      <c r="DX44" s="953"/>
      <c r="DY44" s="953"/>
      <c r="DZ44" s="971"/>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2"/>
      <c r="AG45" s="960"/>
      <c r="AH45" s="960"/>
      <c r="AI45" s="960"/>
      <c r="AJ45" s="983"/>
      <c r="AK45" s="961"/>
      <c r="AL45" s="956"/>
      <c r="AM45" s="956"/>
      <c r="AN45" s="956"/>
      <c r="AO45" s="956"/>
      <c r="AP45" s="956"/>
      <c r="AQ45" s="956"/>
      <c r="AR45" s="956"/>
      <c r="AS45" s="956"/>
      <c r="AT45" s="956"/>
      <c r="AU45" s="956"/>
      <c r="AV45" s="956"/>
      <c r="AW45" s="956"/>
      <c r="AX45" s="956"/>
      <c r="AY45" s="956"/>
      <c r="AZ45" s="989"/>
      <c r="BA45" s="989"/>
      <c r="BB45" s="989"/>
      <c r="BC45" s="989"/>
      <c r="BD45" s="989"/>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0"/>
      <c r="CM45" s="959"/>
      <c r="CN45" s="960"/>
      <c r="CO45" s="960"/>
      <c r="CP45" s="960"/>
      <c r="CQ45" s="970"/>
      <c r="CR45" s="959"/>
      <c r="CS45" s="960"/>
      <c r="CT45" s="960"/>
      <c r="CU45" s="960"/>
      <c r="CV45" s="970"/>
      <c r="CW45" s="959"/>
      <c r="CX45" s="960"/>
      <c r="CY45" s="960"/>
      <c r="CZ45" s="960"/>
      <c r="DA45" s="970"/>
      <c r="DB45" s="959"/>
      <c r="DC45" s="960"/>
      <c r="DD45" s="960"/>
      <c r="DE45" s="960"/>
      <c r="DF45" s="970"/>
      <c r="DG45" s="959"/>
      <c r="DH45" s="960"/>
      <c r="DI45" s="960"/>
      <c r="DJ45" s="960"/>
      <c r="DK45" s="970"/>
      <c r="DL45" s="959"/>
      <c r="DM45" s="960"/>
      <c r="DN45" s="960"/>
      <c r="DO45" s="960"/>
      <c r="DP45" s="970"/>
      <c r="DQ45" s="959"/>
      <c r="DR45" s="960"/>
      <c r="DS45" s="960"/>
      <c r="DT45" s="960"/>
      <c r="DU45" s="970"/>
      <c r="DV45" s="952"/>
      <c r="DW45" s="953"/>
      <c r="DX45" s="953"/>
      <c r="DY45" s="953"/>
      <c r="DZ45" s="971"/>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2"/>
      <c r="AG46" s="960"/>
      <c r="AH46" s="960"/>
      <c r="AI46" s="960"/>
      <c r="AJ46" s="983"/>
      <c r="AK46" s="961"/>
      <c r="AL46" s="956"/>
      <c r="AM46" s="956"/>
      <c r="AN46" s="956"/>
      <c r="AO46" s="956"/>
      <c r="AP46" s="956"/>
      <c r="AQ46" s="956"/>
      <c r="AR46" s="956"/>
      <c r="AS46" s="956"/>
      <c r="AT46" s="956"/>
      <c r="AU46" s="956"/>
      <c r="AV46" s="956"/>
      <c r="AW46" s="956"/>
      <c r="AX46" s="956"/>
      <c r="AY46" s="956"/>
      <c r="AZ46" s="989"/>
      <c r="BA46" s="989"/>
      <c r="BB46" s="989"/>
      <c r="BC46" s="989"/>
      <c r="BD46" s="989"/>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0"/>
      <c r="CM46" s="959"/>
      <c r="CN46" s="960"/>
      <c r="CO46" s="960"/>
      <c r="CP46" s="960"/>
      <c r="CQ46" s="970"/>
      <c r="CR46" s="959"/>
      <c r="CS46" s="960"/>
      <c r="CT46" s="960"/>
      <c r="CU46" s="960"/>
      <c r="CV46" s="970"/>
      <c r="CW46" s="959"/>
      <c r="CX46" s="960"/>
      <c r="CY46" s="960"/>
      <c r="CZ46" s="960"/>
      <c r="DA46" s="970"/>
      <c r="DB46" s="959"/>
      <c r="DC46" s="960"/>
      <c r="DD46" s="960"/>
      <c r="DE46" s="960"/>
      <c r="DF46" s="970"/>
      <c r="DG46" s="959"/>
      <c r="DH46" s="960"/>
      <c r="DI46" s="960"/>
      <c r="DJ46" s="960"/>
      <c r="DK46" s="970"/>
      <c r="DL46" s="959"/>
      <c r="DM46" s="960"/>
      <c r="DN46" s="960"/>
      <c r="DO46" s="960"/>
      <c r="DP46" s="970"/>
      <c r="DQ46" s="959"/>
      <c r="DR46" s="960"/>
      <c r="DS46" s="960"/>
      <c r="DT46" s="960"/>
      <c r="DU46" s="970"/>
      <c r="DV46" s="952"/>
      <c r="DW46" s="953"/>
      <c r="DX46" s="953"/>
      <c r="DY46" s="953"/>
      <c r="DZ46" s="971"/>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2"/>
      <c r="AG47" s="960"/>
      <c r="AH47" s="960"/>
      <c r="AI47" s="960"/>
      <c r="AJ47" s="983"/>
      <c r="AK47" s="961"/>
      <c r="AL47" s="956"/>
      <c r="AM47" s="956"/>
      <c r="AN47" s="956"/>
      <c r="AO47" s="956"/>
      <c r="AP47" s="956"/>
      <c r="AQ47" s="956"/>
      <c r="AR47" s="956"/>
      <c r="AS47" s="956"/>
      <c r="AT47" s="956"/>
      <c r="AU47" s="956"/>
      <c r="AV47" s="956"/>
      <c r="AW47" s="956"/>
      <c r="AX47" s="956"/>
      <c r="AY47" s="956"/>
      <c r="AZ47" s="989"/>
      <c r="BA47" s="989"/>
      <c r="BB47" s="989"/>
      <c r="BC47" s="989"/>
      <c r="BD47" s="989"/>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0"/>
      <c r="CM47" s="959"/>
      <c r="CN47" s="960"/>
      <c r="CO47" s="960"/>
      <c r="CP47" s="960"/>
      <c r="CQ47" s="970"/>
      <c r="CR47" s="959"/>
      <c r="CS47" s="960"/>
      <c r="CT47" s="960"/>
      <c r="CU47" s="960"/>
      <c r="CV47" s="970"/>
      <c r="CW47" s="959"/>
      <c r="CX47" s="960"/>
      <c r="CY47" s="960"/>
      <c r="CZ47" s="960"/>
      <c r="DA47" s="970"/>
      <c r="DB47" s="959"/>
      <c r="DC47" s="960"/>
      <c r="DD47" s="960"/>
      <c r="DE47" s="960"/>
      <c r="DF47" s="970"/>
      <c r="DG47" s="959"/>
      <c r="DH47" s="960"/>
      <c r="DI47" s="960"/>
      <c r="DJ47" s="960"/>
      <c r="DK47" s="970"/>
      <c r="DL47" s="959"/>
      <c r="DM47" s="960"/>
      <c r="DN47" s="960"/>
      <c r="DO47" s="960"/>
      <c r="DP47" s="970"/>
      <c r="DQ47" s="959"/>
      <c r="DR47" s="960"/>
      <c r="DS47" s="960"/>
      <c r="DT47" s="960"/>
      <c r="DU47" s="970"/>
      <c r="DV47" s="952"/>
      <c r="DW47" s="953"/>
      <c r="DX47" s="953"/>
      <c r="DY47" s="953"/>
      <c r="DZ47" s="971"/>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2"/>
      <c r="AG48" s="960"/>
      <c r="AH48" s="960"/>
      <c r="AI48" s="960"/>
      <c r="AJ48" s="983"/>
      <c r="AK48" s="961"/>
      <c r="AL48" s="956"/>
      <c r="AM48" s="956"/>
      <c r="AN48" s="956"/>
      <c r="AO48" s="956"/>
      <c r="AP48" s="956"/>
      <c r="AQ48" s="956"/>
      <c r="AR48" s="956"/>
      <c r="AS48" s="956"/>
      <c r="AT48" s="956"/>
      <c r="AU48" s="956"/>
      <c r="AV48" s="956"/>
      <c r="AW48" s="956"/>
      <c r="AX48" s="956"/>
      <c r="AY48" s="956"/>
      <c r="AZ48" s="989"/>
      <c r="BA48" s="989"/>
      <c r="BB48" s="989"/>
      <c r="BC48" s="989"/>
      <c r="BD48" s="989"/>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0"/>
      <c r="CM48" s="959"/>
      <c r="CN48" s="960"/>
      <c r="CO48" s="960"/>
      <c r="CP48" s="960"/>
      <c r="CQ48" s="970"/>
      <c r="CR48" s="959"/>
      <c r="CS48" s="960"/>
      <c r="CT48" s="960"/>
      <c r="CU48" s="960"/>
      <c r="CV48" s="970"/>
      <c r="CW48" s="959"/>
      <c r="CX48" s="960"/>
      <c r="CY48" s="960"/>
      <c r="CZ48" s="960"/>
      <c r="DA48" s="970"/>
      <c r="DB48" s="959"/>
      <c r="DC48" s="960"/>
      <c r="DD48" s="960"/>
      <c r="DE48" s="960"/>
      <c r="DF48" s="970"/>
      <c r="DG48" s="959"/>
      <c r="DH48" s="960"/>
      <c r="DI48" s="960"/>
      <c r="DJ48" s="960"/>
      <c r="DK48" s="970"/>
      <c r="DL48" s="959"/>
      <c r="DM48" s="960"/>
      <c r="DN48" s="960"/>
      <c r="DO48" s="960"/>
      <c r="DP48" s="970"/>
      <c r="DQ48" s="959"/>
      <c r="DR48" s="960"/>
      <c r="DS48" s="960"/>
      <c r="DT48" s="960"/>
      <c r="DU48" s="970"/>
      <c r="DV48" s="952"/>
      <c r="DW48" s="953"/>
      <c r="DX48" s="953"/>
      <c r="DY48" s="953"/>
      <c r="DZ48" s="971"/>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2"/>
      <c r="AG49" s="960"/>
      <c r="AH49" s="960"/>
      <c r="AI49" s="960"/>
      <c r="AJ49" s="983"/>
      <c r="AK49" s="961"/>
      <c r="AL49" s="956"/>
      <c r="AM49" s="956"/>
      <c r="AN49" s="956"/>
      <c r="AO49" s="956"/>
      <c r="AP49" s="956"/>
      <c r="AQ49" s="956"/>
      <c r="AR49" s="956"/>
      <c r="AS49" s="956"/>
      <c r="AT49" s="956"/>
      <c r="AU49" s="956"/>
      <c r="AV49" s="956"/>
      <c r="AW49" s="956"/>
      <c r="AX49" s="956"/>
      <c r="AY49" s="956"/>
      <c r="AZ49" s="989"/>
      <c r="BA49" s="989"/>
      <c r="BB49" s="989"/>
      <c r="BC49" s="989"/>
      <c r="BD49" s="989"/>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0"/>
      <c r="CM49" s="959"/>
      <c r="CN49" s="960"/>
      <c r="CO49" s="960"/>
      <c r="CP49" s="960"/>
      <c r="CQ49" s="970"/>
      <c r="CR49" s="959"/>
      <c r="CS49" s="960"/>
      <c r="CT49" s="960"/>
      <c r="CU49" s="960"/>
      <c r="CV49" s="970"/>
      <c r="CW49" s="959"/>
      <c r="CX49" s="960"/>
      <c r="CY49" s="960"/>
      <c r="CZ49" s="960"/>
      <c r="DA49" s="970"/>
      <c r="DB49" s="959"/>
      <c r="DC49" s="960"/>
      <c r="DD49" s="960"/>
      <c r="DE49" s="960"/>
      <c r="DF49" s="970"/>
      <c r="DG49" s="959"/>
      <c r="DH49" s="960"/>
      <c r="DI49" s="960"/>
      <c r="DJ49" s="960"/>
      <c r="DK49" s="970"/>
      <c r="DL49" s="959"/>
      <c r="DM49" s="960"/>
      <c r="DN49" s="960"/>
      <c r="DO49" s="960"/>
      <c r="DP49" s="970"/>
      <c r="DQ49" s="959"/>
      <c r="DR49" s="960"/>
      <c r="DS49" s="960"/>
      <c r="DT49" s="960"/>
      <c r="DU49" s="970"/>
      <c r="DV49" s="952"/>
      <c r="DW49" s="953"/>
      <c r="DX49" s="953"/>
      <c r="DY49" s="953"/>
      <c r="DZ49" s="971"/>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79"/>
      <c r="R50" s="980"/>
      <c r="S50" s="980"/>
      <c r="T50" s="980"/>
      <c r="U50" s="980"/>
      <c r="V50" s="980"/>
      <c r="W50" s="980"/>
      <c r="X50" s="980"/>
      <c r="Y50" s="980"/>
      <c r="Z50" s="980"/>
      <c r="AA50" s="980"/>
      <c r="AB50" s="980"/>
      <c r="AC50" s="980"/>
      <c r="AD50" s="980"/>
      <c r="AE50" s="981"/>
      <c r="AF50" s="982"/>
      <c r="AG50" s="960"/>
      <c r="AH50" s="960"/>
      <c r="AI50" s="960"/>
      <c r="AJ50" s="983"/>
      <c r="AK50" s="984"/>
      <c r="AL50" s="980"/>
      <c r="AM50" s="980"/>
      <c r="AN50" s="980"/>
      <c r="AO50" s="980"/>
      <c r="AP50" s="980"/>
      <c r="AQ50" s="980"/>
      <c r="AR50" s="980"/>
      <c r="AS50" s="980"/>
      <c r="AT50" s="980"/>
      <c r="AU50" s="980"/>
      <c r="AV50" s="980"/>
      <c r="AW50" s="980"/>
      <c r="AX50" s="980"/>
      <c r="AY50" s="980"/>
      <c r="AZ50" s="985"/>
      <c r="BA50" s="985"/>
      <c r="BB50" s="985"/>
      <c r="BC50" s="985"/>
      <c r="BD50" s="985"/>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0"/>
      <c r="CM50" s="959"/>
      <c r="CN50" s="960"/>
      <c r="CO50" s="960"/>
      <c r="CP50" s="960"/>
      <c r="CQ50" s="970"/>
      <c r="CR50" s="959"/>
      <c r="CS50" s="960"/>
      <c r="CT50" s="960"/>
      <c r="CU50" s="960"/>
      <c r="CV50" s="970"/>
      <c r="CW50" s="959"/>
      <c r="CX50" s="960"/>
      <c r="CY50" s="960"/>
      <c r="CZ50" s="960"/>
      <c r="DA50" s="970"/>
      <c r="DB50" s="959"/>
      <c r="DC50" s="960"/>
      <c r="DD50" s="960"/>
      <c r="DE50" s="960"/>
      <c r="DF50" s="970"/>
      <c r="DG50" s="959"/>
      <c r="DH50" s="960"/>
      <c r="DI50" s="960"/>
      <c r="DJ50" s="960"/>
      <c r="DK50" s="970"/>
      <c r="DL50" s="959"/>
      <c r="DM50" s="960"/>
      <c r="DN50" s="960"/>
      <c r="DO50" s="960"/>
      <c r="DP50" s="970"/>
      <c r="DQ50" s="959"/>
      <c r="DR50" s="960"/>
      <c r="DS50" s="960"/>
      <c r="DT50" s="960"/>
      <c r="DU50" s="970"/>
      <c r="DV50" s="952"/>
      <c r="DW50" s="953"/>
      <c r="DX50" s="953"/>
      <c r="DY50" s="953"/>
      <c r="DZ50" s="971"/>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79"/>
      <c r="R51" s="980"/>
      <c r="S51" s="980"/>
      <c r="T51" s="980"/>
      <c r="U51" s="980"/>
      <c r="V51" s="980"/>
      <c r="W51" s="980"/>
      <c r="X51" s="980"/>
      <c r="Y51" s="980"/>
      <c r="Z51" s="980"/>
      <c r="AA51" s="980"/>
      <c r="AB51" s="980"/>
      <c r="AC51" s="980"/>
      <c r="AD51" s="980"/>
      <c r="AE51" s="981"/>
      <c r="AF51" s="982"/>
      <c r="AG51" s="960"/>
      <c r="AH51" s="960"/>
      <c r="AI51" s="960"/>
      <c r="AJ51" s="983"/>
      <c r="AK51" s="984"/>
      <c r="AL51" s="980"/>
      <c r="AM51" s="980"/>
      <c r="AN51" s="980"/>
      <c r="AO51" s="980"/>
      <c r="AP51" s="980"/>
      <c r="AQ51" s="980"/>
      <c r="AR51" s="980"/>
      <c r="AS51" s="980"/>
      <c r="AT51" s="980"/>
      <c r="AU51" s="980"/>
      <c r="AV51" s="980"/>
      <c r="AW51" s="980"/>
      <c r="AX51" s="980"/>
      <c r="AY51" s="980"/>
      <c r="AZ51" s="985"/>
      <c r="BA51" s="985"/>
      <c r="BB51" s="985"/>
      <c r="BC51" s="985"/>
      <c r="BD51" s="985"/>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0"/>
      <c r="CM51" s="959"/>
      <c r="CN51" s="960"/>
      <c r="CO51" s="960"/>
      <c r="CP51" s="960"/>
      <c r="CQ51" s="970"/>
      <c r="CR51" s="959"/>
      <c r="CS51" s="960"/>
      <c r="CT51" s="960"/>
      <c r="CU51" s="960"/>
      <c r="CV51" s="970"/>
      <c r="CW51" s="959"/>
      <c r="CX51" s="960"/>
      <c r="CY51" s="960"/>
      <c r="CZ51" s="960"/>
      <c r="DA51" s="970"/>
      <c r="DB51" s="959"/>
      <c r="DC51" s="960"/>
      <c r="DD51" s="960"/>
      <c r="DE51" s="960"/>
      <c r="DF51" s="970"/>
      <c r="DG51" s="959"/>
      <c r="DH51" s="960"/>
      <c r="DI51" s="960"/>
      <c r="DJ51" s="960"/>
      <c r="DK51" s="970"/>
      <c r="DL51" s="959"/>
      <c r="DM51" s="960"/>
      <c r="DN51" s="960"/>
      <c r="DO51" s="960"/>
      <c r="DP51" s="970"/>
      <c r="DQ51" s="959"/>
      <c r="DR51" s="960"/>
      <c r="DS51" s="960"/>
      <c r="DT51" s="960"/>
      <c r="DU51" s="970"/>
      <c r="DV51" s="952"/>
      <c r="DW51" s="953"/>
      <c r="DX51" s="953"/>
      <c r="DY51" s="953"/>
      <c r="DZ51" s="971"/>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79"/>
      <c r="R52" s="980"/>
      <c r="S52" s="980"/>
      <c r="T52" s="980"/>
      <c r="U52" s="980"/>
      <c r="V52" s="980"/>
      <c r="W52" s="980"/>
      <c r="X52" s="980"/>
      <c r="Y52" s="980"/>
      <c r="Z52" s="980"/>
      <c r="AA52" s="980"/>
      <c r="AB52" s="980"/>
      <c r="AC52" s="980"/>
      <c r="AD52" s="980"/>
      <c r="AE52" s="981"/>
      <c r="AF52" s="982"/>
      <c r="AG52" s="960"/>
      <c r="AH52" s="960"/>
      <c r="AI52" s="960"/>
      <c r="AJ52" s="983"/>
      <c r="AK52" s="984"/>
      <c r="AL52" s="980"/>
      <c r="AM52" s="980"/>
      <c r="AN52" s="980"/>
      <c r="AO52" s="980"/>
      <c r="AP52" s="980"/>
      <c r="AQ52" s="980"/>
      <c r="AR52" s="980"/>
      <c r="AS52" s="980"/>
      <c r="AT52" s="980"/>
      <c r="AU52" s="980"/>
      <c r="AV52" s="980"/>
      <c r="AW52" s="980"/>
      <c r="AX52" s="980"/>
      <c r="AY52" s="980"/>
      <c r="AZ52" s="985"/>
      <c r="BA52" s="985"/>
      <c r="BB52" s="985"/>
      <c r="BC52" s="985"/>
      <c r="BD52" s="985"/>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0"/>
      <c r="CM52" s="959"/>
      <c r="CN52" s="960"/>
      <c r="CO52" s="960"/>
      <c r="CP52" s="960"/>
      <c r="CQ52" s="970"/>
      <c r="CR52" s="959"/>
      <c r="CS52" s="960"/>
      <c r="CT52" s="960"/>
      <c r="CU52" s="960"/>
      <c r="CV52" s="970"/>
      <c r="CW52" s="959"/>
      <c r="CX52" s="960"/>
      <c r="CY52" s="960"/>
      <c r="CZ52" s="960"/>
      <c r="DA52" s="970"/>
      <c r="DB52" s="959"/>
      <c r="DC52" s="960"/>
      <c r="DD52" s="960"/>
      <c r="DE52" s="960"/>
      <c r="DF52" s="970"/>
      <c r="DG52" s="959"/>
      <c r="DH52" s="960"/>
      <c r="DI52" s="960"/>
      <c r="DJ52" s="960"/>
      <c r="DK52" s="970"/>
      <c r="DL52" s="959"/>
      <c r="DM52" s="960"/>
      <c r="DN52" s="960"/>
      <c r="DO52" s="960"/>
      <c r="DP52" s="970"/>
      <c r="DQ52" s="959"/>
      <c r="DR52" s="960"/>
      <c r="DS52" s="960"/>
      <c r="DT52" s="960"/>
      <c r="DU52" s="970"/>
      <c r="DV52" s="952"/>
      <c r="DW52" s="953"/>
      <c r="DX52" s="953"/>
      <c r="DY52" s="953"/>
      <c r="DZ52" s="971"/>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79"/>
      <c r="R53" s="980"/>
      <c r="S53" s="980"/>
      <c r="T53" s="980"/>
      <c r="U53" s="980"/>
      <c r="V53" s="980"/>
      <c r="W53" s="980"/>
      <c r="X53" s="980"/>
      <c r="Y53" s="980"/>
      <c r="Z53" s="980"/>
      <c r="AA53" s="980"/>
      <c r="AB53" s="980"/>
      <c r="AC53" s="980"/>
      <c r="AD53" s="980"/>
      <c r="AE53" s="981"/>
      <c r="AF53" s="982"/>
      <c r="AG53" s="960"/>
      <c r="AH53" s="960"/>
      <c r="AI53" s="960"/>
      <c r="AJ53" s="983"/>
      <c r="AK53" s="984"/>
      <c r="AL53" s="980"/>
      <c r="AM53" s="980"/>
      <c r="AN53" s="980"/>
      <c r="AO53" s="980"/>
      <c r="AP53" s="980"/>
      <c r="AQ53" s="980"/>
      <c r="AR53" s="980"/>
      <c r="AS53" s="980"/>
      <c r="AT53" s="980"/>
      <c r="AU53" s="980"/>
      <c r="AV53" s="980"/>
      <c r="AW53" s="980"/>
      <c r="AX53" s="980"/>
      <c r="AY53" s="980"/>
      <c r="AZ53" s="985"/>
      <c r="BA53" s="985"/>
      <c r="BB53" s="985"/>
      <c r="BC53" s="985"/>
      <c r="BD53" s="985"/>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0"/>
      <c r="CM53" s="959"/>
      <c r="CN53" s="960"/>
      <c r="CO53" s="960"/>
      <c r="CP53" s="960"/>
      <c r="CQ53" s="970"/>
      <c r="CR53" s="959"/>
      <c r="CS53" s="960"/>
      <c r="CT53" s="960"/>
      <c r="CU53" s="960"/>
      <c r="CV53" s="970"/>
      <c r="CW53" s="959"/>
      <c r="CX53" s="960"/>
      <c r="CY53" s="960"/>
      <c r="CZ53" s="960"/>
      <c r="DA53" s="970"/>
      <c r="DB53" s="959"/>
      <c r="DC53" s="960"/>
      <c r="DD53" s="960"/>
      <c r="DE53" s="960"/>
      <c r="DF53" s="970"/>
      <c r="DG53" s="959"/>
      <c r="DH53" s="960"/>
      <c r="DI53" s="960"/>
      <c r="DJ53" s="960"/>
      <c r="DK53" s="970"/>
      <c r="DL53" s="959"/>
      <c r="DM53" s="960"/>
      <c r="DN53" s="960"/>
      <c r="DO53" s="960"/>
      <c r="DP53" s="970"/>
      <c r="DQ53" s="959"/>
      <c r="DR53" s="960"/>
      <c r="DS53" s="960"/>
      <c r="DT53" s="960"/>
      <c r="DU53" s="970"/>
      <c r="DV53" s="952"/>
      <c r="DW53" s="953"/>
      <c r="DX53" s="953"/>
      <c r="DY53" s="953"/>
      <c r="DZ53" s="971"/>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79"/>
      <c r="R54" s="980"/>
      <c r="S54" s="980"/>
      <c r="T54" s="980"/>
      <c r="U54" s="980"/>
      <c r="V54" s="980"/>
      <c r="W54" s="980"/>
      <c r="X54" s="980"/>
      <c r="Y54" s="980"/>
      <c r="Z54" s="980"/>
      <c r="AA54" s="980"/>
      <c r="AB54" s="980"/>
      <c r="AC54" s="980"/>
      <c r="AD54" s="980"/>
      <c r="AE54" s="981"/>
      <c r="AF54" s="982"/>
      <c r="AG54" s="960"/>
      <c r="AH54" s="960"/>
      <c r="AI54" s="960"/>
      <c r="AJ54" s="983"/>
      <c r="AK54" s="984"/>
      <c r="AL54" s="980"/>
      <c r="AM54" s="980"/>
      <c r="AN54" s="980"/>
      <c r="AO54" s="980"/>
      <c r="AP54" s="980"/>
      <c r="AQ54" s="980"/>
      <c r="AR54" s="980"/>
      <c r="AS54" s="980"/>
      <c r="AT54" s="980"/>
      <c r="AU54" s="980"/>
      <c r="AV54" s="980"/>
      <c r="AW54" s="980"/>
      <c r="AX54" s="980"/>
      <c r="AY54" s="980"/>
      <c r="AZ54" s="985"/>
      <c r="BA54" s="985"/>
      <c r="BB54" s="985"/>
      <c r="BC54" s="985"/>
      <c r="BD54" s="985"/>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0"/>
      <c r="CM54" s="959"/>
      <c r="CN54" s="960"/>
      <c r="CO54" s="960"/>
      <c r="CP54" s="960"/>
      <c r="CQ54" s="970"/>
      <c r="CR54" s="959"/>
      <c r="CS54" s="960"/>
      <c r="CT54" s="960"/>
      <c r="CU54" s="960"/>
      <c r="CV54" s="970"/>
      <c r="CW54" s="959"/>
      <c r="CX54" s="960"/>
      <c r="CY54" s="960"/>
      <c r="CZ54" s="960"/>
      <c r="DA54" s="970"/>
      <c r="DB54" s="959"/>
      <c r="DC54" s="960"/>
      <c r="DD54" s="960"/>
      <c r="DE54" s="960"/>
      <c r="DF54" s="970"/>
      <c r="DG54" s="959"/>
      <c r="DH54" s="960"/>
      <c r="DI54" s="960"/>
      <c r="DJ54" s="960"/>
      <c r="DK54" s="970"/>
      <c r="DL54" s="959"/>
      <c r="DM54" s="960"/>
      <c r="DN54" s="960"/>
      <c r="DO54" s="960"/>
      <c r="DP54" s="970"/>
      <c r="DQ54" s="959"/>
      <c r="DR54" s="960"/>
      <c r="DS54" s="960"/>
      <c r="DT54" s="960"/>
      <c r="DU54" s="970"/>
      <c r="DV54" s="952"/>
      <c r="DW54" s="953"/>
      <c r="DX54" s="953"/>
      <c r="DY54" s="953"/>
      <c r="DZ54" s="971"/>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79"/>
      <c r="R55" s="980"/>
      <c r="S55" s="980"/>
      <c r="T55" s="980"/>
      <c r="U55" s="980"/>
      <c r="V55" s="980"/>
      <c r="W55" s="980"/>
      <c r="X55" s="980"/>
      <c r="Y55" s="980"/>
      <c r="Z55" s="980"/>
      <c r="AA55" s="980"/>
      <c r="AB55" s="980"/>
      <c r="AC55" s="980"/>
      <c r="AD55" s="980"/>
      <c r="AE55" s="981"/>
      <c r="AF55" s="982"/>
      <c r="AG55" s="960"/>
      <c r="AH55" s="960"/>
      <c r="AI55" s="960"/>
      <c r="AJ55" s="983"/>
      <c r="AK55" s="984"/>
      <c r="AL55" s="980"/>
      <c r="AM55" s="980"/>
      <c r="AN55" s="980"/>
      <c r="AO55" s="980"/>
      <c r="AP55" s="980"/>
      <c r="AQ55" s="980"/>
      <c r="AR55" s="980"/>
      <c r="AS55" s="980"/>
      <c r="AT55" s="980"/>
      <c r="AU55" s="980"/>
      <c r="AV55" s="980"/>
      <c r="AW55" s="980"/>
      <c r="AX55" s="980"/>
      <c r="AY55" s="980"/>
      <c r="AZ55" s="985"/>
      <c r="BA55" s="985"/>
      <c r="BB55" s="985"/>
      <c r="BC55" s="985"/>
      <c r="BD55" s="985"/>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0"/>
      <c r="CM55" s="959"/>
      <c r="CN55" s="960"/>
      <c r="CO55" s="960"/>
      <c r="CP55" s="960"/>
      <c r="CQ55" s="970"/>
      <c r="CR55" s="959"/>
      <c r="CS55" s="960"/>
      <c r="CT55" s="960"/>
      <c r="CU55" s="960"/>
      <c r="CV55" s="970"/>
      <c r="CW55" s="959"/>
      <c r="CX55" s="960"/>
      <c r="CY55" s="960"/>
      <c r="CZ55" s="960"/>
      <c r="DA55" s="970"/>
      <c r="DB55" s="959"/>
      <c r="DC55" s="960"/>
      <c r="DD55" s="960"/>
      <c r="DE55" s="960"/>
      <c r="DF55" s="970"/>
      <c r="DG55" s="959"/>
      <c r="DH55" s="960"/>
      <c r="DI55" s="960"/>
      <c r="DJ55" s="960"/>
      <c r="DK55" s="970"/>
      <c r="DL55" s="959"/>
      <c r="DM55" s="960"/>
      <c r="DN55" s="960"/>
      <c r="DO55" s="960"/>
      <c r="DP55" s="970"/>
      <c r="DQ55" s="959"/>
      <c r="DR55" s="960"/>
      <c r="DS55" s="960"/>
      <c r="DT55" s="960"/>
      <c r="DU55" s="970"/>
      <c r="DV55" s="952"/>
      <c r="DW55" s="953"/>
      <c r="DX55" s="953"/>
      <c r="DY55" s="953"/>
      <c r="DZ55" s="971"/>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79"/>
      <c r="R56" s="980"/>
      <c r="S56" s="980"/>
      <c r="T56" s="980"/>
      <c r="U56" s="980"/>
      <c r="V56" s="980"/>
      <c r="W56" s="980"/>
      <c r="X56" s="980"/>
      <c r="Y56" s="980"/>
      <c r="Z56" s="980"/>
      <c r="AA56" s="980"/>
      <c r="AB56" s="980"/>
      <c r="AC56" s="980"/>
      <c r="AD56" s="980"/>
      <c r="AE56" s="981"/>
      <c r="AF56" s="982"/>
      <c r="AG56" s="960"/>
      <c r="AH56" s="960"/>
      <c r="AI56" s="960"/>
      <c r="AJ56" s="983"/>
      <c r="AK56" s="984"/>
      <c r="AL56" s="980"/>
      <c r="AM56" s="980"/>
      <c r="AN56" s="980"/>
      <c r="AO56" s="980"/>
      <c r="AP56" s="980"/>
      <c r="AQ56" s="980"/>
      <c r="AR56" s="980"/>
      <c r="AS56" s="980"/>
      <c r="AT56" s="980"/>
      <c r="AU56" s="980"/>
      <c r="AV56" s="980"/>
      <c r="AW56" s="980"/>
      <c r="AX56" s="980"/>
      <c r="AY56" s="980"/>
      <c r="AZ56" s="985"/>
      <c r="BA56" s="985"/>
      <c r="BB56" s="985"/>
      <c r="BC56" s="985"/>
      <c r="BD56" s="985"/>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0"/>
      <c r="CM56" s="959"/>
      <c r="CN56" s="960"/>
      <c r="CO56" s="960"/>
      <c r="CP56" s="960"/>
      <c r="CQ56" s="970"/>
      <c r="CR56" s="959"/>
      <c r="CS56" s="960"/>
      <c r="CT56" s="960"/>
      <c r="CU56" s="960"/>
      <c r="CV56" s="970"/>
      <c r="CW56" s="959"/>
      <c r="CX56" s="960"/>
      <c r="CY56" s="960"/>
      <c r="CZ56" s="960"/>
      <c r="DA56" s="970"/>
      <c r="DB56" s="959"/>
      <c r="DC56" s="960"/>
      <c r="DD56" s="960"/>
      <c r="DE56" s="960"/>
      <c r="DF56" s="970"/>
      <c r="DG56" s="959"/>
      <c r="DH56" s="960"/>
      <c r="DI56" s="960"/>
      <c r="DJ56" s="960"/>
      <c r="DK56" s="970"/>
      <c r="DL56" s="959"/>
      <c r="DM56" s="960"/>
      <c r="DN56" s="960"/>
      <c r="DO56" s="960"/>
      <c r="DP56" s="970"/>
      <c r="DQ56" s="959"/>
      <c r="DR56" s="960"/>
      <c r="DS56" s="960"/>
      <c r="DT56" s="960"/>
      <c r="DU56" s="970"/>
      <c r="DV56" s="952"/>
      <c r="DW56" s="953"/>
      <c r="DX56" s="953"/>
      <c r="DY56" s="953"/>
      <c r="DZ56" s="971"/>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79"/>
      <c r="R57" s="980"/>
      <c r="S57" s="980"/>
      <c r="T57" s="980"/>
      <c r="U57" s="980"/>
      <c r="V57" s="980"/>
      <c r="W57" s="980"/>
      <c r="X57" s="980"/>
      <c r="Y57" s="980"/>
      <c r="Z57" s="980"/>
      <c r="AA57" s="980"/>
      <c r="AB57" s="980"/>
      <c r="AC57" s="980"/>
      <c r="AD57" s="980"/>
      <c r="AE57" s="981"/>
      <c r="AF57" s="982"/>
      <c r="AG57" s="960"/>
      <c r="AH57" s="960"/>
      <c r="AI57" s="960"/>
      <c r="AJ57" s="983"/>
      <c r="AK57" s="984"/>
      <c r="AL57" s="980"/>
      <c r="AM57" s="980"/>
      <c r="AN57" s="980"/>
      <c r="AO57" s="980"/>
      <c r="AP57" s="980"/>
      <c r="AQ57" s="980"/>
      <c r="AR57" s="980"/>
      <c r="AS57" s="980"/>
      <c r="AT57" s="980"/>
      <c r="AU57" s="980"/>
      <c r="AV57" s="980"/>
      <c r="AW57" s="980"/>
      <c r="AX57" s="980"/>
      <c r="AY57" s="980"/>
      <c r="AZ57" s="985"/>
      <c r="BA57" s="985"/>
      <c r="BB57" s="985"/>
      <c r="BC57" s="985"/>
      <c r="BD57" s="985"/>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0"/>
      <c r="CM57" s="959"/>
      <c r="CN57" s="960"/>
      <c r="CO57" s="960"/>
      <c r="CP57" s="960"/>
      <c r="CQ57" s="970"/>
      <c r="CR57" s="959"/>
      <c r="CS57" s="960"/>
      <c r="CT57" s="960"/>
      <c r="CU57" s="960"/>
      <c r="CV57" s="970"/>
      <c r="CW57" s="959"/>
      <c r="CX57" s="960"/>
      <c r="CY57" s="960"/>
      <c r="CZ57" s="960"/>
      <c r="DA57" s="970"/>
      <c r="DB57" s="959"/>
      <c r="DC57" s="960"/>
      <c r="DD57" s="960"/>
      <c r="DE57" s="960"/>
      <c r="DF57" s="970"/>
      <c r="DG57" s="959"/>
      <c r="DH57" s="960"/>
      <c r="DI57" s="960"/>
      <c r="DJ57" s="960"/>
      <c r="DK57" s="970"/>
      <c r="DL57" s="959"/>
      <c r="DM57" s="960"/>
      <c r="DN57" s="960"/>
      <c r="DO57" s="960"/>
      <c r="DP57" s="970"/>
      <c r="DQ57" s="959"/>
      <c r="DR57" s="960"/>
      <c r="DS57" s="960"/>
      <c r="DT57" s="960"/>
      <c r="DU57" s="970"/>
      <c r="DV57" s="952"/>
      <c r="DW57" s="953"/>
      <c r="DX57" s="953"/>
      <c r="DY57" s="953"/>
      <c r="DZ57" s="971"/>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79"/>
      <c r="R58" s="980"/>
      <c r="S58" s="980"/>
      <c r="T58" s="980"/>
      <c r="U58" s="980"/>
      <c r="V58" s="980"/>
      <c r="W58" s="980"/>
      <c r="X58" s="980"/>
      <c r="Y58" s="980"/>
      <c r="Z58" s="980"/>
      <c r="AA58" s="980"/>
      <c r="AB58" s="980"/>
      <c r="AC58" s="980"/>
      <c r="AD58" s="980"/>
      <c r="AE58" s="981"/>
      <c r="AF58" s="982"/>
      <c r="AG58" s="960"/>
      <c r="AH58" s="960"/>
      <c r="AI58" s="960"/>
      <c r="AJ58" s="983"/>
      <c r="AK58" s="984"/>
      <c r="AL58" s="980"/>
      <c r="AM58" s="980"/>
      <c r="AN58" s="980"/>
      <c r="AO58" s="980"/>
      <c r="AP58" s="980"/>
      <c r="AQ58" s="980"/>
      <c r="AR58" s="980"/>
      <c r="AS58" s="980"/>
      <c r="AT58" s="980"/>
      <c r="AU58" s="980"/>
      <c r="AV58" s="980"/>
      <c r="AW58" s="980"/>
      <c r="AX58" s="980"/>
      <c r="AY58" s="980"/>
      <c r="AZ58" s="985"/>
      <c r="BA58" s="985"/>
      <c r="BB58" s="985"/>
      <c r="BC58" s="985"/>
      <c r="BD58" s="985"/>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0"/>
      <c r="CM58" s="959"/>
      <c r="CN58" s="960"/>
      <c r="CO58" s="960"/>
      <c r="CP58" s="960"/>
      <c r="CQ58" s="970"/>
      <c r="CR58" s="959"/>
      <c r="CS58" s="960"/>
      <c r="CT58" s="960"/>
      <c r="CU58" s="960"/>
      <c r="CV58" s="970"/>
      <c r="CW58" s="959"/>
      <c r="CX58" s="960"/>
      <c r="CY58" s="960"/>
      <c r="CZ58" s="960"/>
      <c r="DA58" s="970"/>
      <c r="DB58" s="959"/>
      <c r="DC58" s="960"/>
      <c r="DD58" s="960"/>
      <c r="DE58" s="960"/>
      <c r="DF58" s="970"/>
      <c r="DG58" s="959"/>
      <c r="DH58" s="960"/>
      <c r="DI58" s="960"/>
      <c r="DJ58" s="960"/>
      <c r="DK58" s="970"/>
      <c r="DL58" s="959"/>
      <c r="DM58" s="960"/>
      <c r="DN58" s="960"/>
      <c r="DO58" s="960"/>
      <c r="DP58" s="970"/>
      <c r="DQ58" s="959"/>
      <c r="DR58" s="960"/>
      <c r="DS58" s="960"/>
      <c r="DT58" s="960"/>
      <c r="DU58" s="970"/>
      <c r="DV58" s="952"/>
      <c r="DW58" s="953"/>
      <c r="DX58" s="953"/>
      <c r="DY58" s="953"/>
      <c r="DZ58" s="971"/>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79"/>
      <c r="R59" s="980"/>
      <c r="S59" s="980"/>
      <c r="T59" s="980"/>
      <c r="U59" s="980"/>
      <c r="V59" s="980"/>
      <c r="W59" s="980"/>
      <c r="X59" s="980"/>
      <c r="Y59" s="980"/>
      <c r="Z59" s="980"/>
      <c r="AA59" s="980"/>
      <c r="AB59" s="980"/>
      <c r="AC59" s="980"/>
      <c r="AD59" s="980"/>
      <c r="AE59" s="981"/>
      <c r="AF59" s="982"/>
      <c r="AG59" s="960"/>
      <c r="AH59" s="960"/>
      <c r="AI59" s="960"/>
      <c r="AJ59" s="983"/>
      <c r="AK59" s="984"/>
      <c r="AL59" s="980"/>
      <c r="AM59" s="980"/>
      <c r="AN59" s="980"/>
      <c r="AO59" s="980"/>
      <c r="AP59" s="980"/>
      <c r="AQ59" s="980"/>
      <c r="AR59" s="980"/>
      <c r="AS59" s="980"/>
      <c r="AT59" s="980"/>
      <c r="AU59" s="980"/>
      <c r="AV59" s="980"/>
      <c r="AW59" s="980"/>
      <c r="AX59" s="980"/>
      <c r="AY59" s="980"/>
      <c r="AZ59" s="985"/>
      <c r="BA59" s="985"/>
      <c r="BB59" s="985"/>
      <c r="BC59" s="985"/>
      <c r="BD59" s="985"/>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0"/>
      <c r="CM59" s="959"/>
      <c r="CN59" s="960"/>
      <c r="CO59" s="960"/>
      <c r="CP59" s="960"/>
      <c r="CQ59" s="970"/>
      <c r="CR59" s="959"/>
      <c r="CS59" s="960"/>
      <c r="CT59" s="960"/>
      <c r="CU59" s="960"/>
      <c r="CV59" s="970"/>
      <c r="CW59" s="959"/>
      <c r="CX59" s="960"/>
      <c r="CY59" s="960"/>
      <c r="CZ59" s="960"/>
      <c r="DA59" s="970"/>
      <c r="DB59" s="959"/>
      <c r="DC59" s="960"/>
      <c r="DD59" s="960"/>
      <c r="DE59" s="960"/>
      <c r="DF59" s="970"/>
      <c r="DG59" s="959"/>
      <c r="DH59" s="960"/>
      <c r="DI59" s="960"/>
      <c r="DJ59" s="960"/>
      <c r="DK59" s="970"/>
      <c r="DL59" s="959"/>
      <c r="DM59" s="960"/>
      <c r="DN59" s="960"/>
      <c r="DO59" s="960"/>
      <c r="DP59" s="970"/>
      <c r="DQ59" s="959"/>
      <c r="DR59" s="960"/>
      <c r="DS59" s="960"/>
      <c r="DT59" s="960"/>
      <c r="DU59" s="970"/>
      <c r="DV59" s="952"/>
      <c r="DW59" s="953"/>
      <c r="DX59" s="953"/>
      <c r="DY59" s="953"/>
      <c r="DZ59" s="971"/>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79"/>
      <c r="R60" s="980"/>
      <c r="S60" s="980"/>
      <c r="T60" s="980"/>
      <c r="U60" s="980"/>
      <c r="V60" s="980"/>
      <c r="W60" s="980"/>
      <c r="X60" s="980"/>
      <c r="Y60" s="980"/>
      <c r="Z60" s="980"/>
      <c r="AA60" s="980"/>
      <c r="AB60" s="980"/>
      <c r="AC60" s="980"/>
      <c r="AD60" s="980"/>
      <c r="AE60" s="981"/>
      <c r="AF60" s="982"/>
      <c r="AG60" s="960"/>
      <c r="AH60" s="960"/>
      <c r="AI60" s="960"/>
      <c r="AJ60" s="983"/>
      <c r="AK60" s="984"/>
      <c r="AL60" s="980"/>
      <c r="AM60" s="980"/>
      <c r="AN60" s="980"/>
      <c r="AO60" s="980"/>
      <c r="AP60" s="980"/>
      <c r="AQ60" s="980"/>
      <c r="AR60" s="980"/>
      <c r="AS60" s="980"/>
      <c r="AT60" s="980"/>
      <c r="AU60" s="980"/>
      <c r="AV60" s="980"/>
      <c r="AW60" s="980"/>
      <c r="AX60" s="980"/>
      <c r="AY60" s="980"/>
      <c r="AZ60" s="985"/>
      <c r="BA60" s="985"/>
      <c r="BB60" s="985"/>
      <c r="BC60" s="985"/>
      <c r="BD60" s="985"/>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0"/>
      <c r="CM60" s="959"/>
      <c r="CN60" s="960"/>
      <c r="CO60" s="960"/>
      <c r="CP60" s="960"/>
      <c r="CQ60" s="970"/>
      <c r="CR60" s="959"/>
      <c r="CS60" s="960"/>
      <c r="CT60" s="960"/>
      <c r="CU60" s="960"/>
      <c r="CV60" s="970"/>
      <c r="CW60" s="959"/>
      <c r="CX60" s="960"/>
      <c r="CY60" s="960"/>
      <c r="CZ60" s="960"/>
      <c r="DA60" s="970"/>
      <c r="DB60" s="959"/>
      <c r="DC60" s="960"/>
      <c r="DD60" s="960"/>
      <c r="DE60" s="960"/>
      <c r="DF60" s="970"/>
      <c r="DG60" s="959"/>
      <c r="DH60" s="960"/>
      <c r="DI60" s="960"/>
      <c r="DJ60" s="960"/>
      <c r="DK60" s="970"/>
      <c r="DL60" s="959"/>
      <c r="DM60" s="960"/>
      <c r="DN60" s="960"/>
      <c r="DO60" s="960"/>
      <c r="DP60" s="970"/>
      <c r="DQ60" s="959"/>
      <c r="DR60" s="960"/>
      <c r="DS60" s="960"/>
      <c r="DT60" s="960"/>
      <c r="DU60" s="970"/>
      <c r="DV60" s="952"/>
      <c r="DW60" s="953"/>
      <c r="DX60" s="953"/>
      <c r="DY60" s="953"/>
      <c r="DZ60" s="971"/>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79"/>
      <c r="R61" s="980"/>
      <c r="S61" s="980"/>
      <c r="T61" s="980"/>
      <c r="U61" s="980"/>
      <c r="V61" s="980"/>
      <c r="W61" s="980"/>
      <c r="X61" s="980"/>
      <c r="Y61" s="980"/>
      <c r="Z61" s="980"/>
      <c r="AA61" s="980"/>
      <c r="AB61" s="980"/>
      <c r="AC61" s="980"/>
      <c r="AD61" s="980"/>
      <c r="AE61" s="981"/>
      <c r="AF61" s="982"/>
      <c r="AG61" s="960"/>
      <c r="AH61" s="960"/>
      <c r="AI61" s="960"/>
      <c r="AJ61" s="983"/>
      <c r="AK61" s="984"/>
      <c r="AL61" s="980"/>
      <c r="AM61" s="980"/>
      <c r="AN61" s="980"/>
      <c r="AO61" s="980"/>
      <c r="AP61" s="980"/>
      <c r="AQ61" s="980"/>
      <c r="AR61" s="980"/>
      <c r="AS61" s="980"/>
      <c r="AT61" s="980"/>
      <c r="AU61" s="980"/>
      <c r="AV61" s="980"/>
      <c r="AW61" s="980"/>
      <c r="AX61" s="980"/>
      <c r="AY61" s="980"/>
      <c r="AZ61" s="985"/>
      <c r="BA61" s="985"/>
      <c r="BB61" s="985"/>
      <c r="BC61" s="985"/>
      <c r="BD61" s="985"/>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0"/>
      <c r="CM61" s="959"/>
      <c r="CN61" s="960"/>
      <c r="CO61" s="960"/>
      <c r="CP61" s="960"/>
      <c r="CQ61" s="970"/>
      <c r="CR61" s="959"/>
      <c r="CS61" s="960"/>
      <c r="CT61" s="960"/>
      <c r="CU61" s="960"/>
      <c r="CV61" s="970"/>
      <c r="CW61" s="959"/>
      <c r="CX61" s="960"/>
      <c r="CY61" s="960"/>
      <c r="CZ61" s="960"/>
      <c r="DA61" s="970"/>
      <c r="DB61" s="959"/>
      <c r="DC61" s="960"/>
      <c r="DD61" s="960"/>
      <c r="DE61" s="960"/>
      <c r="DF61" s="970"/>
      <c r="DG61" s="959"/>
      <c r="DH61" s="960"/>
      <c r="DI61" s="960"/>
      <c r="DJ61" s="960"/>
      <c r="DK61" s="970"/>
      <c r="DL61" s="959"/>
      <c r="DM61" s="960"/>
      <c r="DN61" s="960"/>
      <c r="DO61" s="960"/>
      <c r="DP61" s="970"/>
      <c r="DQ61" s="959"/>
      <c r="DR61" s="960"/>
      <c r="DS61" s="960"/>
      <c r="DT61" s="960"/>
      <c r="DU61" s="970"/>
      <c r="DV61" s="952"/>
      <c r="DW61" s="953"/>
      <c r="DX61" s="953"/>
      <c r="DY61" s="953"/>
      <c r="DZ61" s="971"/>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79"/>
      <c r="R62" s="980"/>
      <c r="S62" s="980"/>
      <c r="T62" s="980"/>
      <c r="U62" s="980"/>
      <c r="V62" s="980"/>
      <c r="W62" s="980"/>
      <c r="X62" s="980"/>
      <c r="Y62" s="980"/>
      <c r="Z62" s="980"/>
      <c r="AA62" s="980"/>
      <c r="AB62" s="980"/>
      <c r="AC62" s="980"/>
      <c r="AD62" s="980"/>
      <c r="AE62" s="981"/>
      <c r="AF62" s="982"/>
      <c r="AG62" s="960"/>
      <c r="AH62" s="960"/>
      <c r="AI62" s="960"/>
      <c r="AJ62" s="983"/>
      <c r="AK62" s="984"/>
      <c r="AL62" s="980"/>
      <c r="AM62" s="980"/>
      <c r="AN62" s="980"/>
      <c r="AO62" s="980"/>
      <c r="AP62" s="980"/>
      <c r="AQ62" s="980"/>
      <c r="AR62" s="980"/>
      <c r="AS62" s="980"/>
      <c r="AT62" s="980"/>
      <c r="AU62" s="980"/>
      <c r="AV62" s="980"/>
      <c r="AW62" s="980"/>
      <c r="AX62" s="980"/>
      <c r="AY62" s="980"/>
      <c r="AZ62" s="985"/>
      <c r="BA62" s="985"/>
      <c r="BB62" s="985"/>
      <c r="BC62" s="985"/>
      <c r="BD62" s="985"/>
      <c r="BE62" s="957"/>
      <c r="BF62" s="957"/>
      <c r="BG62" s="957"/>
      <c r="BH62" s="957"/>
      <c r="BI62" s="958"/>
      <c r="BJ62" s="986" t="s">
        <v>462</v>
      </c>
      <c r="BK62" s="987"/>
      <c r="BL62" s="987"/>
      <c r="BM62" s="987"/>
      <c r="BN62" s="988"/>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0"/>
      <c r="CM62" s="959"/>
      <c r="CN62" s="960"/>
      <c r="CO62" s="960"/>
      <c r="CP62" s="960"/>
      <c r="CQ62" s="970"/>
      <c r="CR62" s="959"/>
      <c r="CS62" s="960"/>
      <c r="CT62" s="960"/>
      <c r="CU62" s="960"/>
      <c r="CV62" s="970"/>
      <c r="CW62" s="959"/>
      <c r="CX62" s="960"/>
      <c r="CY62" s="960"/>
      <c r="CZ62" s="960"/>
      <c r="DA62" s="970"/>
      <c r="DB62" s="959"/>
      <c r="DC62" s="960"/>
      <c r="DD62" s="960"/>
      <c r="DE62" s="960"/>
      <c r="DF62" s="970"/>
      <c r="DG62" s="959"/>
      <c r="DH62" s="960"/>
      <c r="DI62" s="960"/>
      <c r="DJ62" s="960"/>
      <c r="DK62" s="970"/>
      <c r="DL62" s="959"/>
      <c r="DM62" s="960"/>
      <c r="DN62" s="960"/>
      <c r="DO62" s="960"/>
      <c r="DP62" s="970"/>
      <c r="DQ62" s="959"/>
      <c r="DR62" s="960"/>
      <c r="DS62" s="960"/>
      <c r="DT62" s="960"/>
      <c r="DU62" s="970"/>
      <c r="DV62" s="952"/>
      <c r="DW62" s="953"/>
      <c r="DX62" s="953"/>
      <c r="DY62" s="953"/>
      <c r="DZ62" s="971"/>
      <c r="EA62" s="54"/>
    </row>
    <row r="63" spans="1:131" s="51" customFormat="1" ht="26.25" customHeight="1" x14ac:dyDescent="0.15">
      <c r="A63" s="60" t="s">
        <v>251</v>
      </c>
      <c r="B63" s="930" t="s">
        <v>373</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2"/>
      <c r="AF63" s="973">
        <v>89</v>
      </c>
      <c r="AG63" s="942"/>
      <c r="AH63" s="942"/>
      <c r="AI63" s="942"/>
      <c r="AJ63" s="974"/>
      <c r="AK63" s="975"/>
      <c r="AL63" s="941"/>
      <c r="AM63" s="941"/>
      <c r="AN63" s="941"/>
      <c r="AO63" s="941"/>
      <c r="AP63" s="942">
        <v>935</v>
      </c>
      <c r="AQ63" s="942"/>
      <c r="AR63" s="942"/>
      <c r="AS63" s="942"/>
      <c r="AT63" s="942"/>
      <c r="AU63" s="942">
        <v>208</v>
      </c>
      <c r="AV63" s="942"/>
      <c r="AW63" s="942"/>
      <c r="AX63" s="942"/>
      <c r="AY63" s="942"/>
      <c r="AZ63" s="976"/>
      <c r="BA63" s="976"/>
      <c r="BB63" s="976"/>
      <c r="BC63" s="976"/>
      <c r="BD63" s="976"/>
      <c r="BE63" s="943"/>
      <c r="BF63" s="943"/>
      <c r="BG63" s="943"/>
      <c r="BH63" s="943"/>
      <c r="BI63" s="944"/>
      <c r="BJ63" s="977" t="s">
        <v>197</v>
      </c>
      <c r="BK63" s="937"/>
      <c r="BL63" s="937"/>
      <c r="BM63" s="937"/>
      <c r="BN63" s="978"/>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0"/>
      <c r="CM63" s="959"/>
      <c r="CN63" s="960"/>
      <c r="CO63" s="960"/>
      <c r="CP63" s="960"/>
      <c r="CQ63" s="970"/>
      <c r="CR63" s="959"/>
      <c r="CS63" s="960"/>
      <c r="CT63" s="960"/>
      <c r="CU63" s="960"/>
      <c r="CV63" s="970"/>
      <c r="CW63" s="959"/>
      <c r="CX63" s="960"/>
      <c r="CY63" s="960"/>
      <c r="CZ63" s="960"/>
      <c r="DA63" s="970"/>
      <c r="DB63" s="959"/>
      <c r="DC63" s="960"/>
      <c r="DD63" s="960"/>
      <c r="DE63" s="960"/>
      <c r="DF63" s="970"/>
      <c r="DG63" s="959"/>
      <c r="DH63" s="960"/>
      <c r="DI63" s="960"/>
      <c r="DJ63" s="960"/>
      <c r="DK63" s="970"/>
      <c r="DL63" s="959"/>
      <c r="DM63" s="960"/>
      <c r="DN63" s="960"/>
      <c r="DO63" s="960"/>
      <c r="DP63" s="970"/>
      <c r="DQ63" s="959"/>
      <c r="DR63" s="960"/>
      <c r="DS63" s="960"/>
      <c r="DT63" s="960"/>
      <c r="DU63" s="970"/>
      <c r="DV63" s="952"/>
      <c r="DW63" s="953"/>
      <c r="DX63" s="953"/>
      <c r="DY63" s="953"/>
      <c r="DZ63" s="97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0"/>
      <c r="CM64" s="959"/>
      <c r="CN64" s="960"/>
      <c r="CO64" s="960"/>
      <c r="CP64" s="960"/>
      <c r="CQ64" s="970"/>
      <c r="CR64" s="959"/>
      <c r="CS64" s="960"/>
      <c r="CT64" s="960"/>
      <c r="CU64" s="960"/>
      <c r="CV64" s="970"/>
      <c r="CW64" s="959"/>
      <c r="CX64" s="960"/>
      <c r="CY64" s="960"/>
      <c r="CZ64" s="960"/>
      <c r="DA64" s="970"/>
      <c r="DB64" s="959"/>
      <c r="DC64" s="960"/>
      <c r="DD64" s="960"/>
      <c r="DE64" s="960"/>
      <c r="DF64" s="970"/>
      <c r="DG64" s="959"/>
      <c r="DH64" s="960"/>
      <c r="DI64" s="960"/>
      <c r="DJ64" s="960"/>
      <c r="DK64" s="970"/>
      <c r="DL64" s="959"/>
      <c r="DM64" s="960"/>
      <c r="DN64" s="960"/>
      <c r="DO64" s="960"/>
      <c r="DP64" s="970"/>
      <c r="DQ64" s="959"/>
      <c r="DR64" s="960"/>
      <c r="DS64" s="960"/>
      <c r="DT64" s="960"/>
      <c r="DU64" s="970"/>
      <c r="DV64" s="952"/>
      <c r="DW64" s="953"/>
      <c r="DX64" s="953"/>
      <c r="DY64" s="953"/>
      <c r="DZ64" s="971"/>
      <c r="EA64" s="54"/>
    </row>
    <row r="65" spans="1:131" s="51" customFormat="1" ht="26.25" customHeight="1" x14ac:dyDescent="0.15">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0"/>
      <c r="CM65" s="959"/>
      <c r="CN65" s="960"/>
      <c r="CO65" s="960"/>
      <c r="CP65" s="960"/>
      <c r="CQ65" s="970"/>
      <c r="CR65" s="959"/>
      <c r="CS65" s="960"/>
      <c r="CT65" s="960"/>
      <c r="CU65" s="960"/>
      <c r="CV65" s="970"/>
      <c r="CW65" s="959"/>
      <c r="CX65" s="960"/>
      <c r="CY65" s="960"/>
      <c r="CZ65" s="960"/>
      <c r="DA65" s="970"/>
      <c r="DB65" s="959"/>
      <c r="DC65" s="960"/>
      <c r="DD65" s="960"/>
      <c r="DE65" s="960"/>
      <c r="DF65" s="970"/>
      <c r="DG65" s="959"/>
      <c r="DH65" s="960"/>
      <c r="DI65" s="960"/>
      <c r="DJ65" s="960"/>
      <c r="DK65" s="970"/>
      <c r="DL65" s="959"/>
      <c r="DM65" s="960"/>
      <c r="DN65" s="960"/>
      <c r="DO65" s="960"/>
      <c r="DP65" s="970"/>
      <c r="DQ65" s="959"/>
      <c r="DR65" s="960"/>
      <c r="DS65" s="960"/>
      <c r="DT65" s="960"/>
      <c r="DU65" s="970"/>
      <c r="DV65" s="952"/>
      <c r="DW65" s="953"/>
      <c r="DX65" s="953"/>
      <c r="DY65" s="953"/>
      <c r="DZ65" s="971"/>
      <c r="EA65" s="54"/>
    </row>
    <row r="66" spans="1:131" s="51" customFormat="1" ht="26.25" customHeight="1" x14ac:dyDescent="0.15">
      <c r="A66" s="688" t="s">
        <v>442</v>
      </c>
      <c r="B66" s="689"/>
      <c r="C66" s="689"/>
      <c r="D66" s="689"/>
      <c r="E66" s="689"/>
      <c r="F66" s="689"/>
      <c r="G66" s="689"/>
      <c r="H66" s="689"/>
      <c r="I66" s="689"/>
      <c r="J66" s="689"/>
      <c r="K66" s="689"/>
      <c r="L66" s="689"/>
      <c r="M66" s="689"/>
      <c r="N66" s="689"/>
      <c r="O66" s="689"/>
      <c r="P66" s="690"/>
      <c r="Q66" s="680" t="s">
        <v>450</v>
      </c>
      <c r="R66" s="681"/>
      <c r="S66" s="681"/>
      <c r="T66" s="681"/>
      <c r="U66" s="682"/>
      <c r="V66" s="680" t="s">
        <v>451</v>
      </c>
      <c r="W66" s="681"/>
      <c r="X66" s="681"/>
      <c r="Y66" s="681"/>
      <c r="Z66" s="682"/>
      <c r="AA66" s="680" t="s">
        <v>452</v>
      </c>
      <c r="AB66" s="681"/>
      <c r="AC66" s="681"/>
      <c r="AD66" s="681"/>
      <c r="AE66" s="682"/>
      <c r="AF66" s="694" t="s">
        <v>247</v>
      </c>
      <c r="AG66" s="695"/>
      <c r="AH66" s="695"/>
      <c r="AI66" s="695"/>
      <c r="AJ66" s="696"/>
      <c r="AK66" s="680" t="s">
        <v>384</v>
      </c>
      <c r="AL66" s="689"/>
      <c r="AM66" s="689"/>
      <c r="AN66" s="689"/>
      <c r="AO66" s="690"/>
      <c r="AP66" s="680" t="s">
        <v>354</v>
      </c>
      <c r="AQ66" s="681"/>
      <c r="AR66" s="681"/>
      <c r="AS66" s="681"/>
      <c r="AT66" s="682"/>
      <c r="AU66" s="680" t="s">
        <v>463</v>
      </c>
      <c r="AV66" s="681"/>
      <c r="AW66" s="681"/>
      <c r="AX66" s="681"/>
      <c r="AY66" s="682"/>
      <c r="AZ66" s="680" t="s">
        <v>437</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3" t="s">
        <v>248</v>
      </c>
      <c r="C68" s="964"/>
      <c r="D68" s="964"/>
      <c r="E68" s="964"/>
      <c r="F68" s="964"/>
      <c r="G68" s="964"/>
      <c r="H68" s="964"/>
      <c r="I68" s="964"/>
      <c r="J68" s="964"/>
      <c r="K68" s="964"/>
      <c r="L68" s="964"/>
      <c r="M68" s="964"/>
      <c r="N68" s="964"/>
      <c r="O68" s="964"/>
      <c r="P68" s="965"/>
      <c r="Q68" s="966">
        <v>8777</v>
      </c>
      <c r="R68" s="967"/>
      <c r="S68" s="967"/>
      <c r="T68" s="967"/>
      <c r="U68" s="967"/>
      <c r="V68" s="967">
        <v>8501</v>
      </c>
      <c r="W68" s="967"/>
      <c r="X68" s="967"/>
      <c r="Y68" s="967"/>
      <c r="Z68" s="967"/>
      <c r="AA68" s="967">
        <v>276</v>
      </c>
      <c r="AB68" s="967"/>
      <c r="AC68" s="967"/>
      <c r="AD68" s="967"/>
      <c r="AE68" s="967"/>
      <c r="AF68" s="967">
        <v>276</v>
      </c>
      <c r="AG68" s="967"/>
      <c r="AH68" s="967"/>
      <c r="AI68" s="967"/>
      <c r="AJ68" s="967"/>
      <c r="AK68" s="967">
        <v>372</v>
      </c>
      <c r="AL68" s="967"/>
      <c r="AM68" s="967"/>
      <c r="AN68" s="967"/>
      <c r="AO68" s="967"/>
      <c r="AP68" s="967" t="s">
        <v>197</v>
      </c>
      <c r="AQ68" s="967"/>
      <c r="AR68" s="967"/>
      <c r="AS68" s="967"/>
      <c r="AT68" s="967"/>
      <c r="AU68" s="967" t="s">
        <v>197</v>
      </c>
      <c r="AV68" s="967"/>
      <c r="AW68" s="967"/>
      <c r="AX68" s="967"/>
      <c r="AY68" s="967"/>
      <c r="AZ68" s="968"/>
      <c r="BA68" s="968"/>
      <c r="BB68" s="968"/>
      <c r="BC68" s="968"/>
      <c r="BD68" s="969"/>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534</v>
      </c>
      <c r="C69" s="953"/>
      <c r="D69" s="953"/>
      <c r="E69" s="953"/>
      <c r="F69" s="953"/>
      <c r="G69" s="953"/>
      <c r="H69" s="953"/>
      <c r="I69" s="953"/>
      <c r="J69" s="953"/>
      <c r="K69" s="953"/>
      <c r="L69" s="953"/>
      <c r="M69" s="953"/>
      <c r="N69" s="953"/>
      <c r="O69" s="953"/>
      <c r="P69" s="954"/>
      <c r="Q69" s="955">
        <v>116</v>
      </c>
      <c r="R69" s="956"/>
      <c r="S69" s="956"/>
      <c r="T69" s="956"/>
      <c r="U69" s="956"/>
      <c r="V69" s="956">
        <v>93</v>
      </c>
      <c r="W69" s="956"/>
      <c r="X69" s="956"/>
      <c r="Y69" s="956"/>
      <c r="Z69" s="956"/>
      <c r="AA69" s="956">
        <v>23</v>
      </c>
      <c r="AB69" s="956"/>
      <c r="AC69" s="956"/>
      <c r="AD69" s="956"/>
      <c r="AE69" s="956"/>
      <c r="AF69" s="956">
        <v>23</v>
      </c>
      <c r="AG69" s="956"/>
      <c r="AH69" s="956"/>
      <c r="AI69" s="956"/>
      <c r="AJ69" s="956"/>
      <c r="AK69" s="956">
        <v>12</v>
      </c>
      <c r="AL69" s="956"/>
      <c r="AM69" s="956"/>
      <c r="AN69" s="956"/>
      <c r="AO69" s="956"/>
      <c r="AP69" s="956" t="s">
        <v>197</v>
      </c>
      <c r="AQ69" s="956"/>
      <c r="AR69" s="956"/>
      <c r="AS69" s="956"/>
      <c r="AT69" s="956"/>
      <c r="AU69" s="956" t="s">
        <v>197</v>
      </c>
      <c r="AV69" s="956"/>
      <c r="AW69" s="956"/>
      <c r="AX69" s="956"/>
      <c r="AY69" s="956"/>
      <c r="AZ69" s="957"/>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535</v>
      </c>
      <c r="C70" s="953"/>
      <c r="D70" s="953"/>
      <c r="E70" s="953"/>
      <c r="F70" s="953"/>
      <c r="G70" s="953"/>
      <c r="H70" s="953"/>
      <c r="I70" s="953"/>
      <c r="J70" s="953"/>
      <c r="K70" s="953"/>
      <c r="L70" s="953"/>
      <c r="M70" s="953"/>
      <c r="N70" s="953"/>
      <c r="O70" s="953"/>
      <c r="P70" s="954"/>
      <c r="Q70" s="955">
        <v>265</v>
      </c>
      <c r="R70" s="956"/>
      <c r="S70" s="956"/>
      <c r="T70" s="956"/>
      <c r="U70" s="956"/>
      <c r="V70" s="956">
        <v>248</v>
      </c>
      <c r="W70" s="956"/>
      <c r="X70" s="956"/>
      <c r="Y70" s="956"/>
      <c r="Z70" s="956"/>
      <c r="AA70" s="956">
        <v>17</v>
      </c>
      <c r="AB70" s="956"/>
      <c r="AC70" s="956"/>
      <c r="AD70" s="956"/>
      <c r="AE70" s="956"/>
      <c r="AF70" s="956">
        <v>17</v>
      </c>
      <c r="AG70" s="956"/>
      <c r="AH70" s="956"/>
      <c r="AI70" s="956"/>
      <c r="AJ70" s="956"/>
      <c r="AK70" s="956">
        <v>151</v>
      </c>
      <c r="AL70" s="956"/>
      <c r="AM70" s="956"/>
      <c r="AN70" s="956"/>
      <c r="AO70" s="956"/>
      <c r="AP70" s="956" t="s">
        <v>197</v>
      </c>
      <c r="AQ70" s="956"/>
      <c r="AR70" s="956"/>
      <c r="AS70" s="956"/>
      <c r="AT70" s="956"/>
      <c r="AU70" s="956" t="s">
        <v>197</v>
      </c>
      <c r="AV70" s="956"/>
      <c r="AW70" s="956"/>
      <c r="AX70" s="956"/>
      <c r="AY70" s="956"/>
      <c r="AZ70" s="957"/>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511</v>
      </c>
      <c r="C71" s="953"/>
      <c r="D71" s="953"/>
      <c r="E71" s="953"/>
      <c r="F71" s="953"/>
      <c r="G71" s="953"/>
      <c r="H71" s="953"/>
      <c r="I71" s="953"/>
      <c r="J71" s="953"/>
      <c r="K71" s="953"/>
      <c r="L71" s="953"/>
      <c r="M71" s="953"/>
      <c r="N71" s="953"/>
      <c r="O71" s="953"/>
      <c r="P71" s="954"/>
      <c r="Q71" s="955">
        <v>545</v>
      </c>
      <c r="R71" s="956"/>
      <c r="S71" s="956"/>
      <c r="T71" s="956"/>
      <c r="U71" s="956"/>
      <c r="V71" s="956">
        <v>409</v>
      </c>
      <c r="W71" s="956"/>
      <c r="X71" s="956"/>
      <c r="Y71" s="956"/>
      <c r="Z71" s="956"/>
      <c r="AA71" s="956">
        <v>136</v>
      </c>
      <c r="AB71" s="956"/>
      <c r="AC71" s="956"/>
      <c r="AD71" s="956"/>
      <c r="AE71" s="956"/>
      <c r="AF71" s="956">
        <v>136</v>
      </c>
      <c r="AG71" s="956"/>
      <c r="AH71" s="956"/>
      <c r="AI71" s="956"/>
      <c r="AJ71" s="956"/>
      <c r="AK71" s="956" t="s">
        <v>197</v>
      </c>
      <c r="AL71" s="956"/>
      <c r="AM71" s="956"/>
      <c r="AN71" s="956"/>
      <c r="AO71" s="956"/>
      <c r="AP71" s="956" t="s">
        <v>197</v>
      </c>
      <c r="AQ71" s="956"/>
      <c r="AR71" s="956"/>
      <c r="AS71" s="956"/>
      <c r="AT71" s="956"/>
      <c r="AU71" s="956" t="s">
        <v>197</v>
      </c>
      <c r="AV71" s="956"/>
      <c r="AW71" s="956"/>
      <c r="AX71" s="956"/>
      <c r="AY71" s="956"/>
      <c r="AZ71" s="957"/>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536</v>
      </c>
      <c r="C72" s="953"/>
      <c r="D72" s="953"/>
      <c r="E72" s="953"/>
      <c r="F72" s="953"/>
      <c r="G72" s="953"/>
      <c r="H72" s="953"/>
      <c r="I72" s="953"/>
      <c r="J72" s="953"/>
      <c r="K72" s="953"/>
      <c r="L72" s="953"/>
      <c r="M72" s="953"/>
      <c r="N72" s="953"/>
      <c r="O72" s="953"/>
      <c r="P72" s="954"/>
      <c r="Q72" s="955">
        <v>152075</v>
      </c>
      <c r="R72" s="956"/>
      <c r="S72" s="956"/>
      <c r="T72" s="956"/>
      <c r="U72" s="956"/>
      <c r="V72" s="956">
        <v>147885</v>
      </c>
      <c r="W72" s="956"/>
      <c r="X72" s="956"/>
      <c r="Y72" s="956"/>
      <c r="Z72" s="956"/>
      <c r="AA72" s="956">
        <v>4190</v>
      </c>
      <c r="AB72" s="956"/>
      <c r="AC72" s="956"/>
      <c r="AD72" s="956"/>
      <c r="AE72" s="956"/>
      <c r="AF72" s="956">
        <v>4190</v>
      </c>
      <c r="AG72" s="956"/>
      <c r="AH72" s="956"/>
      <c r="AI72" s="956"/>
      <c r="AJ72" s="956"/>
      <c r="AK72" s="956">
        <v>1425</v>
      </c>
      <c r="AL72" s="956"/>
      <c r="AM72" s="956"/>
      <c r="AN72" s="956"/>
      <c r="AO72" s="956"/>
      <c r="AP72" s="956" t="s">
        <v>197</v>
      </c>
      <c r="AQ72" s="956"/>
      <c r="AR72" s="956"/>
      <c r="AS72" s="956"/>
      <c r="AT72" s="956"/>
      <c r="AU72" s="956" t="s">
        <v>197</v>
      </c>
      <c r="AV72" s="956"/>
      <c r="AW72" s="956"/>
      <c r="AX72" s="956"/>
      <c r="AY72" s="956"/>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537</v>
      </c>
      <c r="C73" s="953"/>
      <c r="D73" s="953"/>
      <c r="E73" s="953"/>
      <c r="F73" s="953"/>
      <c r="G73" s="953"/>
      <c r="H73" s="953"/>
      <c r="I73" s="953"/>
      <c r="J73" s="953"/>
      <c r="K73" s="953"/>
      <c r="L73" s="953"/>
      <c r="M73" s="953"/>
      <c r="N73" s="953"/>
      <c r="O73" s="953"/>
      <c r="P73" s="954"/>
      <c r="Q73" s="955">
        <v>729</v>
      </c>
      <c r="R73" s="956"/>
      <c r="S73" s="956"/>
      <c r="T73" s="956"/>
      <c r="U73" s="956"/>
      <c r="V73" s="956">
        <v>719</v>
      </c>
      <c r="W73" s="956"/>
      <c r="X73" s="956"/>
      <c r="Y73" s="956"/>
      <c r="Z73" s="956"/>
      <c r="AA73" s="956">
        <v>10</v>
      </c>
      <c r="AB73" s="956"/>
      <c r="AC73" s="956"/>
      <c r="AD73" s="956"/>
      <c r="AE73" s="956"/>
      <c r="AF73" s="956">
        <v>10</v>
      </c>
      <c r="AG73" s="956"/>
      <c r="AH73" s="956"/>
      <c r="AI73" s="956"/>
      <c r="AJ73" s="956"/>
      <c r="AK73" s="956" t="s">
        <v>197</v>
      </c>
      <c r="AL73" s="956"/>
      <c r="AM73" s="956"/>
      <c r="AN73" s="956"/>
      <c r="AO73" s="956"/>
      <c r="AP73" s="956" t="s">
        <v>197</v>
      </c>
      <c r="AQ73" s="956"/>
      <c r="AR73" s="956"/>
      <c r="AS73" s="956"/>
      <c r="AT73" s="956"/>
      <c r="AU73" s="956" t="s">
        <v>197</v>
      </c>
      <c r="AV73" s="956"/>
      <c r="AW73" s="956"/>
      <c r="AX73" s="956"/>
      <c r="AY73" s="956"/>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538</v>
      </c>
      <c r="C74" s="953"/>
      <c r="D74" s="953"/>
      <c r="E74" s="953"/>
      <c r="F74" s="953"/>
      <c r="G74" s="953"/>
      <c r="H74" s="953"/>
      <c r="I74" s="953"/>
      <c r="J74" s="953"/>
      <c r="K74" s="953"/>
      <c r="L74" s="953"/>
      <c r="M74" s="953"/>
      <c r="N74" s="953"/>
      <c r="O74" s="953"/>
      <c r="P74" s="954"/>
      <c r="Q74" s="955">
        <v>1454</v>
      </c>
      <c r="R74" s="956"/>
      <c r="S74" s="956"/>
      <c r="T74" s="956"/>
      <c r="U74" s="956"/>
      <c r="V74" s="956">
        <v>1444</v>
      </c>
      <c r="W74" s="956"/>
      <c r="X74" s="956"/>
      <c r="Y74" s="956"/>
      <c r="Z74" s="956"/>
      <c r="AA74" s="956">
        <v>9</v>
      </c>
      <c r="AB74" s="956"/>
      <c r="AC74" s="956"/>
      <c r="AD74" s="956"/>
      <c r="AE74" s="956"/>
      <c r="AF74" s="956">
        <v>9</v>
      </c>
      <c r="AG74" s="956"/>
      <c r="AH74" s="956"/>
      <c r="AI74" s="956"/>
      <c r="AJ74" s="956"/>
      <c r="AK74" s="956" t="s">
        <v>197</v>
      </c>
      <c r="AL74" s="956"/>
      <c r="AM74" s="956"/>
      <c r="AN74" s="956"/>
      <c r="AO74" s="956"/>
      <c r="AP74" s="956">
        <v>726</v>
      </c>
      <c r="AQ74" s="956"/>
      <c r="AR74" s="956"/>
      <c r="AS74" s="956"/>
      <c r="AT74" s="956"/>
      <c r="AU74" s="956" t="s">
        <v>197</v>
      </c>
      <c r="AV74" s="956"/>
      <c r="AW74" s="956"/>
      <c r="AX74" s="956"/>
      <c r="AY74" s="956"/>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539</v>
      </c>
      <c r="C75" s="953"/>
      <c r="D75" s="953"/>
      <c r="E75" s="953"/>
      <c r="F75" s="953"/>
      <c r="G75" s="953"/>
      <c r="H75" s="953"/>
      <c r="I75" s="953"/>
      <c r="J75" s="953"/>
      <c r="K75" s="953"/>
      <c r="L75" s="953"/>
      <c r="M75" s="953"/>
      <c r="N75" s="953"/>
      <c r="O75" s="953"/>
      <c r="P75" s="954"/>
      <c r="Q75" s="959">
        <v>617</v>
      </c>
      <c r="R75" s="960"/>
      <c r="S75" s="960"/>
      <c r="T75" s="960"/>
      <c r="U75" s="961"/>
      <c r="V75" s="962">
        <v>608</v>
      </c>
      <c r="W75" s="960"/>
      <c r="X75" s="960"/>
      <c r="Y75" s="960"/>
      <c r="Z75" s="961"/>
      <c r="AA75" s="962">
        <v>8</v>
      </c>
      <c r="AB75" s="960"/>
      <c r="AC75" s="960"/>
      <c r="AD75" s="960"/>
      <c r="AE75" s="961"/>
      <c r="AF75" s="962">
        <v>8</v>
      </c>
      <c r="AG75" s="960"/>
      <c r="AH75" s="960"/>
      <c r="AI75" s="960"/>
      <c r="AJ75" s="961"/>
      <c r="AK75" s="962" t="s">
        <v>197</v>
      </c>
      <c r="AL75" s="960"/>
      <c r="AM75" s="960"/>
      <c r="AN75" s="960"/>
      <c r="AO75" s="961"/>
      <c r="AP75" s="962">
        <v>627</v>
      </c>
      <c r="AQ75" s="960"/>
      <c r="AR75" s="960"/>
      <c r="AS75" s="960"/>
      <c r="AT75" s="961"/>
      <c r="AU75" s="962" t="s">
        <v>197</v>
      </c>
      <c r="AV75" s="960"/>
      <c r="AW75" s="960"/>
      <c r="AX75" s="960"/>
      <c r="AY75" s="961"/>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251</v>
      </c>
      <c r="B88" s="930" t="s">
        <v>464</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v>4670</v>
      </c>
      <c r="AG88" s="942"/>
      <c r="AH88" s="942"/>
      <c r="AI88" s="942"/>
      <c r="AJ88" s="942"/>
      <c r="AK88" s="941"/>
      <c r="AL88" s="941"/>
      <c r="AM88" s="941"/>
      <c r="AN88" s="941"/>
      <c r="AO88" s="941"/>
      <c r="AP88" s="942">
        <v>1352</v>
      </c>
      <c r="AQ88" s="942"/>
      <c r="AR88" s="942"/>
      <c r="AS88" s="942"/>
      <c r="AT88" s="942"/>
      <c r="AU88" s="942"/>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251</v>
      </c>
      <c r="BR102" s="930" t="s">
        <v>444</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260</v>
      </c>
      <c r="CS102" s="937"/>
      <c r="CT102" s="937"/>
      <c r="CU102" s="937"/>
      <c r="CV102" s="938"/>
      <c r="CW102" s="936" t="s">
        <v>197</v>
      </c>
      <c r="CX102" s="937"/>
      <c r="CY102" s="937"/>
      <c r="CZ102" s="937"/>
      <c r="DA102" s="938"/>
      <c r="DB102" s="936" t="s">
        <v>197</v>
      </c>
      <c r="DC102" s="937"/>
      <c r="DD102" s="937"/>
      <c r="DE102" s="937"/>
      <c r="DF102" s="938"/>
      <c r="DG102" s="936" t="s">
        <v>197</v>
      </c>
      <c r="DH102" s="937"/>
      <c r="DI102" s="937"/>
      <c r="DJ102" s="937"/>
      <c r="DK102" s="938"/>
      <c r="DL102" s="936" t="s">
        <v>197</v>
      </c>
      <c r="DM102" s="937"/>
      <c r="DN102" s="937"/>
      <c r="DO102" s="937"/>
      <c r="DP102" s="938"/>
      <c r="DQ102" s="936" t="s">
        <v>197</v>
      </c>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465</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466</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468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198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469</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470</v>
      </c>
      <c r="AB109" s="898"/>
      <c r="AC109" s="898"/>
      <c r="AD109" s="898"/>
      <c r="AE109" s="899"/>
      <c r="AF109" s="900" t="s">
        <v>256</v>
      </c>
      <c r="AG109" s="898"/>
      <c r="AH109" s="898"/>
      <c r="AI109" s="898"/>
      <c r="AJ109" s="899"/>
      <c r="AK109" s="900" t="s">
        <v>386</v>
      </c>
      <c r="AL109" s="898"/>
      <c r="AM109" s="898"/>
      <c r="AN109" s="898"/>
      <c r="AO109" s="899"/>
      <c r="AP109" s="900" t="s">
        <v>471</v>
      </c>
      <c r="AQ109" s="898"/>
      <c r="AR109" s="898"/>
      <c r="AS109" s="898"/>
      <c r="AT109" s="901"/>
      <c r="AU109" s="897" t="s">
        <v>469</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470</v>
      </c>
      <c r="BR109" s="898"/>
      <c r="BS109" s="898"/>
      <c r="BT109" s="898"/>
      <c r="BU109" s="899"/>
      <c r="BV109" s="900" t="s">
        <v>256</v>
      </c>
      <c r="BW109" s="898"/>
      <c r="BX109" s="898"/>
      <c r="BY109" s="898"/>
      <c r="BZ109" s="899"/>
      <c r="CA109" s="900" t="s">
        <v>386</v>
      </c>
      <c r="CB109" s="898"/>
      <c r="CC109" s="898"/>
      <c r="CD109" s="898"/>
      <c r="CE109" s="899"/>
      <c r="CF109" s="922" t="s">
        <v>471</v>
      </c>
      <c r="CG109" s="922"/>
      <c r="CH109" s="922"/>
      <c r="CI109" s="922"/>
      <c r="CJ109" s="922"/>
      <c r="CK109" s="900" t="s">
        <v>92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470</v>
      </c>
      <c r="DH109" s="898"/>
      <c r="DI109" s="898"/>
      <c r="DJ109" s="898"/>
      <c r="DK109" s="899"/>
      <c r="DL109" s="900" t="s">
        <v>256</v>
      </c>
      <c r="DM109" s="898"/>
      <c r="DN109" s="898"/>
      <c r="DO109" s="898"/>
      <c r="DP109" s="899"/>
      <c r="DQ109" s="900" t="s">
        <v>386</v>
      </c>
      <c r="DR109" s="898"/>
      <c r="DS109" s="898"/>
      <c r="DT109" s="898"/>
      <c r="DU109" s="899"/>
      <c r="DV109" s="900" t="s">
        <v>471</v>
      </c>
      <c r="DW109" s="898"/>
      <c r="DX109" s="898"/>
      <c r="DY109" s="898"/>
      <c r="DZ109" s="901"/>
    </row>
    <row r="110" spans="1:131" s="54" customFormat="1" ht="26.25" customHeight="1" x14ac:dyDescent="0.15">
      <c r="A110" s="822" t="s">
        <v>327</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323791</v>
      </c>
      <c r="AB110" s="816"/>
      <c r="AC110" s="816"/>
      <c r="AD110" s="816"/>
      <c r="AE110" s="817"/>
      <c r="AF110" s="818">
        <v>337610</v>
      </c>
      <c r="AG110" s="816"/>
      <c r="AH110" s="816"/>
      <c r="AI110" s="816"/>
      <c r="AJ110" s="817"/>
      <c r="AK110" s="818">
        <v>332668</v>
      </c>
      <c r="AL110" s="816"/>
      <c r="AM110" s="816"/>
      <c r="AN110" s="816"/>
      <c r="AO110" s="817"/>
      <c r="AP110" s="905">
        <v>17.399999999999999</v>
      </c>
      <c r="AQ110" s="906"/>
      <c r="AR110" s="906"/>
      <c r="AS110" s="906"/>
      <c r="AT110" s="907"/>
      <c r="AU110" s="732" t="s">
        <v>105</v>
      </c>
      <c r="AV110" s="733"/>
      <c r="AW110" s="733"/>
      <c r="AX110" s="733"/>
      <c r="AY110" s="733"/>
      <c r="AZ110" s="870" t="s">
        <v>472</v>
      </c>
      <c r="BA110" s="823"/>
      <c r="BB110" s="823"/>
      <c r="BC110" s="823"/>
      <c r="BD110" s="823"/>
      <c r="BE110" s="823"/>
      <c r="BF110" s="823"/>
      <c r="BG110" s="823"/>
      <c r="BH110" s="823"/>
      <c r="BI110" s="823"/>
      <c r="BJ110" s="823"/>
      <c r="BK110" s="823"/>
      <c r="BL110" s="823"/>
      <c r="BM110" s="823"/>
      <c r="BN110" s="823"/>
      <c r="BO110" s="823"/>
      <c r="BP110" s="824"/>
      <c r="BQ110" s="871">
        <v>3767087</v>
      </c>
      <c r="BR110" s="872"/>
      <c r="BS110" s="872"/>
      <c r="BT110" s="872"/>
      <c r="BU110" s="872"/>
      <c r="BV110" s="872">
        <v>4174877</v>
      </c>
      <c r="BW110" s="872"/>
      <c r="BX110" s="872"/>
      <c r="BY110" s="872"/>
      <c r="BZ110" s="872"/>
      <c r="CA110" s="872">
        <v>3863884</v>
      </c>
      <c r="CB110" s="872"/>
      <c r="CC110" s="872"/>
      <c r="CD110" s="872"/>
      <c r="CE110" s="872"/>
      <c r="CF110" s="887">
        <v>202.4</v>
      </c>
      <c r="CG110" s="888"/>
      <c r="CH110" s="888"/>
      <c r="CI110" s="888"/>
      <c r="CJ110" s="888"/>
      <c r="CK110" s="738" t="s">
        <v>381</v>
      </c>
      <c r="CL110" s="739"/>
      <c r="CM110" s="902" t="s">
        <v>474</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197</v>
      </c>
      <c r="DH110" s="872"/>
      <c r="DI110" s="872"/>
      <c r="DJ110" s="872"/>
      <c r="DK110" s="872"/>
      <c r="DL110" s="872" t="s">
        <v>197</v>
      </c>
      <c r="DM110" s="872"/>
      <c r="DN110" s="872"/>
      <c r="DO110" s="872"/>
      <c r="DP110" s="872"/>
      <c r="DQ110" s="872" t="s">
        <v>197</v>
      </c>
      <c r="DR110" s="872"/>
      <c r="DS110" s="872"/>
      <c r="DT110" s="872"/>
      <c r="DU110" s="872"/>
      <c r="DV110" s="873" t="s">
        <v>197</v>
      </c>
      <c r="DW110" s="873"/>
      <c r="DX110" s="873"/>
      <c r="DY110" s="873"/>
      <c r="DZ110" s="874"/>
    </row>
    <row r="111" spans="1:131" s="54" customFormat="1" ht="26.25" customHeight="1" x14ac:dyDescent="0.15">
      <c r="A111" s="770" t="s">
        <v>449</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197</v>
      </c>
      <c r="AB111" s="776"/>
      <c r="AC111" s="776"/>
      <c r="AD111" s="776"/>
      <c r="AE111" s="777"/>
      <c r="AF111" s="778" t="s">
        <v>197</v>
      </c>
      <c r="AG111" s="776"/>
      <c r="AH111" s="776"/>
      <c r="AI111" s="776"/>
      <c r="AJ111" s="777"/>
      <c r="AK111" s="778" t="s">
        <v>197</v>
      </c>
      <c r="AL111" s="776"/>
      <c r="AM111" s="776"/>
      <c r="AN111" s="776"/>
      <c r="AO111" s="777"/>
      <c r="AP111" s="842" t="s">
        <v>197</v>
      </c>
      <c r="AQ111" s="843"/>
      <c r="AR111" s="843"/>
      <c r="AS111" s="843"/>
      <c r="AT111" s="844"/>
      <c r="AU111" s="734"/>
      <c r="AV111" s="735"/>
      <c r="AW111" s="735"/>
      <c r="AX111" s="735"/>
      <c r="AY111" s="735"/>
      <c r="AZ111" s="845" t="s">
        <v>475</v>
      </c>
      <c r="BA111" s="783"/>
      <c r="BB111" s="783"/>
      <c r="BC111" s="783"/>
      <c r="BD111" s="783"/>
      <c r="BE111" s="783"/>
      <c r="BF111" s="783"/>
      <c r="BG111" s="783"/>
      <c r="BH111" s="783"/>
      <c r="BI111" s="783"/>
      <c r="BJ111" s="783"/>
      <c r="BK111" s="783"/>
      <c r="BL111" s="783"/>
      <c r="BM111" s="783"/>
      <c r="BN111" s="783"/>
      <c r="BO111" s="783"/>
      <c r="BP111" s="784"/>
      <c r="BQ111" s="846">
        <v>1877</v>
      </c>
      <c r="BR111" s="847"/>
      <c r="BS111" s="847"/>
      <c r="BT111" s="847"/>
      <c r="BU111" s="847"/>
      <c r="BV111" s="847">
        <v>1340</v>
      </c>
      <c r="BW111" s="847"/>
      <c r="BX111" s="847"/>
      <c r="BY111" s="847"/>
      <c r="BZ111" s="847"/>
      <c r="CA111" s="847">
        <v>1277</v>
      </c>
      <c r="CB111" s="847"/>
      <c r="CC111" s="847"/>
      <c r="CD111" s="847"/>
      <c r="CE111" s="847"/>
      <c r="CF111" s="895">
        <v>0.1</v>
      </c>
      <c r="CG111" s="896"/>
      <c r="CH111" s="896"/>
      <c r="CI111" s="896"/>
      <c r="CJ111" s="896"/>
      <c r="CK111" s="740"/>
      <c r="CL111" s="741"/>
      <c r="CM111" s="839" t="s">
        <v>134</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t="s">
        <v>197</v>
      </c>
      <c r="DH111" s="847"/>
      <c r="DI111" s="847"/>
      <c r="DJ111" s="847"/>
      <c r="DK111" s="847"/>
      <c r="DL111" s="847" t="s">
        <v>197</v>
      </c>
      <c r="DM111" s="847"/>
      <c r="DN111" s="847"/>
      <c r="DO111" s="847"/>
      <c r="DP111" s="847"/>
      <c r="DQ111" s="847" t="s">
        <v>197</v>
      </c>
      <c r="DR111" s="847"/>
      <c r="DS111" s="847"/>
      <c r="DT111" s="847"/>
      <c r="DU111" s="847"/>
      <c r="DV111" s="848" t="s">
        <v>197</v>
      </c>
      <c r="DW111" s="848"/>
      <c r="DX111" s="848"/>
      <c r="DY111" s="848"/>
      <c r="DZ111" s="849"/>
    </row>
    <row r="112" spans="1:131" s="54" customFormat="1" ht="26.25" customHeight="1" x14ac:dyDescent="0.15">
      <c r="A112" s="701" t="s">
        <v>152</v>
      </c>
      <c r="B112" s="702"/>
      <c r="C112" s="783" t="s">
        <v>477</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197</v>
      </c>
      <c r="AB112" s="776"/>
      <c r="AC112" s="776"/>
      <c r="AD112" s="776"/>
      <c r="AE112" s="777"/>
      <c r="AF112" s="778" t="s">
        <v>197</v>
      </c>
      <c r="AG112" s="776"/>
      <c r="AH112" s="776"/>
      <c r="AI112" s="776"/>
      <c r="AJ112" s="777"/>
      <c r="AK112" s="778" t="s">
        <v>197</v>
      </c>
      <c r="AL112" s="776"/>
      <c r="AM112" s="776"/>
      <c r="AN112" s="776"/>
      <c r="AO112" s="777"/>
      <c r="AP112" s="842" t="s">
        <v>197</v>
      </c>
      <c r="AQ112" s="843"/>
      <c r="AR112" s="843"/>
      <c r="AS112" s="843"/>
      <c r="AT112" s="844"/>
      <c r="AU112" s="734"/>
      <c r="AV112" s="735"/>
      <c r="AW112" s="735"/>
      <c r="AX112" s="735"/>
      <c r="AY112" s="735"/>
      <c r="AZ112" s="845" t="s">
        <v>270</v>
      </c>
      <c r="BA112" s="783"/>
      <c r="BB112" s="783"/>
      <c r="BC112" s="783"/>
      <c r="BD112" s="783"/>
      <c r="BE112" s="783"/>
      <c r="BF112" s="783"/>
      <c r="BG112" s="783"/>
      <c r="BH112" s="783"/>
      <c r="BI112" s="783"/>
      <c r="BJ112" s="783"/>
      <c r="BK112" s="783"/>
      <c r="BL112" s="783"/>
      <c r="BM112" s="783"/>
      <c r="BN112" s="783"/>
      <c r="BO112" s="783"/>
      <c r="BP112" s="784"/>
      <c r="BQ112" s="846">
        <v>216895</v>
      </c>
      <c r="BR112" s="847"/>
      <c r="BS112" s="847"/>
      <c r="BT112" s="847"/>
      <c r="BU112" s="847"/>
      <c r="BV112" s="847">
        <v>227970</v>
      </c>
      <c r="BW112" s="847"/>
      <c r="BX112" s="847"/>
      <c r="BY112" s="847"/>
      <c r="BZ112" s="847"/>
      <c r="CA112" s="847">
        <v>196614</v>
      </c>
      <c r="CB112" s="847"/>
      <c r="CC112" s="847"/>
      <c r="CD112" s="847"/>
      <c r="CE112" s="847"/>
      <c r="CF112" s="895">
        <v>10.3</v>
      </c>
      <c r="CG112" s="896"/>
      <c r="CH112" s="896"/>
      <c r="CI112" s="896"/>
      <c r="CJ112" s="896"/>
      <c r="CK112" s="740"/>
      <c r="CL112" s="741"/>
      <c r="CM112" s="839" t="s">
        <v>391</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197</v>
      </c>
      <c r="DH112" s="847"/>
      <c r="DI112" s="847"/>
      <c r="DJ112" s="847"/>
      <c r="DK112" s="847"/>
      <c r="DL112" s="847" t="s">
        <v>197</v>
      </c>
      <c r="DM112" s="847"/>
      <c r="DN112" s="847"/>
      <c r="DO112" s="847"/>
      <c r="DP112" s="847"/>
      <c r="DQ112" s="847" t="s">
        <v>197</v>
      </c>
      <c r="DR112" s="847"/>
      <c r="DS112" s="847"/>
      <c r="DT112" s="847"/>
      <c r="DU112" s="847"/>
      <c r="DV112" s="848" t="s">
        <v>197</v>
      </c>
      <c r="DW112" s="848"/>
      <c r="DX112" s="848"/>
      <c r="DY112" s="848"/>
      <c r="DZ112" s="849"/>
    </row>
    <row r="113" spans="1:130" s="54" customFormat="1" ht="26.25" customHeight="1" x14ac:dyDescent="0.15">
      <c r="A113" s="703"/>
      <c r="B113" s="704"/>
      <c r="C113" s="783" t="s">
        <v>478</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43264</v>
      </c>
      <c r="AB113" s="776"/>
      <c r="AC113" s="776"/>
      <c r="AD113" s="776"/>
      <c r="AE113" s="777"/>
      <c r="AF113" s="778">
        <v>20721</v>
      </c>
      <c r="AG113" s="776"/>
      <c r="AH113" s="776"/>
      <c r="AI113" s="776"/>
      <c r="AJ113" s="777"/>
      <c r="AK113" s="778">
        <v>17428</v>
      </c>
      <c r="AL113" s="776"/>
      <c r="AM113" s="776"/>
      <c r="AN113" s="776"/>
      <c r="AO113" s="777"/>
      <c r="AP113" s="842">
        <v>0.9</v>
      </c>
      <c r="AQ113" s="843"/>
      <c r="AR113" s="843"/>
      <c r="AS113" s="843"/>
      <c r="AT113" s="844"/>
      <c r="AU113" s="734"/>
      <c r="AV113" s="735"/>
      <c r="AW113" s="735"/>
      <c r="AX113" s="735"/>
      <c r="AY113" s="735"/>
      <c r="AZ113" s="845" t="s">
        <v>479</v>
      </c>
      <c r="BA113" s="783"/>
      <c r="BB113" s="783"/>
      <c r="BC113" s="783"/>
      <c r="BD113" s="783"/>
      <c r="BE113" s="783"/>
      <c r="BF113" s="783"/>
      <c r="BG113" s="783"/>
      <c r="BH113" s="783"/>
      <c r="BI113" s="783"/>
      <c r="BJ113" s="783"/>
      <c r="BK113" s="783"/>
      <c r="BL113" s="783"/>
      <c r="BM113" s="783"/>
      <c r="BN113" s="783"/>
      <c r="BO113" s="783"/>
      <c r="BP113" s="784"/>
      <c r="BQ113" s="846">
        <v>153273</v>
      </c>
      <c r="BR113" s="847"/>
      <c r="BS113" s="847"/>
      <c r="BT113" s="847"/>
      <c r="BU113" s="847"/>
      <c r="BV113" s="847">
        <v>139450</v>
      </c>
      <c r="BW113" s="847"/>
      <c r="BX113" s="847"/>
      <c r="BY113" s="847"/>
      <c r="BZ113" s="847"/>
      <c r="CA113" s="847">
        <v>122061</v>
      </c>
      <c r="CB113" s="847"/>
      <c r="CC113" s="847"/>
      <c r="CD113" s="847"/>
      <c r="CE113" s="847"/>
      <c r="CF113" s="895">
        <v>6.4</v>
      </c>
      <c r="CG113" s="896"/>
      <c r="CH113" s="896"/>
      <c r="CI113" s="896"/>
      <c r="CJ113" s="896"/>
      <c r="CK113" s="740"/>
      <c r="CL113" s="741"/>
      <c r="CM113" s="839" t="s">
        <v>402</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197</v>
      </c>
      <c r="DH113" s="776"/>
      <c r="DI113" s="776"/>
      <c r="DJ113" s="776"/>
      <c r="DK113" s="777"/>
      <c r="DL113" s="778" t="s">
        <v>197</v>
      </c>
      <c r="DM113" s="776"/>
      <c r="DN113" s="776"/>
      <c r="DO113" s="776"/>
      <c r="DP113" s="777"/>
      <c r="DQ113" s="778" t="s">
        <v>197</v>
      </c>
      <c r="DR113" s="776"/>
      <c r="DS113" s="776"/>
      <c r="DT113" s="776"/>
      <c r="DU113" s="777"/>
      <c r="DV113" s="842" t="s">
        <v>197</v>
      </c>
      <c r="DW113" s="843"/>
      <c r="DX113" s="843"/>
      <c r="DY113" s="843"/>
      <c r="DZ113" s="844"/>
    </row>
    <row r="114" spans="1:130" s="54" customFormat="1" ht="26.25" customHeight="1" x14ac:dyDescent="0.15">
      <c r="A114" s="703"/>
      <c r="B114" s="704"/>
      <c r="C114" s="783" t="s">
        <v>480</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14329</v>
      </c>
      <c r="AB114" s="776"/>
      <c r="AC114" s="776"/>
      <c r="AD114" s="776"/>
      <c r="AE114" s="777"/>
      <c r="AF114" s="778">
        <v>17956</v>
      </c>
      <c r="AG114" s="776"/>
      <c r="AH114" s="776"/>
      <c r="AI114" s="776"/>
      <c r="AJ114" s="777"/>
      <c r="AK114" s="778">
        <v>18727</v>
      </c>
      <c r="AL114" s="776"/>
      <c r="AM114" s="776"/>
      <c r="AN114" s="776"/>
      <c r="AO114" s="777"/>
      <c r="AP114" s="842">
        <v>1</v>
      </c>
      <c r="AQ114" s="843"/>
      <c r="AR114" s="843"/>
      <c r="AS114" s="843"/>
      <c r="AT114" s="844"/>
      <c r="AU114" s="734"/>
      <c r="AV114" s="735"/>
      <c r="AW114" s="735"/>
      <c r="AX114" s="735"/>
      <c r="AY114" s="735"/>
      <c r="AZ114" s="845" t="s">
        <v>481</v>
      </c>
      <c r="BA114" s="783"/>
      <c r="BB114" s="783"/>
      <c r="BC114" s="783"/>
      <c r="BD114" s="783"/>
      <c r="BE114" s="783"/>
      <c r="BF114" s="783"/>
      <c r="BG114" s="783"/>
      <c r="BH114" s="783"/>
      <c r="BI114" s="783"/>
      <c r="BJ114" s="783"/>
      <c r="BK114" s="783"/>
      <c r="BL114" s="783"/>
      <c r="BM114" s="783"/>
      <c r="BN114" s="783"/>
      <c r="BO114" s="783"/>
      <c r="BP114" s="784"/>
      <c r="BQ114" s="846">
        <v>408865</v>
      </c>
      <c r="BR114" s="847"/>
      <c r="BS114" s="847"/>
      <c r="BT114" s="847"/>
      <c r="BU114" s="847"/>
      <c r="BV114" s="847">
        <v>375744</v>
      </c>
      <c r="BW114" s="847"/>
      <c r="BX114" s="847"/>
      <c r="BY114" s="847"/>
      <c r="BZ114" s="847"/>
      <c r="CA114" s="847">
        <v>379320</v>
      </c>
      <c r="CB114" s="847"/>
      <c r="CC114" s="847"/>
      <c r="CD114" s="847"/>
      <c r="CE114" s="847"/>
      <c r="CF114" s="895">
        <v>19.899999999999999</v>
      </c>
      <c r="CG114" s="896"/>
      <c r="CH114" s="896"/>
      <c r="CI114" s="896"/>
      <c r="CJ114" s="896"/>
      <c r="CK114" s="740"/>
      <c r="CL114" s="741"/>
      <c r="CM114" s="839" t="s">
        <v>482</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197</v>
      </c>
      <c r="DH114" s="776"/>
      <c r="DI114" s="776"/>
      <c r="DJ114" s="776"/>
      <c r="DK114" s="777"/>
      <c r="DL114" s="778" t="s">
        <v>197</v>
      </c>
      <c r="DM114" s="776"/>
      <c r="DN114" s="776"/>
      <c r="DO114" s="776"/>
      <c r="DP114" s="777"/>
      <c r="DQ114" s="778" t="s">
        <v>197</v>
      </c>
      <c r="DR114" s="776"/>
      <c r="DS114" s="776"/>
      <c r="DT114" s="776"/>
      <c r="DU114" s="777"/>
      <c r="DV114" s="842" t="s">
        <v>197</v>
      </c>
      <c r="DW114" s="843"/>
      <c r="DX114" s="843"/>
      <c r="DY114" s="843"/>
      <c r="DZ114" s="844"/>
    </row>
    <row r="115" spans="1:130" s="54" customFormat="1" ht="26.25" customHeight="1" x14ac:dyDescent="0.15">
      <c r="A115" s="703"/>
      <c r="B115" s="704"/>
      <c r="C115" s="783" t="s">
        <v>371</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v>366</v>
      </c>
      <c r="AB115" s="776"/>
      <c r="AC115" s="776"/>
      <c r="AD115" s="776"/>
      <c r="AE115" s="777"/>
      <c r="AF115" s="778">
        <v>365</v>
      </c>
      <c r="AG115" s="776"/>
      <c r="AH115" s="776"/>
      <c r="AI115" s="776"/>
      <c r="AJ115" s="777"/>
      <c r="AK115" s="778">
        <v>387</v>
      </c>
      <c r="AL115" s="776"/>
      <c r="AM115" s="776"/>
      <c r="AN115" s="776"/>
      <c r="AO115" s="777"/>
      <c r="AP115" s="842">
        <v>0</v>
      </c>
      <c r="AQ115" s="843"/>
      <c r="AR115" s="843"/>
      <c r="AS115" s="843"/>
      <c r="AT115" s="844"/>
      <c r="AU115" s="734"/>
      <c r="AV115" s="735"/>
      <c r="AW115" s="735"/>
      <c r="AX115" s="735"/>
      <c r="AY115" s="735"/>
      <c r="AZ115" s="845" t="s">
        <v>146</v>
      </c>
      <c r="BA115" s="783"/>
      <c r="BB115" s="783"/>
      <c r="BC115" s="783"/>
      <c r="BD115" s="783"/>
      <c r="BE115" s="783"/>
      <c r="BF115" s="783"/>
      <c r="BG115" s="783"/>
      <c r="BH115" s="783"/>
      <c r="BI115" s="783"/>
      <c r="BJ115" s="783"/>
      <c r="BK115" s="783"/>
      <c r="BL115" s="783"/>
      <c r="BM115" s="783"/>
      <c r="BN115" s="783"/>
      <c r="BO115" s="783"/>
      <c r="BP115" s="784"/>
      <c r="BQ115" s="846" t="s">
        <v>197</v>
      </c>
      <c r="BR115" s="847"/>
      <c r="BS115" s="847"/>
      <c r="BT115" s="847"/>
      <c r="BU115" s="847"/>
      <c r="BV115" s="847" t="s">
        <v>197</v>
      </c>
      <c r="BW115" s="847"/>
      <c r="BX115" s="847"/>
      <c r="BY115" s="847"/>
      <c r="BZ115" s="847"/>
      <c r="CA115" s="847" t="s">
        <v>197</v>
      </c>
      <c r="CB115" s="847"/>
      <c r="CC115" s="847"/>
      <c r="CD115" s="847"/>
      <c r="CE115" s="847"/>
      <c r="CF115" s="895" t="s">
        <v>197</v>
      </c>
      <c r="CG115" s="896"/>
      <c r="CH115" s="896"/>
      <c r="CI115" s="896"/>
      <c r="CJ115" s="896"/>
      <c r="CK115" s="740"/>
      <c r="CL115" s="741"/>
      <c r="CM115" s="845" t="s">
        <v>31</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197</v>
      </c>
      <c r="DH115" s="776"/>
      <c r="DI115" s="776"/>
      <c r="DJ115" s="776"/>
      <c r="DK115" s="777"/>
      <c r="DL115" s="778" t="s">
        <v>197</v>
      </c>
      <c r="DM115" s="776"/>
      <c r="DN115" s="776"/>
      <c r="DO115" s="776"/>
      <c r="DP115" s="777"/>
      <c r="DQ115" s="778" t="s">
        <v>197</v>
      </c>
      <c r="DR115" s="776"/>
      <c r="DS115" s="776"/>
      <c r="DT115" s="776"/>
      <c r="DU115" s="777"/>
      <c r="DV115" s="842" t="s">
        <v>197</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197</v>
      </c>
      <c r="AB116" s="776"/>
      <c r="AC116" s="776"/>
      <c r="AD116" s="776"/>
      <c r="AE116" s="777"/>
      <c r="AF116" s="778" t="s">
        <v>197</v>
      </c>
      <c r="AG116" s="776"/>
      <c r="AH116" s="776"/>
      <c r="AI116" s="776"/>
      <c r="AJ116" s="777"/>
      <c r="AK116" s="778" t="s">
        <v>197</v>
      </c>
      <c r="AL116" s="776"/>
      <c r="AM116" s="776"/>
      <c r="AN116" s="776"/>
      <c r="AO116" s="777"/>
      <c r="AP116" s="842" t="s">
        <v>197</v>
      </c>
      <c r="AQ116" s="843"/>
      <c r="AR116" s="843"/>
      <c r="AS116" s="843"/>
      <c r="AT116" s="844"/>
      <c r="AU116" s="734"/>
      <c r="AV116" s="735"/>
      <c r="AW116" s="735"/>
      <c r="AX116" s="735"/>
      <c r="AY116" s="735"/>
      <c r="AZ116" s="892" t="s">
        <v>222</v>
      </c>
      <c r="BA116" s="893"/>
      <c r="BB116" s="893"/>
      <c r="BC116" s="893"/>
      <c r="BD116" s="893"/>
      <c r="BE116" s="893"/>
      <c r="BF116" s="893"/>
      <c r="BG116" s="893"/>
      <c r="BH116" s="893"/>
      <c r="BI116" s="893"/>
      <c r="BJ116" s="893"/>
      <c r="BK116" s="893"/>
      <c r="BL116" s="893"/>
      <c r="BM116" s="893"/>
      <c r="BN116" s="893"/>
      <c r="BO116" s="893"/>
      <c r="BP116" s="894"/>
      <c r="BQ116" s="846" t="s">
        <v>197</v>
      </c>
      <c r="BR116" s="847"/>
      <c r="BS116" s="847"/>
      <c r="BT116" s="847"/>
      <c r="BU116" s="847"/>
      <c r="BV116" s="847" t="s">
        <v>197</v>
      </c>
      <c r="BW116" s="847"/>
      <c r="BX116" s="847"/>
      <c r="BY116" s="847"/>
      <c r="BZ116" s="847"/>
      <c r="CA116" s="847" t="s">
        <v>197</v>
      </c>
      <c r="CB116" s="847"/>
      <c r="CC116" s="847"/>
      <c r="CD116" s="847"/>
      <c r="CE116" s="847"/>
      <c r="CF116" s="895" t="s">
        <v>197</v>
      </c>
      <c r="CG116" s="896"/>
      <c r="CH116" s="896"/>
      <c r="CI116" s="896"/>
      <c r="CJ116" s="896"/>
      <c r="CK116" s="740"/>
      <c r="CL116" s="741"/>
      <c r="CM116" s="839" t="s">
        <v>483</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197</v>
      </c>
      <c r="DH116" s="776"/>
      <c r="DI116" s="776"/>
      <c r="DJ116" s="776"/>
      <c r="DK116" s="777"/>
      <c r="DL116" s="778" t="s">
        <v>197</v>
      </c>
      <c r="DM116" s="776"/>
      <c r="DN116" s="776"/>
      <c r="DO116" s="776"/>
      <c r="DP116" s="777"/>
      <c r="DQ116" s="778" t="s">
        <v>197</v>
      </c>
      <c r="DR116" s="776"/>
      <c r="DS116" s="776"/>
      <c r="DT116" s="776"/>
      <c r="DU116" s="777"/>
      <c r="DV116" s="842" t="s">
        <v>197</v>
      </c>
      <c r="DW116" s="843"/>
      <c r="DX116" s="843"/>
      <c r="DY116" s="843"/>
      <c r="DZ116" s="844"/>
    </row>
    <row r="117" spans="1:130" s="54" customFormat="1" ht="26.25" customHeight="1" x14ac:dyDescent="0.15">
      <c r="A117" s="897" t="s">
        <v>275</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322</v>
      </c>
      <c r="Z117" s="899"/>
      <c r="AA117" s="908">
        <v>381750</v>
      </c>
      <c r="AB117" s="909"/>
      <c r="AC117" s="909"/>
      <c r="AD117" s="909"/>
      <c r="AE117" s="910"/>
      <c r="AF117" s="911">
        <v>376652</v>
      </c>
      <c r="AG117" s="909"/>
      <c r="AH117" s="909"/>
      <c r="AI117" s="909"/>
      <c r="AJ117" s="910"/>
      <c r="AK117" s="911">
        <v>369210</v>
      </c>
      <c r="AL117" s="909"/>
      <c r="AM117" s="909"/>
      <c r="AN117" s="909"/>
      <c r="AO117" s="910"/>
      <c r="AP117" s="912"/>
      <c r="AQ117" s="913"/>
      <c r="AR117" s="913"/>
      <c r="AS117" s="913"/>
      <c r="AT117" s="914"/>
      <c r="AU117" s="734"/>
      <c r="AV117" s="735"/>
      <c r="AW117" s="735"/>
      <c r="AX117" s="735"/>
      <c r="AY117" s="735"/>
      <c r="AZ117" s="892" t="s">
        <v>484</v>
      </c>
      <c r="BA117" s="893"/>
      <c r="BB117" s="893"/>
      <c r="BC117" s="893"/>
      <c r="BD117" s="893"/>
      <c r="BE117" s="893"/>
      <c r="BF117" s="893"/>
      <c r="BG117" s="893"/>
      <c r="BH117" s="893"/>
      <c r="BI117" s="893"/>
      <c r="BJ117" s="893"/>
      <c r="BK117" s="893"/>
      <c r="BL117" s="893"/>
      <c r="BM117" s="893"/>
      <c r="BN117" s="893"/>
      <c r="BO117" s="893"/>
      <c r="BP117" s="894"/>
      <c r="BQ117" s="846" t="s">
        <v>197</v>
      </c>
      <c r="BR117" s="847"/>
      <c r="BS117" s="847"/>
      <c r="BT117" s="847"/>
      <c r="BU117" s="847"/>
      <c r="BV117" s="847" t="s">
        <v>197</v>
      </c>
      <c r="BW117" s="847"/>
      <c r="BX117" s="847"/>
      <c r="BY117" s="847"/>
      <c r="BZ117" s="847"/>
      <c r="CA117" s="847" t="s">
        <v>197</v>
      </c>
      <c r="CB117" s="847"/>
      <c r="CC117" s="847"/>
      <c r="CD117" s="847"/>
      <c r="CE117" s="847"/>
      <c r="CF117" s="895" t="s">
        <v>197</v>
      </c>
      <c r="CG117" s="896"/>
      <c r="CH117" s="896"/>
      <c r="CI117" s="896"/>
      <c r="CJ117" s="896"/>
      <c r="CK117" s="740"/>
      <c r="CL117" s="741"/>
      <c r="CM117" s="839" t="s">
        <v>336</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197</v>
      </c>
      <c r="DH117" s="776"/>
      <c r="DI117" s="776"/>
      <c r="DJ117" s="776"/>
      <c r="DK117" s="777"/>
      <c r="DL117" s="778" t="s">
        <v>197</v>
      </c>
      <c r="DM117" s="776"/>
      <c r="DN117" s="776"/>
      <c r="DO117" s="776"/>
      <c r="DP117" s="777"/>
      <c r="DQ117" s="778" t="s">
        <v>197</v>
      </c>
      <c r="DR117" s="776"/>
      <c r="DS117" s="776"/>
      <c r="DT117" s="776"/>
      <c r="DU117" s="777"/>
      <c r="DV117" s="842" t="s">
        <v>197</v>
      </c>
      <c r="DW117" s="843"/>
      <c r="DX117" s="843"/>
      <c r="DY117" s="843"/>
      <c r="DZ117" s="844"/>
    </row>
    <row r="118" spans="1:130" s="54" customFormat="1" ht="26.25" customHeight="1" x14ac:dyDescent="0.15">
      <c r="A118" s="897" t="s">
        <v>92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470</v>
      </c>
      <c r="AB118" s="898"/>
      <c r="AC118" s="898"/>
      <c r="AD118" s="898"/>
      <c r="AE118" s="899"/>
      <c r="AF118" s="900" t="s">
        <v>256</v>
      </c>
      <c r="AG118" s="898"/>
      <c r="AH118" s="898"/>
      <c r="AI118" s="898"/>
      <c r="AJ118" s="899"/>
      <c r="AK118" s="900" t="s">
        <v>386</v>
      </c>
      <c r="AL118" s="898"/>
      <c r="AM118" s="898"/>
      <c r="AN118" s="898"/>
      <c r="AO118" s="899"/>
      <c r="AP118" s="900" t="s">
        <v>471</v>
      </c>
      <c r="AQ118" s="898"/>
      <c r="AR118" s="898"/>
      <c r="AS118" s="898"/>
      <c r="AT118" s="901"/>
      <c r="AU118" s="734"/>
      <c r="AV118" s="735"/>
      <c r="AW118" s="735"/>
      <c r="AX118" s="735"/>
      <c r="AY118" s="735"/>
      <c r="AZ118" s="875" t="s">
        <v>485</v>
      </c>
      <c r="BA118" s="876"/>
      <c r="BB118" s="876"/>
      <c r="BC118" s="876"/>
      <c r="BD118" s="876"/>
      <c r="BE118" s="876"/>
      <c r="BF118" s="876"/>
      <c r="BG118" s="876"/>
      <c r="BH118" s="876"/>
      <c r="BI118" s="876"/>
      <c r="BJ118" s="876"/>
      <c r="BK118" s="876"/>
      <c r="BL118" s="876"/>
      <c r="BM118" s="876"/>
      <c r="BN118" s="876"/>
      <c r="BO118" s="876"/>
      <c r="BP118" s="877"/>
      <c r="BQ118" s="878" t="s">
        <v>197</v>
      </c>
      <c r="BR118" s="879"/>
      <c r="BS118" s="879"/>
      <c r="BT118" s="879"/>
      <c r="BU118" s="879"/>
      <c r="BV118" s="879" t="s">
        <v>197</v>
      </c>
      <c r="BW118" s="879"/>
      <c r="BX118" s="879"/>
      <c r="BY118" s="879"/>
      <c r="BZ118" s="879"/>
      <c r="CA118" s="879" t="s">
        <v>197</v>
      </c>
      <c r="CB118" s="879"/>
      <c r="CC118" s="879"/>
      <c r="CD118" s="879"/>
      <c r="CE118" s="879"/>
      <c r="CF118" s="895" t="s">
        <v>197</v>
      </c>
      <c r="CG118" s="896"/>
      <c r="CH118" s="896"/>
      <c r="CI118" s="896"/>
      <c r="CJ118" s="896"/>
      <c r="CK118" s="740"/>
      <c r="CL118" s="741"/>
      <c r="CM118" s="839" t="s">
        <v>486</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197</v>
      </c>
      <c r="DH118" s="776"/>
      <c r="DI118" s="776"/>
      <c r="DJ118" s="776"/>
      <c r="DK118" s="777"/>
      <c r="DL118" s="778" t="s">
        <v>197</v>
      </c>
      <c r="DM118" s="776"/>
      <c r="DN118" s="776"/>
      <c r="DO118" s="776"/>
      <c r="DP118" s="777"/>
      <c r="DQ118" s="778" t="s">
        <v>197</v>
      </c>
      <c r="DR118" s="776"/>
      <c r="DS118" s="776"/>
      <c r="DT118" s="776"/>
      <c r="DU118" s="777"/>
      <c r="DV118" s="842" t="s">
        <v>197</v>
      </c>
      <c r="DW118" s="843"/>
      <c r="DX118" s="843"/>
      <c r="DY118" s="843"/>
      <c r="DZ118" s="844"/>
    </row>
    <row r="119" spans="1:130" s="54" customFormat="1" ht="26.25" customHeight="1" x14ac:dyDescent="0.15">
      <c r="A119" s="744" t="s">
        <v>381</v>
      </c>
      <c r="B119" s="739"/>
      <c r="C119" s="902" t="s">
        <v>474</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197</v>
      </c>
      <c r="AB119" s="816"/>
      <c r="AC119" s="816"/>
      <c r="AD119" s="816"/>
      <c r="AE119" s="817"/>
      <c r="AF119" s="818" t="s">
        <v>197</v>
      </c>
      <c r="AG119" s="816"/>
      <c r="AH119" s="816"/>
      <c r="AI119" s="816"/>
      <c r="AJ119" s="817"/>
      <c r="AK119" s="818" t="s">
        <v>197</v>
      </c>
      <c r="AL119" s="816"/>
      <c r="AM119" s="816"/>
      <c r="AN119" s="816"/>
      <c r="AO119" s="817"/>
      <c r="AP119" s="905" t="s">
        <v>197</v>
      </c>
      <c r="AQ119" s="906"/>
      <c r="AR119" s="906"/>
      <c r="AS119" s="906"/>
      <c r="AT119" s="907"/>
      <c r="AU119" s="736"/>
      <c r="AV119" s="737"/>
      <c r="AW119" s="737"/>
      <c r="AX119" s="737"/>
      <c r="AY119" s="737"/>
      <c r="AZ119" s="83" t="s">
        <v>275</v>
      </c>
      <c r="BA119" s="83"/>
      <c r="BB119" s="83"/>
      <c r="BC119" s="83"/>
      <c r="BD119" s="83"/>
      <c r="BE119" s="83"/>
      <c r="BF119" s="83"/>
      <c r="BG119" s="83"/>
      <c r="BH119" s="83"/>
      <c r="BI119" s="83"/>
      <c r="BJ119" s="83"/>
      <c r="BK119" s="83"/>
      <c r="BL119" s="83"/>
      <c r="BM119" s="83"/>
      <c r="BN119" s="83"/>
      <c r="BO119" s="882" t="s">
        <v>167</v>
      </c>
      <c r="BP119" s="883"/>
      <c r="BQ119" s="878">
        <v>4547997</v>
      </c>
      <c r="BR119" s="879"/>
      <c r="BS119" s="879"/>
      <c r="BT119" s="879"/>
      <c r="BU119" s="879"/>
      <c r="BV119" s="879">
        <v>4919381</v>
      </c>
      <c r="BW119" s="879"/>
      <c r="BX119" s="879"/>
      <c r="BY119" s="879"/>
      <c r="BZ119" s="879"/>
      <c r="CA119" s="879">
        <v>4563156</v>
      </c>
      <c r="CB119" s="879"/>
      <c r="CC119" s="879"/>
      <c r="CD119" s="879"/>
      <c r="CE119" s="879"/>
      <c r="CF119" s="753"/>
      <c r="CG119" s="754"/>
      <c r="CH119" s="754"/>
      <c r="CI119" s="754"/>
      <c r="CJ119" s="886"/>
      <c r="CK119" s="742"/>
      <c r="CL119" s="743"/>
      <c r="CM119" s="850" t="s">
        <v>487</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v>1877</v>
      </c>
      <c r="DH119" s="796"/>
      <c r="DI119" s="796"/>
      <c r="DJ119" s="796"/>
      <c r="DK119" s="797"/>
      <c r="DL119" s="798">
        <v>1340</v>
      </c>
      <c r="DM119" s="796"/>
      <c r="DN119" s="796"/>
      <c r="DO119" s="796"/>
      <c r="DP119" s="797"/>
      <c r="DQ119" s="798">
        <v>1277</v>
      </c>
      <c r="DR119" s="796"/>
      <c r="DS119" s="796"/>
      <c r="DT119" s="796"/>
      <c r="DU119" s="797"/>
      <c r="DV119" s="867">
        <v>0.1</v>
      </c>
      <c r="DW119" s="868"/>
      <c r="DX119" s="868"/>
      <c r="DY119" s="868"/>
      <c r="DZ119" s="869"/>
    </row>
    <row r="120" spans="1:130" s="54" customFormat="1" ht="26.25" customHeight="1" x14ac:dyDescent="0.15">
      <c r="A120" s="745"/>
      <c r="B120" s="741"/>
      <c r="C120" s="839" t="s">
        <v>134</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t="s">
        <v>197</v>
      </c>
      <c r="AB120" s="776"/>
      <c r="AC120" s="776"/>
      <c r="AD120" s="776"/>
      <c r="AE120" s="777"/>
      <c r="AF120" s="778" t="s">
        <v>197</v>
      </c>
      <c r="AG120" s="776"/>
      <c r="AH120" s="776"/>
      <c r="AI120" s="776"/>
      <c r="AJ120" s="777"/>
      <c r="AK120" s="778" t="s">
        <v>197</v>
      </c>
      <c r="AL120" s="776"/>
      <c r="AM120" s="776"/>
      <c r="AN120" s="776"/>
      <c r="AO120" s="777"/>
      <c r="AP120" s="842" t="s">
        <v>197</v>
      </c>
      <c r="AQ120" s="843"/>
      <c r="AR120" s="843"/>
      <c r="AS120" s="843"/>
      <c r="AT120" s="844"/>
      <c r="AU120" s="707" t="s">
        <v>476</v>
      </c>
      <c r="AV120" s="708"/>
      <c r="AW120" s="708"/>
      <c r="AX120" s="708"/>
      <c r="AY120" s="709"/>
      <c r="AZ120" s="870" t="s">
        <v>210</v>
      </c>
      <c r="BA120" s="823"/>
      <c r="BB120" s="823"/>
      <c r="BC120" s="823"/>
      <c r="BD120" s="823"/>
      <c r="BE120" s="823"/>
      <c r="BF120" s="823"/>
      <c r="BG120" s="823"/>
      <c r="BH120" s="823"/>
      <c r="BI120" s="823"/>
      <c r="BJ120" s="823"/>
      <c r="BK120" s="823"/>
      <c r="BL120" s="823"/>
      <c r="BM120" s="823"/>
      <c r="BN120" s="823"/>
      <c r="BO120" s="823"/>
      <c r="BP120" s="824"/>
      <c r="BQ120" s="871">
        <v>1111204</v>
      </c>
      <c r="BR120" s="872"/>
      <c r="BS120" s="872"/>
      <c r="BT120" s="872"/>
      <c r="BU120" s="872"/>
      <c r="BV120" s="872">
        <v>1068324</v>
      </c>
      <c r="BW120" s="872"/>
      <c r="BX120" s="872"/>
      <c r="BY120" s="872"/>
      <c r="BZ120" s="872"/>
      <c r="CA120" s="872">
        <v>945100</v>
      </c>
      <c r="CB120" s="872"/>
      <c r="CC120" s="872"/>
      <c r="CD120" s="872"/>
      <c r="CE120" s="872"/>
      <c r="CF120" s="887">
        <v>49.5</v>
      </c>
      <c r="CG120" s="888"/>
      <c r="CH120" s="888"/>
      <c r="CI120" s="888"/>
      <c r="CJ120" s="888"/>
      <c r="CK120" s="715" t="s">
        <v>271</v>
      </c>
      <c r="CL120" s="716"/>
      <c r="CM120" s="716"/>
      <c r="CN120" s="716"/>
      <c r="CO120" s="717"/>
      <c r="CP120" s="889" t="s">
        <v>460</v>
      </c>
      <c r="CQ120" s="890"/>
      <c r="CR120" s="890"/>
      <c r="CS120" s="890"/>
      <c r="CT120" s="890"/>
      <c r="CU120" s="890"/>
      <c r="CV120" s="890"/>
      <c r="CW120" s="890"/>
      <c r="CX120" s="890"/>
      <c r="CY120" s="890"/>
      <c r="CZ120" s="890"/>
      <c r="DA120" s="890"/>
      <c r="DB120" s="890"/>
      <c r="DC120" s="890"/>
      <c r="DD120" s="890"/>
      <c r="DE120" s="890"/>
      <c r="DF120" s="891"/>
      <c r="DG120" s="871">
        <v>132737</v>
      </c>
      <c r="DH120" s="872"/>
      <c r="DI120" s="872"/>
      <c r="DJ120" s="872"/>
      <c r="DK120" s="872"/>
      <c r="DL120" s="872">
        <v>150543</v>
      </c>
      <c r="DM120" s="872"/>
      <c r="DN120" s="872"/>
      <c r="DO120" s="872"/>
      <c r="DP120" s="872"/>
      <c r="DQ120" s="872">
        <v>148092</v>
      </c>
      <c r="DR120" s="872"/>
      <c r="DS120" s="872"/>
      <c r="DT120" s="872"/>
      <c r="DU120" s="872"/>
      <c r="DV120" s="873">
        <v>7.8</v>
      </c>
      <c r="DW120" s="873"/>
      <c r="DX120" s="873"/>
      <c r="DY120" s="873"/>
      <c r="DZ120" s="874"/>
    </row>
    <row r="121" spans="1:130" s="54" customFormat="1" ht="26.25" customHeight="1" x14ac:dyDescent="0.15">
      <c r="A121" s="745"/>
      <c r="B121" s="741"/>
      <c r="C121" s="892" t="s">
        <v>133</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197</v>
      </c>
      <c r="AB121" s="776"/>
      <c r="AC121" s="776"/>
      <c r="AD121" s="776"/>
      <c r="AE121" s="777"/>
      <c r="AF121" s="778" t="s">
        <v>197</v>
      </c>
      <c r="AG121" s="776"/>
      <c r="AH121" s="776"/>
      <c r="AI121" s="776"/>
      <c r="AJ121" s="777"/>
      <c r="AK121" s="778" t="s">
        <v>197</v>
      </c>
      <c r="AL121" s="776"/>
      <c r="AM121" s="776"/>
      <c r="AN121" s="776"/>
      <c r="AO121" s="777"/>
      <c r="AP121" s="842" t="s">
        <v>197</v>
      </c>
      <c r="AQ121" s="843"/>
      <c r="AR121" s="843"/>
      <c r="AS121" s="843"/>
      <c r="AT121" s="844"/>
      <c r="AU121" s="710"/>
      <c r="AV121" s="711"/>
      <c r="AW121" s="711"/>
      <c r="AX121" s="711"/>
      <c r="AY121" s="712"/>
      <c r="AZ121" s="845" t="s">
        <v>488</v>
      </c>
      <c r="BA121" s="783"/>
      <c r="BB121" s="783"/>
      <c r="BC121" s="783"/>
      <c r="BD121" s="783"/>
      <c r="BE121" s="783"/>
      <c r="BF121" s="783"/>
      <c r="BG121" s="783"/>
      <c r="BH121" s="783"/>
      <c r="BI121" s="783"/>
      <c r="BJ121" s="783"/>
      <c r="BK121" s="783"/>
      <c r="BL121" s="783"/>
      <c r="BM121" s="783"/>
      <c r="BN121" s="783"/>
      <c r="BO121" s="783"/>
      <c r="BP121" s="784"/>
      <c r="BQ121" s="846" t="s">
        <v>197</v>
      </c>
      <c r="BR121" s="847"/>
      <c r="BS121" s="847"/>
      <c r="BT121" s="847"/>
      <c r="BU121" s="847"/>
      <c r="BV121" s="847" t="s">
        <v>197</v>
      </c>
      <c r="BW121" s="847"/>
      <c r="BX121" s="847"/>
      <c r="BY121" s="847"/>
      <c r="BZ121" s="847"/>
      <c r="CA121" s="847" t="s">
        <v>197</v>
      </c>
      <c r="CB121" s="847"/>
      <c r="CC121" s="847"/>
      <c r="CD121" s="847"/>
      <c r="CE121" s="847"/>
      <c r="CF121" s="895" t="s">
        <v>197</v>
      </c>
      <c r="CG121" s="896"/>
      <c r="CH121" s="896"/>
      <c r="CI121" s="896"/>
      <c r="CJ121" s="896"/>
      <c r="CK121" s="718"/>
      <c r="CL121" s="719"/>
      <c r="CM121" s="719"/>
      <c r="CN121" s="719"/>
      <c r="CO121" s="720"/>
      <c r="CP121" s="864" t="s">
        <v>459</v>
      </c>
      <c r="CQ121" s="865"/>
      <c r="CR121" s="865"/>
      <c r="CS121" s="865"/>
      <c r="CT121" s="865"/>
      <c r="CU121" s="865"/>
      <c r="CV121" s="865"/>
      <c r="CW121" s="865"/>
      <c r="CX121" s="865"/>
      <c r="CY121" s="865"/>
      <c r="CZ121" s="865"/>
      <c r="DA121" s="865"/>
      <c r="DB121" s="865"/>
      <c r="DC121" s="865"/>
      <c r="DD121" s="865"/>
      <c r="DE121" s="865"/>
      <c r="DF121" s="866"/>
      <c r="DG121" s="846">
        <v>65881</v>
      </c>
      <c r="DH121" s="847"/>
      <c r="DI121" s="847"/>
      <c r="DJ121" s="847"/>
      <c r="DK121" s="847"/>
      <c r="DL121" s="847">
        <v>65528</v>
      </c>
      <c r="DM121" s="847"/>
      <c r="DN121" s="847"/>
      <c r="DO121" s="847"/>
      <c r="DP121" s="847"/>
      <c r="DQ121" s="847">
        <v>39704</v>
      </c>
      <c r="DR121" s="847"/>
      <c r="DS121" s="847"/>
      <c r="DT121" s="847"/>
      <c r="DU121" s="847"/>
      <c r="DV121" s="848">
        <v>2.1</v>
      </c>
      <c r="DW121" s="848"/>
      <c r="DX121" s="848"/>
      <c r="DY121" s="848"/>
      <c r="DZ121" s="849"/>
    </row>
    <row r="122" spans="1:130" s="54" customFormat="1" ht="26.25" customHeight="1" x14ac:dyDescent="0.15">
      <c r="A122" s="745"/>
      <c r="B122" s="741"/>
      <c r="C122" s="839" t="s">
        <v>482</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197</v>
      </c>
      <c r="AB122" s="776"/>
      <c r="AC122" s="776"/>
      <c r="AD122" s="776"/>
      <c r="AE122" s="777"/>
      <c r="AF122" s="778" t="s">
        <v>197</v>
      </c>
      <c r="AG122" s="776"/>
      <c r="AH122" s="776"/>
      <c r="AI122" s="776"/>
      <c r="AJ122" s="777"/>
      <c r="AK122" s="778" t="s">
        <v>197</v>
      </c>
      <c r="AL122" s="776"/>
      <c r="AM122" s="776"/>
      <c r="AN122" s="776"/>
      <c r="AO122" s="777"/>
      <c r="AP122" s="842" t="s">
        <v>197</v>
      </c>
      <c r="AQ122" s="843"/>
      <c r="AR122" s="843"/>
      <c r="AS122" s="843"/>
      <c r="AT122" s="844"/>
      <c r="AU122" s="710"/>
      <c r="AV122" s="711"/>
      <c r="AW122" s="711"/>
      <c r="AX122" s="711"/>
      <c r="AY122" s="712"/>
      <c r="AZ122" s="875" t="s">
        <v>490</v>
      </c>
      <c r="BA122" s="876"/>
      <c r="BB122" s="876"/>
      <c r="BC122" s="876"/>
      <c r="BD122" s="876"/>
      <c r="BE122" s="876"/>
      <c r="BF122" s="876"/>
      <c r="BG122" s="876"/>
      <c r="BH122" s="876"/>
      <c r="BI122" s="876"/>
      <c r="BJ122" s="876"/>
      <c r="BK122" s="876"/>
      <c r="BL122" s="876"/>
      <c r="BM122" s="876"/>
      <c r="BN122" s="876"/>
      <c r="BO122" s="876"/>
      <c r="BP122" s="877"/>
      <c r="BQ122" s="878">
        <v>2542768</v>
      </c>
      <c r="BR122" s="879"/>
      <c r="BS122" s="879"/>
      <c r="BT122" s="879"/>
      <c r="BU122" s="879"/>
      <c r="BV122" s="879">
        <v>2661289</v>
      </c>
      <c r="BW122" s="879"/>
      <c r="BX122" s="879"/>
      <c r="BY122" s="879"/>
      <c r="BZ122" s="879"/>
      <c r="CA122" s="879">
        <v>2649550</v>
      </c>
      <c r="CB122" s="879"/>
      <c r="CC122" s="879"/>
      <c r="CD122" s="879"/>
      <c r="CE122" s="879"/>
      <c r="CF122" s="880">
        <v>138.80000000000001</v>
      </c>
      <c r="CG122" s="881"/>
      <c r="CH122" s="881"/>
      <c r="CI122" s="881"/>
      <c r="CJ122" s="881"/>
      <c r="CK122" s="718"/>
      <c r="CL122" s="719"/>
      <c r="CM122" s="719"/>
      <c r="CN122" s="719"/>
      <c r="CO122" s="720"/>
      <c r="CP122" s="864" t="s">
        <v>281</v>
      </c>
      <c r="CQ122" s="865"/>
      <c r="CR122" s="865"/>
      <c r="CS122" s="865"/>
      <c r="CT122" s="865"/>
      <c r="CU122" s="865"/>
      <c r="CV122" s="865"/>
      <c r="CW122" s="865"/>
      <c r="CX122" s="865"/>
      <c r="CY122" s="865"/>
      <c r="CZ122" s="865"/>
      <c r="DA122" s="865"/>
      <c r="DB122" s="865"/>
      <c r="DC122" s="865"/>
      <c r="DD122" s="865"/>
      <c r="DE122" s="865"/>
      <c r="DF122" s="866"/>
      <c r="DG122" s="846">
        <v>18277</v>
      </c>
      <c r="DH122" s="847"/>
      <c r="DI122" s="847"/>
      <c r="DJ122" s="847"/>
      <c r="DK122" s="847"/>
      <c r="DL122" s="847">
        <v>11899</v>
      </c>
      <c r="DM122" s="847"/>
      <c r="DN122" s="847"/>
      <c r="DO122" s="847"/>
      <c r="DP122" s="847"/>
      <c r="DQ122" s="847">
        <v>8818</v>
      </c>
      <c r="DR122" s="847"/>
      <c r="DS122" s="847"/>
      <c r="DT122" s="847"/>
      <c r="DU122" s="847"/>
      <c r="DV122" s="848">
        <v>0.5</v>
      </c>
      <c r="DW122" s="848"/>
      <c r="DX122" s="848"/>
      <c r="DY122" s="848"/>
      <c r="DZ122" s="849"/>
    </row>
    <row r="123" spans="1:130" s="54" customFormat="1" ht="26.25" customHeight="1" x14ac:dyDescent="0.15">
      <c r="A123" s="745"/>
      <c r="B123" s="741"/>
      <c r="C123" s="839" t="s">
        <v>483</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197</v>
      </c>
      <c r="AB123" s="776"/>
      <c r="AC123" s="776"/>
      <c r="AD123" s="776"/>
      <c r="AE123" s="777"/>
      <c r="AF123" s="778" t="s">
        <v>197</v>
      </c>
      <c r="AG123" s="776"/>
      <c r="AH123" s="776"/>
      <c r="AI123" s="776"/>
      <c r="AJ123" s="777"/>
      <c r="AK123" s="778" t="s">
        <v>197</v>
      </c>
      <c r="AL123" s="776"/>
      <c r="AM123" s="776"/>
      <c r="AN123" s="776"/>
      <c r="AO123" s="777"/>
      <c r="AP123" s="842" t="s">
        <v>197</v>
      </c>
      <c r="AQ123" s="843"/>
      <c r="AR123" s="843"/>
      <c r="AS123" s="843"/>
      <c r="AT123" s="844"/>
      <c r="AU123" s="713"/>
      <c r="AV123" s="714"/>
      <c r="AW123" s="714"/>
      <c r="AX123" s="714"/>
      <c r="AY123" s="714"/>
      <c r="AZ123" s="83" t="s">
        <v>275</v>
      </c>
      <c r="BA123" s="83"/>
      <c r="BB123" s="83"/>
      <c r="BC123" s="83"/>
      <c r="BD123" s="83"/>
      <c r="BE123" s="83"/>
      <c r="BF123" s="83"/>
      <c r="BG123" s="83"/>
      <c r="BH123" s="83"/>
      <c r="BI123" s="83"/>
      <c r="BJ123" s="83"/>
      <c r="BK123" s="83"/>
      <c r="BL123" s="83"/>
      <c r="BM123" s="83"/>
      <c r="BN123" s="83"/>
      <c r="BO123" s="882" t="s">
        <v>491</v>
      </c>
      <c r="BP123" s="883"/>
      <c r="BQ123" s="884">
        <v>3653972</v>
      </c>
      <c r="BR123" s="885"/>
      <c r="BS123" s="885"/>
      <c r="BT123" s="885"/>
      <c r="BU123" s="885"/>
      <c r="BV123" s="885">
        <v>3729613</v>
      </c>
      <c r="BW123" s="885"/>
      <c r="BX123" s="885"/>
      <c r="BY123" s="885"/>
      <c r="BZ123" s="885"/>
      <c r="CA123" s="885">
        <v>3594650</v>
      </c>
      <c r="CB123" s="885"/>
      <c r="CC123" s="885"/>
      <c r="CD123" s="885"/>
      <c r="CE123" s="885"/>
      <c r="CF123" s="753"/>
      <c r="CG123" s="754"/>
      <c r="CH123" s="754"/>
      <c r="CI123" s="754"/>
      <c r="CJ123" s="886"/>
      <c r="CK123" s="718"/>
      <c r="CL123" s="719"/>
      <c r="CM123" s="719"/>
      <c r="CN123" s="719"/>
      <c r="CO123" s="720"/>
      <c r="CP123" s="864" t="s">
        <v>457</v>
      </c>
      <c r="CQ123" s="865"/>
      <c r="CR123" s="865"/>
      <c r="CS123" s="865"/>
      <c r="CT123" s="865"/>
      <c r="CU123" s="865"/>
      <c r="CV123" s="865"/>
      <c r="CW123" s="865"/>
      <c r="CX123" s="865"/>
      <c r="CY123" s="865"/>
      <c r="CZ123" s="865"/>
      <c r="DA123" s="865"/>
      <c r="DB123" s="865"/>
      <c r="DC123" s="865"/>
      <c r="DD123" s="865"/>
      <c r="DE123" s="865"/>
      <c r="DF123" s="866"/>
      <c r="DG123" s="775" t="s">
        <v>197</v>
      </c>
      <c r="DH123" s="776"/>
      <c r="DI123" s="776"/>
      <c r="DJ123" s="776"/>
      <c r="DK123" s="777"/>
      <c r="DL123" s="778" t="s">
        <v>197</v>
      </c>
      <c r="DM123" s="776"/>
      <c r="DN123" s="776"/>
      <c r="DO123" s="776"/>
      <c r="DP123" s="777"/>
      <c r="DQ123" s="778" t="s">
        <v>197</v>
      </c>
      <c r="DR123" s="776"/>
      <c r="DS123" s="776"/>
      <c r="DT123" s="776"/>
      <c r="DU123" s="777"/>
      <c r="DV123" s="842" t="s">
        <v>197</v>
      </c>
      <c r="DW123" s="843"/>
      <c r="DX123" s="843"/>
      <c r="DY123" s="843"/>
      <c r="DZ123" s="844"/>
    </row>
    <row r="124" spans="1:130" s="54" customFormat="1" ht="26.25" customHeight="1" x14ac:dyDescent="0.15">
      <c r="A124" s="745"/>
      <c r="B124" s="741"/>
      <c r="C124" s="839" t="s">
        <v>336</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197</v>
      </c>
      <c r="AB124" s="776"/>
      <c r="AC124" s="776"/>
      <c r="AD124" s="776"/>
      <c r="AE124" s="777"/>
      <c r="AF124" s="778" t="s">
        <v>197</v>
      </c>
      <c r="AG124" s="776"/>
      <c r="AH124" s="776"/>
      <c r="AI124" s="776"/>
      <c r="AJ124" s="777"/>
      <c r="AK124" s="778" t="s">
        <v>197</v>
      </c>
      <c r="AL124" s="776"/>
      <c r="AM124" s="776"/>
      <c r="AN124" s="776"/>
      <c r="AO124" s="777"/>
      <c r="AP124" s="842" t="s">
        <v>197</v>
      </c>
      <c r="AQ124" s="843"/>
      <c r="AR124" s="843"/>
      <c r="AS124" s="843"/>
      <c r="AT124" s="844"/>
      <c r="AU124" s="858" t="s">
        <v>492</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45.3</v>
      </c>
      <c r="BR124" s="862"/>
      <c r="BS124" s="862"/>
      <c r="BT124" s="862"/>
      <c r="BU124" s="862"/>
      <c r="BV124" s="862">
        <v>60.8</v>
      </c>
      <c r="BW124" s="862"/>
      <c r="BX124" s="862"/>
      <c r="BY124" s="862"/>
      <c r="BZ124" s="862"/>
      <c r="CA124" s="862">
        <v>50.7</v>
      </c>
      <c r="CB124" s="862"/>
      <c r="CC124" s="862"/>
      <c r="CD124" s="862"/>
      <c r="CE124" s="862"/>
      <c r="CF124" s="761"/>
      <c r="CG124" s="762"/>
      <c r="CH124" s="762"/>
      <c r="CI124" s="762"/>
      <c r="CJ124" s="863"/>
      <c r="CK124" s="721"/>
      <c r="CL124" s="721"/>
      <c r="CM124" s="721"/>
      <c r="CN124" s="721"/>
      <c r="CO124" s="722"/>
      <c r="CP124" s="864" t="s">
        <v>493</v>
      </c>
      <c r="CQ124" s="865"/>
      <c r="CR124" s="865"/>
      <c r="CS124" s="865"/>
      <c r="CT124" s="865"/>
      <c r="CU124" s="865"/>
      <c r="CV124" s="865"/>
      <c r="CW124" s="865"/>
      <c r="CX124" s="865"/>
      <c r="CY124" s="865"/>
      <c r="CZ124" s="865"/>
      <c r="DA124" s="865"/>
      <c r="DB124" s="865"/>
      <c r="DC124" s="865"/>
      <c r="DD124" s="865"/>
      <c r="DE124" s="865"/>
      <c r="DF124" s="866"/>
      <c r="DG124" s="795" t="s">
        <v>197</v>
      </c>
      <c r="DH124" s="796"/>
      <c r="DI124" s="796"/>
      <c r="DJ124" s="796"/>
      <c r="DK124" s="797"/>
      <c r="DL124" s="798" t="s">
        <v>197</v>
      </c>
      <c r="DM124" s="796"/>
      <c r="DN124" s="796"/>
      <c r="DO124" s="796"/>
      <c r="DP124" s="797"/>
      <c r="DQ124" s="798" t="s">
        <v>197</v>
      </c>
      <c r="DR124" s="796"/>
      <c r="DS124" s="796"/>
      <c r="DT124" s="796"/>
      <c r="DU124" s="797"/>
      <c r="DV124" s="867" t="s">
        <v>197</v>
      </c>
      <c r="DW124" s="868"/>
      <c r="DX124" s="868"/>
      <c r="DY124" s="868"/>
      <c r="DZ124" s="869"/>
    </row>
    <row r="125" spans="1:130" s="54" customFormat="1" ht="26.25" customHeight="1" x14ac:dyDescent="0.15">
      <c r="A125" s="745"/>
      <c r="B125" s="741"/>
      <c r="C125" s="839" t="s">
        <v>486</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197</v>
      </c>
      <c r="AB125" s="776"/>
      <c r="AC125" s="776"/>
      <c r="AD125" s="776"/>
      <c r="AE125" s="777"/>
      <c r="AF125" s="778" t="s">
        <v>197</v>
      </c>
      <c r="AG125" s="776"/>
      <c r="AH125" s="776"/>
      <c r="AI125" s="776"/>
      <c r="AJ125" s="777"/>
      <c r="AK125" s="778" t="s">
        <v>197</v>
      </c>
      <c r="AL125" s="776"/>
      <c r="AM125" s="776"/>
      <c r="AN125" s="776"/>
      <c r="AO125" s="777"/>
      <c r="AP125" s="842" t="s">
        <v>197</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496</v>
      </c>
      <c r="CL125" s="716"/>
      <c r="CM125" s="716"/>
      <c r="CN125" s="716"/>
      <c r="CO125" s="717"/>
      <c r="CP125" s="870" t="s">
        <v>135</v>
      </c>
      <c r="CQ125" s="823"/>
      <c r="CR125" s="823"/>
      <c r="CS125" s="823"/>
      <c r="CT125" s="823"/>
      <c r="CU125" s="823"/>
      <c r="CV125" s="823"/>
      <c r="CW125" s="823"/>
      <c r="CX125" s="823"/>
      <c r="CY125" s="823"/>
      <c r="CZ125" s="823"/>
      <c r="DA125" s="823"/>
      <c r="DB125" s="823"/>
      <c r="DC125" s="823"/>
      <c r="DD125" s="823"/>
      <c r="DE125" s="823"/>
      <c r="DF125" s="824"/>
      <c r="DG125" s="871" t="s">
        <v>197</v>
      </c>
      <c r="DH125" s="872"/>
      <c r="DI125" s="872"/>
      <c r="DJ125" s="872"/>
      <c r="DK125" s="872"/>
      <c r="DL125" s="872" t="s">
        <v>197</v>
      </c>
      <c r="DM125" s="872"/>
      <c r="DN125" s="872"/>
      <c r="DO125" s="872"/>
      <c r="DP125" s="872"/>
      <c r="DQ125" s="872" t="s">
        <v>197</v>
      </c>
      <c r="DR125" s="872"/>
      <c r="DS125" s="872"/>
      <c r="DT125" s="872"/>
      <c r="DU125" s="872"/>
      <c r="DV125" s="873" t="s">
        <v>197</v>
      </c>
      <c r="DW125" s="873"/>
      <c r="DX125" s="873"/>
      <c r="DY125" s="873"/>
      <c r="DZ125" s="874"/>
    </row>
    <row r="126" spans="1:130" s="54" customFormat="1" ht="26.25" customHeight="1" x14ac:dyDescent="0.15">
      <c r="A126" s="745"/>
      <c r="B126" s="741"/>
      <c r="C126" s="839" t="s">
        <v>487</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v>366</v>
      </c>
      <c r="AB126" s="776"/>
      <c r="AC126" s="776"/>
      <c r="AD126" s="776"/>
      <c r="AE126" s="777"/>
      <c r="AF126" s="778">
        <v>365</v>
      </c>
      <c r="AG126" s="776"/>
      <c r="AH126" s="776"/>
      <c r="AI126" s="776"/>
      <c r="AJ126" s="777"/>
      <c r="AK126" s="778">
        <v>387</v>
      </c>
      <c r="AL126" s="776"/>
      <c r="AM126" s="776"/>
      <c r="AN126" s="776"/>
      <c r="AO126" s="777"/>
      <c r="AP126" s="842">
        <v>0</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417</v>
      </c>
      <c r="CQ126" s="783"/>
      <c r="CR126" s="783"/>
      <c r="CS126" s="783"/>
      <c r="CT126" s="783"/>
      <c r="CU126" s="783"/>
      <c r="CV126" s="783"/>
      <c r="CW126" s="783"/>
      <c r="CX126" s="783"/>
      <c r="CY126" s="783"/>
      <c r="CZ126" s="783"/>
      <c r="DA126" s="783"/>
      <c r="DB126" s="783"/>
      <c r="DC126" s="783"/>
      <c r="DD126" s="783"/>
      <c r="DE126" s="783"/>
      <c r="DF126" s="784"/>
      <c r="DG126" s="846" t="s">
        <v>197</v>
      </c>
      <c r="DH126" s="847"/>
      <c r="DI126" s="847"/>
      <c r="DJ126" s="847"/>
      <c r="DK126" s="847"/>
      <c r="DL126" s="847" t="s">
        <v>197</v>
      </c>
      <c r="DM126" s="847"/>
      <c r="DN126" s="847"/>
      <c r="DO126" s="847"/>
      <c r="DP126" s="847"/>
      <c r="DQ126" s="847" t="s">
        <v>197</v>
      </c>
      <c r="DR126" s="847"/>
      <c r="DS126" s="847"/>
      <c r="DT126" s="847"/>
      <c r="DU126" s="847"/>
      <c r="DV126" s="848" t="s">
        <v>197</v>
      </c>
      <c r="DW126" s="848"/>
      <c r="DX126" s="848"/>
      <c r="DY126" s="848"/>
      <c r="DZ126" s="849"/>
    </row>
    <row r="127" spans="1:130" s="54" customFormat="1" ht="26.25" customHeight="1" x14ac:dyDescent="0.15">
      <c r="A127" s="746"/>
      <c r="B127" s="743"/>
      <c r="C127" s="850" t="s">
        <v>74</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197</v>
      </c>
      <c r="AB127" s="776"/>
      <c r="AC127" s="776"/>
      <c r="AD127" s="776"/>
      <c r="AE127" s="777"/>
      <c r="AF127" s="778" t="s">
        <v>197</v>
      </c>
      <c r="AG127" s="776"/>
      <c r="AH127" s="776"/>
      <c r="AI127" s="776"/>
      <c r="AJ127" s="777"/>
      <c r="AK127" s="778" t="s">
        <v>197</v>
      </c>
      <c r="AL127" s="776"/>
      <c r="AM127" s="776"/>
      <c r="AN127" s="776"/>
      <c r="AO127" s="777"/>
      <c r="AP127" s="842" t="s">
        <v>197</v>
      </c>
      <c r="AQ127" s="843"/>
      <c r="AR127" s="843"/>
      <c r="AS127" s="843"/>
      <c r="AT127" s="844"/>
      <c r="AU127" s="77"/>
      <c r="AV127" s="77"/>
      <c r="AW127" s="77"/>
      <c r="AX127" s="853" t="s">
        <v>497</v>
      </c>
      <c r="AY127" s="854"/>
      <c r="AZ127" s="854"/>
      <c r="BA127" s="854"/>
      <c r="BB127" s="854"/>
      <c r="BC127" s="854"/>
      <c r="BD127" s="854"/>
      <c r="BE127" s="855"/>
      <c r="BF127" s="856" t="s">
        <v>498</v>
      </c>
      <c r="BG127" s="854"/>
      <c r="BH127" s="854"/>
      <c r="BI127" s="854"/>
      <c r="BJ127" s="854"/>
      <c r="BK127" s="854"/>
      <c r="BL127" s="855"/>
      <c r="BM127" s="856" t="s">
        <v>418</v>
      </c>
      <c r="BN127" s="854"/>
      <c r="BO127" s="854"/>
      <c r="BP127" s="854"/>
      <c r="BQ127" s="854"/>
      <c r="BR127" s="854"/>
      <c r="BS127" s="855"/>
      <c r="BT127" s="856" t="s">
        <v>406</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439</v>
      </c>
      <c r="CQ127" s="783"/>
      <c r="CR127" s="783"/>
      <c r="CS127" s="783"/>
      <c r="CT127" s="783"/>
      <c r="CU127" s="783"/>
      <c r="CV127" s="783"/>
      <c r="CW127" s="783"/>
      <c r="CX127" s="783"/>
      <c r="CY127" s="783"/>
      <c r="CZ127" s="783"/>
      <c r="DA127" s="783"/>
      <c r="DB127" s="783"/>
      <c r="DC127" s="783"/>
      <c r="DD127" s="783"/>
      <c r="DE127" s="783"/>
      <c r="DF127" s="784"/>
      <c r="DG127" s="846" t="s">
        <v>197</v>
      </c>
      <c r="DH127" s="847"/>
      <c r="DI127" s="847"/>
      <c r="DJ127" s="847"/>
      <c r="DK127" s="847"/>
      <c r="DL127" s="847" t="s">
        <v>197</v>
      </c>
      <c r="DM127" s="847"/>
      <c r="DN127" s="847"/>
      <c r="DO127" s="847"/>
      <c r="DP127" s="847"/>
      <c r="DQ127" s="847" t="s">
        <v>197</v>
      </c>
      <c r="DR127" s="847"/>
      <c r="DS127" s="847"/>
      <c r="DT127" s="847"/>
      <c r="DU127" s="847"/>
      <c r="DV127" s="848" t="s">
        <v>197</v>
      </c>
      <c r="DW127" s="848"/>
      <c r="DX127" s="848"/>
      <c r="DY127" s="848"/>
      <c r="DZ127" s="849"/>
    </row>
    <row r="128" spans="1:130" s="54" customFormat="1" ht="26.25" customHeight="1" x14ac:dyDescent="0.15">
      <c r="A128" s="811" t="s">
        <v>500</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7</v>
      </c>
      <c r="X128" s="813"/>
      <c r="Y128" s="813"/>
      <c r="Z128" s="814"/>
      <c r="AA128" s="815" t="s">
        <v>197</v>
      </c>
      <c r="AB128" s="816"/>
      <c r="AC128" s="816"/>
      <c r="AD128" s="816"/>
      <c r="AE128" s="817"/>
      <c r="AF128" s="818" t="s">
        <v>197</v>
      </c>
      <c r="AG128" s="816"/>
      <c r="AH128" s="816"/>
      <c r="AI128" s="816"/>
      <c r="AJ128" s="817"/>
      <c r="AK128" s="818" t="s">
        <v>197</v>
      </c>
      <c r="AL128" s="816"/>
      <c r="AM128" s="816"/>
      <c r="AN128" s="816"/>
      <c r="AO128" s="817"/>
      <c r="AP128" s="819"/>
      <c r="AQ128" s="820"/>
      <c r="AR128" s="820"/>
      <c r="AS128" s="820"/>
      <c r="AT128" s="821"/>
      <c r="AU128" s="77"/>
      <c r="AV128" s="77"/>
      <c r="AW128" s="77"/>
      <c r="AX128" s="822" t="s">
        <v>310</v>
      </c>
      <c r="AY128" s="823"/>
      <c r="AZ128" s="823"/>
      <c r="BA128" s="823"/>
      <c r="BB128" s="823"/>
      <c r="BC128" s="823"/>
      <c r="BD128" s="823"/>
      <c r="BE128" s="824"/>
      <c r="BF128" s="825" t="s">
        <v>197</v>
      </c>
      <c r="BG128" s="826"/>
      <c r="BH128" s="826"/>
      <c r="BI128" s="826"/>
      <c r="BJ128" s="826"/>
      <c r="BK128" s="826"/>
      <c r="BL128" s="827"/>
      <c r="BM128" s="825">
        <v>15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398</v>
      </c>
      <c r="CQ128" s="803"/>
      <c r="CR128" s="803"/>
      <c r="CS128" s="803"/>
      <c r="CT128" s="803"/>
      <c r="CU128" s="803"/>
      <c r="CV128" s="803"/>
      <c r="CW128" s="803"/>
      <c r="CX128" s="803"/>
      <c r="CY128" s="803"/>
      <c r="CZ128" s="803"/>
      <c r="DA128" s="803"/>
      <c r="DB128" s="803"/>
      <c r="DC128" s="803"/>
      <c r="DD128" s="803"/>
      <c r="DE128" s="803"/>
      <c r="DF128" s="804"/>
      <c r="DG128" s="830" t="s">
        <v>197</v>
      </c>
      <c r="DH128" s="831"/>
      <c r="DI128" s="831"/>
      <c r="DJ128" s="831"/>
      <c r="DK128" s="831"/>
      <c r="DL128" s="831" t="s">
        <v>197</v>
      </c>
      <c r="DM128" s="831"/>
      <c r="DN128" s="831"/>
      <c r="DO128" s="831"/>
      <c r="DP128" s="831"/>
      <c r="DQ128" s="831" t="s">
        <v>197</v>
      </c>
      <c r="DR128" s="831"/>
      <c r="DS128" s="831"/>
      <c r="DT128" s="831"/>
      <c r="DU128" s="831"/>
      <c r="DV128" s="832" t="s">
        <v>197</v>
      </c>
      <c r="DW128" s="832"/>
      <c r="DX128" s="832"/>
      <c r="DY128" s="832"/>
      <c r="DZ128" s="833"/>
    </row>
    <row r="129" spans="1:131" s="54" customFormat="1" ht="26.25" customHeight="1" x14ac:dyDescent="0.15">
      <c r="A129" s="770" t="s">
        <v>172</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237</v>
      </c>
      <c r="X129" s="773"/>
      <c r="Y129" s="773"/>
      <c r="Z129" s="774"/>
      <c r="AA129" s="775">
        <v>2178202</v>
      </c>
      <c r="AB129" s="776"/>
      <c r="AC129" s="776"/>
      <c r="AD129" s="776"/>
      <c r="AE129" s="777"/>
      <c r="AF129" s="778">
        <v>2167390</v>
      </c>
      <c r="AG129" s="776"/>
      <c r="AH129" s="776"/>
      <c r="AI129" s="776"/>
      <c r="AJ129" s="777"/>
      <c r="AK129" s="778">
        <v>2121621</v>
      </c>
      <c r="AL129" s="776"/>
      <c r="AM129" s="776"/>
      <c r="AN129" s="776"/>
      <c r="AO129" s="777"/>
      <c r="AP129" s="779"/>
      <c r="AQ129" s="780"/>
      <c r="AR129" s="780"/>
      <c r="AS129" s="780"/>
      <c r="AT129" s="781"/>
      <c r="AU129" s="79"/>
      <c r="AV129" s="79"/>
      <c r="AW129" s="79"/>
      <c r="AX129" s="782" t="s">
        <v>117</v>
      </c>
      <c r="AY129" s="783"/>
      <c r="AZ129" s="783"/>
      <c r="BA129" s="783"/>
      <c r="BB129" s="783"/>
      <c r="BC129" s="783"/>
      <c r="BD129" s="783"/>
      <c r="BE129" s="784"/>
      <c r="BF129" s="834" t="s">
        <v>197</v>
      </c>
      <c r="BG129" s="835"/>
      <c r="BH129" s="835"/>
      <c r="BI129" s="835"/>
      <c r="BJ129" s="835"/>
      <c r="BK129" s="835"/>
      <c r="BL129" s="836"/>
      <c r="BM129" s="834">
        <v>20</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501</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502</v>
      </c>
      <c r="X130" s="773"/>
      <c r="Y130" s="773"/>
      <c r="Z130" s="774"/>
      <c r="AA130" s="775">
        <v>207897</v>
      </c>
      <c r="AB130" s="776"/>
      <c r="AC130" s="776"/>
      <c r="AD130" s="776"/>
      <c r="AE130" s="777"/>
      <c r="AF130" s="778">
        <v>210787</v>
      </c>
      <c r="AG130" s="776"/>
      <c r="AH130" s="776"/>
      <c r="AI130" s="776"/>
      <c r="AJ130" s="777"/>
      <c r="AK130" s="778">
        <v>212455</v>
      </c>
      <c r="AL130" s="776"/>
      <c r="AM130" s="776"/>
      <c r="AN130" s="776"/>
      <c r="AO130" s="777"/>
      <c r="AP130" s="779"/>
      <c r="AQ130" s="780"/>
      <c r="AR130" s="780"/>
      <c r="AS130" s="780"/>
      <c r="AT130" s="781"/>
      <c r="AU130" s="79"/>
      <c r="AV130" s="79"/>
      <c r="AW130" s="79"/>
      <c r="AX130" s="782" t="s">
        <v>426</v>
      </c>
      <c r="AY130" s="783"/>
      <c r="AZ130" s="783"/>
      <c r="BA130" s="783"/>
      <c r="BB130" s="783"/>
      <c r="BC130" s="783"/>
      <c r="BD130" s="783"/>
      <c r="BE130" s="784"/>
      <c r="BF130" s="785">
        <v>8.5</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174</v>
      </c>
      <c r="X131" s="793"/>
      <c r="Y131" s="793"/>
      <c r="Z131" s="794"/>
      <c r="AA131" s="795">
        <v>1970305</v>
      </c>
      <c r="AB131" s="796"/>
      <c r="AC131" s="796"/>
      <c r="AD131" s="796"/>
      <c r="AE131" s="797"/>
      <c r="AF131" s="798">
        <v>1956603</v>
      </c>
      <c r="AG131" s="796"/>
      <c r="AH131" s="796"/>
      <c r="AI131" s="796"/>
      <c r="AJ131" s="797"/>
      <c r="AK131" s="798">
        <v>1909166</v>
      </c>
      <c r="AL131" s="796"/>
      <c r="AM131" s="796"/>
      <c r="AN131" s="796"/>
      <c r="AO131" s="797"/>
      <c r="AP131" s="799"/>
      <c r="AQ131" s="800"/>
      <c r="AR131" s="800"/>
      <c r="AS131" s="800"/>
      <c r="AT131" s="801"/>
      <c r="AU131" s="79"/>
      <c r="AV131" s="79"/>
      <c r="AW131" s="79"/>
      <c r="AX131" s="802" t="s">
        <v>473</v>
      </c>
      <c r="AY131" s="803"/>
      <c r="AZ131" s="803"/>
      <c r="BA131" s="803"/>
      <c r="BB131" s="803"/>
      <c r="BC131" s="803"/>
      <c r="BD131" s="803"/>
      <c r="BE131" s="804"/>
      <c r="BF131" s="805">
        <v>50.7</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28</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503</v>
      </c>
      <c r="W132" s="747"/>
      <c r="X132" s="747"/>
      <c r="Y132" s="747"/>
      <c r="Z132" s="748"/>
      <c r="AA132" s="749">
        <v>8.8236592809999994</v>
      </c>
      <c r="AB132" s="750"/>
      <c r="AC132" s="750"/>
      <c r="AD132" s="750"/>
      <c r="AE132" s="751"/>
      <c r="AF132" s="752">
        <v>8.4771923579999999</v>
      </c>
      <c r="AG132" s="750"/>
      <c r="AH132" s="750"/>
      <c r="AI132" s="750"/>
      <c r="AJ132" s="751"/>
      <c r="AK132" s="752">
        <v>8.2106532380000008</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83</v>
      </c>
      <c r="W133" s="756"/>
      <c r="X133" s="756"/>
      <c r="Y133" s="756"/>
      <c r="Z133" s="757"/>
      <c r="AA133" s="758">
        <v>6.5</v>
      </c>
      <c r="AB133" s="759"/>
      <c r="AC133" s="759"/>
      <c r="AD133" s="759"/>
      <c r="AE133" s="760"/>
      <c r="AF133" s="758">
        <v>8</v>
      </c>
      <c r="AG133" s="759"/>
      <c r="AH133" s="759"/>
      <c r="AI133" s="759"/>
      <c r="AJ133" s="760"/>
      <c r="AK133" s="758">
        <v>8.5</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dguaG2gpVdsolLytXeta4ElvW6jczg/cFdmSMvV+rULI1fMtVeC26+K4kPVIUtnZDU3BHjo+ShDji4zLrtiDkA==" saltValue="EFBaA6w2bFEawLzE3VdTC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OxppMVL9gCej3d0sm9fNWXfIcBvhsOKHQPM9I3iYiNTUg4vowtp9jUKO1oSZl5sn20062FzTuVc8iRwY9IQ9w==" saltValue="I1MWEHATPr/Jwu5uZJj0h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6enPJVgOpzCXIXGRDXBg113IoqKJqCFCIUCxaF0IYj1IcYpmC8VkiDfyGK80GVPt0oBWJ0sALynglkZGJikug==" saltValue="iprmast+i7HQgqFwuRUgG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456</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3" t="s">
        <v>84</v>
      </c>
      <c r="AP7" s="144"/>
      <c r="AQ7" s="155" t="s">
        <v>505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4"/>
      <c r="AP8" s="145" t="s">
        <v>507</v>
      </c>
      <c r="AQ8" s="156" t="s">
        <v>508</v>
      </c>
      <c r="AR8" s="170" t="s">
        <v>148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6" t="s">
        <v>509</v>
      </c>
      <c r="AL9" s="1047"/>
      <c r="AM9" s="1047"/>
      <c r="AN9" s="1048"/>
      <c r="AO9" s="134">
        <v>650560</v>
      </c>
      <c r="AP9" s="134">
        <v>204514</v>
      </c>
      <c r="AQ9" s="157">
        <v>190701</v>
      </c>
      <c r="AR9" s="171">
        <v>7.2</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6" t="s">
        <v>504</v>
      </c>
      <c r="AL10" s="1047"/>
      <c r="AM10" s="1047"/>
      <c r="AN10" s="1048"/>
      <c r="AO10" s="135">
        <v>9262</v>
      </c>
      <c r="AP10" s="135">
        <v>2912</v>
      </c>
      <c r="AQ10" s="158">
        <v>22807</v>
      </c>
      <c r="AR10" s="172">
        <v>-87.2</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6" t="s">
        <v>203</v>
      </c>
      <c r="AL11" s="1047"/>
      <c r="AM11" s="1047"/>
      <c r="AN11" s="1048"/>
      <c r="AO11" s="135">
        <v>107863</v>
      </c>
      <c r="AP11" s="135">
        <v>33909</v>
      </c>
      <c r="AQ11" s="158">
        <v>29822</v>
      </c>
      <c r="AR11" s="172">
        <v>13.7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6" t="s">
        <v>395</v>
      </c>
      <c r="AL12" s="1047"/>
      <c r="AM12" s="1047"/>
      <c r="AN12" s="1048"/>
      <c r="AO12" s="135" t="s">
        <v>197</v>
      </c>
      <c r="AP12" s="135" t="s">
        <v>197</v>
      </c>
      <c r="AQ12" s="158">
        <v>3258</v>
      </c>
      <c r="AR12" s="172" t="s">
        <v>197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6" t="s">
        <v>236</v>
      </c>
      <c r="AL13" s="1047"/>
      <c r="AM13" s="1047"/>
      <c r="AN13" s="1048"/>
      <c r="AO13" s="135" t="s">
        <v>197</v>
      </c>
      <c r="AP13" s="135" t="s">
        <v>197</v>
      </c>
      <c r="AQ13" s="158">
        <v>24</v>
      </c>
      <c r="AR13" s="172" t="s">
        <v>197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6" t="s">
        <v>292</v>
      </c>
      <c r="AL14" s="1047"/>
      <c r="AM14" s="1047"/>
      <c r="AN14" s="1048"/>
      <c r="AO14" s="135">
        <v>18544</v>
      </c>
      <c r="AP14" s="135">
        <v>5830</v>
      </c>
      <c r="AQ14" s="158">
        <v>10094</v>
      </c>
      <c r="AR14" s="172">
        <v>-42.2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6" t="s">
        <v>510</v>
      </c>
      <c r="AL15" s="1047"/>
      <c r="AM15" s="1047"/>
      <c r="AN15" s="1048"/>
      <c r="AO15" s="135">
        <v>6385</v>
      </c>
      <c r="AP15" s="135">
        <v>2007</v>
      </c>
      <c r="AQ15" s="158">
        <v>4017</v>
      </c>
      <c r="AR15" s="172">
        <v>-50</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9" t="s">
        <v>312</v>
      </c>
      <c r="AL16" s="1050"/>
      <c r="AM16" s="1050"/>
      <c r="AN16" s="1051"/>
      <c r="AO16" s="135">
        <v>-86256</v>
      </c>
      <c r="AP16" s="135">
        <v>-27116</v>
      </c>
      <c r="AQ16" s="158">
        <v>-17771</v>
      </c>
      <c r="AR16" s="172">
        <v>52.6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9" t="s">
        <v>275</v>
      </c>
      <c r="AL17" s="1050"/>
      <c r="AM17" s="1050"/>
      <c r="AN17" s="1051"/>
      <c r="AO17" s="135">
        <v>706358</v>
      </c>
      <c r="AP17" s="135">
        <v>222055</v>
      </c>
      <c r="AQ17" s="158">
        <v>242952</v>
      </c>
      <c r="AR17" s="172">
        <v>-8.6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212</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512</v>
      </c>
      <c r="AP20" s="146" t="s">
        <v>333</v>
      </c>
      <c r="AQ20" s="159" t="s">
        <v>41</v>
      </c>
      <c r="AR20" s="173"/>
    </row>
    <row r="21" spans="1:46" s="98" customFormat="1" x14ac:dyDescent="0.15">
      <c r="A21" s="100"/>
      <c r="AK21" s="1043" t="s">
        <v>513</v>
      </c>
      <c r="AL21" s="1044"/>
      <c r="AM21" s="1044"/>
      <c r="AN21" s="1045"/>
      <c r="AO21" s="137">
        <v>17.29</v>
      </c>
      <c r="AP21" s="147">
        <v>21.84</v>
      </c>
      <c r="AQ21" s="160">
        <v>-4.55</v>
      </c>
      <c r="AS21" s="179"/>
      <c r="AT21" s="100"/>
    </row>
    <row r="22" spans="1:46" s="98" customFormat="1" x14ac:dyDescent="0.15">
      <c r="A22" s="100"/>
      <c r="AK22" s="1043" t="s">
        <v>515</v>
      </c>
      <c r="AL22" s="1044"/>
      <c r="AM22" s="1044"/>
      <c r="AN22" s="1045"/>
      <c r="AO22" s="138">
        <v>95.9</v>
      </c>
      <c r="AP22" s="148">
        <v>95.6</v>
      </c>
      <c r="AQ22" s="161">
        <v>0.3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516</v>
      </c>
      <c r="AP26" s="149"/>
      <c r="AQ26" s="149"/>
      <c r="AR26" s="149"/>
      <c r="AS26" s="102"/>
      <c r="AT26" s="102"/>
    </row>
    <row r="27" spans="1:46" x14ac:dyDescent="0.15">
      <c r="A27" s="103"/>
      <c r="AO27" s="108"/>
      <c r="AP27" s="108"/>
      <c r="AQ27" s="108"/>
      <c r="AR27" s="108"/>
      <c r="AS27" s="108"/>
      <c r="AT27" s="108"/>
    </row>
    <row r="28" spans="1:46" ht="17.25" x14ac:dyDescent="0.15">
      <c r="A28" s="99" t="s">
        <v>264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3" t="s">
        <v>84</v>
      </c>
      <c r="AP30" s="144"/>
      <c r="AQ30" s="155" t="s">
        <v>505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4"/>
      <c r="AP31" s="145" t="s">
        <v>507</v>
      </c>
      <c r="AQ31" s="156" t="s">
        <v>508</v>
      </c>
      <c r="AR31" s="170" t="s">
        <v>148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7" t="s">
        <v>517</v>
      </c>
      <c r="AL32" s="1038"/>
      <c r="AM32" s="1038"/>
      <c r="AN32" s="1039"/>
      <c r="AO32" s="135">
        <v>332668</v>
      </c>
      <c r="AP32" s="135">
        <v>104580</v>
      </c>
      <c r="AQ32" s="162">
        <v>136235</v>
      </c>
      <c r="AR32" s="172">
        <v>-23.2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7" t="s">
        <v>518</v>
      </c>
      <c r="AL33" s="1038"/>
      <c r="AM33" s="1038"/>
      <c r="AN33" s="1039"/>
      <c r="AO33" s="135" t="s">
        <v>197</v>
      </c>
      <c r="AP33" s="135" t="s">
        <v>197</v>
      </c>
      <c r="AQ33" s="162" t="s">
        <v>197</v>
      </c>
      <c r="AR33" s="172" t="s">
        <v>197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7" t="s">
        <v>56</v>
      </c>
      <c r="AL34" s="1038"/>
      <c r="AM34" s="1038"/>
      <c r="AN34" s="1039"/>
      <c r="AO34" s="135" t="s">
        <v>197</v>
      </c>
      <c r="AP34" s="135" t="s">
        <v>197</v>
      </c>
      <c r="AQ34" s="162">
        <v>5</v>
      </c>
      <c r="AR34" s="172" t="s">
        <v>197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7" t="s">
        <v>160</v>
      </c>
      <c r="AL35" s="1038"/>
      <c r="AM35" s="1038"/>
      <c r="AN35" s="1039"/>
      <c r="AO35" s="135">
        <v>17428</v>
      </c>
      <c r="AP35" s="135">
        <v>5479</v>
      </c>
      <c r="AQ35" s="162">
        <v>32688</v>
      </c>
      <c r="AR35" s="172">
        <v>-83.2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7" t="s">
        <v>37</v>
      </c>
      <c r="AL36" s="1038"/>
      <c r="AM36" s="1038"/>
      <c r="AN36" s="1039"/>
      <c r="AO36" s="135">
        <v>18727</v>
      </c>
      <c r="AP36" s="135">
        <v>5887</v>
      </c>
      <c r="AQ36" s="162">
        <v>4188</v>
      </c>
      <c r="AR36" s="172">
        <v>40.6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7" t="s">
        <v>346</v>
      </c>
      <c r="AL37" s="1038"/>
      <c r="AM37" s="1038"/>
      <c r="AN37" s="1039"/>
      <c r="AO37" s="135">
        <v>387</v>
      </c>
      <c r="AP37" s="135">
        <v>122</v>
      </c>
      <c r="AQ37" s="162">
        <v>1212</v>
      </c>
      <c r="AR37" s="172">
        <v>-89.9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0" t="s">
        <v>519</v>
      </c>
      <c r="AL38" s="1041"/>
      <c r="AM38" s="1041"/>
      <c r="AN38" s="1042"/>
      <c r="AO38" s="139" t="s">
        <v>197</v>
      </c>
      <c r="AP38" s="139" t="s">
        <v>197</v>
      </c>
      <c r="AQ38" s="163">
        <v>25</v>
      </c>
      <c r="AR38" s="161" t="s">
        <v>197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0" t="s">
        <v>81</v>
      </c>
      <c r="AL39" s="1041"/>
      <c r="AM39" s="1041"/>
      <c r="AN39" s="1042"/>
      <c r="AO39" s="135" t="s">
        <v>197</v>
      </c>
      <c r="AP39" s="135" t="s">
        <v>197</v>
      </c>
      <c r="AQ39" s="162">
        <v>-7598</v>
      </c>
      <c r="AR39" s="172" t="s">
        <v>197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7" t="s">
        <v>520</v>
      </c>
      <c r="AL40" s="1038"/>
      <c r="AM40" s="1038"/>
      <c r="AN40" s="1039"/>
      <c r="AO40" s="135">
        <v>-212455</v>
      </c>
      <c r="AP40" s="135">
        <v>-66789</v>
      </c>
      <c r="AQ40" s="162">
        <v>-123844</v>
      </c>
      <c r="AR40" s="172">
        <v>-46.1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7" t="s">
        <v>383</v>
      </c>
      <c r="AL41" s="1028"/>
      <c r="AM41" s="1028"/>
      <c r="AN41" s="1029"/>
      <c r="AO41" s="135">
        <v>156755</v>
      </c>
      <c r="AP41" s="135">
        <v>49279</v>
      </c>
      <c r="AQ41" s="162">
        <v>42911</v>
      </c>
      <c r="AR41" s="172">
        <v>14.8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521</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461</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5" t="s">
        <v>84</v>
      </c>
      <c r="AN49" s="1030" t="s">
        <v>436</v>
      </c>
      <c r="AO49" s="1031"/>
      <c r="AP49" s="1031"/>
      <c r="AQ49" s="1031"/>
      <c r="AR49" s="103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6"/>
      <c r="AN50" s="131" t="s">
        <v>494</v>
      </c>
      <c r="AO50" s="141" t="s">
        <v>495</v>
      </c>
      <c r="AP50" s="152" t="s">
        <v>522</v>
      </c>
      <c r="AQ50" s="165" t="s">
        <v>380</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387</v>
      </c>
      <c r="AL51" s="120"/>
      <c r="AM51" s="125">
        <v>2175076</v>
      </c>
      <c r="AN51" s="132">
        <v>663740</v>
      </c>
      <c r="AO51" s="142">
        <v>-20.6</v>
      </c>
      <c r="AP51" s="153">
        <v>333013</v>
      </c>
      <c r="AQ51" s="166">
        <v>5.3</v>
      </c>
      <c r="AR51" s="176">
        <v>-25.9</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277</v>
      </c>
      <c r="AM52" s="126">
        <v>304784</v>
      </c>
      <c r="AN52" s="133">
        <v>93007</v>
      </c>
      <c r="AO52" s="143">
        <v>-6.8</v>
      </c>
      <c r="AP52" s="154">
        <v>126732</v>
      </c>
      <c r="AQ52" s="167">
        <v>19.100000000000001</v>
      </c>
      <c r="AR52" s="177">
        <v>-25.9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233</v>
      </c>
      <c r="AL53" s="120"/>
      <c r="AM53" s="125">
        <v>553089</v>
      </c>
      <c r="AN53" s="132">
        <v>170812</v>
      </c>
      <c r="AO53" s="142">
        <v>-74.3</v>
      </c>
      <c r="AP53" s="153">
        <v>280458</v>
      </c>
      <c r="AQ53" s="166">
        <v>-15.8</v>
      </c>
      <c r="AR53" s="176">
        <v>-58.5</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277</v>
      </c>
      <c r="AM54" s="126">
        <v>157971</v>
      </c>
      <c r="AN54" s="133">
        <v>48787</v>
      </c>
      <c r="AO54" s="143">
        <v>-47.5</v>
      </c>
      <c r="AP54" s="154">
        <v>127286</v>
      </c>
      <c r="AQ54" s="167">
        <v>0.4</v>
      </c>
      <c r="AR54" s="177">
        <v>-47.9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130</v>
      </c>
      <c r="AL55" s="120"/>
      <c r="AM55" s="125">
        <v>156675</v>
      </c>
      <c r="AN55" s="132">
        <v>48854</v>
      </c>
      <c r="AO55" s="142">
        <v>-71.400000000000006</v>
      </c>
      <c r="AP55" s="153">
        <v>291945</v>
      </c>
      <c r="AQ55" s="166">
        <v>4.0999999999999996</v>
      </c>
      <c r="AR55" s="176">
        <v>-75.5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277</v>
      </c>
      <c r="AM56" s="126">
        <v>102784</v>
      </c>
      <c r="AN56" s="133">
        <v>32050</v>
      </c>
      <c r="AO56" s="143">
        <v>-34.299999999999997</v>
      </c>
      <c r="AP56" s="154">
        <v>127651</v>
      </c>
      <c r="AQ56" s="167">
        <v>0.3</v>
      </c>
      <c r="AR56" s="177">
        <v>-34.6</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231</v>
      </c>
      <c r="AL57" s="120"/>
      <c r="AM57" s="125">
        <v>1014881</v>
      </c>
      <c r="AN57" s="132">
        <v>316656</v>
      </c>
      <c r="AO57" s="142">
        <v>548.20000000000005</v>
      </c>
      <c r="AP57" s="153">
        <v>291173</v>
      </c>
      <c r="AQ57" s="166">
        <v>-0.3</v>
      </c>
      <c r="AR57" s="176">
        <v>548.5</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277</v>
      </c>
      <c r="AM58" s="126">
        <v>130936</v>
      </c>
      <c r="AN58" s="133">
        <v>40854</v>
      </c>
      <c r="AO58" s="143">
        <v>27.5</v>
      </c>
      <c r="AP58" s="154">
        <v>119071</v>
      </c>
      <c r="AQ58" s="167">
        <v>-6.7</v>
      </c>
      <c r="AR58" s="177">
        <v>34.200000000000003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506</v>
      </c>
      <c r="AL59" s="120"/>
      <c r="AM59" s="125">
        <v>265397</v>
      </c>
      <c r="AN59" s="132">
        <v>83432</v>
      </c>
      <c r="AO59" s="142">
        <v>-73.7</v>
      </c>
      <c r="AP59" s="153">
        <v>271581</v>
      </c>
      <c r="AQ59" s="166">
        <v>-6.7</v>
      </c>
      <c r="AR59" s="176">
        <v>-67</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277</v>
      </c>
      <c r="AM60" s="126">
        <v>214876</v>
      </c>
      <c r="AN60" s="133">
        <v>67550</v>
      </c>
      <c r="AO60" s="143">
        <v>65.3</v>
      </c>
      <c r="AP60" s="154">
        <v>117844</v>
      </c>
      <c r="AQ60" s="167">
        <v>-1</v>
      </c>
      <c r="AR60" s="177">
        <v>66.3</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524</v>
      </c>
      <c r="AL61" s="123"/>
      <c r="AM61" s="125">
        <v>833024</v>
      </c>
      <c r="AN61" s="132">
        <v>256699</v>
      </c>
      <c r="AO61" s="142">
        <v>61.6</v>
      </c>
      <c r="AP61" s="153">
        <v>293634</v>
      </c>
      <c r="AQ61" s="168">
        <v>-2.7</v>
      </c>
      <c r="AR61" s="176">
        <v>64.3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277</v>
      </c>
      <c r="AM62" s="126">
        <v>182270</v>
      </c>
      <c r="AN62" s="133">
        <v>56450</v>
      </c>
      <c r="AO62" s="143">
        <v>0.8</v>
      </c>
      <c r="AP62" s="154">
        <v>123717</v>
      </c>
      <c r="AQ62" s="167">
        <v>2.4</v>
      </c>
      <c r="AR62" s="177">
        <v>-1.6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HJTDEraNwygk0IL8UQreFuQZdfIy7oMIWmBgSlBBOPryuExFIj3fDbPUOyV3zM28mgviCUngG6t77+ZEChR9pw==" saltValue="ABCc1Zt8Jc3C6ag7iU+vr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Normal="120" zoomScaleSheetLayoutView="100"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LAqM9g9FtnXcVh1YVI2remNni1lMOIdDKwX9ukPI3NuF2cbfq+SSF+ZHbR5ewi9sUreyNoemoIKkEAntwFJxQ==" saltValue="jjcFpbPSBEVHtQYjI3bzeQ=="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48c202jwe5ulem/YyhOFWvGvtM0Zmi0+b7URwdNl5mxqz4RH7himwGwXvTHHxQXjXrDF5s4k785Jm5Tbxx4tA==" saltValue="RBdHLQFkKU9kryOWcaZeD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526</v>
      </c>
      <c r="G46" s="194" t="s">
        <v>376</v>
      </c>
      <c r="H46" s="194" t="s">
        <v>217</v>
      </c>
      <c r="I46" s="194" t="s">
        <v>440</v>
      </c>
      <c r="J46" s="199" t="s">
        <v>527</v>
      </c>
    </row>
    <row r="47" spans="2:10" ht="57.75" customHeight="1" x14ac:dyDescent="0.15">
      <c r="B47" s="185"/>
      <c r="C47" s="1052" t="s">
        <v>3</v>
      </c>
      <c r="D47" s="1052"/>
      <c r="E47" s="1053"/>
      <c r="F47" s="191">
        <v>18.850000000000001</v>
      </c>
      <c r="G47" s="195">
        <v>18.34</v>
      </c>
      <c r="H47" s="195">
        <v>18.73</v>
      </c>
      <c r="I47" s="195">
        <v>19.559999999999999</v>
      </c>
      <c r="J47" s="200">
        <v>18.62</v>
      </c>
    </row>
    <row r="48" spans="2:10" ht="57.75" customHeight="1" x14ac:dyDescent="0.15">
      <c r="B48" s="186"/>
      <c r="C48" s="1054" t="s">
        <v>4</v>
      </c>
      <c r="D48" s="1054"/>
      <c r="E48" s="1055"/>
      <c r="F48" s="192">
        <v>4.25</v>
      </c>
      <c r="G48" s="196">
        <v>7.05</v>
      </c>
      <c r="H48" s="196">
        <v>6.97</v>
      </c>
      <c r="I48" s="196">
        <v>5.9</v>
      </c>
      <c r="J48" s="201">
        <v>5.88</v>
      </c>
    </row>
    <row r="49" spans="2:10" ht="57.75" customHeight="1" x14ac:dyDescent="0.15">
      <c r="B49" s="187"/>
      <c r="C49" s="1056" t="s">
        <v>12</v>
      </c>
      <c r="D49" s="1056"/>
      <c r="E49" s="1057"/>
      <c r="F49" s="193" t="s">
        <v>514</v>
      </c>
      <c r="G49" s="197">
        <v>2.2200000000000002</v>
      </c>
      <c r="H49" s="197">
        <v>4.17</v>
      </c>
      <c r="I49" s="197" t="s">
        <v>528</v>
      </c>
      <c r="J49" s="202">
        <v>7.91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i/tjc32Swst6dVd2syuZjbP+Vp+wy0bpww0vv2ay5HU7lWVsCyXhUb5QIYNTRBPhP7ppVcPjDk6E/R+OPvIUQ==" saltValue="2BKWdtAZJGq/4ZpyIQDVG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2020-09-17T06:41:42Z</cp:lastPrinted>
  <dcterms:created xsi:type="dcterms:W3CDTF">2020-02-10T02:31:13Z</dcterms:created>
  <dcterms:modified xsi:type="dcterms:W3CDTF">2020-09-17T06:43:36Z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2020-09-17T02:56:56Z</vt:filetime>
  </property>
</Properties>
</file>