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<sst xmlns="http://schemas.openxmlformats.org/spreadsheetml/2006/main" count="1134" uniqueCount="601">
  <si>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</si>
  <si>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</si>
  <si>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</si>
  <si>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</si>
  <si>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</si>
  <si>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</si>
  <si>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</si>
  <si>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</si>
  <si>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</si>
  <si>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</si>
  <si>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</si>
  <si>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</si>
  <si>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</si>
  <si>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</si>
  <si>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</si>
  <si>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</si>
  <si>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</si>
  <si>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</si>
  <si>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</si>
  <si>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</si>
  <si>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</si>
  <si>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</si>
  <si>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</si>
  <si>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</si>
  <si>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</si>
  <si>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</si>
  <si>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</si>
  <si>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</si>
  <si>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</si>
  <si>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</si>
  <si>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</si>
  <si>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</si>
  <si>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</si>
  <si>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</si>
  <si>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</si>
  <si>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</si>
  <si>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</si>
  <si>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</si>
  <si>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</si>
  <si>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</si>
  <si>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</si>
  <si>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</si>
  <si>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</si>
  <si>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</si>
  <si>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</si>
  <si>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</si>
  <si>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</si>
  <si>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</si>
  <si>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</si>
  <si>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</si>
  <si>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</si>
  <si>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</si>
  <si>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</si>
  <si>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</si>
  <si>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</si>
  <si>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</si>
  <si>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</si>
  <si>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</si>
  <si>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</si>
  <si>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</si>
  <si>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</si>
  <si>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</si>
  <si>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</si>
  <si>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</si>
  <si>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</si>
  <si>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</si>
  <si>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</si>
  <si>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</si>
  <si>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</si>
  <si>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</si>
  <si>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</si>
  <si>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</si>
  <si>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</si>
  <si>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</si>
  <si>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</si>
  <si>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</si>
  <si>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</si>
  <si>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</si>
  <si>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</si>
  <si>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</si>
  <si>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</si>
  <si>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</si>
  <si>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</si>
  <si>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</si>
  <si>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</si>
  <si>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</si>
  <si>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</si>
  <si>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</si>
  <si>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</si>
  <si>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</si>
  <si>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</si>
  <si>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</si>
  <si>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</si>
  <si>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</si>
  <si>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</si>
  <si>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</si>
  <si>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</si>
  <si>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</si>
  <si>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</si>
  <si>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</si>
  <si>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</si>
  <si>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</si>
  <si>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</si>
  <si>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</si>
  <si>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</si>
  <si>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</si>
  <si>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</si>
  <si>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</si>
  <si>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</si>
  <si>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</si>
  <si>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</si>
  <si>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</si>
  <si>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</si>
  <si>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</si>
  <si>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</si>
  <si>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</si>
  <si>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</si>
  <si>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</si>
  <si>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</si>
  <si>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</si>
  <si>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</si>
  <si>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</si>
  <si>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</si>
  <si>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</si>
  <si>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</si>
  <si>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</si>
  <si>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</si>
  <si>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</si>
  <si>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</si>
  <si>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</si>
  <si>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</si>
  <si>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</si>
  <si>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</si>
  <si>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</si>
  <si>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</si>
  <si>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</si>
  <si>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</si>
  <si>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</si>
  <si>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</si>
  <si>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</si>
  <si>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</si>
  <si>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</si>
  <si>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</si>
  <si>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</si>
  <si>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</si>
  <si>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</si>
  <si>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</si>
  <si>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</si>
  <si>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</si>
  <si>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</si>
  <si>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</si>
  <si>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</si>
  <si>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</si>
  <si>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</si>
  <si>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</si>
  <si>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</si>
  <si>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</si>
  <si>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</si>
  <si>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</si>
  <si>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</si>
  <si>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</si>
  <si>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</si>
  <si>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</si>
  <si>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</si>
  <si>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</si>
  <si>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</si>
  <si>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</si>
  <si>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</si>
  <si>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</si>
  <si>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</si>
  <si>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</si>
  <si>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</si>
  <si>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</si>
  <si>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</si>
  <si>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</si>
  <si>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</si>
  <si>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</si>
  <si>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</si>
  <si>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</si>
  <si>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</si>
  <si>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</si>
  <si>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</si>
  <si>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</si>
  <si>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</si>
  <si>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</si>
  <si>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</si>
  <si>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</si>
  <si>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</si>
  <si>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</si>
  <si>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</si>
  <si>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</si>
  <si>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</si>
  <si>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</si>
  <si>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</si>
  <si>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</si>
  <si>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</si>
  <si>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</si>
  <si>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</si>
  <si>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</si>
  <si>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</si>
  <si>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</si>
  <si>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</si>
  <si>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</si>
  <si>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</si>
  <si>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</si>
  <si>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</si>
  <si>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</si>
  <si>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</si>
  <si>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</si>
  <si>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</si>
  <si>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</si>
  <si>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</si>
  <si>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秋田県八郎潟町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</si>
  <si>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</si>
  <si>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</si>
  <si>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</si>
  <si>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</si>
  <si>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</si>
  <si>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</si>
  <si>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</si>
  <si>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</si>
  <si>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</si>
  <si>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</si>
  <si>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</si>
  <si>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</si>
  <si>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</si>
  <si>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</si>
  <si>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</si>
  <si>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</si>
  <si>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</si>
  <si>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</si>
  <si>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</si>
  <si>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</si>
  <si>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</si>
  <si>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</si>
  <si>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</si>
  <si>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</si>
  <si>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</si>
  <si>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</si>
  <si>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</si>
  <si>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</si>
  <si>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</si>
  <si>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</si>
  <si>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</si>
  <si>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</si>
  <si>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</si>
  <si>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</si>
  <si>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</si>
  <si>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</si>
  <si>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</si>
  <si>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</si>
  <si>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</si>
  <si>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</si>
  <si>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</si>
  <si>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</si>
  <si>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</si>
  <si>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</si>
  <si>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</si>
  <si>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</si>
  <si>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</si>
  <si>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</si>
  <si>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</si>
  <si>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</si>
  <si>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</si>
  <si>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</si>
  <si>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</si>
  <si>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</si>
  <si>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</si>
  <si>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</si>
  <si>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</si>
  <si>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</si>
  <si>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</si>
  <si>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</si>
  <si>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</si>
  <si>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</si>
  <si>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</si>
  <si>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</si>
  <si>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</si>
  <si>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</si>
  <si>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</si>
  <si>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</si>
  <si>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</si>
  <si>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</si>
  <si>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</si>
  <si>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</si>
  <si>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</si>
  <si>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</si>
  <si>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</si>
  <si>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</si>
  <si>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</si>
  <si>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</si>
  <si>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</si>
  <si>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</si>
  <si>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</si>
  <si>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</si>
  <si>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</si>
  <si>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</si>
  <si>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</si>
  <si>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</si>
  <si>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</si>
  <si>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</si>
  <si>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</si>
  <si>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</si>
  <si>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</si>
  <si>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</si>
  <si>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</si>
  <si>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</si>
  <si>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</si>
  <si>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</si>
  <si>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</si>
  <si>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</si>
  <si>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</si>
  <si>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</si>
  <si>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</si>
  <si>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</si>
  <si>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</si>
  <si>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</si>
  <si>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</si>
  <si>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</si>
  <si>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</si>
  <si>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</si>
  <si>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</si>
  <si>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</si>
  <si>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</si>
  <si>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</si>
  <si>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</si>
  <si>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</si>
  <si>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</si>
  <si>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</si>
  <si>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</si>
  <si>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</si>
  <si>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</si>
  <si>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</si>
  <si>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</si>
  <si>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</si>
  <si>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</si>
  <si>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</si>
  <si>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</si>
  <si>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</si>
  <si>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</si>
  <si>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</si>
  <si>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</si>
  <si>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</si>
  <si>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</si>
  <si>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</si>
  <si>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</si>
  <si>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</si>
  <si>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</si>
  <si>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</si>
  <si>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</si>
  <si>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</si>
  <si>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</si>
  <si>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</si>
  <si>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</si>
  <si>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</si>
  <si>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</si>
  <si>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</si>
  <si>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</si>
  <si>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</si>
  <si>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</si>
  <si>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</si>
  <si>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秋田県八郎潟町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</si>
  <si>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</si>
  <si>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</si>
  <si>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</si>
  <si>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</si>
  <si>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</si>
  <si>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</si>
  <si>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</si>
  <si>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</si>
  <si>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</si>
  <si>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</si>
  <si>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</si>
  <si>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</si>
  <si>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</si>
  <si>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</si>
  <si>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</si>
  <si>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</si>
  <si>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</si>
  <si>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</si>
  <si>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</si>
  <si>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</si>
  <si>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</si>
  <si>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</si>
  <si>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</si>
  <si>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</si>
  <si>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</si>
  <si>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</si>
  <si>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</si>
  <si>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</si>
  <si>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</si>
  <si>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</si>
  <si>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</si>
  <si>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</si>
  <si>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</si>
  <si>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</si>
  <si>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</si>
  <si>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</si>
  <si>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</si>
  <si>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</si>
  <si>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</si>
  <si>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</si>
  <si>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</si>
  <si>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</si>
  <si>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</si>
  <si>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</si>
  <si>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</si>
  <si>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</si>
  <si>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</si>
  <si>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</si>
  <si>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</si>
  <si>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</si>
  <si>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</si>
  <si>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</si>
  <si>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</si>
  <si>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</si>
  <si>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</si>
  <si>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</si>
  <si>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</si>
  <si>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</si>
  <si>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</si>
  <si>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</si>
  <si>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</si>
  <si>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</si>
  <si>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</si>
  <si>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</si>
  <si>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</si>
  <si>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</si>
  <si>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</si>
  <si>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</si>
  <si>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</si>
  <si>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</si>
  <si>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</si>
  <si>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</si>
  <si>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</si>
  <si>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</si>
  <si>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</si>
  <si>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</si>
  <si>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</si>
  <si>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</si>
  <si>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</si>
  <si>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</si>
  <si>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</si>
  <si>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</si>
  <si>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</si>
  <si>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</si>
  <si>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</si>
  <si>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</si>
  <si>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</si>
  <si>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</si>
  <si>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</si>
  <si>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</si>
  <si>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</si>
  <si>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</si>
  <si>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</si>
  <si>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</si>
  <si>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</si>
  <si>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</si>
  <si>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</si>
  <si>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</si>
  <si>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</si>
  <si>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</si>
  <si>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</si>
  <si>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</si>
  <si>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</si>
  <si>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</si>
  <si>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</si>
  <si>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</si>
  <si>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</si>
  <si>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</si>
  <si>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介護保険特別会計（サービス勘定）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</si>
  <si>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</si>
  <si>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</si>
  <si>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</si>
  <si>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</si>
  <si>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</si>
  <si>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</si>
  <si>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</si>
  <si>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</si>
  <si>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</si>
  <si>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</si>
  <si>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</si>
  <si>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</si>
  <si>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</si>
  <si>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</si>
  <si>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</si>
  <si>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</si>
  <si>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</si>
  <si>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</si>
  <si>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</si>
  <si>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</si>
  <si>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</si>
  <si>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</si>
  <si>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</si>
  <si>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</si>
  <si>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</si>
  <si>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</si>
  <si>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</si>
  <si>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</si>
  <si>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</si>
  <si>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</si>
  <si>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</si>
  <si>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</si>
  <si>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</si>
  <si>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</si>
  <si>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</si>
  <si>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</si>
  <si>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</si>
  <si>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</si>
  <si>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</si>
  <si>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</si>
  <si>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</si>
  <si>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</si>
  <si>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</si>
  <si>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</si>
  <si>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</si>
  <si>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</si>
  <si>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</si>
  <si>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</si>
  <si>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</si>
  <si>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</si>
  <si>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</si>
  <si>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</si>
  <si>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</si>
  <si>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</si>
  <si>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</si>
  <si>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</si>
  <si>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</si>
  <si>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</si>
  <si>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</si>
  <si>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</si>
  <si>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</si>
  <si>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</si>
  <si>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</si>
  <si>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</si>
  <si>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</si>
  <si>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</si>
  <si>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</si>
  <si>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</si>
  <si>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</si>
  <si>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</si>
  <si>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</si>
  <si>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</si>
  <si>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</si>
  <si>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</si>
  <si>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</si>
  <si>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</si>
  <si>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</si>
  <si>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</si>
  <si>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</si>
  <si>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</si>
  <si>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</si>
  <si>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</si>
  <si>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</si>
  <si>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</si>
  <si>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</si>
  <si>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</si>
  <si>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</si>
  <si>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</si>
  <si>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上水道特別会計</t>
  </si>
  <si>
    <t>国民健康保険特別会計</t>
  </si>
  <si>
    <t>一般会計</t>
  </si>
  <si>
    <t>介護保険特別会計(保険事業勘定)</t>
  </si>
  <si>
    <t>公共下水道事業特別会計</t>
  </si>
  <si>
    <t>後期高齢者医療特別会計</t>
  </si>
  <si>
    <t>介護保険特別会計(サービス勘定)</t>
  </si>
  <si>
    <t>その他会計（赤字）</t>
  </si>
  <si>
    <t>その他会計（黒字）</t>
  </si>
  <si>
    <t>H25末</t>
    <phoneticPr fontId="5"/>
  </si>
  <si>
    <t>H26末</t>
    <phoneticPr fontId="5"/>
  </si>
  <si>
    <t>H27末</t>
    <phoneticPr fontId="5"/>
  </si>
  <si>
    <t>H28末</t>
    <phoneticPr fontId="5"/>
  </si>
  <si>
    <t>H29末</t>
    <phoneticPr fontId="5"/>
  </si>
  <si>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</si>
  <si>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8"/>
  </si>
  <si>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8"/>
  </si>
  <si>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8"/>
  </si>
  <si>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8"/>
  </si>
  <si>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</si>
  <si>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</si>
  <si>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8"/>
  </si>
  <si>
    <t>秋田県後期高齢者医療広域連合（後期高齢者医療特別会計）</t>
    <rPh sb="15" eb="17">
      <t>コウキ</t>
    </rPh>
    <rPh sb="17" eb="20">
      <t>コウレイシャ</t>
    </rPh>
    <rPh sb="20" eb="22">
      <t>イリョウ</t>
    </rPh>
    <rPh sb="22" eb="24">
      <t>トクベツ</t>
    </rPh>
    <rPh sb="24" eb="26">
      <t>カイケイ</t>
    </rPh>
    <phoneticPr fontId="38"/>
  </si>
  <si>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8"/>
  </si>
  <si>
    <t>-</t>
    <phoneticPr fontId="2"/>
  </si>
  <si>
    <t>地域福祉基金</t>
    <rPh sb="0" eb="2">
      <t>チイキ</t>
    </rPh>
    <rPh sb="2" eb="4">
      <t>フクシ</t>
    </rPh>
    <rPh sb="4" eb="6">
      <t>キキン</t>
    </rPh>
    <phoneticPr fontId="2"/>
  </si>
  <si>
    <t>地域振興施設整備基金</t>
    <rPh sb="0" eb="2">
      <t>チイキ</t>
    </rPh>
    <rPh sb="2" eb="4">
      <t>シンコウ</t>
    </rPh>
    <rPh sb="4" eb="6">
      <t>シセツ</t>
    </rPh>
    <rPh sb="6" eb="8">
      <t>セイビ</t>
    </rPh>
    <rPh sb="8" eb="10">
      <t>キキン</t>
    </rPh>
    <phoneticPr fontId="2"/>
  </si>
  <si>
    <t>がんばれふるさと基金</t>
    <rPh sb="8" eb="10">
      <t>キキン</t>
    </rPh>
    <phoneticPr fontId="2"/>
  </si>
  <si>
    <t>ふるさと保全対策基金</t>
    <rPh sb="4" eb="6">
      <t>ホゼン</t>
    </rPh>
    <rPh sb="6" eb="8">
      <t>タイサク</t>
    </rPh>
    <rPh sb="8" eb="10">
      <t>キキン</t>
    </rPh>
    <phoneticPr fontId="2"/>
  </si>
  <si>
    <t>まちづくり人材育成基金</t>
    <rPh sb="5" eb="7">
      <t>ジンザイ</t>
    </rPh>
    <rPh sb="7" eb="9">
      <t>イクセイ</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</si>
  <si>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</si>
  <si>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</si>
  <si>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</si>
  <si>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</si>
  <si>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</si>
  <si>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</si>
  <si>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</si>
  <si>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</si>
  <si>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</si>
  <si>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</si>
  <si>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数値は記入されていないが、公共施設の老朽化に伴い維持補修費等の増加が見込まれるため、八郎潟町公共施設等総合管理計画に基づき、施設の将来性も考慮しながら計画的な支出を行い、健全な財政運営に努める。</t>
    <phoneticPr fontId="5"/>
  </si>
  <si>
    <t>将来負担比率は平成２６年度以降比率なしとなっている。これは、財政調整基金への積立による充当可能財源等が増加しているためである。今後は役場新庁舎建設事業等の大型建設事業により、基金を大きく取崩す予定であることから、比率の増加が見込まれる。そのため、実施事業を精査し、地方債の発行抑制により財政の健全化に努める。
実質公債費比率は、類似団体平均を１．５ポイント上回っているが、これは公営企業債の元利償還金に対する繰入金の増加と分母である普通交付税が減少したことが要因である。将来負担比率と同様、各会計において実施事業を精査し、地方債発行の抑制及び繰上償還の実施などにより財政の健全化に努める。</t>
    <rPh sb="30" eb="36">
      <t>ザイセイチョウセイキキン</t>
    </rPh>
    <rPh sb="38" eb="40">
      <t>ツミタテ</t>
    </rPh>
    <rPh sb="43" eb="45">
      <t>ジュウトウ</t>
    </rPh>
    <rPh sb="45" eb="47">
      <t>カノウ</t>
    </rPh>
    <rPh sb="47" eb="49">
      <t>ザイゲン</t>
    </rPh>
    <rPh sb="49" eb="50">
      <t>トウ</t>
    </rPh>
    <rPh sb="51" eb="53">
      <t>ゾウカ</t>
    </rPh>
    <rPh sb="63" eb="65">
      <t>コンゴ</t>
    </rPh>
    <rPh sb="123" eb="125">
      <t>ジッシ</t>
    </rPh>
    <rPh sb="125" eb="127">
      <t>ジギョウ</t>
    </rPh>
    <rPh sb="128" eb="130">
      <t>セイサ</t>
    </rPh>
    <rPh sb="189" eb="193">
      <t>コウエイキギョウ</t>
    </rPh>
    <rPh sb="193" eb="194">
      <t>サイ</t>
    </rPh>
    <rPh sb="195" eb="200">
      <t>ガンリショウカンキン</t>
    </rPh>
    <rPh sb="201" eb="202">
      <t>タイ</t>
    </rPh>
    <rPh sb="204" eb="207">
      <t>クリイレキン</t>
    </rPh>
    <rPh sb="208" eb="210">
      <t>ゾウカ</t>
    </rPh>
    <rPh sb="211" eb="213">
      <t>ブンボ</t>
    </rPh>
    <rPh sb="216" eb="221">
      <t>フツウコウフゼイ</t>
    </rPh>
    <rPh sb="222" eb="22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</si>
</sst>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6"/>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40"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39" fillId="0" borderId="34" xfId="5" applyNumberFormat="1" applyFont="1" applyBorder="1" applyAlignment="1" applyProtection="1">
      <alignment horizontal="right" vertical="center" shrinkToFit="1"/>
      <protection locked="0"/>
    </xf>
    <xf numFmtId="177" fontId="39" fillId="0" borderId="35" xfId="5" applyNumberFormat="1" applyFont="1" applyBorder="1" applyAlignment="1" applyProtection="1">
      <alignment horizontal="right" vertical="center" shrinkToFit="1"/>
      <protection locked="0"/>
    </xf>
    <xf numFmtId="177" fontId="39" fillId="0" borderId="21" xfId="5" applyNumberFormat="1" applyFont="1" applyBorder="1" applyAlignment="1" applyProtection="1">
      <alignment horizontal="right" vertical="center" shrinkToFit="1"/>
      <protection locked="0"/>
    </xf>
    <xf numFmtId="177" fontId="39"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7" fillId="0" borderId="112" xfId="14" applyFont="1" applyBorder="1" applyAlignment="1" applyProtection="1">
      <alignment horizontal="left" vertical="center" shrinkToFit="1"/>
      <protection locked="0"/>
    </xf>
    <xf numFmtId="0" fontId="37" fillId="0" borderId="113" xfId="14" applyFont="1" applyBorder="1" applyAlignment="1" applyProtection="1">
      <alignment horizontal="left" vertical="center" shrinkToFit="1"/>
      <protection locked="0"/>
    </xf>
    <xf numFmtId="0" fontId="37" fillId="0" borderId="114" xfId="14"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7" fillId="0" borderId="98" xfId="14" applyFont="1" applyBorder="1" applyAlignment="1" applyProtection="1">
      <alignment horizontal="left" vertical="center" shrinkToFit="1"/>
      <protection locked="0"/>
    </xf>
    <xf numFmtId="0" fontId="37" fillId="0" borderId="99" xfId="14" applyFont="1" applyBorder="1" applyAlignment="1" applyProtection="1">
      <alignment horizontal="left" vertical="center" shrinkToFit="1"/>
      <protection locked="0"/>
    </xf>
    <xf numFmtId="0" fontId="37" fillId="0" borderId="100" xfId="14"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9" fillId="0" borderId="39" xfId="1" applyFont="1" applyBorder="1" applyAlignment="1" applyProtection="1">
      <alignment horizontal="left" vertical="center" wrapText="1"/>
      <protection locked="0"/>
    </xf>
    <xf numFmtId="0" fontId="39" fillId="0" borderId="31" xfId="1" applyFont="1" applyBorder="1" applyAlignment="1" applyProtection="1">
      <alignment horizontal="left" vertical="center" wrapText="1"/>
      <protection locked="0"/>
    </xf>
    <xf numFmtId="0" fontId="39" fillId="0" borderId="32" xfId="1" applyFont="1" applyBorder="1" applyAlignment="1" applyProtection="1">
      <alignment horizontal="left" vertical="center" wrapText="1"/>
      <protection locked="0"/>
    </xf>
    <xf numFmtId="0" fontId="39" fillId="0" borderId="44" xfId="1" applyFont="1" applyBorder="1" applyAlignment="1" applyProtection="1">
      <alignment horizontal="left" vertical="center" wrapText="1"/>
      <protection locked="0"/>
    </xf>
    <xf numFmtId="0" fontId="39" fillId="0" borderId="18" xfId="1" applyFont="1" applyBorder="1" applyAlignment="1" applyProtection="1">
      <alignment horizontal="left" vertical="center" wrapText="1"/>
      <protection locked="0"/>
    </xf>
    <xf numFmtId="0" fontId="39"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5984-4452-895F-D10D5BD438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171284</c:v>
                </c:pt>
                <c:pt idx="1">
                  <c:v>33653</c:v>
                </c:pt>
                <c:pt idx="2">
                  <c:v>45185</c:v>
                </c:pt>
                <c:pt idx="3">
                  <c:v>71465</c:v>
                </c:pt>
                <c:pt idx="4">
                  <c:v>91762</c:v>
                </c:pt>
              </c:numCache>
            </c:numRef>
          </c:val>
          <c:smooth val="0"/>
          <c:extLst xmlns:c16r2="http://schemas.microsoft.com/office/drawing/2015/06/chart">
            <c:ext xmlns:c16="http://schemas.microsoft.com/office/drawing/2014/chart" uri="{C3380CC4-5D6E-409C-BE32-E72D297353CC}">
              <c16:uniqueId val="{00000001-5984-4452-895F-D10D5BD43864}"/>
            </c:ext>
          </c:extLst>
        </c:ser>
        <c:dLbls>
          <c:showLegendKey val="0"/>
          <c:showVal val="0"/>
          <c:showCatName val="0"/>
          <c:showSerName val="0"/>
          <c:showPercent val="0"/>
          <c:showBubbleSize val="0"/>
        </c:dLbls>
        <c:marker val="1"/>
        <c:smooth val="0"/>
        <c:axId val="255445248"/>
        <c:axId val="257888640"/>
      </c:lineChart>
      <c:catAx>
        <c:axId val="255445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888640"/>
        <c:crosses val="autoZero"/>
        <c:auto val="1"/>
        <c:lblAlgn val="ctr"/>
        <c:lblOffset val="100"/>
        <c:tickLblSkip val="1"/>
        <c:tickMarkSkip val="1"/>
        <c:noMultiLvlLbl val="0"/>
      </c:catAx>
      <c:valAx>
        <c:axId val="2578886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44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10.220000000000001</c:v>
                </c:pt>
                <c:pt idx="1">
                  <c:v>11.39</c:v>
                </c:pt>
                <c:pt idx="2">
                  <c:v>9.99</c:v>
                </c:pt>
                <c:pt idx="3">
                  <c:v>10.36</c:v>
                </c:pt>
                <c:pt idx="4">
                  <c:v>7.29</c:v>
                </c:pt>
              </c:numCache>
            </c:numRef>
          </c:val>
          <c:extLst xmlns:c16r2="http://schemas.microsoft.com/office/drawing/2015/06/chart">
            <c:ext xmlns:c16="http://schemas.microsoft.com/office/drawing/2014/chart" uri="{C3380CC4-5D6E-409C-BE32-E72D297353CC}">
              <c16:uniqueId val="{00000000-F13A-428E-B8FA-5D3E943863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99.11</c:v>
                </c:pt>
                <c:pt idx="1">
                  <c:v>106.85</c:v>
                </c:pt>
                <c:pt idx="2">
                  <c:v>119.83</c:v>
                </c:pt>
                <c:pt idx="3">
                  <c:v>123.26</c:v>
                </c:pt>
                <c:pt idx="4">
                  <c:v>130.71</c:v>
                </c:pt>
              </c:numCache>
            </c:numRef>
          </c:val>
          <c:extLst xmlns:c16r2="http://schemas.microsoft.com/office/drawing/2015/06/chart">
            <c:ext xmlns:c16="http://schemas.microsoft.com/office/drawing/2014/chart" uri="{C3380CC4-5D6E-409C-BE32-E72D297353CC}">
              <c16:uniqueId val="{00000001-F13A-428E-B8FA-5D3E94386345}"/>
            </c:ext>
          </c:extLst>
        </c:ser>
        <c:dLbls>
          <c:showLegendKey val="0"/>
          <c:showVal val="0"/>
          <c:showCatName val="0"/>
          <c:showSerName val="0"/>
          <c:showPercent val="0"/>
          <c:showBubbleSize val="0"/>
        </c:dLbls>
        <c:gapWidth val="250"/>
        <c:overlap val="100"/>
        <c:axId val="269449472"/>
        <c:axId val="26945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13.51</c:v>
                </c:pt>
                <c:pt idx="1">
                  <c:v>12.43</c:v>
                </c:pt>
                <c:pt idx="2">
                  <c:v>7.97</c:v>
                </c:pt>
                <c:pt idx="3">
                  <c:v>3.06</c:v>
                </c:pt>
                <c:pt idx="4">
                  <c:v>3.44</c:v>
                </c:pt>
              </c:numCache>
            </c:numRef>
          </c:val>
          <c:smooth val="0"/>
          <c:extLst xmlns:c16r2="http://schemas.microsoft.com/office/drawing/2015/06/chart">
            <c:ext xmlns:c16="http://schemas.microsoft.com/office/drawing/2014/chart" uri="{C3380CC4-5D6E-409C-BE32-E72D297353CC}">
              <c16:uniqueId val="{00000002-F13A-428E-B8FA-5D3E94386345}"/>
            </c:ext>
          </c:extLst>
        </c:ser>
        <c:dLbls>
          <c:showLegendKey val="0"/>
          <c:showVal val="0"/>
          <c:showCatName val="0"/>
          <c:showSerName val="0"/>
          <c:showPercent val="0"/>
          <c:showBubbleSize val="0"/>
        </c:dLbls>
        <c:marker val="1"/>
        <c:smooth val="0"/>
        <c:axId val="269449472"/>
        <c:axId val="269455744"/>
      </c:lineChart>
      <c:catAx>
        <c:axId val="2694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455744"/>
        <c:crosses val="autoZero"/>
        <c:auto val="1"/>
        <c:lblAlgn val="ctr"/>
        <c:lblOffset val="100"/>
        <c:tickLblSkip val="1"/>
        <c:tickMarkSkip val="1"/>
        <c:noMultiLvlLbl val="0"/>
      </c:catAx>
      <c:valAx>
        <c:axId val="26945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44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4AD-43BB-979F-C358635C2C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4AD-43BB-979F-C358635C2C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4AD-43BB-979F-C358635C2CD8}"/>
            </c:ext>
          </c:extLst>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4AD-43BB-979F-C358635C2C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0.05</c:v>
                </c:pt>
                <c:pt idx="4">
                  <c:v>#N/A</c:v>
                </c:pt>
                <c:pt idx="5">
                  <c:v>0.01</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4-94AD-43BB-979F-C358635C2CD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0.32</c:v>
                </c:pt>
                <c:pt idx="2">
                  <c:v>#N/A</c:v>
                </c:pt>
                <c:pt idx="3">
                  <c:v>0.43</c:v>
                </c:pt>
                <c:pt idx="4">
                  <c:v>#N/A</c:v>
                </c:pt>
                <c:pt idx="5">
                  <c:v>0.53</c:v>
                </c:pt>
                <c:pt idx="6">
                  <c:v>#N/A</c:v>
                </c:pt>
                <c:pt idx="7">
                  <c:v>0.84</c:v>
                </c:pt>
                <c:pt idx="8">
                  <c:v>#N/A</c:v>
                </c:pt>
                <c:pt idx="9">
                  <c:v>0.79</c:v>
                </c:pt>
              </c:numCache>
            </c:numRef>
          </c:val>
          <c:extLst xmlns:c16r2="http://schemas.microsoft.com/office/drawing/2015/06/chart">
            <c:ext xmlns:c16="http://schemas.microsoft.com/office/drawing/2014/chart" uri="{C3380CC4-5D6E-409C-BE32-E72D297353CC}">
              <c16:uniqueId val="{00000005-94AD-43BB-979F-C358635C2CD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1.1299999999999999</c:v>
                </c:pt>
                <c:pt idx="2">
                  <c:v>#N/A</c:v>
                </c:pt>
                <c:pt idx="3">
                  <c:v>1.5</c:v>
                </c:pt>
                <c:pt idx="4">
                  <c:v>#N/A</c:v>
                </c:pt>
                <c:pt idx="5">
                  <c:v>1.38</c:v>
                </c:pt>
                <c:pt idx="6">
                  <c:v>#N/A</c:v>
                </c:pt>
                <c:pt idx="7">
                  <c:v>1.5</c:v>
                </c:pt>
                <c:pt idx="8">
                  <c:v>#N/A</c:v>
                </c:pt>
                <c:pt idx="9">
                  <c:v>0.94</c:v>
                </c:pt>
              </c:numCache>
            </c:numRef>
          </c:val>
          <c:extLst xmlns:c16r2="http://schemas.microsoft.com/office/drawing/2015/06/chart">
            <c:ext xmlns:c16="http://schemas.microsoft.com/office/drawing/2014/chart" uri="{C3380CC4-5D6E-409C-BE32-E72D297353CC}">
              <c16:uniqueId val="{00000006-94AD-43BB-979F-C358635C2C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10.210000000000001</c:v>
                </c:pt>
                <c:pt idx="2">
                  <c:v>#N/A</c:v>
                </c:pt>
                <c:pt idx="3">
                  <c:v>11.39</c:v>
                </c:pt>
                <c:pt idx="4">
                  <c:v>#N/A</c:v>
                </c:pt>
                <c:pt idx="5">
                  <c:v>9.98</c:v>
                </c:pt>
                <c:pt idx="6">
                  <c:v>#N/A</c:v>
                </c:pt>
                <c:pt idx="7">
                  <c:v>10.36</c:v>
                </c:pt>
                <c:pt idx="8">
                  <c:v>#N/A</c:v>
                </c:pt>
                <c:pt idx="9">
                  <c:v>7.29</c:v>
                </c:pt>
              </c:numCache>
            </c:numRef>
          </c:val>
          <c:extLst xmlns:c16r2="http://schemas.microsoft.com/office/drawing/2015/06/chart">
            <c:ext xmlns:c16="http://schemas.microsoft.com/office/drawing/2014/chart" uri="{C3380CC4-5D6E-409C-BE32-E72D297353CC}">
              <c16:uniqueId val="{00000007-94AD-43BB-979F-C358635C2C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6.83</c:v>
                </c:pt>
                <c:pt idx="2">
                  <c:v>#N/A</c:v>
                </c:pt>
                <c:pt idx="3">
                  <c:v>9.1199999999999992</c:v>
                </c:pt>
                <c:pt idx="4">
                  <c:v>#N/A</c:v>
                </c:pt>
                <c:pt idx="5">
                  <c:v>10.44</c:v>
                </c:pt>
                <c:pt idx="6">
                  <c:v>#N/A</c:v>
                </c:pt>
                <c:pt idx="7">
                  <c:v>9.07</c:v>
                </c:pt>
                <c:pt idx="8">
                  <c:v>#N/A</c:v>
                </c:pt>
                <c:pt idx="9">
                  <c:v>7.85</c:v>
                </c:pt>
              </c:numCache>
            </c:numRef>
          </c:val>
          <c:extLst xmlns:c16r2="http://schemas.microsoft.com/office/drawing/2015/06/chart">
            <c:ext xmlns:c16="http://schemas.microsoft.com/office/drawing/2014/chart" uri="{C3380CC4-5D6E-409C-BE32-E72D297353CC}">
              <c16:uniqueId val="{00000008-94AD-43BB-979F-C358635C2CD8}"/>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6.78</c:v>
                </c:pt>
                <c:pt idx="2">
                  <c:v>#N/A</c:v>
                </c:pt>
                <c:pt idx="3">
                  <c:v>8.31</c:v>
                </c:pt>
                <c:pt idx="4">
                  <c:v>#N/A</c:v>
                </c:pt>
                <c:pt idx="5">
                  <c:v>8.81</c:v>
                </c:pt>
                <c:pt idx="6">
                  <c:v>#N/A</c:v>
                </c:pt>
                <c:pt idx="7">
                  <c:v>8.23</c:v>
                </c:pt>
                <c:pt idx="8">
                  <c:v>#N/A</c:v>
                </c:pt>
                <c:pt idx="9">
                  <c:v>9.7799999999999994</c:v>
                </c:pt>
              </c:numCache>
            </c:numRef>
          </c:val>
          <c:extLst xmlns:c16r2="http://schemas.microsoft.com/office/drawing/2015/06/chart">
            <c:ext xmlns:c16="http://schemas.microsoft.com/office/drawing/2014/chart" uri="{C3380CC4-5D6E-409C-BE32-E72D297353CC}">
              <c16:uniqueId val="{00000009-94AD-43BB-979F-C358635C2CD8}"/>
            </c:ext>
          </c:extLst>
        </c:ser>
        <c:dLbls>
          <c:showLegendKey val="0"/>
          <c:showVal val="0"/>
          <c:showCatName val="0"/>
          <c:showSerName val="0"/>
          <c:showPercent val="0"/>
          <c:showBubbleSize val="0"/>
        </c:dLbls>
        <c:gapWidth val="150"/>
        <c:overlap val="100"/>
        <c:axId val="269853056"/>
        <c:axId val="269854592"/>
      </c:barChart>
      <c:catAx>
        <c:axId val="26985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854592"/>
        <c:crosses val="autoZero"/>
        <c:auto val="1"/>
        <c:lblAlgn val="ctr"/>
        <c:lblOffset val="100"/>
        <c:tickLblSkip val="1"/>
        <c:tickMarkSkip val="1"/>
        <c:noMultiLvlLbl val="0"/>
      </c:catAx>
      <c:valAx>
        <c:axId val="2698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85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315</c:v>
                </c:pt>
                <c:pt idx="5">
                  <c:v>301</c:v>
                </c:pt>
                <c:pt idx="8">
                  <c:v>285</c:v>
                </c:pt>
                <c:pt idx="11">
                  <c:v>289</c:v>
                </c:pt>
                <c:pt idx="14">
                  <c:v>293</c:v>
                </c:pt>
              </c:numCache>
            </c:numRef>
          </c:val>
          <c:extLst xmlns:c16r2="http://schemas.microsoft.com/office/drawing/2015/06/chart">
            <c:ext xmlns:c16="http://schemas.microsoft.com/office/drawing/2014/chart" uri="{C3380CC4-5D6E-409C-BE32-E72D297353CC}">
              <c16:uniqueId val="{00000000-1E08-4FF7-AD08-74B927C625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E08-4FF7-AD08-74B927C625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1E08-4FF7-AD08-74B927C625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18</c:v>
                </c:pt>
                <c:pt idx="6">
                  <c:v>17</c:v>
                </c:pt>
                <c:pt idx="9">
                  <c:v>20</c:v>
                </c:pt>
                <c:pt idx="12">
                  <c:v>19</c:v>
                </c:pt>
              </c:numCache>
            </c:numRef>
          </c:val>
          <c:extLst xmlns:c16r2="http://schemas.microsoft.com/office/drawing/2015/06/chart">
            <c:ext xmlns:c16="http://schemas.microsoft.com/office/drawing/2014/chart" uri="{C3380CC4-5D6E-409C-BE32-E72D297353CC}">
              <c16:uniqueId val="{00000003-1E08-4FF7-AD08-74B927C625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c:v>
                </c:pt>
                <c:pt idx="3">
                  <c:v>114</c:v>
                </c:pt>
                <c:pt idx="6">
                  <c:v>107</c:v>
                </c:pt>
                <c:pt idx="9">
                  <c:v>140</c:v>
                </c:pt>
                <c:pt idx="12">
                  <c:v>158</c:v>
                </c:pt>
              </c:numCache>
            </c:numRef>
          </c:val>
          <c:extLst xmlns:c16r2="http://schemas.microsoft.com/office/drawing/2015/06/chart">
            <c:ext xmlns:c16="http://schemas.microsoft.com/office/drawing/2014/chart" uri="{C3380CC4-5D6E-409C-BE32-E72D297353CC}">
              <c16:uniqueId val="{00000004-1E08-4FF7-AD08-74B927C625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08-4FF7-AD08-74B927C625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E08-4FF7-AD08-74B927C625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354</c:v>
                </c:pt>
                <c:pt idx="3">
                  <c:v>331</c:v>
                </c:pt>
                <c:pt idx="6">
                  <c:v>331</c:v>
                </c:pt>
                <c:pt idx="9">
                  <c:v>305</c:v>
                </c:pt>
                <c:pt idx="12">
                  <c:v>310</c:v>
                </c:pt>
              </c:numCache>
            </c:numRef>
          </c:val>
          <c:extLst xmlns:c16r2="http://schemas.microsoft.com/office/drawing/2015/06/chart">
            <c:ext xmlns:c16="http://schemas.microsoft.com/office/drawing/2014/chart" uri="{C3380CC4-5D6E-409C-BE32-E72D297353CC}">
              <c16:uniqueId val="{00000007-1E08-4FF7-AD08-74B927C6250E}"/>
            </c:ext>
          </c:extLst>
        </c:ser>
        <c:dLbls>
          <c:showLegendKey val="0"/>
          <c:showVal val="0"/>
          <c:showCatName val="0"/>
          <c:showSerName val="0"/>
          <c:showPercent val="0"/>
          <c:showBubbleSize val="0"/>
        </c:dLbls>
        <c:gapWidth val="100"/>
        <c:overlap val="100"/>
        <c:axId val="257749760"/>
        <c:axId val="25775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163</c:v>
                </c:pt>
                <c:pt idx="2">
                  <c:v>#N/A</c:v>
                </c:pt>
                <c:pt idx="3">
                  <c:v>#N/A</c:v>
                </c:pt>
                <c:pt idx="4">
                  <c:v>163</c:v>
                </c:pt>
                <c:pt idx="5">
                  <c:v>#N/A</c:v>
                </c:pt>
                <c:pt idx="6">
                  <c:v>#N/A</c:v>
                </c:pt>
                <c:pt idx="7">
                  <c:v>171</c:v>
                </c:pt>
                <c:pt idx="8">
                  <c:v>#N/A</c:v>
                </c:pt>
                <c:pt idx="9">
                  <c:v>#N/A</c:v>
                </c:pt>
                <c:pt idx="10">
                  <c:v>177</c:v>
                </c:pt>
                <c:pt idx="11">
                  <c:v>#N/A</c:v>
                </c:pt>
                <c:pt idx="12">
                  <c:v>#N/A</c:v>
                </c:pt>
                <c:pt idx="13">
                  <c:v>195</c:v>
                </c:pt>
                <c:pt idx="14">
                  <c:v>#N/A</c:v>
                </c:pt>
              </c:numCache>
            </c:numRef>
          </c:val>
          <c:smooth val="0"/>
          <c:extLst xmlns:c16r2="http://schemas.microsoft.com/office/drawing/2015/06/chart">
            <c:ext xmlns:c16="http://schemas.microsoft.com/office/drawing/2014/chart" uri="{C3380CC4-5D6E-409C-BE32-E72D297353CC}">
              <c16:uniqueId val="{00000008-1E08-4FF7-AD08-74B927C6250E}"/>
            </c:ext>
          </c:extLst>
        </c:ser>
        <c:dLbls>
          <c:showLegendKey val="0"/>
          <c:showVal val="0"/>
          <c:showCatName val="0"/>
          <c:showSerName val="0"/>
          <c:showPercent val="0"/>
          <c:showBubbleSize val="0"/>
        </c:dLbls>
        <c:marker val="1"/>
        <c:smooth val="0"/>
        <c:axId val="257749760"/>
        <c:axId val="257751680"/>
      </c:lineChart>
      <c:catAx>
        <c:axId val="2577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751680"/>
        <c:crosses val="autoZero"/>
        <c:auto val="1"/>
        <c:lblAlgn val="ctr"/>
        <c:lblOffset val="100"/>
        <c:tickLblSkip val="1"/>
        <c:tickMarkSkip val="1"/>
        <c:noMultiLvlLbl val="0"/>
      </c:catAx>
      <c:valAx>
        <c:axId val="25775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7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3453</c:v>
                </c:pt>
                <c:pt idx="5">
                  <c:v>3371</c:v>
                </c:pt>
                <c:pt idx="8">
                  <c:v>3299</c:v>
                </c:pt>
                <c:pt idx="11">
                  <c:v>3221</c:v>
                </c:pt>
                <c:pt idx="14">
                  <c:v>3299</c:v>
                </c:pt>
              </c:numCache>
            </c:numRef>
          </c:val>
          <c:extLst xmlns:c16r2="http://schemas.microsoft.com/office/drawing/2015/06/chart">
            <c:ext xmlns:c16="http://schemas.microsoft.com/office/drawing/2014/chart" uri="{C3380CC4-5D6E-409C-BE32-E72D297353CC}">
              <c16:uniqueId val="{00000000-493F-41E3-8823-92D10223AC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c:v>
                </c:pt>
                <c:pt idx="5">
                  <c:v>15</c:v>
                </c:pt>
                <c:pt idx="8">
                  <c:v>9</c:v>
                </c:pt>
                <c:pt idx="11">
                  <c:v>5</c:v>
                </c:pt>
                <c:pt idx="14">
                  <c:v>4</c:v>
                </c:pt>
              </c:numCache>
            </c:numRef>
          </c:val>
          <c:extLst xmlns:c16r2="http://schemas.microsoft.com/office/drawing/2015/06/chart">
            <c:ext xmlns:c16="http://schemas.microsoft.com/office/drawing/2014/chart" uri="{C3380CC4-5D6E-409C-BE32-E72D297353CC}">
              <c16:uniqueId val="{00000001-493F-41E3-8823-92D10223AC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2397</c:v>
                </c:pt>
                <c:pt idx="5">
                  <c:v>2633</c:v>
                </c:pt>
                <c:pt idx="8">
                  <c:v>2855</c:v>
                </c:pt>
                <c:pt idx="11">
                  <c:v>2920</c:v>
                </c:pt>
                <c:pt idx="14">
                  <c:v>3090</c:v>
                </c:pt>
              </c:numCache>
            </c:numRef>
          </c:val>
          <c:extLst xmlns:c16r2="http://schemas.microsoft.com/office/drawing/2015/06/chart">
            <c:ext xmlns:c16="http://schemas.microsoft.com/office/drawing/2014/chart" uri="{C3380CC4-5D6E-409C-BE32-E72D297353CC}">
              <c16:uniqueId val="{00000002-493F-41E3-8823-92D10223AC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3F-41E3-8823-92D10223AC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93F-41E3-8823-92D10223AC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3F-41E3-8823-92D10223AC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511</c:v>
                </c:pt>
                <c:pt idx="3">
                  <c:v>481</c:v>
                </c:pt>
                <c:pt idx="6">
                  <c:v>459</c:v>
                </c:pt>
                <c:pt idx="9">
                  <c:v>370</c:v>
                </c:pt>
                <c:pt idx="12">
                  <c:v>314</c:v>
                </c:pt>
              </c:numCache>
            </c:numRef>
          </c:val>
          <c:extLst xmlns:c16r2="http://schemas.microsoft.com/office/drawing/2015/06/chart">
            <c:ext xmlns:c16="http://schemas.microsoft.com/office/drawing/2014/chart" uri="{C3380CC4-5D6E-409C-BE32-E72D297353CC}">
              <c16:uniqueId val="{00000006-493F-41E3-8823-92D10223AC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c:v>
                </c:pt>
                <c:pt idx="3">
                  <c:v>166</c:v>
                </c:pt>
                <c:pt idx="6">
                  <c:v>144</c:v>
                </c:pt>
                <c:pt idx="9">
                  <c:v>120</c:v>
                </c:pt>
                <c:pt idx="12">
                  <c:v>109</c:v>
                </c:pt>
              </c:numCache>
            </c:numRef>
          </c:val>
          <c:extLst xmlns:c16r2="http://schemas.microsoft.com/office/drawing/2015/06/chart">
            <c:ext xmlns:c16="http://schemas.microsoft.com/office/drawing/2014/chart" uri="{C3380CC4-5D6E-409C-BE32-E72D297353CC}">
              <c16:uniqueId val="{00000007-493F-41E3-8823-92D10223AC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1867</c:v>
                </c:pt>
                <c:pt idx="3">
                  <c:v>1746</c:v>
                </c:pt>
                <c:pt idx="6">
                  <c:v>1608</c:v>
                </c:pt>
                <c:pt idx="9">
                  <c:v>1701</c:v>
                </c:pt>
                <c:pt idx="12">
                  <c:v>1738</c:v>
                </c:pt>
              </c:numCache>
            </c:numRef>
          </c:val>
          <c:extLst xmlns:c16r2="http://schemas.microsoft.com/office/drawing/2015/06/chart">
            <c:ext xmlns:c16="http://schemas.microsoft.com/office/drawing/2014/chart" uri="{C3380CC4-5D6E-409C-BE32-E72D297353CC}">
              <c16:uniqueId val="{00000008-493F-41E3-8823-92D10223AC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4</c:v>
                </c:pt>
                <c:pt idx="6">
                  <c:v>3</c:v>
                </c:pt>
                <c:pt idx="9">
                  <c:v>2</c:v>
                </c:pt>
                <c:pt idx="12">
                  <c:v>2</c:v>
                </c:pt>
              </c:numCache>
            </c:numRef>
          </c:val>
          <c:extLst xmlns:c16r2="http://schemas.microsoft.com/office/drawing/2015/06/chart">
            <c:ext xmlns:c16="http://schemas.microsoft.com/office/drawing/2014/chart" uri="{C3380CC4-5D6E-409C-BE32-E72D297353CC}">
              <c16:uniqueId val="{00000009-493F-41E3-8823-92D10223AC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3190</c:v>
                </c:pt>
                <c:pt idx="3">
                  <c:v>3076</c:v>
                </c:pt>
                <c:pt idx="6">
                  <c:v>2932</c:v>
                </c:pt>
                <c:pt idx="9">
                  <c:v>2897</c:v>
                </c:pt>
                <c:pt idx="12">
                  <c:v>3047</c:v>
                </c:pt>
              </c:numCache>
            </c:numRef>
          </c:val>
          <c:extLst xmlns:c16r2="http://schemas.microsoft.com/office/drawing/2015/06/chart">
            <c:ext xmlns:c16="http://schemas.microsoft.com/office/drawing/2014/chart" uri="{C3380CC4-5D6E-409C-BE32-E72D297353CC}">
              <c16:uniqueId val="{0000000A-493F-41E3-8823-92D10223AC87}"/>
            </c:ext>
          </c:extLst>
        </c:ser>
        <c:dLbls>
          <c:showLegendKey val="0"/>
          <c:showVal val="0"/>
          <c:showCatName val="0"/>
          <c:showSerName val="0"/>
          <c:showPercent val="0"/>
          <c:showBubbleSize val="0"/>
        </c:dLbls>
        <c:gapWidth val="100"/>
        <c:overlap val="100"/>
        <c:axId val="270239232"/>
        <c:axId val="27024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93F-41E3-8823-92D10223AC87}"/>
            </c:ext>
          </c:extLst>
        </c:ser>
        <c:dLbls>
          <c:showLegendKey val="0"/>
          <c:showVal val="0"/>
          <c:showCatName val="0"/>
          <c:showSerName val="0"/>
          <c:showPercent val="0"/>
          <c:showBubbleSize val="0"/>
        </c:dLbls>
        <c:marker val="1"/>
        <c:smooth val="0"/>
        <c:axId val="270239232"/>
        <c:axId val="270241152"/>
      </c:lineChart>
      <c:catAx>
        <c:axId val="27023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241152"/>
        <c:crosses val="autoZero"/>
        <c:auto val="1"/>
        <c:lblAlgn val="ctr"/>
        <c:lblOffset val="100"/>
        <c:tickLblSkip val="1"/>
        <c:tickMarkSkip val="1"/>
        <c:noMultiLvlLbl val="0"/>
      </c:catAx>
      <c:valAx>
        <c:axId val="27024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23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2492</c:v>
                </c:pt>
                <c:pt idx="1">
                  <c:v>2549</c:v>
                </c:pt>
                <c:pt idx="2">
                  <c:v>2684</c:v>
                </c:pt>
              </c:numCache>
            </c:numRef>
          </c:val>
          <c:extLst xmlns:c16r2="http://schemas.microsoft.com/office/drawing/2015/06/chart">
            <c:ext xmlns:c16="http://schemas.microsoft.com/office/drawing/2014/chart" uri="{C3380CC4-5D6E-409C-BE32-E72D297353CC}">
              <c16:uniqueId val="{00000000-3C4A-4FB0-9CFA-F45BB1A645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169</c:v>
                </c:pt>
                <c:pt idx="1">
                  <c:v>169</c:v>
                </c:pt>
                <c:pt idx="2">
                  <c:v>169</c:v>
                </c:pt>
              </c:numCache>
            </c:numRef>
          </c:val>
          <c:extLst xmlns:c16r2="http://schemas.microsoft.com/office/drawing/2015/06/chart">
            <c:ext xmlns:c16="http://schemas.microsoft.com/office/drawing/2014/chart" uri="{C3380CC4-5D6E-409C-BE32-E72D297353CC}">
              <c16:uniqueId val="{00000001-3C4A-4FB0-9CFA-F45BB1A645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154</c:v>
                </c:pt>
                <c:pt idx="1">
                  <c:v>132</c:v>
                </c:pt>
                <c:pt idx="2">
                  <c:v>137</c:v>
                </c:pt>
              </c:numCache>
            </c:numRef>
          </c:val>
          <c:extLst xmlns:c16r2="http://schemas.microsoft.com/office/drawing/2015/06/chart">
            <c:ext xmlns:c16="http://schemas.microsoft.com/office/drawing/2014/chart" uri="{C3380CC4-5D6E-409C-BE32-E72D297353CC}">
              <c16:uniqueId val="{00000002-3C4A-4FB0-9CFA-F45BB1A64585}"/>
            </c:ext>
          </c:extLst>
        </c:ser>
        <c:dLbls>
          <c:showLegendKey val="0"/>
          <c:showVal val="0"/>
          <c:showCatName val="0"/>
          <c:showSerName val="0"/>
          <c:showPercent val="0"/>
          <c:showBubbleSize val="0"/>
        </c:dLbls>
        <c:gapWidth val="120"/>
        <c:overlap val="100"/>
        <c:axId val="270277248"/>
        <c:axId val="270283136"/>
      </c:barChart>
      <c:catAx>
        <c:axId val="2702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0283136"/>
        <c:crosses val="autoZero"/>
        <c:auto val="1"/>
        <c:lblAlgn val="ctr"/>
        <c:lblOffset val="100"/>
        <c:tickLblSkip val="1"/>
        <c:tickMarkSkip val="1"/>
        <c:noMultiLvlLbl val="0"/>
      </c:catAx>
      <c:valAx>
        <c:axId val="270283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02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{9D83E545-B1DA-4997-8AB5-C191E75F034D}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021-40C6-A0F5-0CA499945BD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{FBD644A5-E854-494A-9439-BAE8848C32E2}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21-40C6-A0F5-0CA499945BD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{1DF5709C-84F6-49AB-97AD-B259ED3EE10B}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21-40C6-A0F5-0CA499945BD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{8BDF824F-CBF7-4C66-BA4E-E04917BAA370}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21-40C6-A0F5-0CA499945BD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{1BBF4DEB-9AAE-4241-B231-CB78E6078D67}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21-40C6-A0F5-0CA499945B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{94DDCD94-B0F4-451B-9AAB-8FD5BD1CBED2}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021-40C6-A0F5-0CA499945B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{7C10510F-0071-49DE-942F-02082A244C87}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021-40C6-A0F5-0CA499945B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{EBEE3A3D-2D98-4AAF-851F-3B4D1EDA767A}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021-40C6-A0F5-0CA499945B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{F7700B38-4724-4D49-985A-EA627A402528}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021-40C6-A0F5-0CA499945B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021-40C6-A0F5-0CA499945B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{AF348CED-E2C2-441B-823F-01B28D1BD265}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021-40C6-A0F5-0CA499945BD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{602693A6-A4A2-4C59-9BA3-E8252522833A}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21-40C6-A0F5-0CA499945BD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{A68B151B-7042-4E1B-80A9-3D4A5756EF13}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21-40C6-A0F5-0CA499945BD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{E061E466-EC18-4FA1-9582-CDD0F6A477BD}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21-40C6-A0F5-0CA499945BD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{87D0D183-DE92-4C54-887F-7C948C508591}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21-40C6-A0F5-0CA499945B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{92CF29F8-BDA2-4BA1-A6F3-2DC1D7118BA0}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021-40C6-A0F5-0CA499945B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{1DF7C47E-601C-4EF6-8DBF-79FABFF1F738}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021-40C6-A0F5-0CA499945B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{50757667-33A1-4C31-8962-F935E5E2EC52}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021-40C6-A0F5-0CA499945B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{AE9EFC5B-D0E1-47C0-8B99-E65EBFD7855F}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021-40C6-A0F5-0CA499945B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D021-40C6-A0F5-0CA499945BDE}"/>
            </c:ext>
          </c:extLst>
        </c:ser>
        <c:dLbls>
          <c:showLegendKey val="0"/>
          <c:showVal val="1"/>
          <c:showCatName val="0"/>
          <c:showSerName val="0"/>
          <c:showPercent val="0"/>
          <c:showBubbleSize val="0"/>
        </c:dLbls>
        <c:axId val="269986048"/>
        <c:axId val="270000512"/>
      </c:scatterChart>
      <c:valAx>
        <c:axId val="269986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000512"/>
        <c:crosses val="autoZero"/>
        <c:crossBetween val="midCat"/>
      </c:valAx>
      <c:valAx>
        <c:axId val="270000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9986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{DD18F676-FFF2-4813-9547-C968AA7EDE8E}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9F-4A45-9F3C-B37DAE089C8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{389E2C8F-4BA2-41BE-8AB2-9F5415D572DD}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9F-4A45-9F3C-B37DAE089C8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{1B022724-8ED8-4715-B367-BA9850F9CF1D}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9F-4A45-9F3C-B37DAE089C8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{D11325B3-7CB4-4A83-9ACC-D8509C9ACA2F}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9F-4A45-9F3C-B37DAE089C8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{82C2CCCB-6F28-4935-8B71-F08F519EDCC0}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9F-4A45-9F3C-B37DAE089C8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{4855EFE5-06AE-4C29-A82C-7CA95F904C64}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9F-4A45-9F3C-B37DAE089C8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{E26A2EDC-319C-4DF7-BA39-559E0DE0611B}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9F-4A45-9F3C-B37DAE089C8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{77FE5283-5321-4AE9-A828-8DB2A462658A}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9F-4A45-9F3C-B37DAE089C8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{78852E16-1C28-4F2E-9B73-3F37EB1A16AF}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9F-4A45-9F3C-B37DAE089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9.4</c:v>
                </c:pt>
                <c:pt idx="16">
                  <c:v>9.1</c:v>
                </c:pt>
                <c:pt idx="24">
                  <c:v>9.3000000000000007</c:v>
                </c:pt>
                <c:pt idx="32">
                  <c:v>10.1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59F-4A45-9F3C-B37DAE089C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{3367F704-10B8-438F-976C-32BF2E65FC54}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9F-4A45-9F3C-B37DAE089C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{0005D8E7-3072-4B2C-BDF7-09608CD9F14A}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9F-4A45-9F3C-B37DAE089C8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{259ACD40-888C-4E86-B6EF-56F26B6ACEBE}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9F-4A45-9F3C-B37DAE089C8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{1270CDE1-99D1-4593-80F9-72AF3F4D151D}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9F-4A45-9F3C-B37DAE089C8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{90003BFD-80DA-4DD9-AD08-B8D37552C94A}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9F-4A45-9F3C-B37DAE089C8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{C6176B68-C570-4175-8941-407BC9070728}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9F-4A45-9F3C-B37DAE089C8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{5AA22976-2164-447D-A405-81E59E0E335A}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9F-4A45-9F3C-B37DAE089C8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{47112827-1A15-4D61-BB9D-A714DB7EE26C}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9F-4A45-9F3C-B37DAE089C8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{EFFFAF3E-C32D-44B0-9A6D-3E5E49F79210}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9F-4A45-9F3C-B37DAE089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F59F-4A45-9F3C-B37DAE089C84}"/>
            </c:ext>
          </c:extLst>
        </c:ser>
        <c:dLbls>
          <c:showLegendKey val="0"/>
          <c:showVal val="1"/>
          <c:showCatName val="0"/>
          <c:showSerName val="0"/>
          <c:showPercent val="0"/>
          <c:showBubbleSize val="0"/>
        </c:dLbls>
        <c:axId val="270907264"/>
        <c:axId val="270168064"/>
      </c:scatterChart>
      <c:valAx>
        <c:axId val="270907264"/>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168064"/>
        <c:crosses val="autoZero"/>
        <c:crossBetween val="midCat"/>
      </c:valAx>
      <c:valAx>
        <c:axId val="270168064"/>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907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に基幹となる産業がないことに加え、長引く景気低迷による個人・法人関係の税収減などから、平成２４年度から７年連続で財政力指数が０．２６となっており、類似団体平均を大きく下回っている。今後と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含まれる普通交付税が減少したものの、分子に含まれる人件費及び扶助費が減少したため、前年度から１．０ポイント減の９２．３％となり、類似団体平均を上回っている。今後も地方税や普通交付税の増加は見込めないことから比率の上昇が懸念されるため、歳出全体について引き続き事務事業の見直しを進めるとともに、人件費については適正な人員管理を行い、全体的な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17399</xdr:rowOff>
    </xdr:from>
    <xdr:to>
      <xdr:col>23</xdr:col>
      <xdr:colOff>133350</xdr:colOff>
      <xdr:row>66</xdr:row>
      <xdr:rowOff>41529</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33309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41529</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229340"/>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19939</xdr:rowOff>
    </xdr:from>
    <xdr:to>
      <xdr:col>15</xdr:col>
      <xdr:colOff>82550</xdr:colOff>
      <xdr:row>65</xdr:row>
      <xdr:rowOff>85090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1641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19939</xdr:rowOff>
    </xdr:from>
    <xdr:to>
      <xdr:col>11</xdr:col>
      <xdr:colOff>31750</xdr:colOff>
      <xdr:row>65</xdr:row>
      <xdr:rowOff>24765</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16418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138049</xdr:rowOff>
    </xdr:from>
    <xdr:to>
      <xdr:col>23</xdr:col>
      <xdr:colOff>184150</xdr:colOff>
      <xdr:row>66</xdr:row>
      <xdr:rowOff>68199</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110126</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5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162179</xdr:rowOff>
    </xdr:from>
    <xdr:to>
      <xdr:col>19</xdr:col>
      <xdr:colOff>184150</xdr:colOff>
      <xdr:row>66</xdr:row>
      <xdr:rowOff>92329</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77106</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9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140589</xdr:rowOff>
    </xdr:from>
    <xdr:to>
      <xdr:col>11</xdr:col>
      <xdr:colOff>82550</xdr:colOff>
      <xdr:row>65</xdr:row>
      <xdr:rowOff>70739</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80916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88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前年度から５，０５５円減少の１３７，３４４円となっている。これは、退職手当組合調整負担金が減額となったため人件費が減少したこと等が主な要因である。今後も人口減少は進むことから、人件費・物件費等の支出について見直しを行い、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63402</xdr:rowOff>
    </xdr:from>
    <xdr:to>
      <xdr:col>23</xdr:col>
      <xdr:colOff>133350</xdr:colOff>
      <xdr:row>81</xdr:row>
      <xdr:rowOff>83731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3950852"/>
          <a:ext cx="8382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71932</xdr:rowOff>
    </xdr:from>
    <xdr:to>
      <xdr:col>19</xdr:col>
      <xdr:colOff>133350</xdr:colOff>
      <xdr:row>81</xdr:row>
      <xdr:rowOff>83731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3959382"/>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61006</xdr:rowOff>
    </xdr:from>
    <xdr:to>
      <xdr:col>15</xdr:col>
      <xdr:colOff>82550</xdr:colOff>
      <xdr:row>81</xdr:row>
      <xdr:rowOff>71932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3948456"/>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22554</xdr:rowOff>
    </xdr:from>
    <xdr:to>
      <xdr:col>11</xdr:col>
      <xdr:colOff>31750</xdr:colOff>
      <xdr:row>81</xdr:row>
      <xdr:rowOff>61006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3910004"/>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12602</xdr:rowOff>
    </xdr:from>
    <xdr:to>
      <xdr:col>23</xdr:col>
      <xdr:colOff>184150</xdr:colOff>
      <xdr:row>81</xdr:row>
      <xdr:rowOff>114202</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39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105329</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82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32931</xdr:rowOff>
    </xdr:from>
    <xdr:to>
      <xdr:col>19</xdr:col>
      <xdr:colOff>184150</xdr:colOff>
      <xdr:row>81</xdr:row>
      <xdr:rowOff>134531</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3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144708</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689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21132</xdr:rowOff>
    </xdr:from>
    <xdr:to>
      <xdr:col>15</xdr:col>
      <xdr:colOff>133350</xdr:colOff>
      <xdr:row>81</xdr:row>
      <xdr:rowOff>122732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3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132909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67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10206</xdr:rowOff>
    </xdr:from>
    <xdr:to>
      <xdr:col>11</xdr:col>
      <xdr:colOff>82550</xdr:colOff>
      <xdr:row>81</xdr:row>
      <xdr:rowOff>111806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121983</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6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143204</xdr:rowOff>
    </xdr:from>
    <xdr:to>
      <xdr:col>7</xdr:col>
      <xdr:colOff>31750</xdr:colOff>
      <xdr:row>81</xdr:row>
      <xdr:rowOff>73354</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8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83531</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6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類似団体中最も低い８８．２ポイントとなっている。これは国及び類似団体と比べ昇格のスピードが遅いことや職員構成の変動などによるものである。今後は、昇格時期の検討や給与水準の適正化に努める。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39688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4122400"/>
          <a:ext cx="0" cy="11763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73554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1224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144056</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71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7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134409</xdr:rowOff>
    </xdr:from>
    <xdr:to>
      <xdr:col>77</xdr:col>
      <xdr:colOff>44450</xdr:colOff>
      <xdr:row>82</xdr:row>
      <xdr:rowOff>73554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0218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529</xdr:rowOff>
    </xdr:from>
    <xdr:to>
      <xdr:col>77</xdr:col>
      <xdr:colOff>95250</xdr:colOff>
      <xdr:row>86</xdr:row>
      <xdr:rowOff>102129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7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81</xdr:row>
      <xdr:rowOff>144463</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0218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529</xdr:rowOff>
    </xdr:from>
    <xdr:to>
      <xdr:col>73</xdr:col>
      <xdr:colOff>44450</xdr:colOff>
      <xdr:row>86</xdr:row>
      <xdr:rowOff>102129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7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86906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81</xdr:row>
      <xdr:rowOff>144463</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382077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10584</xdr:rowOff>
    </xdr:from>
    <xdr:to>
      <xdr:col>68</xdr:col>
      <xdr:colOff>203200</xdr:colOff>
      <xdr:row>86</xdr:row>
      <xdr:rowOff>112184</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22754</xdr:rowOff>
    </xdr:from>
    <xdr:to>
      <xdr:col>77</xdr:col>
      <xdr:colOff>95250</xdr:colOff>
      <xdr:row>82</xdr:row>
      <xdr:rowOff>124354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134531</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385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83609</xdr:rowOff>
    </xdr:from>
    <xdr:to>
      <xdr:col>73</xdr:col>
      <xdr:colOff>44450</xdr:colOff>
      <xdr:row>82</xdr:row>
      <xdr:rowOff>13759</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23936</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93663</xdr:rowOff>
    </xdr:from>
    <xdr:to>
      <xdr:col>68</xdr:col>
      <xdr:colOff>203200</xdr:colOff>
      <xdr:row>82</xdr:row>
      <xdr:rowOff>23813</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33990</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37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53975</xdr:rowOff>
    </xdr:from>
    <xdr:to>
      <xdr:col>64</xdr:col>
      <xdr:colOff>152400</xdr:colOff>
      <xdr:row>80</xdr:row>
      <xdr:rowOff>155575</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165752</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から平成２２年の間に職員数を大幅に削減してから、その水準を維持しており、平成３０年度の一般会計対象職員数は５５人となっている。今後も職員の定員管理に努めながら住民サービスの向上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xmlns=""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21" name="定員管理の状況最小値テキスト">
          <a:extLst>
            <a:ext uri="{FF2B5EF4-FFF2-40B4-BE49-F238E27FC236}">
              <a16:creationId xmlns:a16="http://schemas.microsoft.com/office/drawing/2014/main" xmlns="" id="{00000000-0008-0000-0300-000041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3" name="定員管理の状況最大値テキスト">
          <a:extLst>
            <a:ext uri="{FF2B5EF4-FFF2-40B4-BE49-F238E27FC236}">
              <a16:creationId xmlns:a16="http://schemas.microsoft.com/office/drawing/2014/main" xmlns="" id="{00000000-0008-0000-0300-000043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4052</xdr:rowOff>
    </xdr:from>
    <xdr:to>
      <xdr:col>81</xdr:col>
      <xdr:colOff>44450</xdr:colOff>
      <xdr:row>58</xdr:row>
      <xdr:rowOff>46567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179800" y="9948152"/>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6" name="定員管理の状況平均値テキスト">
          <a:extLst>
            <a:ext uri="{FF2B5EF4-FFF2-40B4-BE49-F238E27FC236}">
              <a16:creationId xmlns:a16="http://schemas.microsoft.com/office/drawing/2014/main" xmlns="" id="{00000000-0008-0000-0300-000046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4052</xdr:rowOff>
    </xdr:from>
    <xdr:to>
      <xdr:col>77</xdr:col>
      <xdr:colOff>44450</xdr:colOff>
      <xdr:row>58</xdr:row>
      <xdr:rowOff>7499</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5290800" y="99481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127242</xdr:rowOff>
    </xdr:from>
    <xdr:to>
      <xdr:col>72</xdr:col>
      <xdr:colOff>203200</xdr:colOff>
      <xdr:row>58</xdr:row>
      <xdr:rowOff>7499</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4401800" y="989989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88174</xdr:rowOff>
    </xdr:from>
    <xdr:to>
      <xdr:col>68</xdr:col>
      <xdr:colOff>152400</xdr:colOff>
      <xdr:row>57</xdr:row>
      <xdr:rowOff>127242</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a:off x="13512800" y="9860824"/>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7" name="フローチャート: 判断 336">
          <a:extLst>
            <a:ext uri="{FF2B5EF4-FFF2-40B4-BE49-F238E27FC236}">
              <a16:creationId xmlns:a16="http://schemas.microsoft.com/office/drawing/2014/main" xmlns="" id="{00000000-0008-0000-0300-000051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167217</xdr:rowOff>
    </xdr:from>
    <xdr:to>
      <xdr:col>81</xdr:col>
      <xdr:colOff>95250</xdr:colOff>
      <xdr:row>58</xdr:row>
      <xdr:rowOff>97367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967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88494</xdr:rowOff>
    </xdr:from>
    <xdr:ext cx="762000" cy="259045"/>
    <xdr:sp macro="" textlink="">
      <xdr:nvSpPr>
        <xdr:cNvPr id="345" name="定員管理の状況該当値テキスト">
          <a:extLst>
            <a:ext uri="{FF2B5EF4-FFF2-40B4-BE49-F238E27FC236}">
              <a16:creationId xmlns:a16="http://schemas.microsoft.com/office/drawing/2014/main" xmlns="" id="{00000000-0008-0000-0300-000059010000}"/>
            </a:ext>
          </a:extLst>
        </xdr:cNvPr>
        <xdr:cNvSpPr txBox="1"/>
      </xdr:nvSpPr>
      <xdr:spPr>
        <a:xfrm>
          <a:off x="17106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124702</xdr:rowOff>
    </xdr:from>
    <xdr:to>
      <xdr:col>77</xdr:col>
      <xdr:colOff>95250</xdr:colOff>
      <xdr:row>58</xdr:row>
      <xdr:rowOff>54852</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61290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65029</xdr:rowOff>
    </xdr:from>
    <xdr:ext cx="7366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798800" y="966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128149</xdr:rowOff>
    </xdr:from>
    <xdr:to>
      <xdr:col>73</xdr:col>
      <xdr:colOff>44450</xdr:colOff>
      <xdr:row>58</xdr:row>
      <xdr:rowOff>58299</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5240000" y="99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68476</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909800" y="966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76442</xdr:rowOff>
    </xdr:from>
    <xdr:to>
      <xdr:col>68</xdr:col>
      <xdr:colOff>203200</xdr:colOff>
      <xdr:row>58</xdr:row>
      <xdr:rowOff>6592</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4351000" y="98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16769</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4020800" y="96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37374</xdr:rowOff>
    </xdr:from>
    <xdr:to>
      <xdr:col>64</xdr:col>
      <xdr:colOff>152400</xdr:colOff>
      <xdr:row>57</xdr:row>
      <xdr:rowOff>138974</xdr:rowOff>
    </xdr:to>
    <xdr:sp macro="" textlink="">
      <xdr:nvSpPr>
        <xdr:cNvPr id="352" name="楕円 351">
          <a:extLst>
            <a:ext uri="{FF2B5EF4-FFF2-40B4-BE49-F238E27FC236}">
              <a16:creationId xmlns:a16="http://schemas.microsoft.com/office/drawing/2014/main" xmlns="" id="{00000000-0008-0000-0300-000060010000}"/>
            </a:ext>
          </a:extLst>
        </xdr:cNvPr>
        <xdr:cNvSpPr/>
      </xdr:nvSpPr>
      <xdr:spPr>
        <a:xfrm>
          <a:off x="134620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149151</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131800" y="957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８ポイント増の１０．１％となっており、類似団体平均を１．５％上回っている。比率の増加は、公営企業債の元利償還金に対する繰入金の増加と分母の標準財政規模に含まれる普通交付税が減少したことが要因である。将来負担比率と同様、各会計において新規事業の実施をできる限り控え、地方債発行の抑制及び繰上償還の実施など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135044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179800" y="69286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70696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5290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78740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135044</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3512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への積立による充当可能財源等が増加したことにより、地方債等将来負担額を上回っており、将来負担比率は平成２６年度から引き続き比率なしとなっている。今後は役場新庁舎建設事業などの大型建設事業のため、基金を大きく取崩す予定であることから、比率の増加が見込まれている。今後は、次世代への負担を少しでも軽減するよう、新規事業の実施をできる限り控え、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１．０ポイント減の２１．８％となっている。これは平成２９年度に増額となっていた退職手当組合調整負担金が平成３０年度には減額となったことが要因である。今後も職員の定員管理及び給与水準の適正化により人件費の抑制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175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０．４ポイント増の１２．５％となっている。これはスクールバス運行委託に係る経費が増額となったためである。今後は施設の老朽化による経費の増加が見込まれるため、平成２８年度に策定した八郎潟町公共施設等総合管理計画に基づき物件費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14</xdr:row>
      <xdr:rowOff>155575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5330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149860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533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149860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132715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004800" y="2527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81915</xdr:rowOff>
    </xdr:from>
    <xdr:to>
      <xdr:col>65</xdr:col>
      <xdr:colOff>53975</xdr:colOff>
      <xdr:row>15</xdr:row>
      <xdr:rowOff>12065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22242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おり、前年度から０．１ポイント減の５．７％となっている。これは保育所措置事業及び児童手当等の減額が要因である。扶助費については、今後も給付対象者の増加等により微増で推移していくことが予想されるため、子ども・子育て支援法など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26988</xdr:rowOff>
    </xdr:from>
    <xdr:to>
      <xdr:col>24</xdr:col>
      <xdr:colOff>25400</xdr:colOff>
      <xdr:row>57</xdr:row>
      <xdr:rowOff>41275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7996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41275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57</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699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112713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1320800" y="96996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161925</xdr:rowOff>
    </xdr:from>
    <xdr:to>
      <xdr:col>20</xdr:col>
      <xdr:colOff>38100</xdr:colOff>
      <xdr:row>57</xdr:row>
      <xdr:rowOff>92075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76852</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前年度から０．２ポイント減の２１．１％となっている。これは平成２９年度に増加した公共下水道特別会計への繰出金が変わらないものの、平成３０年度は後期高齢者医療特別会計への繰出金が減少したことが主な要因である。今後繰出金については各特別会計の健全運営を図り、普通会計の負担軽減に努める。また維持補修費については、施設の老朽化による経費の増加が見込まれるため、施設の将来性等も考慮しながら計画的な支出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20320</xdr:rowOff>
    </xdr:from>
    <xdr:to>
      <xdr:col>82</xdr:col>
      <xdr:colOff>107950</xdr:colOff>
      <xdr:row>60</xdr:row>
      <xdr:rowOff>35560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30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60</xdr:row>
      <xdr:rowOff>35560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100939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96520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113047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５ポイント減の１６．３％となっているが、類似団体平均を上回っている。これは特別養護老人ホーム建設費元利償還金補助事業終了したことが要因である。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152146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152146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124714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110998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増の１４．９％となっている。これは平成２９年度に借入した地方債（据置期間なし）の元金償還が始まったことによるものである。今後も役場新庁舎建設事業などの大型建設事業が予定されているため、新規事業の実施をできる限り控え、繰上償還や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82913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2928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109038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29286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109038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29514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135165</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29514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32113</xdr:rowOff>
    </xdr:from>
    <xdr:to>
      <xdr:col>24</xdr:col>
      <xdr:colOff>76200</xdr:colOff>
      <xdr:row>75</xdr:row>
      <xdr:rowOff>133713</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48640</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7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58238</xdr:rowOff>
    </xdr:from>
    <xdr:to>
      <xdr:col>15</xdr:col>
      <xdr:colOff>149225</xdr:colOff>
      <xdr:row>75</xdr:row>
      <xdr:rowOff>159838</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170015</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24692</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４ポイント減の７７．４％となっているが、類似団体平均を上回っている。これは、平成２９年度に増加している公共下水道事業特別会計への繰出金が変わらないものの、後期高齢者医療特別会計への繰出金及び人件費が減少したためである。今後も経常経費の削減を図るとともに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131899</xdr:rowOff>
    </xdr:from>
    <xdr:to>
      <xdr:col>82</xdr:col>
      <xdr:colOff>107950</xdr:colOff>
      <xdr:row>80</xdr:row>
      <xdr:rowOff>6169</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6764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136798</xdr:rowOff>
    </xdr:from>
    <xdr:to>
      <xdr:col>78</xdr:col>
      <xdr:colOff>69850</xdr:colOff>
      <xdr:row>80</xdr:row>
      <xdr:rowOff>6169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509898"/>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64951</xdr:rowOff>
    </xdr:from>
    <xdr:to>
      <xdr:col>73</xdr:col>
      <xdr:colOff>180975</xdr:colOff>
      <xdr:row>78</xdr:row>
      <xdr:rowOff>136798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43805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64951</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34021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81099</xdr:rowOff>
    </xdr:from>
    <xdr:to>
      <xdr:col>82</xdr:col>
      <xdr:colOff>158750</xdr:colOff>
      <xdr:row>80</xdr:row>
      <xdr:rowOff>11249</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53176</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126819</xdr:rowOff>
    </xdr:from>
    <xdr:to>
      <xdr:col>78</xdr:col>
      <xdr:colOff>120650</xdr:colOff>
      <xdr:row>80</xdr:row>
      <xdr:rowOff>56969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41746</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85998</xdr:rowOff>
    </xdr:from>
    <xdr:to>
      <xdr:col>74</xdr:col>
      <xdr:colOff>31750</xdr:colOff>
      <xdr:row>79</xdr:row>
      <xdr:rowOff>16148</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925</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125928</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71572</xdr:rowOff>
    </xdr:from>
    <xdr:to>
      <xdr:col>29</xdr:col>
      <xdr:colOff>127000</xdr:colOff>
      <xdr:row>19</xdr:row>
      <xdr:rowOff>87291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376747"/>
          <a:ext cx="6477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87291</xdr:rowOff>
    </xdr:from>
    <xdr:to>
      <xdr:col>26</xdr:col>
      <xdr:colOff>50800</xdr:colOff>
      <xdr:row>19</xdr:row>
      <xdr:rowOff>121544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392466"/>
          <a:ext cx="698500" cy="3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121544</xdr:rowOff>
    </xdr:from>
    <xdr:to>
      <xdr:col>22</xdr:col>
      <xdr:colOff>114300</xdr:colOff>
      <xdr:row>19</xdr:row>
      <xdr:rowOff>135617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426719"/>
          <a:ext cx="698500" cy="1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135617</xdr:rowOff>
    </xdr:from>
    <xdr:to>
      <xdr:col>18</xdr:col>
      <xdr:colOff>177800</xdr:colOff>
      <xdr:row>20</xdr:row>
      <xdr:rowOff>8853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440792"/>
          <a:ext cx="698500" cy="4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20772</xdr:rowOff>
    </xdr:from>
    <xdr:to>
      <xdr:col>29</xdr:col>
      <xdr:colOff>177800</xdr:colOff>
      <xdr:row>19</xdr:row>
      <xdr:rowOff>122372</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32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164299</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29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36491</xdr:rowOff>
    </xdr:from>
    <xdr:to>
      <xdr:col>26</xdr:col>
      <xdr:colOff>101600</xdr:colOff>
      <xdr:row>19</xdr:row>
      <xdr:rowOff>138091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34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122868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42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70744</xdr:rowOff>
    </xdr:from>
    <xdr:to>
      <xdr:col>22</xdr:col>
      <xdr:colOff>165100</xdr:colOff>
      <xdr:row>20</xdr:row>
      <xdr:rowOff>894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3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157121</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46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84817</xdr:rowOff>
    </xdr:from>
    <xdr:to>
      <xdr:col>19</xdr:col>
      <xdr:colOff>38100</xdr:colOff>
      <xdr:row>20</xdr:row>
      <xdr:rowOff>14967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3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171194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4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129503</xdr:rowOff>
    </xdr:from>
    <xdr:to>
      <xdr:col>15</xdr:col>
      <xdr:colOff>101600</xdr:colOff>
      <xdr:row>20</xdr:row>
      <xdr:rowOff>59653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43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44430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52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317271</xdr:rowOff>
    </xdr:from>
    <xdr:to>
      <xdr:col>29</xdr:col>
      <xdr:colOff>127000</xdr:colOff>
      <xdr:row>36</xdr:row>
      <xdr:rowOff>45618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927621"/>
          <a:ext cx="647700" cy="7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302049</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91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45618</xdr:rowOff>
    </xdr:from>
    <xdr:to>
      <xdr:col>26</xdr:col>
      <xdr:colOff>50800</xdr:colOff>
      <xdr:row>36</xdr:row>
      <xdr:rowOff>74726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998868"/>
          <a:ext cx="698500" cy="2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74726</xdr:rowOff>
    </xdr:from>
    <xdr:to>
      <xdr:col>22</xdr:col>
      <xdr:colOff>114300</xdr:colOff>
      <xdr:row>36</xdr:row>
      <xdr:rowOff>105093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027976"/>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105093</xdr:rowOff>
    </xdr:from>
    <xdr:to>
      <xdr:col>18</xdr:col>
      <xdr:colOff>177800</xdr:colOff>
      <xdr:row>36</xdr:row>
      <xdr:rowOff>117018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7058343"/>
          <a:ext cx="698500" cy="1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266471</xdr:rowOff>
    </xdr:from>
    <xdr:to>
      <xdr:col>29</xdr:col>
      <xdr:colOff>177800</xdr:colOff>
      <xdr:row>36</xdr:row>
      <xdr:rowOff>25171</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111548</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72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337718</xdr:rowOff>
    </xdr:from>
    <xdr:to>
      <xdr:col>26</xdr:col>
      <xdr:colOff>101600</xdr:colOff>
      <xdr:row>36</xdr:row>
      <xdr:rowOff>96418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94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81195</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3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23926</xdr:rowOff>
    </xdr:from>
    <xdr:to>
      <xdr:col>22</xdr:col>
      <xdr:colOff>165100</xdr:colOff>
      <xdr:row>36</xdr:row>
      <xdr:rowOff>125526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9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110303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06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54293</xdr:rowOff>
    </xdr:from>
    <xdr:to>
      <xdr:col>19</xdr:col>
      <xdr:colOff>38100</xdr:colOff>
      <xdr:row>36</xdr:row>
      <xdr:rowOff>155893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0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140670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09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66218</xdr:rowOff>
    </xdr:from>
    <xdr:to>
      <xdr:col>15</xdr:col>
      <xdr:colOff>101600</xdr:colOff>
      <xdr:row>36</xdr:row>
      <xdr:rowOff>167818</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152595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10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94742</xdr:rowOff>
    </xdr:from>
    <xdr:to>
      <xdr:col>24</xdr:col>
      <xdr:colOff>63500</xdr:colOff>
      <xdr:row>37</xdr:row>
      <xdr:rowOff>127477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38392"/>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94742</xdr:rowOff>
    </xdr:from>
    <xdr:to>
      <xdr:col>19</xdr:col>
      <xdr:colOff>177800</xdr:colOff>
      <xdr:row>38</xdr:row>
      <xdr:rowOff>19068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38392"/>
          <a:ext cx="889000" cy="9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5664</xdr:rowOff>
    </xdr:from>
    <xdr:to>
      <xdr:col>15</xdr:col>
      <xdr:colOff>50800</xdr:colOff>
      <xdr:row>38</xdr:row>
      <xdr:rowOff>19068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520764"/>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5664</xdr:rowOff>
    </xdr:from>
    <xdr:to>
      <xdr:col>10</xdr:col>
      <xdr:colOff>114300</xdr:colOff>
      <xdr:row>38</xdr:row>
      <xdr:rowOff>47947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20764"/>
          <a:ext cx="889000" cy="4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76677</xdr:rowOff>
    </xdr:from>
    <xdr:to>
      <xdr:col>24</xdr:col>
      <xdr:colOff>114300</xdr:colOff>
      <xdr:row>38</xdr:row>
      <xdr:rowOff>6827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55104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43942</xdr:rowOff>
    </xdr:from>
    <xdr:to>
      <xdr:col>20</xdr:col>
      <xdr:colOff>38100</xdr:colOff>
      <xdr:row>37</xdr:row>
      <xdr:rowOff>145542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136669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139718</xdr:rowOff>
    </xdr:from>
    <xdr:to>
      <xdr:col>15</xdr:col>
      <xdr:colOff>101600</xdr:colOff>
      <xdr:row>38</xdr:row>
      <xdr:rowOff>69868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60995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126314</xdr:rowOff>
    </xdr:from>
    <xdr:to>
      <xdr:col>10</xdr:col>
      <xdr:colOff>165100</xdr:colOff>
      <xdr:row>38</xdr:row>
      <xdr:rowOff>56465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69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47591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168597</xdr:rowOff>
    </xdr:from>
    <xdr:to>
      <xdr:col>6</xdr:col>
      <xdr:colOff>38100</xdr:colOff>
      <xdr:row>38</xdr:row>
      <xdr:rowOff>98747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89874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8008</xdr:rowOff>
    </xdr:from>
    <xdr:to>
      <xdr:col>24</xdr:col>
      <xdr:colOff>63500</xdr:colOff>
      <xdr:row>57</xdr:row>
      <xdr:rowOff>32633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780658"/>
          <a:ext cx="8382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8008</xdr:rowOff>
    </xdr:from>
    <xdr:to>
      <xdr:col>19</xdr:col>
      <xdr:colOff>177800</xdr:colOff>
      <xdr:row>57</xdr:row>
      <xdr:rowOff>15282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780658"/>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15282</xdr:rowOff>
    </xdr:from>
    <xdr:to>
      <xdr:col>15</xdr:col>
      <xdr:colOff>50800</xdr:colOff>
      <xdr:row>57</xdr:row>
      <xdr:rowOff>15639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787932"/>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15639</xdr:rowOff>
    </xdr:from>
    <xdr:to>
      <xdr:col>10</xdr:col>
      <xdr:colOff>114300</xdr:colOff>
      <xdr:row>57</xdr:row>
      <xdr:rowOff>47122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788289"/>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153283</xdr:rowOff>
    </xdr:from>
    <xdr:to>
      <xdr:col>24</xdr:col>
      <xdr:colOff>114300</xdr:colOff>
      <xdr:row>57</xdr:row>
      <xdr:rowOff>83433</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68210</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128658</xdr:rowOff>
    </xdr:from>
    <xdr:to>
      <xdr:col>20</xdr:col>
      <xdr:colOff>38100</xdr:colOff>
      <xdr:row>57</xdr:row>
      <xdr:rowOff>58808</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7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49935</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8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135932</xdr:rowOff>
    </xdr:from>
    <xdr:to>
      <xdr:col>15</xdr:col>
      <xdr:colOff>101600</xdr:colOff>
      <xdr:row>57</xdr:row>
      <xdr:rowOff>66082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57209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8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136289</xdr:rowOff>
    </xdr:from>
    <xdr:to>
      <xdr:col>10</xdr:col>
      <xdr:colOff>165100</xdr:colOff>
      <xdr:row>57</xdr:row>
      <xdr:rowOff>66439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57566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8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167772</xdr:rowOff>
    </xdr:from>
    <xdr:to>
      <xdr:col>6</xdr:col>
      <xdr:colOff>38100</xdr:colOff>
      <xdr:row>57</xdr:row>
      <xdr:rowOff>97922</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89049</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2311</xdr:rowOff>
    </xdr:from>
    <xdr:to>
      <xdr:col>24</xdr:col>
      <xdr:colOff>63500</xdr:colOff>
      <xdr:row>78</xdr:row>
      <xdr:rowOff>28806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375411"/>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151405</xdr:rowOff>
    </xdr:from>
    <xdr:to>
      <xdr:col>19</xdr:col>
      <xdr:colOff>177800</xdr:colOff>
      <xdr:row>78</xdr:row>
      <xdr:rowOff>2311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2908300" y="13353055"/>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151405</xdr:rowOff>
    </xdr:from>
    <xdr:to>
      <xdr:col>15</xdr:col>
      <xdr:colOff>50800</xdr:colOff>
      <xdr:row>78</xdr:row>
      <xdr:rowOff>44855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019300" y="13353055"/>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14153</xdr:rowOff>
    </xdr:from>
    <xdr:to>
      <xdr:col>10</xdr:col>
      <xdr:colOff>114300</xdr:colOff>
      <xdr:row>78</xdr:row>
      <xdr:rowOff>44855</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387253"/>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149456</xdr:rowOff>
    </xdr:from>
    <xdr:to>
      <xdr:col>24</xdr:col>
      <xdr:colOff>114300</xdr:colOff>
      <xdr:row>78</xdr:row>
      <xdr:rowOff>79606</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64383</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6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122961</xdr:rowOff>
    </xdr:from>
    <xdr:to>
      <xdr:col>20</xdr:col>
      <xdr:colOff>38100</xdr:colOff>
      <xdr:row>78</xdr:row>
      <xdr:rowOff>53111</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44238</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100605</xdr:rowOff>
    </xdr:from>
    <xdr:to>
      <xdr:col>15</xdr:col>
      <xdr:colOff>101600</xdr:colOff>
      <xdr:row>78</xdr:row>
      <xdr:rowOff>30755</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21882</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165505</xdr:rowOff>
    </xdr:from>
    <xdr:to>
      <xdr:col>10</xdr:col>
      <xdr:colOff>165100</xdr:colOff>
      <xdr:row>78</xdr:row>
      <xdr:rowOff>95655</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86782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4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134803</xdr:rowOff>
    </xdr:from>
    <xdr:to>
      <xdr:col>6</xdr:col>
      <xdr:colOff>38100</xdr:colOff>
      <xdr:row>78</xdr:row>
      <xdr:rowOff>64953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56080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146101</xdr:rowOff>
    </xdr:from>
    <xdr:to>
      <xdr:col>24</xdr:col>
      <xdr:colOff>63500</xdr:colOff>
      <xdr:row>97</xdr:row>
      <xdr:rowOff>27147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605301"/>
          <a:ext cx="8382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146101</xdr:rowOff>
    </xdr:from>
    <xdr:to>
      <xdr:col>19</xdr:col>
      <xdr:colOff>177800</xdr:colOff>
      <xdr:row>97</xdr:row>
      <xdr:rowOff>6638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605301"/>
          <a:ext cx="8890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6638</xdr:rowOff>
    </xdr:from>
    <xdr:to>
      <xdr:col>15</xdr:col>
      <xdr:colOff>50800</xdr:colOff>
      <xdr:row>97</xdr:row>
      <xdr:rowOff>81685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637288"/>
          <a:ext cx="889000" cy="7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81685</xdr:rowOff>
    </xdr:from>
    <xdr:to>
      <xdr:col>10</xdr:col>
      <xdr:colOff>114300</xdr:colOff>
      <xdr:row>97</xdr:row>
      <xdr:rowOff>117036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12335"/>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147797</xdr:rowOff>
    </xdr:from>
    <xdr:to>
      <xdr:col>24</xdr:col>
      <xdr:colOff>114300</xdr:colOff>
      <xdr:row>97</xdr:row>
      <xdr:rowOff>77947</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6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126224</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95301</xdr:rowOff>
    </xdr:from>
    <xdr:to>
      <xdr:col>20</xdr:col>
      <xdr:colOff>38100</xdr:colOff>
      <xdr:row>97</xdr:row>
      <xdr:rowOff>25451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41978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3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127288</xdr:rowOff>
    </xdr:from>
    <xdr:to>
      <xdr:col>15</xdr:col>
      <xdr:colOff>101600</xdr:colOff>
      <xdr:row>97</xdr:row>
      <xdr:rowOff>57438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5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48565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30885</xdr:rowOff>
    </xdr:from>
    <xdr:to>
      <xdr:col>10</xdr:col>
      <xdr:colOff>165100</xdr:colOff>
      <xdr:row>97</xdr:row>
      <xdr:rowOff>132485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149012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4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66236</xdr:rowOff>
    </xdr:from>
    <xdr:to>
      <xdr:col>6</xdr:col>
      <xdr:colOff>38100</xdr:colOff>
      <xdr:row>97</xdr:row>
      <xdr:rowOff>167836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4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46976</xdr:rowOff>
    </xdr:from>
    <xdr:to>
      <xdr:col>55</xdr:col>
      <xdr:colOff>0</xdr:colOff>
      <xdr:row>37</xdr:row>
      <xdr:rowOff>61885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6390626"/>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46976</xdr:rowOff>
    </xdr:from>
    <xdr:to>
      <xdr:col>50</xdr:col>
      <xdr:colOff>114300</xdr:colOff>
      <xdr:row>37</xdr:row>
      <xdr:rowOff>71566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39062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66217</xdr:rowOff>
    </xdr:from>
    <xdr:to>
      <xdr:col>45</xdr:col>
      <xdr:colOff>177800</xdr:colOff>
      <xdr:row>37</xdr:row>
      <xdr:rowOff>71566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7861300" y="6409867"/>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66217</xdr:rowOff>
    </xdr:from>
    <xdr:to>
      <xdr:col>41</xdr:col>
      <xdr:colOff>50800</xdr:colOff>
      <xdr:row>37</xdr:row>
      <xdr:rowOff>123870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6972300" y="6409867"/>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11085</xdr:rowOff>
    </xdr:from>
    <xdr:to>
      <xdr:col>55</xdr:col>
      <xdr:colOff>50800</xdr:colOff>
      <xdr:row>37</xdr:row>
      <xdr:rowOff>112685</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3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160962</xdr:rowOff>
    </xdr:from>
    <xdr:ext cx="534377"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3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167626</xdr:rowOff>
    </xdr:from>
    <xdr:to>
      <xdr:col>50</xdr:col>
      <xdr:colOff>165100</xdr:colOff>
      <xdr:row>37</xdr:row>
      <xdr:rowOff>97776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88903</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72111" y="64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20766</xdr:rowOff>
    </xdr:from>
    <xdr:to>
      <xdr:col>46</xdr:col>
      <xdr:colOff>38100</xdr:colOff>
      <xdr:row>37</xdr:row>
      <xdr:rowOff>122366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3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113493</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15417</xdr:rowOff>
    </xdr:from>
    <xdr:to>
      <xdr:col>41</xdr:col>
      <xdr:colOff>101600</xdr:colOff>
      <xdr:row>37</xdr:row>
      <xdr:rowOff>117017</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3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108144</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4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73070</xdr:rowOff>
    </xdr:from>
    <xdr:to>
      <xdr:col>36</xdr:col>
      <xdr:colOff>165100</xdr:colOff>
      <xdr:row>38</xdr:row>
      <xdr:rowOff>3220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4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165796</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5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99362</xdr:rowOff>
    </xdr:from>
    <xdr:to>
      <xdr:col>55</xdr:col>
      <xdr:colOff>0</xdr:colOff>
      <xdr:row>58</xdr:row>
      <xdr:rowOff>125140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43462"/>
          <a:ext cx="8382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125140</xdr:rowOff>
    </xdr:from>
    <xdr:to>
      <xdr:col>50</xdr:col>
      <xdr:colOff>114300</xdr:colOff>
      <xdr:row>58</xdr:row>
      <xdr:rowOff>158515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1006924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158515</xdr:rowOff>
    </xdr:from>
    <xdr:to>
      <xdr:col>45</xdr:col>
      <xdr:colOff>177800</xdr:colOff>
      <xdr:row>59</xdr:row>
      <xdr:rowOff>1711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102615"/>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169819</xdr:rowOff>
    </xdr:from>
    <xdr:to>
      <xdr:col>41</xdr:col>
      <xdr:colOff>50800</xdr:colOff>
      <xdr:row>59</xdr:row>
      <xdr:rowOff>1711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942469"/>
          <a:ext cx="889000" cy="17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48562</xdr:rowOff>
    </xdr:from>
    <xdr:to>
      <xdr:col>55</xdr:col>
      <xdr:colOff>50800</xdr:colOff>
      <xdr:row>58</xdr:row>
      <xdr:rowOff>150162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74340</xdr:rowOff>
    </xdr:from>
    <xdr:to>
      <xdr:col>50</xdr:col>
      <xdr:colOff>165100</xdr:colOff>
      <xdr:row>59</xdr:row>
      <xdr:rowOff>4490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167067</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107715</xdr:rowOff>
    </xdr:from>
    <xdr:to>
      <xdr:col>46</xdr:col>
      <xdr:colOff>38100</xdr:colOff>
      <xdr:row>59</xdr:row>
      <xdr:rowOff>37865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28992</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122361</xdr:rowOff>
    </xdr:from>
    <xdr:to>
      <xdr:col>41</xdr:col>
      <xdr:colOff>101600</xdr:colOff>
      <xdr:row>59</xdr:row>
      <xdr:rowOff>52511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43638</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119019</xdr:rowOff>
    </xdr:from>
    <xdr:to>
      <xdr:col>36</xdr:col>
      <xdr:colOff>165100</xdr:colOff>
      <xdr:row>58</xdr:row>
      <xdr:rowOff>49169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8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65696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66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40677</xdr:rowOff>
    </xdr:from>
    <xdr:to>
      <xdr:col>55</xdr:col>
      <xdr:colOff>0</xdr:colOff>
      <xdr:row>78</xdr:row>
      <xdr:rowOff>92715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9639300" y="13413777"/>
          <a:ext cx="8382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92715</xdr:rowOff>
    </xdr:from>
    <xdr:to>
      <xdr:col>50</xdr:col>
      <xdr:colOff>114300</xdr:colOff>
      <xdr:row>78</xdr:row>
      <xdr:rowOff>131392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8750300" y="13465815"/>
          <a:ext cx="889000" cy="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124050</xdr:rowOff>
    </xdr:from>
    <xdr:to>
      <xdr:col>45</xdr:col>
      <xdr:colOff>177800</xdr:colOff>
      <xdr:row>78</xdr:row>
      <xdr:rowOff>131392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7861300" y="13497150"/>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15683</xdr:rowOff>
    </xdr:from>
    <xdr:to>
      <xdr:col>41</xdr:col>
      <xdr:colOff>50800</xdr:colOff>
      <xdr:row>78</xdr:row>
      <xdr:rowOff>124050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6972300" y="13217333"/>
          <a:ext cx="889000" cy="2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161327</xdr:rowOff>
    </xdr:from>
    <xdr:to>
      <xdr:col>55</xdr:col>
      <xdr:colOff>50800</xdr:colOff>
      <xdr:row>78</xdr:row>
      <xdr:rowOff>91477</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3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120704</xdr:rowOff>
    </xdr:from>
    <xdr:ext cx="534377"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1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41915</xdr:rowOff>
    </xdr:from>
    <xdr:to>
      <xdr:col>50</xdr:col>
      <xdr:colOff>165100</xdr:colOff>
      <xdr:row>78</xdr:row>
      <xdr:rowOff>143515</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4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134642</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5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80592</xdr:rowOff>
    </xdr:from>
    <xdr:to>
      <xdr:col>46</xdr:col>
      <xdr:colOff>38100</xdr:colOff>
      <xdr:row>79</xdr:row>
      <xdr:rowOff>10742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4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1869</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15428" y="135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73250</xdr:rowOff>
    </xdr:from>
    <xdr:to>
      <xdr:col>41</xdr:col>
      <xdr:colOff>101600</xdr:colOff>
      <xdr:row>79</xdr:row>
      <xdr:rowOff>3400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4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165977</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26428" y="1353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136333</xdr:rowOff>
    </xdr:from>
    <xdr:to>
      <xdr:col>36</xdr:col>
      <xdr:colOff>165100</xdr:colOff>
      <xdr:row>77</xdr:row>
      <xdr:rowOff>66483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1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83009</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672795" y="1294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82169</xdr:rowOff>
    </xdr:from>
    <xdr:to>
      <xdr:col>55</xdr:col>
      <xdr:colOff>0</xdr:colOff>
      <xdr:row>98</xdr:row>
      <xdr:rowOff>90624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9639300" y="16884269"/>
          <a:ext cx="8382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82169</xdr:rowOff>
    </xdr:from>
    <xdr:to>
      <xdr:col>50</xdr:col>
      <xdr:colOff>114300</xdr:colOff>
      <xdr:row>98</xdr:row>
      <xdr:rowOff>115407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884269"/>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115407</xdr:rowOff>
    </xdr:from>
    <xdr:to>
      <xdr:col>45</xdr:col>
      <xdr:colOff>177800</xdr:colOff>
      <xdr:row>98</xdr:row>
      <xdr:rowOff>132415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91750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132415</xdr:rowOff>
    </xdr:from>
    <xdr:to>
      <xdr:col>41</xdr:col>
      <xdr:colOff>50800</xdr:colOff>
      <xdr:row>98</xdr:row>
      <xdr:rowOff>143194</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934515"/>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39824</xdr:rowOff>
    </xdr:from>
    <xdr:to>
      <xdr:col>55</xdr:col>
      <xdr:colOff>50800</xdr:colOff>
      <xdr:row>98</xdr:row>
      <xdr:rowOff>141424</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126201</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31369</xdr:rowOff>
    </xdr:from>
    <xdr:to>
      <xdr:col>50</xdr:col>
      <xdr:colOff>165100</xdr:colOff>
      <xdr:row>98</xdr:row>
      <xdr:rowOff>132969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124096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64607</xdr:rowOff>
    </xdr:from>
    <xdr:to>
      <xdr:col>46</xdr:col>
      <xdr:colOff>38100</xdr:colOff>
      <xdr:row>98</xdr:row>
      <xdr:rowOff>166207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157334</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9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81615</xdr:rowOff>
    </xdr:from>
    <xdr:to>
      <xdr:col>41</xdr:col>
      <xdr:colOff>101600</xdr:colOff>
      <xdr:row>99</xdr:row>
      <xdr:rowOff>11765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8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2892</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9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92394</xdr:rowOff>
    </xdr:from>
    <xdr:to>
      <xdr:col>36</xdr:col>
      <xdr:colOff>165100</xdr:colOff>
      <xdr:row>99</xdr:row>
      <xdr:rowOff>22544</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13671</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9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21590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5481300" y="670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35782</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722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142240</xdr:rowOff>
    </xdr:from>
    <xdr:to>
      <xdr:col>85</xdr:col>
      <xdr:colOff>177800</xdr:colOff>
      <xdr:row>39</xdr:row>
      <xdr:rowOff>72390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57167</xdr:rowOff>
    </xdr:from>
    <xdr:ext cx="469744"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156432</xdr:rowOff>
    </xdr:from>
    <xdr:to>
      <xdr:col>67</xdr:col>
      <xdr:colOff>101600</xdr:colOff>
      <xdr:row>39</xdr:row>
      <xdr:rowOff>86582</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6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77709</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25017" y="676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71002</xdr:rowOff>
    </xdr:from>
    <xdr:to>
      <xdr:col>85</xdr:col>
      <xdr:colOff>127000</xdr:colOff>
      <xdr:row>77</xdr:row>
      <xdr:rowOff>79825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272652"/>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63970</xdr:rowOff>
    </xdr:from>
    <xdr:to>
      <xdr:col>81</xdr:col>
      <xdr:colOff>50800</xdr:colOff>
      <xdr:row>77</xdr:row>
      <xdr:rowOff>79825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265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63970</xdr:rowOff>
    </xdr:from>
    <xdr:to>
      <xdr:col>76</xdr:col>
      <xdr:colOff>114300</xdr:colOff>
      <xdr:row>77</xdr:row>
      <xdr:rowOff>67151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265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55713</xdr:rowOff>
    </xdr:from>
    <xdr:to>
      <xdr:col>71</xdr:col>
      <xdr:colOff>177800</xdr:colOff>
      <xdr:row>77</xdr:row>
      <xdr:rowOff>67151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257363"/>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20202</xdr:rowOff>
    </xdr:from>
    <xdr:to>
      <xdr:col>85</xdr:col>
      <xdr:colOff>177800</xdr:colOff>
      <xdr:row>77</xdr:row>
      <xdr:rowOff>121802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2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170079</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2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29025</xdr:rowOff>
    </xdr:from>
    <xdr:to>
      <xdr:col>81</xdr:col>
      <xdr:colOff>101600</xdr:colOff>
      <xdr:row>77</xdr:row>
      <xdr:rowOff>130625</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2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121752</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3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13170</xdr:rowOff>
    </xdr:from>
    <xdr:to>
      <xdr:col>76</xdr:col>
      <xdr:colOff>165100</xdr:colOff>
      <xdr:row>77</xdr:row>
      <xdr:rowOff>114770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2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105897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3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16351</xdr:rowOff>
    </xdr:from>
    <xdr:to>
      <xdr:col>72</xdr:col>
      <xdr:colOff>38100</xdr:colOff>
      <xdr:row>77</xdr:row>
      <xdr:rowOff>117951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2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109078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3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4913</xdr:rowOff>
    </xdr:from>
    <xdr:to>
      <xdr:col>67</xdr:col>
      <xdr:colOff>101600</xdr:colOff>
      <xdr:row>77</xdr:row>
      <xdr:rowOff>106513</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97640</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2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84410</xdr:rowOff>
    </xdr:from>
    <xdr:to>
      <xdr:col>85</xdr:col>
      <xdr:colOff>127000</xdr:colOff>
      <xdr:row>98</xdr:row>
      <xdr:rowOff>98124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5481300" y="16886510"/>
          <a:ext cx="8382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62840</xdr:rowOff>
    </xdr:from>
    <xdr:to>
      <xdr:col>81</xdr:col>
      <xdr:colOff>50800</xdr:colOff>
      <xdr:row>98</xdr:row>
      <xdr:rowOff>98124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6864940"/>
          <a:ext cx="889000" cy="3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52136</xdr:rowOff>
    </xdr:from>
    <xdr:to>
      <xdr:col>76</xdr:col>
      <xdr:colOff>114300</xdr:colOff>
      <xdr:row>98</xdr:row>
      <xdr:rowOff>62840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854236"/>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36064</xdr:rowOff>
    </xdr:from>
    <xdr:to>
      <xdr:col>71</xdr:col>
      <xdr:colOff>177800</xdr:colOff>
      <xdr:row>98</xdr:row>
      <xdr:rowOff>52136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814300" y="16838164"/>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33610</xdr:rowOff>
    </xdr:from>
    <xdr:to>
      <xdr:col>85</xdr:col>
      <xdr:colOff>177800</xdr:colOff>
      <xdr:row>98</xdr:row>
      <xdr:rowOff>135210</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47324</xdr:rowOff>
    </xdr:from>
    <xdr:to>
      <xdr:col>81</xdr:col>
      <xdr:colOff>101600</xdr:colOff>
      <xdr:row>98</xdr:row>
      <xdr:rowOff>148924</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140051</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9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12040</xdr:rowOff>
    </xdr:from>
    <xdr:to>
      <xdr:col>76</xdr:col>
      <xdr:colOff>165100</xdr:colOff>
      <xdr:row>98</xdr:row>
      <xdr:rowOff>113640</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104767</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9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1336</xdr:rowOff>
    </xdr:from>
    <xdr:to>
      <xdr:col>72</xdr:col>
      <xdr:colOff>38100</xdr:colOff>
      <xdr:row>98</xdr:row>
      <xdr:rowOff>102936</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94063</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156714</xdr:rowOff>
    </xdr:from>
    <xdr:to>
      <xdr:col>67</xdr:col>
      <xdr:colOff>101600</xdr:colOff>
      <xdr:row>98</xdr:row>
      <xdr:rowOff>86864</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77991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8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56855</xdr:rowOff>
    </xdr:from>
    <xdr:to>
      <xdr:col>116</xdr:col>
      <xdr:colOff>63500</xdr:colOff>
      <xdr:row>38</xdr:row>
      <xdr:rowOff>65085</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1323300" y="657195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65085</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0434300" y="6580185"/>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112588</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112588</xdr:rowOff>
    </xdr:from>
    <xdr:to>
      <xdr:col>102</xdr:col>
      <xdr:colOff>114300</xdr:colOff>
      <xdr:row>38</xdr:row>
      <xdr:rowOff>136957</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18656300" y="6627688"/>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6055</xdr:rowOff>
    </xdr:from>
    <xdr:to>
      <xdr:col>116</xdr:col>
      <xdr:colOff>114300</xdr:colOff>
      <xdr:row>38</xdr:row>
      <xdr:rowOff>107655</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153966</xdr:rowOff>
    </xdr:from>
    <xdr:ext cx="469744"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4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14285</xdr:rowOff>
    </xdr:from>
    <xdr:to>
      <xdr:col>112</xdr:col>
      <xdr:colOff>38100</xdr:colOff>
      <xdr:row>38</xdr:row>
      <xdr:rowOff>115885</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107012</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088428" y="66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61788</xdr:rowOff>
    </xdr:from>
    <xdr:to>
      <xdr:col>102</xdr:col>
      <xdr:colOff>165100</xdr:colOff>
      <xdr:row>38</xdr:row>
      <xdr:rowOff>163388</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154515</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6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7434</xdr:rowOff>
    </xdr:from>
    <xdr:ext cx="313932"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99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170942</xdr:rowOff>
    </xdr:from>
    <xdr:to>
      <xdr:col>116</xdr:col>
      <xdr:colOff>63500</xdr:colOff>
      <xdr:row>57</xdr:row>
      <xdr:rowOff>7721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977214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7721</xdr:rowOff>
    </xdr:from>
    <xdr:to>
      <xdr:col>111</xdr:col>
      <xdr:colOff>177800</xdr:colOff>
      <xdr:row>57</xdr:row>
      <xdr:rowOff>50851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0434300" y="9780371"/>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50851</xdr:rowOff>
    </xdr:from>
    <xdr:to>
      <xdr:col>107</xdr:col>
      <xdr:colOff>50800</xdr:colOff>
      <xdr:row>58</xdr:row>
      <xdr:rowOff>43917</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9823501"/>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43917</xdr:rowOff>
    </xdr:from>
    <xdr:to>
      <xdr:col>102</xdr:col>
      <xdr:colOff>114300</xdr:colOff>
      <xdr:row>58</xdr:row>
      <xdr:rowOff>47422</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8656300" y="998801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120142</xdr:rowOff>
    </xdr:from>
    <xdr:to>
      <xdr:col>116</xdr:col>
      <xdr:colOff>114300</xdr:colOff>
      <xdr:row>57</xdr:row>
      <xdr:rowOff>50292</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143019</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5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128371</xdr:rowOff>
    </xdr:from>
    <xdr:to>
      <xdr:col>112</xdr:col>
      <xdr:colOff>38100</xdr:colOff>
      <xdr:row>57</xdr:row>
      <xdr:rowOff>58521</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97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75048</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95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xdr:rowOff>
    </xdr:from>
    <xdr:to>
      <xdr:col>107</xdr:col>
      <xdr:colOff>101600</xdr:colOff>
      <xdr:row>57</xdr:row>
      <xdr:rowOff>101651</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97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118178</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54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164567</xdr:rowOff>
    </xdr:from>
    <xdr:to>
      <xdr:col>102</xdr:col>
      <xdr:colOff>165100</xdr:colOff>
      <xdr:row>58</xdr:row>
      <xdr:rowOff>94717</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85844</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168072</xdr:rowOff>
    </xdr:from>
    <xdr:to>
      <xdr:col>98</xdr:col>
      <xdr:colOff>38100</xdr:colOff>
      <xdr:row>58</xdr:row>
      <xdr:rowOff>98222</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89349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100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82910</xdr:rowOff>
    </xdr:from>
    <xdr:to>
      <xdr:col>116</xdr:col>
      <xdr:colOff>63500</xdr:colOff>
      <xdr:row>76</xdr:row>
      <xdr:rowOff>101578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3113110"/>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101578</xdr:rowOff>
    </xdr:from>
    <xdr:to>
      <xdr:col>111</xdr:col>
      <xdr:colOff>177800</xdr:colOff>
      <xdr:row>76</xdr:row>
      <xdr:rowOff>135041</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3131778"/>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135041</xdr:rowOff>
    </xdr:from>
    <xdr:to>
      <xdr:col>107</xdr:col>
      <xdr:colOff>50800</xdr:colOff>
      <xdr:row>76</xdr:row>
      <xdr:rowOff>141126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316524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141126</xdr:rowOff>
    </xdr:from>
    <xdr:to>
      <xdr:col>102</xdr:col>
      <xdr:colOff>114300</xdr:colOff>
      <xdr:row>76</xdr:row>
      <xdr:rowOff>162886</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3171326"/>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32110</xdr:rowOff>
    </xdr:from>
    <xdr:to>
      <xdr:col>116</xdr:col>
      <xdr:colOff>114300</xdr:colOff>
      <xdr:row>76</xdr:row>
      <xdr:rowOff>133710</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30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54986</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9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50778</xdr:rowOff>
    </xdr:from>
    <xdr:to>
      <xdr:col>112</xdr:col>
      <xdr:colOff>38100</xdr:colOff>
      <xdr:row>76</xdr:row>
      <xdr:rowOff>152378</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30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168905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85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84241</xdr:rowOff>
    </xdr:from>
    <xdr:to>
      <xdr:col>107</xdr:col>
      <xdr:colOff>101600</xdr:colOff>
      <xdr:row>77</xdr:row>
      <xdr:rowOff>14391</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31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5518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32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90326</xdr:rowOff>
    </xdr:from>
    <xdr:to>
      <xdr:col>102</xdr:col>
      <xdr:colOff>165100</xdr:colOff>
      <xdr:row>77</xdr:row>
      <xdr:rowOff>20476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31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11603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32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112086</xdr:rowOff>
    </xdr:from>
    <xdr:to>
      <xdr:col>98</xdr:col>
      <xdr:colOff>38100</xdr:colOff>
      <xdr:row>77</xdr:row>
      <xdr:rowOff>42236</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31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58764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9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xmlns=""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xmlns=""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xmlns=""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xmlns=""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あたり５５５，９８３円となっている。増額となった主な項目は、普通建設事業費、積立金となっている。普通建設事業費は、住民一人当たりのコストが９１，７６２円で、前年度から２０，２９７円増加している。これは令和２年度からスタートする小中併設校開設のために、学校給食調理場を整備したためである。そのため普通建設事業（うち新規整備）も２２，７６４円増額の４３，３１７円となっている。今後も、小中併設開設に伴う中学校校舎改修工事、役場新庁舎建設事業、町営住宅の建替と大型建設事業を控えることから、事業規模等を精査し、建設事業費の抑制に努める。積立金は、住民一人当たりのコストが２４，１８６円で、前年度から５，９９９円増加している。これは財政調整基金積立金等が増加したことによるものである。基金については、今後大型建設事業等を実施し、大きく減少する見込みであるため、歳出全体の抑制を図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額となった主な項目は、人件費、物件費である。人件費の住民一人当たりのコストは８４，１０４円で、前年度から４，２９６円減少している。これは退職手当組合調整負担金が減額となったことが要因である。今後も適正な定員管理を行い、人件費の抑制を図る。物件費は、住民一人当たりのコストは６０，９１８円で、前年度から５，３８６円減少している。これは、平成２９年度に実施した分散型エネルギーインフラプロジェクト事業計画策定委託料等、事業費が大きい事業が終了したことによるものである。今後は施設の老朽化による経費の増加が見込まれるため、八郎潟町公共施設等総合管理計画に基づき物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25654</xdr:rowOff>
    </xdr:from>
    <xdr:to>
      <xdr:col>24</xdr:col>
      <xdr:colOff>63500</xdr:colOff>
      <xdr:row>36</xdr:row>
      <xdr:rowOff>82677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97854"/>
          <a:ext cx="8382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65405</xdr:rowOff>
    </xdr:from>
    <xdr:to>
      <xdr:col>19</xdr:col>
      <xdr:colOff>177800</xdr:colOff>
      <xdr:row>36</xdr:row>
      <xdr:rowOff>82677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237605"/>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148971</xdr:rowOff>
    </xdr:from>
    <xdr:to>
      <xdr:col>15</xdr:col>
      <xdr:colOff>50800</xdr:colOff>
      <xdr:row>36</xdr:row>
      <xdr:rowOff>65405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49721"/>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148971</xdr:rowOff>
    </xdr:from>
    <xdr:to>
      <xdr:col>10</xdr:col>
      <xdr:colOff>114300</xdr:colOff>
      <xdr:row>36</xdr:row>
      <xdr:rowOff>57531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4972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146304</xdr:rowOff>
    </xdr:from>
    <xdr:to>
      <xdr:col>24</xdr:col>
      <xdr:colOff>114300</xdr:colOff>
      <xdr:row>36</xdr:row>
      <xdr:rowOff>76454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169181</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31877</xdr:rowOff>
    </xdr:from>
    <xdr:to>
      <xdr:col>20</xdr:col>
      <xdr:colOff>38100</xdr:colOff>
      <xdr:row>36</xdr:row>
      <xdr:rowOff>133477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150004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xdr:rowOff>
    </xdr:from>
    <xdr:to>
      <xdr:col>15</xdr:col>
      <xdr:colOff>101600</xdr:colOff>
      <xdr:row>36</xdr:row>
      <xdr:rowOff>116205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132732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98171</xdr:rowOff>
    </xdr:from>
    <xdr:to>
      <xdr:col>10</xdr:col>
      <xdr:colOff>165100</xdr:colOff>
      <xdr:row>36</xdr:row>
      <xdr:rowOff>28321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44848</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8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6731</xdr:rowOff>
    </xdr:from>
    <xdr:to>
      <xdr:col>6</xdr:col>
      <xdr:colOff>38100</xdr:colOff>
      <xdr:row>36</xdr:row>
      <xdr:rowOff>108331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124858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108855</xdr:rowOff>
    </xdr:from>
    <xdr:to>
      <xdr:col>24</xdr:col>
      <xdr:colOff>63500</xdr:colOff>
      <xdr:row>58</xdr:row>
      <xdr:rowOff>111008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10052955"/>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101697</xdr:rowOff>
    </xdr:from>
    <xdr:to>
      <xdr:col>19</xdr:col>
      <xdr:colOff>177800</xdr:colOff>
      <xdr:row>58</xdr:row>
      <xdr:rowOff>111008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45797"/>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82410</xdr:rowOff>
    </xdr:from>
    <xdr:to>
      <xdr:col>15</xdr:col>
      <xdr:colOff>50800</xdr:colOff>
      <xdr:row>58</xdr:row>
      <xdr:rowOff>101697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26510"/>
          <a:ext cx="8890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135473</xdr:rowOff>
    </xdr:from>
    <xdr:to>
      <xdr:col>10</xdr:col>
      <xdr:colOff>114300</xdr:colOff>
      <xdr:row>58</xdr:row>
      <xdr:rowOff>82410</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08123"/>
          <a:ext cx="889000" cy="1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14898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58055</xdr:rowOff>
    </xdr:from>
    <xdr:to>
      <xdr:col>24</xdr:col>
      <xdr:colOff>114300</xdr:colOff>
      <xdr:row>58</xdr:row>
      <xdr:rowOff>159655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144432</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60208</xdr:rowOff>
    </xdr:from>
    <xdr:to>
      <xdr:col>20</xdr:col>
      <xdr:colOff>38100</xdr:colOff>
      <xdr:row>58</xdr:row>
      <xdr:rowOff>161808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0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152935</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50897</xdr:rowOff>
    </xdr:from>
    <xdr:to>
      <xdr:col>15</xdr:col>
      <xdr:colOff>101600</xdr:colOff>
      <xdr:row>58</xdr:row>
      <xdr:rowOff>152497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143624</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31610</xdr:rowOff>
    </xdr:from>
    <xdr:to>
      <xdr:col>10</xdr:col>
      <xdr:colOff>165100</xdr:colOff>
      <xdr:row>58</xdr:row>
      <xdr:rowOff>133210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124337</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1006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84673</xdr:rowOff>
    </xdr:from>
    <xdr:to>
      <xdr:col>6</xdr:col>
      <xdr:colOff>38100</xdr:colOff>
      <xdr:row>58</xdr:row>
      <xdr:rowOff>14823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31350</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63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20284</xdr:rowOff>
    </xdr:from>
    <xdr:to>
      <xdr:col>24</xdr:col>
      <xdr:colOff>63500</xdr:colOff>
      <xdr:row>76</xdr:row>
      <xdr:rowOff>118059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050484"/>
          <a:ext cx="838200" cy="9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167360</xdr:rowOff>
    </xdr:from>
    <xdr:to>
      <xdr:col>19</xdr:col>
      <xdr:colOff>177800</xdr:colOff>
      <xdr:row>76</xdr:row>
      <xdr:rowOff>20284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026110"/>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167360</xdr:rowOff>
    </xdr:from>
    <xdr:to>
      <xdr:col>15</xdr:col>
      <xdr:colOff>50800</xdr:colOff>
      <xdr:row>76</xdr:row>
      <xdr:rowOff>132135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026110"/>
          <a:ext cx="889000" cy="1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132135</xdr:rowOff>
    </xdr:from>
    <xdr:to>
      <xdr:col>10</xdr:col>
      <xdr:colOff>114300</xdr:colOff>
      <xdr:row>77</xdr:row>
      <xdr:rowOff>6133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62335"/>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67259</xdr:rowOff>
    </xdr:from>
    <xdr:to>
      <xdr:col>24</xdr:col>
      <xdr:colOff>114300</xdr:colOff>
      <xdr:row>76</xdr:row>
      <xdr:rowOff>168859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45686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0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140934</xdr:rowOff>
    </xdr:from>
    <xdr:to>
      <xdr:col>20</xdr:col>
      <xdr:colOff>38100</xdr:colOff>
      <xdr:row>76</xdr:row>
      <xdr:rowOff>71084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9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62211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0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116560</xdr:rowOff>
    </xdr:from>
    <xdr:to>
      <xdr:col>15</xdr:col>
      <xdr:colOff>101600</xdr:colOff>
      <xdr:row>76</xdr:row>
      <xdr:rowOff>46710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37837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06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81335</xdr:rowOff>
    </xdr:from>
    <xdr:to>
      <xdr:col>10</xdr:col>
      <xdr:colOff>165100</xdr:colOff>
      <xdr:row>77</xdr:row>
      <xdr:rowOff>11485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2612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2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126783</xdr:rowOff>
    </xdr:from>
    <xdr:to>
      <xdr:col>6</xdr:col>
      <xdr:colOff>38100</xdr:colOff>
      <xdr:row>77</xdr:row>
      <xdr:rowOff>56933</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48060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24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144235</xdr:rowOff>
    </xdr:from>
    <xdr:to>
      <xdr:col>24</xdr:col>
      <xdr:colOff>63500</xdr:colOff>
      <xdr:row>98</xdr:row>
      <xdr:rowOff>148165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46335"/>
          <a:ext cx="8382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147653</xdr:rowOff>
    </xdr:from>
    <xdr:to>
      <xdr:col>19</xdr:col>
      <xdr:colOff>177800</xdr:colOff>
      <xdr:row>98</xdr:row>
      <xdr:rowOff>148165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949753"/>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142553</xdr:rowOff>
    </xdr:from>
    <xdr:to>
      <xdr:col>15</xdr:col>
      <xdr:colOff>50800</xdr:colOff>
      <xdr:row>98</xdr:row>
      <xdr:rowOff>147653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944653"/>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142553</xdr:rowOff>
    </xdr:from>
    <xdr:to>
      <xdr:col>10</xdr:col>
      <xdr:colOff>114300</xdr:colOff>
      <xdr:row>98</xdr:row>
      <xdr:rowOff>147445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44653"/>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93435</xdr:rowOff>
    </xdr:from>
    <xdr:to>
      <xdr:col>24</xdr:col>
      <xdr:colOff>114300</xdr:colOff>
      <xdr:row>99</xdr:row>
      <xdr:rowOff>23585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8362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97365</xdr:rowOff>
    </xdr:from>
    <xdr:to>
      <xdr:col>20</xdr:col>
      <xdr:colOff>38100</xdr:colOff>
      <xdr:row>99</xdr:row>
      <xdr:rowOff>27515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18642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96853</xdr:rowOff>
    </xdr:from>
    <xdr:to>
      <xdr:col>15</xdr:col>
      <xdr:colOff>101600</xdr:colOff>
      <xdr:row>99</xdr:row>
      <xdr:rowOff>27003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18130</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91753</xdr:rowOff>
    </xdr:from>
    <xdr:to>
      <xdr:col>10</xdr:col>
      <xdr:colOff>165100</xdr:colOff>
      <xdr:row>99</xdr:row>
      <xdr:rowOff>21903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13030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96645</xdr:rowOff>
    </xdr:from>
    <xdr:to>
      <xdr:col>6</xdr:col>
      <xdr:colOff>38100</xdr:colOff>
      <xdr:row>99</xdr:row>
      <xdr:rowOff>26795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17922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9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10084</xdr:rowOff>
    </xdr:from>
    <xdr:to>
      <xdr:col>55</xdr:col>
      <xdr:colOff>0</xdr:colOff>
      <xdr:row>39</xdr:row>
      <xdr:rowOff>13589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696634"/>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13589</xdr:rowOff>
    </xdr:from>
    <xdr:to>
      <xdr:col>50</xdr:col>
      <xdr:colOff>114300</xdr:colOff>
      <xdr:row>39</xdr:row>
      <xdr:rowOff>37973</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70013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37973</xdr:rowOff>
    </xdr:from>
    <xdr:to>
      <xdr:col>45</xdr:col>
      <xdr:colOff>177800</xdr:colOff>
      <xdr:row>39</xdr:row>
      <xdr:rowOff>44221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72452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44221</xdr:rowOff>
    </xdr:from>
    <xdr:to>
      <xdr:col>41</xdr:col>
      <xdr:colOff>50800</xdr:colOff>
      <xdr:row>39</xdr:row>
      <xdr:rowOff>44221</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130734</xdr:rowOff>
    </xdr:from>
    <xdr:to>
      <xdr:col>55</xdr:col>
      <xdr:colOff>50800</xdr:colOff>
      <xdr:row>39</xdr:row>
      <xdr:rowOff>60884</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50182</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134239</xdr:rowOff>
    </xdr:from>
    <xdr:to>
      <xdr:col>50</xdr:col>
      <xdr:colOff>165100</xdr:colOff>
      <xdr:row>39</xdr:row>
      <xdr:rowOff>64389</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55516</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158623</xdr:rowOff>
    </xdr:from>
    <xdr:to>
      <xdr:col>46</xdr:col>
      <xdr:colOff>38100</xdr:colOff>
      <xdr:row>39</xdr:row>
      <xdr:rowOff>88773</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79900</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93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164871</xdr:rowOff>
    </xdr:from>
    <xdr:to>
      <xdr:col>41</xdr:col>
      <xdr:colOff>101600</xdr:colOff>
      <xdr:row>39</xdr:row>
      <xdr:rowOff>95021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86148</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164871</xdr:rowOff>
    </xdr:from>
    <xdr:to>
      <xdr:col>36</xdr:col>
      <xdr:colOff>165100</xdr:colOff>
      <xdr:row>39</xdr:row>
      <xdr:rowOff>95021</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86148</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162960</xdr:rowOff>
    </xdr:from>
    <xdr:to>
      <xdr:col>55</xdr:col>
      <xdr:colOff>0</xdr:colOff>
      <xdr:row>57</xdr:row>
      <xdr:rowOff>16467</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764160"/>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162960</xdr:rowOff>
    </xdr:from>
    <xdr:to>
      <xdr:col>50</xdr:col>
      <xdr:colOff>114300</xdr:colOff>
      <xdr:row>57</xdr:row>
      <xdr:rowOff>45979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764160"/>
          <a:ext cx="8890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45979</xdr:rowOff>
    </xdr:from>
    <xdr:to>
      <xdr:col>45</xdr:col>
      <xdr:colOff>177800</xdr:colOff>
      <xdr:row>57</xdr:row>
      <xdr:rowOff>85402</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818629"/>
          <a:ext cx="889000" cy="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6849</xdr:rowOff>
    </xdr:from>
    <xdr:to>
      <xdr:col>41</xdr:col>
      <xdr:colOff>50800</xdr:colOff>
      <xdr:row>57</xdr:row>
      <xdr:rowOff>85402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779499"/>
          <a:ext cx="889000" cy="7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137117</xdr:rowOff>
    </xdr:from>
    <xdr:to>
      <xdr:col>55</xdr:col>
      <xdr:colOff>50800</xdr:colOff>
      <xdr:row>57</xdr:row>
      <xdr:rowOff>67267</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115544</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112160</xdr:rowOff>
    </xdr:from>
    <xdr:to>
      <xdr:col>50</xdr:col>
      <xdr:colOff>165100</xdr:colOff>
      <xdr:row>57</xdr:row>
      <xdr:rowOff>42310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7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33437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166629</xdr:rowOff>
    </xdr:from>
    <xdr:to>
      <xdr:col>46</xdr:col>
      <xdr:colOff>38100</xdr:colOff>
      <xdr:row>57</xdr:row>
      <xdr:rowOff>96779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87906</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8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34602</xdr:rowOff>
    </xdr:from>
    <xdr:to>
      <xdr:col>41</xdr:col>
      <xdr:colOff>101600</xdr:colOff>
      <xdr:row>57</xdr:row>
      <xdr:rowOff>136202</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8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127329</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127499</xdr:rowOff>
    </xdr:from>
    <xdr:to>
      <xdr:col>36</xdr:col>
      <xdr:colOff>165100</xdr:colOff>
      <xdr:row>57</xdr:row>
      <xdr:rowOff>57649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7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48776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8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161212</xdr:rowOff>
    </xdr:from>
    <xdr:to>
      <xdr:col>55</xdr:col>
      <xdr:colOff>0</xdr:colOff>
      <xdr:row>77</xdr:row>
      <xdr:rowOff>107307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9639300" y="13191412"/>
          <a:ext cx="838200" cy="1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161212</xdr:rowOff>
    </xdr:from>
    <xdr:to>
      <xdr:col>50</xdr:col>
      <xdr:colOff>114300</xdr:colOff>
      <xdr:row>77</xdr:row>
      <xdr:rowOff>149118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191412"/>
          <a:ext cx="889000" cy="15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126859</xdr:rowOff>
    </xdr:from>
    <xdr:to>
      <xdr:col>45</xdr:col>
      <xdr:colOff>177800</xdr:colOff>
      <xdr:row>77</xdr:row>
      <xdr:rowOff>149118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328509"/>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126859</xdr:rowOff>
    </xdr:from>
    <xdr:to>
      <xdr:col>41</xdr:col>
      <xdr:colOff>50800</xdr:colOff>
      <xdr:row>77</xdr:row>
      <xdr:rowOff>149010</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328509"/>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56507</xdr:rowOff>
    </xdr:from>
    <xdr:to>
      <xdr:col>55</xdr:col>
      <xdr:colOff>50800</xdr:colOff>
      <xdr:row>77</xdr:row>
      <xdr:rowOff>158107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2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142884</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1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110412</xdr:rowOff>
    </xdr:from>
    <xdr:to>
      <xdr:col>50</xdr:col>
      <xdr:colOff>165100</xdr:colOff>
      <xdr:row>77</xdr:row>
      <xdr:rowOff>40562</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1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57088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29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98318</xdr:rowOff>
    </xdr:from>
    <xdr:to>
      <xdr:col>46</xdr:col>
      <xdr:colOff>38100</xdr:colOff>
      <xdr:row>78</xdr:row>
      <xdr:rowOff>28468</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2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19595</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3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76059</xdr:rowOff>
    </xdr:from>
    <xdr:to>
      <xdr:col>41</xdr:col>
      <xdr:colOff>101600</xdr:colOff>
      <xdr:row>78</xdr:row>
      <xdr:rowOff>6209</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2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168786</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3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98210</xdr:rowOff>
    </xdr:from>
    <xdr:to>
      <xdr:col>36</xdr:col>
      <xdr:colOff>165100</xdr:colOff>
      <xdr:row>78</xdr:row>
      <xdr:rowOff>28360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2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19487</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3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3231</xdr:rowOff>
    </xdr:from>
    <xdr:to>
      <xdr:col>55</xdr:col>
      <xdr:colOff>0</xdr:colOff>
      <xdr:row>97</xdr:row>
      <xdr:rowOff>19548</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633881"/>
          <a:ext cx="8382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19548</xdr:rowOff>
    </xdr:from>
    <xdr:to>
      <xdr:col>50</xdr:col>
      <xdr:colOff>114300</xdr:colOff>
      <xdr:row>97</xdr:row>
      <xdr:rowOff>70824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650198"/>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70824</xdr:rowOff>
    </xdr:from>
    <xdr:to>
      <xdr:col>45</xdr:col>
      <xdr:colOff>177800</xdr:colOff>
      <xdr:row>97</xdr:row>
      <xdr:rowOff>77749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701474"/>
          <a:ext cx="8890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61120</xdr:rowOff>
    </xdr:from>
    <xdr:to>
      <xdr:col>41</xdr:col>
      <xdr:colOff>50800</xdr:colOff>
      <xdr:row>97</xdr:row>
      <xdr:rowOff>77749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691770"/>
          <a:ext cx="8890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123881</xdr:rowOff>
    </xdr:from>
    <xdr:to>
      <xdr:col>55</xdr:col>
      <xdr:colOff>50800</xdr:colOff>
      <xdr:row>97</xdr:row>
      <xdr:rowOff>54031</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5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102308</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5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140198</xdr:rowOff>
    </xdr:from>
    <xdr:to>
      <xdr:col>50</xdr:col>
      <xdr:colOff>165100</xdr:colOff>
      <xdr:row>97</xdr:row>
      <xdr:rowOff>70348</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5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61475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20024</xdr:rowOff>
    </xdr:from>
    <xdr:to>
      <xdr:col>46</xdr:col>
      <xdr:colOff>38100</xdr:colOff>
      <xdr:row>97</xdr:row>
      <xdr:rowOff>121624</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6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112751</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74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26949</xdr:rowOff>
    </xdr:from>
    <xdr:to>
      <xdr:col>41</xdr:col>
      <xdr:colOff>101600</xdr:colOff>
      <xdr:row>97</xdr:row>
      <xdr:rowOff>128549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119676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10320</xdr:rowOff>
    </xdr:from>
    <xdr:to>
      <xdr:col>36</xdr:col>
      <xdr:colOff>165100</xdr:colOff>
      <xdr:row>97</xdr:row>
      <xdr:rowOff>111920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103047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xmlns=""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xmlns=""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11935</xdr:rowOff>
    </xdr:from>
    <xdr:to>
      <xdr:col>85</xdr:col>
      <xdr:colOff>127000</xdr:colOff>
      <xdr:row>37</xdr:row>
      <xdr:rowOff>104770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5481300" y="6355585"/>
          <a:ext cx="838200" cy="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xmlns=""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xmlns=""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95306</xdr:rowOff>
    </xdr:from>
    <xdr:to>
      <xdr:col>81</xdr:col>
      <xdr:colOff>50800</xdr:colOff>
      <xdr:row>37</xdr:row>
      <xdr:rowOff>104770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4592300" y="643895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95306</xdr:rowOff>
    </xdr:from>
    <xdr:to>
      <xdr:col>76</xdr:col>
      <xdr:colOff>114300</xdr:colOff>
      <xdr:row>38</xdr:row>
      <xdr:rowOff>33310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3703300" y="6438956"/>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29035</xdr:rowOff>
    </xdr:from>
    <xdr:to>
      <xdr:col>71</xdr:col>
      <xdr:colOff>177800</xdr:colOff>
      <xdr:row>38</xdr:row>
      <xdr:rowOff>33310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814300" y="654413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132585</xdr:rowOff>
    </xdr:from>
    <xdr:to>
      <xdr:col>85</xdr:col>
      <xdr:colOff>177800</xdr:colOff>
      <xdr:row>37</xdr:row>
      <xdr:rowOff>62735</xdr:rowOff>
    </xdr:to>
    <xdr:sp macro="" textlink="">
      <xdr:nvSpPr>
        <xdr:cNvPr id="528" name="楕円 527">
          <a:extLst>
            <a:ext uri="{FF2B5EF4-FFF2-40B4-BE49-F238E27FC236}">
              <a16:creationId xmlns:a16="http://schemas.microsoft.com/office/drawing/2014/main" xmlns="" id="{00000000-0008-0000-0700-000010020000}"/>
            </a:ext>
          </a:extLst>
        </xdr:cNvPr>
        <xdr:cNvSpPr/>
      </xdr:nvSpPr>
      <xdr:spPr>
        <a:xfrm>
          <a:off x="16268700" y="63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111012</xdr:rowOff>
    </xdr:from>
    <xdr:ext cx="534377" cy="259045"/>
    <xdr:sp macro="" textlink="">
      <xdr:nvSpPr>
        <xdr:cNvPr id="529" name="消防費該当値テキスト">
          <a:extLst>
            <a:ext uri="{FF2B5EF4-FFF2-40B4-BE49-F238E27FC236}">
              <a16:creationId xmlns:a16="http://schemas.microsoft.com/office/drawing/2014/main" xmlns="" id="{00000000-0008-0000-0700-000011020000}"/>
            </a:ext>
          </a:extLst>
        </xdr:cNvPr>
        <xdr:cNvSpPr txBox="1"/>
      </xdr:nvSpPr>
      <xdr:spPr>
        <a:xfrm>
          <a:off x="16370300" y="62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53970</xdr:rowOff>
    </xdr:from>
    <xdr:to>
      <xdr:col>81</xdr:col>
      <xdr:colOff>101600</xdr:colOff>
      <xdr:row>37</xdr:row>
      <xdr:rowOff>155570</xdr:rowOff>
    </xdr:to>
    <xdr:sp macro="" textlink="">
      <xdr:nvSpPr>
        <xdr:cNvPr id="530" name="楕円 529">
          <a:extLst>
            <a:ext uri="{FF2B5EF4-FFF2-40B4-BE49-F238E27FC236}">
              <a16:creationId xmlns:a16="http://schemas.microsoft.com/office/drawing/2014/main" xmlns="" id="{00000000-0008-0000-0700-000012020000}"/>
            </a:ext>
          </a:extLst>
        </xdr:cNvPr>
        <xdr:cNvSpPr/>
      </xdr:nvSpPr>
      <xdr:spPr>
        <a:xfrm>
          <a:off x="15430500" y="63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146697</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49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44506</xdr:rowOff>
    </xdr:from>
    <xdr:to>
      <xdr:col>76</xdr:col>
      <xdr:colOff>165100</xdr:colOff>
      <xdr:row>37</xdr:row>
      <xdr:rowOff>146106</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4541500" y="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137233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4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153960</xdr:rowOff>
    </xdr:from>
    <xdr:to>
      <xdr:col>72</xdr:col>
      <xdr:colOff>38100</xdr:colOff>
      <xdr:row>38</xdr:row>
      <xdr:rowOff>84110</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3652500" y="6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75237</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5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149685</xdr:rowOff>
    </xdr:from>
    <xdr:to>
      <xdr:col>67</xdr:col>
      <xdr:colOff>101600</xdr:colOff>
      <xdr:row>38</xdr:row>
      <xdr:rowOff>79835</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2763500" y="64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70962</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5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xmlns=""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xmlns=""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86926</xdr:rowOff>
    </xdr:from>
    <xdr:to>
      <xdr:col>85</xdr:col>
      <xdr:colOff>127000</xdr:colOff>
      <xdr:row>57</xdr:row>
      <xdr:rowOff>63443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5481300" y="9688126"/>
          <a:ext cx="838200" cy="1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xmlns=""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xmlns=""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59567</xdr:rowOff>
    </xdr:from>
    <xdr:to>
      <xdr:col>81</xdr:col>
      <xdr:colOff>50800</xdr:colOff>
      <xdr:row>57</xdr:row>
      <xdr:rowOff>63443</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4592300" y="9832217"/>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xmlns=""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59567</xdr:rowOff>
    </xdr:from>
    <xdr:to>
      <xdr:col>76</xdr:col>
      <xdr:colOff>114300</xdr:colOff>
      <xdr:row>57</xdr:row>
      <xdr:rowOff>105186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3703300" y="9832217"/>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40446</xdr:rowOff>
    </xdr:from>
    <xdr:to>
      <xdr:col>71</xdr:col>
      <xdr:colOff>177800</xdr:colOff>
      <xdr:row>57</xdr:row>
      <xdr:rowOff>105186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814300" y="9813096"/>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36126</xdr:rowOff>
    </xdr:from>
    <xdr:to>
      <xdr:col>85</xdr:col>
      <xdr:colOff>177800</xdr:colOff>
      <xdr:row>56</xdr:row>
      <xdr:rowOff>137726</xdr:rowOff>
    </xdr:to>
    <xdr:sp macro="" textlink="">
      <xdr:nvSpPr>
        <xdr:cNvPr id="583" name="楕円 582">
          <a:extLst>
            <a:ext uri="{FF2B5EF4-FFF2-40B4-BE49-F238E27FC236}">
              <a16:creationId xmlns:a16="http://schemas.microsoft.com/office/drawing/2014/main" xmlns="" id="{00000000-0008-0000-0700-000047020000}"/>
            </a:ext>
          </a:extLst>
        </xdr:cNvPr>
        <xdr:cNvSpPr/>
      </xdr:nvSpPr>
      <xdr:spPr>
        <a:xfrm>
          <a:off x="16268700" y="96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59003</xdr:rowOff>
    </xdr:from>
    <xdr:ext cx="534377" cy="259045"/>
    <xdr:sp macro="" textlink="">
      <xdr:nvSpPr>
        <xdr:cNvPr id="584" name="教育費該当値テキスト">
          <a:extLst>
            <a:ext uri="{FF2B5EF4-FFF2-40B4-BE49-F238E27FC236}">
              <a16:creationId xmlns:a16="http://schemas.microsoft.com/office/drawing/2014/main" xmlns="" id="{00000000-0008-0000-0700-000048020000}"/>
            </a:ext>
          </a:extLst>
        </xdr:cNvPr>
        <xdr:cNvSpPr txBox="1"/>
      </xdr:nvSpPr>
      <xdr:spPr>
        <a:xfrm>
          <a:off x="16370300" y="94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12643</xdr:rowOff>
    </xdr:from>
    <xdr:to>
      <xdr:col>81</xdr:col>
      <xdr:colOff>101600</xdr:colOff>
      <xdr:row>57</xdr:row>
      <xdr:rowOff>114243</xdr:rowOff>
    </xdr:to>
    <xdr:sp macro="" textlink="">
      <xdr:nvSpPr>
        <xdr:cNvPr id="585" name="楕円 584">
          <a:extLst>
            <a:ext uri="{FF2B5EF4-FFF2-40B4-BE49-F238E27FC236}">
              <a16:creationId xmlns:a16="http://schemas.microsoft.com/office/drawing/2014/main" xmlns="" id="{00000000-0008-0000-0700-000049020000}"/>
            </a:ext>
          </a:extLst>
        </xdr:cNvPr>
        <xdr:cNvSpPr/>
      </xdr:nvSpPr>
      <xdr:spPr>
        <a:xfrm>
          <a:off x="15430500" y="9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105370</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8767</xdr:rowOff>
    </xdr:from>
    <xdr:to>
      <xdr:col>76</xdr:col>
      <xdr:colOff>165100</xdr:colOff>
      <xdr:row>57</xdr:row>
      <xdr:rowOff>110367</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4541500" y="97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101494</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8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54386</xdr:rowOff>
    </xdr:from>
    <xdr:to>
      <xdr:col>72</xdr:col>
      <xdr:colOff>38100</xdr:colOff>
      <xdr:row>57</xdr:row>
      <xdr:rowOff>155986</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3652500" y="98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147113</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9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161096</xdr:rowOff>
    </xdr:from>
    <xdr:to>
      <xdr:col>67</xdr:col>
      <xdr:colOff>101600</xdr:colOff>
      <xdr:row>57</xdr:row>
      <xdr:rowOff>91246</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2763500" y="97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82373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8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xmlns=""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xmlns=""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21589</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5481300" y="13566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xmlns=""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xmlns=""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xmlns=""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35782</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814300" y="13580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142239</xdr:rowOff>
    </xdr:from>
    <xdr:to>
      <xdr:col>85</xdr:col>
      <xdr:colOff>177800</xdr:colOff>
      <xdr:row>79</xdr:row>
      <xdr:rowOff>72389</xdr:rowOff>
    </xdr:to>
    <xdr:sp macro="" textlink="">
      <xdr:nvSpPr>
        <xdr:cNvPr id="640" name="楕円 639">
          <a:extLst>
            <a:ext uri="{FF2B5EF4-FFF2-40B4-BE49-F238E27FC236}">
              <a16:creationId xmlns:a16="http://schemas.microsoft.com/office/drawing/2014/main" xmlns="" id="{00000000-0008-0000-0700-000080020000}"/>
            </a:ext>
          </a:extLst>
        </xdr:cNvPr>
        <xdr:cNvSpPr/>
      </xdr:nvSpPr>
      <xdr:spPr>
        <a:xfrm>
          <a:off x="162687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57166</xdr:rowOff>
    </xdr:from>
    <xdr:ext cx="469744" cy="259045"/>
    <xdr:sp macro="" textlink="">
      <xdr:nvSpPr>
        <xdr:cNvPr id="641" name="災害復旧費該当値テキスト">
          <a:extLst>
            <a:ext uri="{FF2B5EF4-FFF2-40B4-BE49-F238E27FC236}">
              <a16:creationId xmlns:a16="http://schemas.microsoft.com/office/drawing/2014/main" xmlns="" id="{00000000-0008-0000-0700-000081020000}"/>
            </a:ext>
          </a:extLst>
        </xdr:cNvPr>
        <xdr:cNvSpPr txBox="1"/>
      </xdr:nvSpPr>
      <xdr:spPr>
        <a:xfrm>
          <a:off x="16370300"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xmlns=""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156432</xdr:rowOff>
    </xdr:from>
    <xdr:to>
      <xdr:col>67</xdr:col>
      <xdr:colOff>101600</xdr:colOff>
      <xdr:row>79</xdr:row>
      <xdr:rowOff>86582</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2763500" y="13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77709</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5017" y="1362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71002</xdr:rowOff>
    </xdr:from>
    <xdr:to>
      <xdr:col>85</xdr:col>
      <xdr:colOff>127000</xdr:colOff>
      <xdr:row>97</xdr:row>
      <xdr:rowOff>79825</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5481300" y="16701652"/>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xmlns=""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63970</xdr:rowOff>
    </xdr:from>
    <xdr:to>
      <xdr:col>81</xdr:col>
      <xdr:colOff>50800</xdr:colOff>
      <xdr:row>97</xdr:row>
      <xdr:rowOff>79825</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4592300" y="16694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xmlns=""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63970</xdr:rowOff>
    </xdr:from>
    <xdr:to>
      <xdr:col>76</xdr:col>
      <xdr:colOff>114300</xdr:colOff>
      <xdr:row>97</xdr:row>
      <xdr:rowOff>67151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3703300" y="16694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55713</xdr:rowOff>
    </xdr:from>
    <xdr:to>
      <xdr:col>71</xdr:col>
      <xdr:colOff>177800</xdr:colOff>
      <xdr:row>97</xdr:row>
      <xdr:rowOff>67151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814300" y="16686363"/>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20202</xdr:rowOff>
    </xdr:from>
    <xdr:to>
      <xdr:col>85</xdr:col>
      <xdr:colOff>177800</xdr:colOff>
      <xdr:row>97</xdr:row>
      <xdr:rowOff>121802</xdr:rowOff>
    </xdr:to>
    <xdr:sp macro="" textlink="">
      <xdr:nvSpPr>
        <xdr:cNvPr id="695" name="楕円 694">
          <a:extLst>
            <a:ext uri="{FF2B5EF4-FFF2-40B4-BE49-F238E27FC236}">
              <a16:creationId xmlns:a16="http://schemas.microsoft.com/office/drawing/2014/main" xmlns="" id="{00000000-0008-0000-0700-0000B7020000}"/>
            </a:ext>
          </a:extLst>
        </xdr:cNvPr>
        <xdr:cNvSpPr/>
      </xdr:nvSpPr>
      <xdr:spPr>
        <a:xfrm>
          <a:off x="16268700" y="1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170079</xdr:rowOff>
    </xdr:from>
    <xdr:ext cx="534377"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6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29025</xdr:rowOff>
    </xdr:from>
    <xdr:to>
      <xdr:col>81</xdr:col>
      <xdr:colOff>101600</xdr:colOff>
      <xdr:row>97</xdr:row>
      <xdr:rowOff>130625</xdr:rowOff>
    </xdr:to>
    <xdr:sp macro="" textlink="">
      <xdr:nvSpPr>
        <xdr:cNvPr id="697" name="楕円 696">
          <a:extLst>
            <a:ext uri="{FF2B5EF4-FFF2-40B4-BE49-F238E27FC236}">
              <a16:creationId xmlns:a16="http://schemas.microsoft.com/office/drawing/2014/main" xmlns="" id="{00000000-0008-0000-0700-0000B9020000}"/>
            </a:ext>
          </a:extLst>
        </xdr:cNvPr>
        <xdr:cNvSpPr/>
      </xdr:nvSpPr>
      <xdr:spPr>
        <a:xfrm>
          <a:off x="15430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121752</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13170</xdr:rowOff>
    </xdr:from>
    <xdr:to>
      <xdr:col>76</xdr:col>
      <xdr:colOff>165100</xdr:colOff>
      <xdr:row>97</xdr:row>
      <xdr:rowOff>114770</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4541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105897</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16351</xdr:rowOff>
    </xdr:from>
    <xdr:to>
      <xdr:col>72</xdr:col>
      <xdr:colOff>38100</xdr:colOff>
      <xdr:row>97</xdr:row>
      <xdr:rowOff>117951</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3652500" y="166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109078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7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4913</xdr:rowOff>
    </xdr:from>
    <xdr:to>
      <xdr:col>67</xdr:col>
      <xdr:colOff>101600</xdr:colOff>
      <xdr:row>97</xdr:row>
      <xdr:rowOff>106513</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2763500" y="166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97640</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7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xmlns=""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xmlns=""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xmlns=""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xmlns=""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xmlns=""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xmlns=""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xmlns=""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xmlns=""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xmlns=""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増額となっている主なものは、教育費、消防費、土木費である。教育費については、平成３０年度単年度事業の学校給食調理場整備事業の実施により、住民一人当たりのコストが８６，５４３円と前年度比３２，３６４円の大幅増となっている。令和元年度においても中学校校舎の大規模改修を予定していることから高止まりとなる見込みである。消防費については、住民一人当たりのコストが３３，０８９円と前年度比４，０６１円の増となっている。これは、平成２９・３０年度事業の小型動力ポンプ付軽積載車導入事業、平成３０年度単年度事業の全国瞬時警報システム新型受信機導入事業の実施によるものである。土木費については、平成２９年度からの継続事業である公営住宅整備事業の実施により住民一人当たりのコストが６７，３４９円と前年度比３，５６９円の増となっている。今後も公営住宅整備事業の実施により高止まり傾向が続く見込みである。</a:t>
          </a:r>
        </a:p>
        <a:p>
          <a:r>
            <a:rPr kumimoji="1" lang="ja-JP" altLang="en-US" sz="1100" baseline="0">
              <a:latin typeface="ＭＳ Ｐゴシック" panose="020B0600070205080204" pitchFamily="50" charset="-128"/>
              <a:ea typeface="ＭＳ Ｐゴシック" panose="020B0600070205080204" pitchFamily="50" charset="-128"/>
            </a:rPr>
            <a:t>　減額となっている主なものは、商工費、民生費、農林水産業費である。商工費については、平成２９年度単年度事業の八郎潟町まちづくり活動センター建設事業の終了により、住民一人当たりのコストは前年度比２０，５６８円減の１５，６６８円となっている。民生費については、平成２９年度単年度事業の臨時福祉給付金事業、平成２９年度が補助最終年度であった特別養護老人ホーム建設費元利償還金補助事業の終了などにより住民一人当たりのコストは前年度比８，９８２円減の１３５，４８８円となっているものの、社会保障費の増加に伴い、今後は増加傾向となる見込みである。農林水産業費については、平成２９年度単年度事業の地域経済循環創造事業、農業基盤整備促進事業の終了により、住民一人当たりのコストは前年度比４，３６７円減の３１，５６３円となったが、今後はほ場整備事業や基幹水利施設ストックマネジメント事業などの県営土地改良事業が継続事業として実施中であり、各年度の事業規模により増減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財政調整基金については、標準財政規模比で前年度比７．４５％増の１３０．７１％となっている。これは、決算剰余金約１３５百万円を積み立てたことによるものである。</a:t>
          </a:r>
        </a:p>
        <a:p>
          <a:r>
            <a:rPr kumimoji="1" lang="ja-JP" altLang="en-US" sz="1100">
              <a:latin typeface="ＭＳ Ｐゴシック" panose="020B0600070205080204" pitchFamily="50" charset="-128"/>
              <a:ea typeface="ＭＳ Ｐゴシック" panose="020B0600070205080204" pitchFamily="50" charset="-128"/>
            </a:rPr>
            <a:t>　実質収支額については、予算額に対し町税、交付金等が増収になったこと、経費節減に努めたことなどにより、歳入歳出差引額は例年並みとなっている。一方、翌年度に繰り越すべき財源が大幅増となったことにより、実質収支額は前年度比で約６５百万円の減、標準財政規模比で３．０７％の減となっている。</a:t>
          </a:r>
        </a:p>
        <a:p>
          <a:r>
            <a:rPr kumimoji="1" lang="ja-JP" altLang="en-US" sz="1100">
              <a:latin typeface="ＭＳ Ｐゴシック" panose="020B0600070205080204" pitchFamily="50" charset="-128"/>
              <a:ea typeface="ＭＳ Ｐゴシック" panose="020B0600070205080204" pitchFamily="50" charset="-128"/>
            </a:rPr>
            <a:t>　実質単年度収支については、基金取崩額が前年度比で５０百万円の皆減、基金積立額が前年度比で約２８百万円の増となったことから、標準財政規模比で０．３８％の増となっている。</a:t>
          </a:r>
        </a:p>
        <a:p>
          <a:r>
            <a:rPr kumimoji="1" lang="ja-JP" altLang="en-US" sz="1100">
              <a:latin typeface="ＭＳ Ｐゴシック" panose="020B0600070205080204" pitchFamily="50" charset="-128"/>
              <a:ea typeface="ＭＳ Ｐゴシック" panose="020B0600070205080204" pitchFamily="50" charset="-128"/>
            </a:rPr>
            <a:t>　今後も国県補助事業の活用による歳入の確保、経費節減に努める。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一般会計及びすべての特別会計において黒字となっている。</a:t>
          </a:r>
        </a:p>
        <a:p>
          <a:r>
            <a:rPr kumimoji="1" lang="ja-JP" altLang="en-US" sz="1200">
              <a:latin typeface="ＭＳ Ｐゴシック" panose="020B0600070205080204" pitchFamily="50" charset="-128"/>
              <a:ea typeface="ＭＳ Ｐゴシック" panose="020B0600070205080204" pitchFamily="50" charset="-128"/>
            </a:rPr>
            <a:t>　一般会計については、予算額に対し町税、交付金等が増収になったこと、経費節減に努めたことなどにより、歳入歳出差引額は例年並みとなっている。しかしながら、翌年度に繰り越すべき財源が大幅増となったことにより、実質収支額が前年度比で約６５百万円の減、標準財政規模比で３．０７％黒字が減少している。</a:t>
          </a:r>
        </a:p>
        <a:p>
          <a:r>
            <a:rPr kumimoji="1" lang="ja-JP" altLang="en-US" sz="1200">
              <a:latin typeface="ＭＳ Ｐゴシック" panose="020B0600070205080204" pitchFamily="50" charset="-128"/>
              <a:ea typeface="ＭＳ Ｐゴシック" panose="020B0600070205080204" pitchFamily="50" charset="-128"/>
            </a:rPr>
            <a:t>　国民健康保険特別会計については、持続可能な医療保険制度を構築するための国民健康保険法等の一部を改正する法律の施行により、平成３０年度から国保財政の運営主体が県に移行となった。そのため歳入歳出総額とも大幅減となっている。平成３０年度については、国民健康保険税の減、保険給付費等の増などにより実質収支額が前年度比で約２６百万円減少し、標準財政規模比で黒字が１．２２％減少している。</a:t>
          </a:r>
        </a:p>
        <a:p>
          <a:r>
            <a:rPr kumimoji="1" lang="ja-JP" altLang="en-US" sz="1200">
              <a:latin typeface="ＭＳ Ｐゴシック" panose="020B0600070205080204" pitchFamily="50" charset="-128"/>
              <a:ea typeface="ＭＳ Ｐゴシック" panose="020B0600070205080204" pitchFamily="50" charset="-128"/>
            </a:rPr>
            <a:t>　上水道特別会計については、流動資産の現金及び預金の増加などにより黒字が標準財政規模比で１．５５％増加している。</a:t>
          </a:r>
        </a:p>
        <a:p>
          <a:r>
            <a:rPr kumimoji="1" lang="ja-JP" altLang="en-US" sz="1200">
              <a:latin typeface="ＭＳ Ｐゴシック" panose="020B0600070205080204" pitchFamily="50" charset="-128"/>
              <a:ea typeface="ＭＳ Ｐゴシック" panose="020B0600070205080204" pitchFamily="50" charset="-128"/>
            </a:rPr>
            <a:t>　いずれの会計についても、国県補助事業や交付税措置のある地方債の活用などにより歳入の確保、事業の見直しなどによる経費の節減に努める。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実質公債費比率の分子については、前年度比１８百万円増の１９５百万円となっている。</a:t>
          </a:r>
        </a:p>
        <a:p>
          <a:r>
            <a:rPr kumimoji="1" lang="ja-JP" altLang="en-US" sz="1200">
              <a:latin typeface="ＭＳ Ｐゴシック" panose="020B0600070205080204" pitchFamily="50" charset="-128"/>
              <a:ea typeface="ＭＳ Ｐゴシック" panose="020B0600070205080204" pitchFamily="50" charset="-128"/>
            </a:rPr>
            <a:t>　これは元利償還金について、平成２９年度発行債（据置期間なし）について元金償還が始まったことにより、前年度比５百万円の増、公共下水道事業特別会計への元利償還金に対する繰入金が前年度比１８百万円の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また、算入公債費等における基準財政需要額算入額については、公債費の過疎対策事業債、事業費補正の下水道費の増などにより前年度比４百万円増の２９３百万円となっている。</a:t>
          </a:r>
        </a:p>
        <a:p>
          <a:r>
            <a:rPr kumimoji="1" lang="ja-JP" altLang="en-US" sz="1200">
              <a:latin typeface="ＭＳ Ｐゴシック" panose="020B0600070205080204" pitchFamily="50" charset="-128"/>
              <a:ea typeface="ＭＳ Ｐゴシック" panose="020B0600070205080204" pitchFamily="50" charset="-128"/>
            </a:rPr>
            <a:t>　令和元年度以降、役場庁舎建設事業の財源として公共施設等適正管理推進事業債の借入を予定しており、実質公債費比率の分子については増加が見込まれている。</a:t>
          </a:r>
        </a:p>
        <a:p>
          <a:r>
            <a:rPr kumimoji="1" lang="ja-JP" altLang="en-US" sz="1200">
              <a:latin typeface="ＭＳ Ｐゴシック" panose="020B0600070205080204" pitchFamily="50" charset="-128"/>
              <a:ea typeface="ＭＳ Ｐゴシック" panose="020B0600070205080204" pitchFamily="50" charset="-128"/>
            </a:rPr>
            <a:t>　今後とも事業の見直しなどにより経費の節減に努める。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本町では、満期一括償還の地方債を発行していないため、減債基金残高と減債基金積立相当額に該当する数値はない。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将来負担比率の分子については、平成２６年度以降、将来負担額を充当可能財源等が上回っている。</a:t>
          </a:r>
        </a:p>
        <a:p>
          <a:r>
            <a:rPr kumimoji="1" lang="ja-JP" altLang="en-US" sz="1200">
              <a:latin typeface="ＭＳ Ｐゴシック" panose="020B0600070205080204" pitchFamily="50" charset="-128"/>
              <a:ea typeface="ＭＳ Ｐゴシック" panose="020B0600070205080204" pitchFamily="50" charset="-128"/>
            </a:rPr>
            <a:t>　一般会計等に係る地方債の現在高は、学校給食調理場整備事業において過疎対策事業債１９４百万円を借入したことなどにより前年度比で１５０百万円の増となっており、将来負担額については、前年度比で１２０百万円の増となっている。</a:t>
          </a:r>
        </a:p>
        <a:p>
          <a:r>
            <a:rPr kumimoji="1" lang="ja-JP" altLang="en-US" sz="1200">
              <a:latin typeface="ＭＳ Ｐゴシック" panose="020B0600070205080204" pitchFamily="50" charset="-128"/>
              <a:ea typeface="ＭＳ Ｐゴシック" panose="020B0600070205080204" pitchFamily="50" charset="-128"/>
            </a:rPr>
            <a:t>　一方、充当可能基金が財政調整基金の積み増しなどにより１７０百万円、また、基準財政需要額算入見込額が７８百万円それぞれ増加しており、充当可能財源等については、前年度比で２４７百万円の増となっている。</a:t>
          </a:r>
        </a:p>
        <a:p>
          <a:r>
            <a:rPr kumimoji="1" lang="ja-JP" altLang="en-US" sz="1200">
              <a:latin typeface="ＭＳ Ｐゴシック" panose="020B0600070205080204" pitchFamily="50" charset="-128"/>
              <a:ea typeface="ＭＳ Ｐゴシック" panose="020B0600070205080204" pitchFamily="50" charset="-128"/>
            </a:rPr>
            <a:t>　しかしながら、令和元年度からの役場庁舎建設事業の財源として、公共施設等適正管理推進事業債、財政調整基金の取り崩しによる基金繰入金を見込んでいることから、一般会計等に係る地方債の現在高の増、充当可能基金の減により、将来負担比率の分子については増加が見込まれている。</a:t>
          </a:r>
        </a:p>
        <a:p>
          <a:r>
            <a:rPr kumimoji="1" lang="ja-JP" altLang="en-US" sz="1200">
              <a:latin typeface="ＭＳ Ｐゴシック" panose="020B0600070205080204" pitchFamily="50" charset="-128"/>
              <a:ea typeface="ＭＳ Ｐゴシック" panose="020B0600070205080204" pitchFamily="50" charset="-128"/>
            </a:rPr>
            <a:t>　今後とも事業の見直しなどにより経費の節減に努める。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前年度の決算剰余金約１３５百万円を積み立てている。また、がんばれふるさと基金については、寄附金額の増により前年度比で５百万円の増となっている。これらにより基金全体の残高は、前年度比で１４０百万円増の２，９９０百万円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は、役場庁舎建設事業の基本設計業務が終了した。令和元年度には同事業の実施設計業務を、令和２・３年度には同事業の本体建設工事に着手する予定としている。令和４年度以降は、現庁舎の解体工事や新庁舎駐車場の整備など計画している。これら事業の財源としては、公共施設等適正管理推進事業債、財政調整基金の取り崩しによる基金繰入金を見込んでいる。そのため、財政調整基金については、今後、大幅に減少する見込み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また、減債基金については、令和２年度以降に金利の高い既発債の繰上償還を計画していることから減少する見込みである。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・地域福祉基金：地域における福祉の増進を図るため、町及び民間団体の行う在宅福祉の向上、健康づくり等の事業を支援する。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・地域振興施設整備基金：町民の福祉、文化の向上を図るため、コミュニティ施設、青年・婦人集会施設、幼稚園施設、その他地域の振興のための施設などの設置を支援する。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・がんばれふるさと基金：八郎潟町を応援する個人または団体から広く寄附金を募り、これを財源として個性豊かな活力あるふるさとづくりに資する。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・ふるさと保全対策基金：土地改良施設の有する多面的機能の良好な発揮及び集落共同活動の活性化に資する。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・まちづくり人材育成基金：人・環境・文化のきらめくまちづくりを目標に活躍する有用な人材の育成を図り、こころ豊かな地域社会の創造に資する。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がんばれふるさと基金については、寄附金額の増により前年度比で５百万円の増となっている。その他の基金については、増減なしとなっている。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前年度の決算剰余金約１３５百万円を積み立てしたことから、基金残高は２，６８４百万円となっている。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は、役場庁舎建設事業の基本設計業務が終了した。令和元年度には同事業の実施設計業務を、令和２・３年度には同事業の本体建設工事に着手する予定としている。令和４年度以降は、現庁舎の解体工事や新庁舎駐車場の整備など計画している。これら事業の財源としては、公共施設等適正管理推進事業債、財政調整基金の取り崩しによる基金繰入金を見込んでいる。そのため、財政調整基金については、今後、大幅に減少する見込み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既発債の繰上償還財源としての取り崩しをしていないことに加え、積み増しもしていないことから、増減なしとなっている。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令和２年度以降、秋田県振興資金の借り入れと減債基金の取り崩しによる基金繰入金を財源に、比較的金利の高い既発債の繰上償還を計画している。そのため基金残高は減少する見込みである。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A1DBA6C-CB28-4805-8DF0-9271E804E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D3D7E21-759A-4125-9640-6BB48170E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xmlns="" id="{76B4715B-9021-4304-95D5-A6CA4C3DDD5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xmlns="" id="{3A6A12D3-11BD-4526-A09A-C65E64F9865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95B42BA3-5AF6-40D6-A60A-2BBD360EA4B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xmlns="" id="{D3A5EF11-F867-4F35-914F-50B600583B7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xmlns="" id="{A2818FAC-68ED-4197-A6DE-1FA5CC4E9C4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xmlns="" id="{80F7B6F8-640D-4EED-A808-23CC6C6F77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xmlns="" id="{F6C35D46-6093-4BE7-B9FF-758BFCA3F8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xmlns="" id="{FFA23F82-5D9A-467D-82ED-75FF3AC76B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xmlns="" id="{78CDD7B0-5581-41F2-AD7F-117EF17901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xmlns="" id="{6805881A-51F9-471C-98B9-6E65D4CEF4D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xmlns="" id="{B93E091C-F38B-4AFA-B476-773EF00879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xmlns="" id="{EFE96313-370D-4CEC-95B8-79D8FD1C57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xmlns="" id="{7D6A2BA9-B6DE-4332-A0DD-EE9F6B516D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xmlns="" id="{97087367-5258-4292-9E18-98886EBCE6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xmlns="" id="{B40CB896-5AEF-448B-A47A-BA865A452B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xmlns="" id="{464D15B9-0869-4FE6-90FC-A32B6E8819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xmlns="" id="{1B30B3D5-7CBD-4508-A747-83D0915458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xmlns="" id="{0762D4E8-99F6-4C44-8645-A586F7EB60D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xmlns="" id="{29143541-F4B8-4AF2-A39C-131757D50B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xmlns="" id="{CFE4DBA1-7A3E-424D-AA6D-8824E36382E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xmlns="" id="{0F4C5970-A1A3-4C6C-B02F-96947C568C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xmlns="" id="{B6F14C0E-6135-4314-9AD3-C7DB7F50B7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xmlns="" id="{72AD5F01-D003-4D29-AE53-B68533C4EE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xmlns="" id="{CF8AB7F1-9823-4366-8C04-5B84F2CE68E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xmlns="" id="{B9E151E3-6C52-42BC-8A23-D28672D5C7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xmlns="" id="{522B13FD-6FBE-4DCF-B8E0-5D49A0AA89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xmlns="" id="{DC47F28A-17D8-4395-BBD5-4303C32D79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xmlns="" id="{2764EBB8-913E-47C9-9D6A-3FB6E356F4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xmlns="" id="{42FABCA8-4A61-4EC1-B9B2-266D44F66E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xmlns="" id="{C2DA083F-EE1B-40B3-B240-7E744E46F67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xmlns="" id="{4E7C6118-51F2-42FB-BD66-E34E507BB5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xmlns="" id="{53E54B01-0607-46C8-863C-89640C509C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xmlns="" id="{9A6F719E-BB38-42B9-9CF7-7DA7A2F8BE3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xmlns="" id="{10036CD2-1826-4100-B34B-4025C18F384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xmlns="" id="{6F58F5A5-653E-4599-88CA-303DC0FE1E9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xmlns="" id="{091F3C4E-1BB0-4AA2-B64E-F9E15C6E15F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CB45AC80-D94A-40E9-AD68-3F22C7410A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A7DA9F37-16E8-4686-AB7A-37E023F4691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xmlns="" id="{F07E3158-2614-47DF-BEAB-48C083B58DE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7BFB1DBF-679C-4074-A650-8BAF06B22C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18A58871-8507-4F25-AA01-157F65254E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54A96E2B-66CE-4662-A518-1CA5BE89E7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57F86FD8-0B79-49DF-AF4A-FEB26663DF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47313FEC-3C36-4FE8-825B-BD48F2698B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4DB42999-BDB7-4EE7-912A-EB13107BEB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24E99C78-CD94-4C21-8429-3E1962D942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684E63DF-E7CA-4F62-93EA-7F9EF4700C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C9C4AA07-B26F-414F-A12E-B75850AF3C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F6C030BB-98E1-44C1-8DEF-823DD4DC2C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数値は記入されていないが、公共施設の老朽化に伴い維持補修費等の増加が見込まれるため、八郎潟町公共施設等総合管理計画に基づき、施設の将来性も考慮しながら計画的な支出を行う。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xmlns="" id="{A54BEE08-D471-4BFC-BDF3-317041F7E55C}"/>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xmlns="" id="{61064B96-EBE5-4558-9039-1FD64ACFF6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a:extLst>
            <a:ext uri="{FF2B5EF4-FFF2-40B4-BE49-F238E27FC236}">
              <a16:creationId xmlns:a16="http://schemas.microsoft.com/office/drawing/2014/main" xmlns="" id="{BA8B3639-E5A0-4241-BD6D-CE3EE2675C6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a:extLst>
            <a:ext uri="{FF2B5EF4-FFF2-40B4-BE49-F238E27FC236}">
              <a16:creationId xmlns:a16="http://schemas.microsoft.com/office/drawing/2014/main" xmlns="" id="{E2BB159B-358D-47AD-9B9C-CF2DF03013D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xmlns="" id="{D08C7357-D7F6-4A8A-AB33-52ADEAA5D5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xmlns="" id="{FA6BA70E-A894-4520-9A4F-E1EDFD49957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xmlns="" id="{6E82B2C5-F980-4CD2-AD8C-3FED45016E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xmlns="" id="{138160E5-31C1-46D2-BF2B-3E6FE63BB8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xmlns="" id="{C3983C46-2435-4C50-8C23-A9DE3A1335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xmlns="" id="{7AF5699E-6DF0-468F-800C-E929432FC27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xmlns="" id="{01F452DB-9C51-4B0E-AE6F-C4F75F09E9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xmlns="" id="{318A2044-2E1C-437F-8D8E-1C40F29B97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xmlns="" id="{142B4272-34E4-4A32-97D8-4FA94813A8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xmlns="" id="{6FE0E76A-867D-4ECA-B10C-FCD2EB5661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34.4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ており、類似団体を下回っている。減少の主な要因は、充当可能基金が増加していることが挙げられる。今後は、新庁舎建設に伴う地方債の発行や基金の取り崩しにより、債務償還比率の増加が見込まれるが、引き続き人件費や補助費等の業務活動支出の削減に努め、債務償還比率の増加を抑制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xmlns="" id="{F3E76329-A0D0-4E4A-B34B-D141FEFB78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xmlns="" id="{65912309-DBE4-4AD9-8569-F83F3DA58D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xmlns="" id="{FFD6E18B-32FD-4DC6-A818-BA5FAF3CBF9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xmlns="" id="{A1BDED02-562F-49BA-8579-BF2F6FACE41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xmlns="" id="{D62D8C05-B588-4333-BE54-3A3EEC193F0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xmlns="" id="{07FEF338-095F-4B47-BB62-D08E8A3CE58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xmlns="" id="{FA63E9BE-262C-47EA-9303-43B27846995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xmlns="" id="{14F767E8-3625-4952-8522-E8D13795506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xmlns="" id="{B2F9DE5F-A623-4744-92B2-83CE55D43FA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xmlns="" id="{B066F3BC-0703-4304-A780-2E956D1A19B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xmlns="" id="{FCC29134-F12B-4B48-9057-8A0034BF620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a:extLst>
            <a:ext uri="{FF2B5EF4-FFF2-40B4-BE49-F238E27FC236}">
              <a16:creationId xmlns:a16="http://schemas.microsoft.com/office/drawing/2014/main" xmlns="" id="{0B52F87A-1AAC-4D8A-A3B0-013F3714A2C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xmlns="" id="{09A0F269-A22D-4AC4-8489-4B5895CB6BB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a:extLst>
            <a:ext uri="{FF2B5EF4-FFF2-40B4-BE49-F238E27FC236}">
              <a16:creationId xmlns:a16="http://schemas.microsoft.com/office/drawing/2014/main" xmlns="" id="{3181BE50-B629-4E66-AB2C-8B2CE932F73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a:extLst>
            <a:ext uri="{FF2B5EF4-FFF2-40B4-BE49-F238E27FC236}">
              <a16:creationId xmlns:a16="http://schemas.microsoft.com/office/drawing/2014/main" xmlns="" id="{13E4855C-AC11-45DD-B597-79B2E06604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xmlns="" id="{85386B80-B3B2-4CF9-BB89-F2B22DD24DBA}"/>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a:extLst>
            <a:ext uri="{FF2B5EF4-FFF2-40B4-BE49-F238E27FC236}">
              <a16:creationId xmlns:a16="http://schemas.microsoft.com/office/drawing/2014/main" xmlns="" id="{58FDF1C0-2759-499F-B92C-4D928E71983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xmlns="" id="{1806F4ED-72C5-4946-AEB9-EDD3B011513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85" name="債務償還比率最大値テキスト">
          <a:extLst>
            <a:ext uri="{FF2B5EF4-FFF2-40B4-BE49-F238E27FC236}">
              <a16:creationId xmlns:a16="http://schemas.microsoft.com/office/drawing/2014/main" xmlns="" id="{8EEA4D83-8203-417E-9CB2-40CD04AE9919}"/>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86" name="直線コネクタ 85">
          <a:extLst>
            <a:ext uri="{FF2B5EF4-FFF2-40B4-BE49-F238E27FC236}">
              <a16:creationId xmlns:a16="http://schemas.microsoft.com/office/drawing/2014/main" xmlns="" id="{8F352E6E-1ADC-4437-85DD-9B8F946E1DB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87" name="債務償還比率平均値テキスト">
          <a:extLst>
            <a:ext uri="{FF2B5EF4-FFF2-40B4-BE49-F238E27FC236}">
              <a16:creationId xmlns:a16="http://schemas.microsoft.com/office/drawing/2014/main" xmlns="" id="{360CBCD3-A536-4AE1-9F66-55591BFD0A6C}"/>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88" name="フローチャート: 判断 87">
          <a:extLst>
            <a:ext uri="{FF2B5EF4-FFF2-40B4-BE49-F238E27FC236}">
              <a16:creationId xmlns:a16="http://schemas.microsoft.com/office/drawing/2014/main" xmlns="" id="{9F405A9F-9569-42F5-A18E-233AEC4FC4AD}"/>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89" name="フローチャート: 判断 88">
          <a:extLst>
            <a:ext uri="{FF2B5EF4-FFF2-40B4-BE49-F238E27FC236}">
              <a16:creationId xmlns:a16="http://schemas.microsoft.com/office/drawing/2014/main" xmlns="" id="{6EDFC0A7-90BC-401F-824F-78A3D0574A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CC541DD6-CDE4-423F-928E-9ACB1A39DE6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D2FF7758-ECD1-452F-851C-F1259C4E54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BAA35D67-3DEA-400E-97C1-38508A03EBA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xmlns="" id="{D30C6579-779F-41C9-851D-14E6A771446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xmlns="" id="{B56D5BBE-9139-4D3F-9858-5F9238DA0C1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35870</xdr:rowOff>
    </xdr:from>
    <xdr:to>
      <xdr:col>76</xdr:col>
      <xdr:colOff>73025</xdr:colOff>
      <xdr:row>32</xdr:row>
      <xdr:rowOff>137470</xdr:rowOff>
    </xdr:to>
    <xdr:sp macro="" textlink="">
      <xdr:nvSpPr>
        <xdr:cNvPr id="95" name="楕円 94">
          <a:extLst>
            <a:ext uri="{FF2B5EF4-FFF2-40B4-BE49-F238E27FC236}">
              <a16:creationId xmlns:a16="http://schemas.microsoft.com/office/drawing/2014/main" xmlns="" id="{8F447420-7376-436B-BF6A-EC1AE4DBA5AB}"/>
            </a:ext>
          </a:extLst>
        </xdr:cNvPr>
        <xdr:cNvSpPr/>
      </xdr:nvSpPr>
      <xdr:spPr>
        <a:xfrm>
          <a:off x="14744700" y="62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14297</xdr:rowOff>
    </xdr:from>
    <xdr:ext cx="469744" cy="259045"/>
    <xdr:sp macro="" textlink="">
      <xdr:nvSpPr>
        <xdr:cNvPr id="96" name="債務償還比率該当値テキスト">
          <a:extLst>
            <a:ext uri="{FF2B5EF4-FFF2-40B4-BE49-F238E27FC236}">
              <a16:creationId xmlns:a16="http://schemas.microsoft.com/office/drawing/2014/main" xmlns="" id="{C21EA363-63A3-4672-A37D-3EAF657EB843}"/>
            </a:ext>
          </a:extLst>
        </xdr:cNvPr>
        <xdr:cNvSpPr txBox="1"/>
      </xdr:nvSpPr>
      <xdr:spPr>
        <a:xfrm>
          <a:off x="14846300" y="627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166060</xdr:rowOff>
    </xdr:from>
    <xdr:to>
      <xdr:col>72</xdr:col>
      <xdr:colOff>123825</xdr:colOff>
      <xdr:row>32</xdr:row>
      <xdr:rowOff>96210</xdr:rowOff>
    </xdr:to>
    <xdr:sp macro="" textlink="">
      <xdr:nvSpPr>
        <xdr:cNvPr id="97" name="楕円 96">
          <a:extLst>
            <a:ext uri="{FF2B5EF4-FFF2-40B4-BE49-F238E27FC236}">
              <a16:creationId xmlns:a16="http://schemas.microsoft.com/office/drawing/2014/main" xmlns="" id="{37A47C50-FEAB-4172-B0CD-2519D47B5BBA}"/>
            </a:ext>
          </a:extLst>
        </xdr:cNvPr>
        <xdr:cNvSpPr/>
      </xdr:nvSpPr>
      <xdr:spPr>
        <a:xfrm>
          <a:off x="14033500" y="62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45410</xdr:rowOff>
    </xdr:from>
    <xdr:to>
      <xdr:col>76</xdr:col>
      <xdr:colOff>22225</xdr:colOff>
      <xdr:row>32</xdr:row>
      <xdr:rowOff>86670</xdr:rowOff>
    </xdr:to>
    <xdr:cxnSp macro="">
      <xdr:nvCxnSpPr>
        <xdr:cNvPr id="98" name="直線コネクタ 97">
          <a:extLst>
            <a:ext uri="{FF2B5EF4-FFF2-40B4-BE49-F238E27FC236}">
              <a16:creationId xmlns:a16="http://schemas.microsoft.com/office/drawing/2014/main" xmlns="" id="{3F3CBCD7-E412-4022-BB38-0FB25DAF393E}"/>
            </a:ext>
          </a:extLst>
        </xdr:cNvPr>
        <xdr:cNvCxnSpPr/>
      </xdr:nvCxnSpPr>
      <xdr:spPr>
        <a:xfrm>
          <a:off x="14084300" y="6303335"/>
          <a:ext cx="711200" cy="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99" name="n_1aveValue債務償還比率">
          <a:extLst>
            <a:ext uri="{FF2B5EF4-FFF2-40B4-BE49-F238E27FC236}">
              <a16:creationId xmlns:a16="http://schemas.microsoft.com/office/drawing/2014/main" xmlns="" id="{136172DE-C8B5-49E5-81B5-14BB4D52B739}"/>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87337</xdr:rowOff>
    </xdr:from>
    <xdr:ext cx="469744" cy="259045"/>
    <xdr:sp macro="" textlink="">
      <xdr:nvSpPr>
        <xdr:cNvPr id="100" name="n_1mainValue債務償還比率">
          <a:extLst>
            <a:ext uri="{FF2B5EF4-FFF2-40B4-BE49-F238E27FC236}">
              <a16:creationId xmlns:a16="http://schemas.microsoft.com/office/drawing/2014/main" xmlns="" id="{D21D572E-5ACA-4622-A972-2F7900C70CE8}"/>
            </a:ext>
          </a:extLst>
        </xdr:cNvPr>
        <xdr:cNvSpPr txBox="1"/>
      </xdr:nvSpPr>
      <xdr:spPr>
        <a:xfrm>
          <a:off x="13836727" y="634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a:extLst>
            <a:ext uri="{FF2B5EF4-FFF2-40B4-BE49-F238E27FC236}">
              <a16:creationId xmlns:a16="http://schemas.microsoft.com/office/drawing/2014/main" xmlns="" id="{1A24E70C-3B5C-4994-BBA1-0AEC5A6489D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a:extLst>
            <a:ext uri="{FF2B5EF4-FFF2-40B4-BE49-F238E27FC236}">
              <a16:creationId xmlns:a16="http://schemas.microsoft.com/office/drawing/2014/main" xmlns="" id="{18D6760B-AE58-4518-909B-E7AD48CD332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a:extLst>
            <a:ext uri="{FF2B5EF4-FFF2-40B4-BE49-F238E27FC236}">
              <a16:creationId xmlns:a16="http://schemas.microsoft.com/office/drawing/2014/main" xmlns="" id="{CD9DEBC9-F494-437F-809D-555F035D451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a:extLst>
            <a:ext uri="{FF2B5EF4-FFF2-40B4-BE49-F238E27FC236}">
              <a16:creationId xmlns:a16="http://schemas.microsoft.com/office/drawing/2014/main" xmlns="" id="{1266C65F-C16B-4BD0-AB11-80F1E3E60EA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a:extLst>
            <a:ext uri="{FF2B5EF4-FFF2-40B4-BE49-F238E27FC236}">
              <a16:creationId xmlns:a16="http://schemas.microsoft.com/office/drawing/2014/main" xmlns="" id="{CFFDD85C-9005-456C-A637-5926570CC8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a:extLst>
            <a:ext uri="{FF2B5EF4-FFF2-40B4-BE49-F238E27FC236}">
              <a16:creationId xmlns:a16="http://schemas.microsoft.com/office/drawing/2014/main" xmlns="" id="{B5E0DA39-2D0D-4D71-96A2-4903AD0DFC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9C76032-582C-467C-B46C-F9117C1BE3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BECF264-9E4E-40F7-BEF0-74DB931913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DF58EE2-BE1E-455F-9EB5-A360E174F6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68C1147-0A20-4B9E-BEBD-95E40CB930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08A07CD-AC04-4DB1-8DDC-2844BE9DFA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98F69DB-5A48-44FE-9078-105DCA185A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A518C8C-1CE5-49E0-B387-842F2186D5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9AD1A24-1D5A-4691-81F9-B5C2B57A2C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4A66892-B95B-4453-A6C5-DC0207AC31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38C0258-82C3-49C9-9404-DDEC5A68F0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7CD5868-FBA3-4D59-949E-B742C713CF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C985C29-A2EF-4387-8CF3-2B445FB7A1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F3B0BF6-FE96-4EE6-915F-DCA52C9EE9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7610E11-1BF4-4603-B08B-DB34001C08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FF84A18-B2D1-4442-A67A-0A9359087D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0AA56C1-DEEA-4692-A29A-99EAA952787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088E18EE-6686-4F1D-951E-1021A31529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E6087F49-0AB2-4CDB-8FC0-956F72C890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48FEA924-84B2-4A07-A9C3-C089244196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xmlns="" id="{62B10E3C-61D0-49AF-836E-536C3B718C9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xmlns="" id="{BDBF99FC-8C60-4247-AE04-6125F358C0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xmlns="" id="{63CB53BC-D2E8-4C6F-8824-B14206BA6E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xmlns="" id="{97CE7948-BDED-4125-A47D-7B13166D7F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0653783-8D83-4EF0-80D2-DE48854840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A2F08AA-9C99-45F7-A94B-1025CBB760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FA4819F-A9B4-4A41-8268-0A1A8D660B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F2AB7EA-984F-4F0F-A75A-004207A94B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191A9B5-E2AC-4360-8072-B898EDF211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B445E20-1832-4966-8EA4-C1EDAFE550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67F24FB-7FD3-4D4D-8BD9-34BB938CD1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70066EB-EFEA-43AD-B096-B36B1B1FFF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25B86C8-76DE-4DAF-BCA3-618C829783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DB95EF7-A3E9-4CE6-A61B-7D790C0D1B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5,894
5,866
17.00
3,504,698
3,276,966
149,727
2,053,321
3,047,138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9B4228B-DB5F-4E1C-9FBB-2C4C711BB3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7D2680C-328D-44D2-BE3E-B68CD597E1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401CC7E-E3E0-4976-9026-B7EFEEBC4B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72950D9-DF20-4231-A0BC-909A134A92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059F67D-B1B6-4C8B-AC50-FA54962F0B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FCAD302-F44A-4DDB-8AF6-15D1728F6A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722D19F2-3C49-4F77-A0AA-4342ADE9EF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78693DB2-B35D-4D75-91AA-CCADCF1577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8BC897F8-1776-46D5-BF3C-56235B5886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xmlns="" id="{CC40E175-FF25-4C30-901A-609CF9176AB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xmlns="" id="{5E9AFFE4-2766-4CE7-9846-53D210911C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xmlns="" id="{787E22C2-95CA-4EB5-9615-CF0558E4B3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xmlns="" id="{B870A08B-8A1B-488F-8848-E04EB5736F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1"/>
      <c r="DK3" s="181"/>
      <c r="DL3" s="181"/>
      <c r="DM3" s="181"/>
      <c r="DN3" s="181"/>
      <c r="DO3" s="181"/>
    </row>
    <row r="4" spans="1:119" ht="18.75" customHeight="1" x14ac:dyDescent="0.15">
      <c r="A4" s="182"/>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3504698</v>
      </c>
      <c r="BO4" s="461"/>
      <c r="BP4" s="461"/>
      <c r="BQ4" s="461"/>
      <c r="BR4" s="461"/>
      <c r="BS4" s="461"/>
      <c r="BT4" s="461"/>
      <c r="BU4" s="462"/>
      <c r="BV4" s="460">
        <v>3498832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10.4</v>
      </c>
      <c r="DC4" s="642"/>
      <c r="DD4" s="642"/>
      <c r="DE4" s="642"/>
      <c r="DF4" s="642"/>
      <c r="DG4" s="642"/>
      <c r="DH4" s="642"/>
      <c r="DI4" s="643"/>
      <c r="DJ4" s="181"/>
      <c r="DK4" s="181"/>
      <c r="DL4" s="181"/>
      <c r="DM4" s="181"/>
      <c r="DN4" s="181"/>
      <c r="DO4" s="181"/>
    </row>
    <row r="5" spans="1:119" ht="18.75" customHeight="1" x14ac:dyDescent="0.15">
      <c r="A5" s="182"/>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3276966</v>
      </c>
      <c r="BO5" s="466"/>
      <c r="BP5" s="466"/>
      <c r="BQ5" s="466"/>
      <c r="BR5" s="466"/>
      <c r="BS5" s="466"/>
      <c r="BT5" s="466"/>
      <c r="BU5" s="467"/>
      <c r="BV5" s="465">
        <v>3267073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92.3</v>
      </c>
      <c r="CU5" s="436"/>
      <c r="CV5" s="436"/>
      <c r="CW5" s="436"/>
      <c r="CX5" s="436"/>
      <c r="CY5" s="436"/>
      <c r="CZ5" s="436"/>
      <c r="DA5" s="437"/>
      <c r="DB5" s="435">
        <v>93.3</v>
      </c>
      <c r="DC5" s="436"/>
      <c r="DD5" s="436"/>
      <c r="DE5" s="436"/>
      <c r="DF5" s="436"/>
      <c r="DG5" s="436"/>
      <c r="DH5" s="436"/>
      <c r="DI5" s="437"/>
      <c r="DJ5" s="181"/>
      <c r="DK5" s="181"/>
      <c r="DL5" s="181"/>
      <c r="DM5" s="181"/>
      <c r="DN5" s="181"/>
      <c r="DO5" s="181"/>
    </row>
    <row r="6" spans="1:119" ht="18.75" customHeight="1" x14ac:dyDescent="0.15">
      <c r="A6" s="182"/>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227732</v>
      </c>
      <c r="BO6" s="466"/>
      <c r="BP6" s="466"/>
      <c r="BQ6" s="466"/>
      <c r="BR6" s="466"/>
      <c r="BS6" s="466"/>
      <c r="BT6" s="466"/>
      <c r="BU6" s="467"/>
      <c r="BV6" s="465">
        <v>231759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96.5</v>
      </c>
      <c r="CU6" s="616"/>
      <c r="CV6" s="616"/>
      <c r="CW6" s="616"/>
      <c r="CX6" s="616"/>
      <c r="CY6" s="616"/>
      <c r="CZ6" s="616"/>
      <c r="DA6" s="617"/>
      <c r="DB6" s="615">
        <v>97.5</v>
      </c>
      <c r="DC6" s="616"/>
      <c r="DD6" s="616"/>
      <c r="DE6" s="616"/>
      <c r="DF6" s="616"/>
      <c r="DG6" s="616"/>
      <c r="DH6" s="616"/>
      <c r="DI6" s="617"/>
      <c r="DJ6" s="181"/>
      <c r="DK6" s="181"/>
      <c r="DL6" s="181"/>
      <c r="DM6" s="181"/>
      <c r="DN6" s="181"/>
      <c r="DO6" s="181"/>
    </row>
    <row r="7" spans="1:119" ht="18.75" customHeight="1" x14ac:dyDescent="0.15">
      <c r="A7" s="182"/>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78005</v>
      </c>
      <c r="BO7" s="466"/>
      <c r="BP7" s="466"/>
      <c r="BQ7" s="466"/>
      <c r="BR7" s="466"/>
      <c r="BS7" s="466"/>
      <c r="BT7" s="466"/>
      <c r="BU7" s="467"/>
      <c r="BV7" s="465">
        <v>17470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2053321</v>
      </c>
      <c r="CU7" s="466"/>
      <c r="CV7" s="466"/>
      <c r="CW7" s="466"/>
      <c r="CX7" s="466"/>
      <c r="CY7" s="466"/>
      <c r="CZ7" s="466"/>
      <c r="DA7" s="467"/>
      <c r="DB7" s="465">
        <v>2067752</v>
      </c>
      <c r="DC7" s="466"/>
      <c r="DD7" s="466"/>
      <c r="DE7" s="466"/>
      <c r="DF7" s="466"/>
      <c r="DG7" s="466"/>
      <c r="DH7" s="466"/>
      <c r="DI7" s="467"/>
      <c r="DJ7" s="181"/>
      <c r="DK7" s="181"/>
      <c r="DL7" s="181"/>
      <c r="DM7" s="181"/>
      <c r="DN7" s="181"/>
      <c r="DO7" s="181"/>
    </row>
    <row r="8" spans="1:119" ht="18.75" customHeight="1" thickBot="1" x14ac:dyDescent="0.2">
      <c r="A8" s="182"/>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105</v>
      </c>
      <c r="AV8" s="523"/>
      <c r="AW8" s="523"/>
      <c r="AX8" s="523"/>
      <c r="AY8" s="445" t="s">
        <v>109</v>
      </c>
      <c r="AZ8" s="446"/>
      <c r="BA8" s="446"/>
      <c r="BB8" s="446"/>
      <c r="BC8" s="446"/>
      <c r="BD8" s="446"/>
      <c r="BE8" s="446"/>
      <c r="BF8" s="446"/>
      <c r="BG8" s="446"/>
      <c r="BH8" s="446"/>
      <c r="BI8" s="446"/>
      <c r="BJ8" s="446"/>
      <c r="BK8" s="446"/>
      <c r="BL8" s="446"/>
      <c r="BM8" s="447"/>
      <c r="BN8" s="465">
        <v>149727</v>
      </c>
      <c r="BO8" s="466"/>
      <c r="BP8" s="466"/>
      <c r="BQ8" s="466"/>
      <c r="BR8" s="466"/>
      <c r="BS8" s="466"/>
      <c r="BT8" s="466"/>
      <c r="BU8" s="467"/>
      <c r="BV8" s="465">
        <v>214289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1"/>
      <c r="DK8" s="181"/>
      <c r="DL8" s="181"/>
      <c r="DM8" s="181"/>
      <c r="DN8" s="181"/>
      <c r="DO8" s="181"/>
    </row>
    <row r="9" spans="1:119" ht="18.75" customHeight="1" thickBot="1" x14ac:dyDescent="0.2">
      <c r="A9" s="182"/>
      <c r="B9" s="604" t="s">
        <v>111</v>
      </c>
      <c r="C9" s="605"/>
      <c r="D9" s="605"/>
      <c r="E9" s="605"/>
      <c r="F9" s="605"/>
      <c r="G9" s="605"/>
      <c r="H9" s="605"/>
      <c r="I9" s="605"/>
      <c r="J9" s="605"/>
      <c r="K9" s="528"/>
      <c r="L9" s="606" t="s">
        <v>112</v>
      </c>
      <c r="M9" s="607"/>
      <c r="N9" s="607"/>
      <c r="O9" s="607"/>
      <c r="P9" s="607"/>
      <c r="Q9" s="608"/>
      <c r="R9" s="609">
        <v>6080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-64562</v>
      </c>
      <c r="BO9" s="466"/>
      <c r="BP9" s="466"/>
      <c r="BQ9" s="466"/>
      <c r="BR9" s="466"/>
      <c r="BS9" s="466"/>
      <c r="BT9" s="466"/>
      <c r="BU9" s="467"/>
      <c r="BV9" s="465">
        <v>6558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11.5</v>
      </c>
      <c r="DC9" s="436"/>
      <c r="DD9" s="436"/>
      <c r="DE9" s="436"/>
      <c r="DF9" s="436"/>
      <c r="DG9" s="436"/>
      <c r="DH9" s="436"/>
      <c r="DI9" s="437"/>
      <c r="DJ9" s="181"/>
      <c r="DK9" s="181"/>
      <c r="DL9" s="181"/>
      <c r="DM9" s="181"/>
      <c r="DN9" s="181"/>
      <c r="DO9" s="181"/>
    </row>
    <row r="10" spans="1:119" ht="18.75" customHeight="1" thickBot="1" x14ac:dyDescent="0.2">
      <c r="A10" s="182"/>
      <c r="B10" s="604"/>
      <c r="C10" s="605"/>
      <c r="D10" s="605"/>
      <c r="E10" s="605"/>
      <c r="F10" s="605"/>
      <c r="G10" s="605"/>
      <c r="H10" s="605"/>
      <c r="I10" s="605"/>
      <c r="J10" s="605"/>
      <c r="K10" s="528"/>
      <c r="L10" s="438" t="s">
        <v>117</v>
      </c>
      <c r="M10" s="439"/>
      <c r="N10" s="439"/>
      <c r="O10" s="439"/>
      <c r="P10" s="439"/>
      <c r="Q10" s="440"/>
      <c r="R10" s="441">
        <v>6623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135132</v>
      </c>
      <c r="BO10" s="466"/>
      <c r="BP10" s="466"/>
      <c r="BQ10" s="466"/>
      <c r="BR10" s="466"/>
      <c r="BS10" s="466"/>
      <c r="BT10" s="466"/>
      <c r="BU10" s="467"/>
      <c r="BV10" s="465">
        <v>106708</v>
      </c>
      <c r="BW10" s="466"/>
      <c r="BX10" s="466"/>
      <c r="BY10" s="466"/>
      <c r="BZ10" s="466"/>
      <c r="CA10" s="466"/>
      <c r="CB10" s="466"/>
      <c r="CC10" s="467"/>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1"/>
      <c r="DK11" s="181"/>
      <c r="DL11" s="181"/>
      <c r="DM11" s="181"/>
      <c r="DN11" s="181"/>
      <c r="DO11" s="181"/>
    </row>
    <row r="12" spans="1:119" ht="18.75" customHeight="1" x14ac:dyDescent="0.15">
      <c r="A12" s="182"/>
      <c r="B12" s="581" t="s">
        <v>129</v>
      </c>
      <c r="C12" s="582"/>
      <c r="D12" s="582"/>
      <c r="E12" s="582"/>
      <c r="F12" s="582"/>
      <c r="G12" s="582"/>
      <c r="H12" s="582"/>
      <c r="I12" s="582"/>
      <c r="J12" s="582"/>
      <c r="K12" s="583"/>
      <c r="L12" s="590" t="s">
        <v>130</v>
      </c>
      <c r="M12" s="591"/>
      <c r="N12" s="591"/>
      <c r="O12" s="591"/>
      <c r="P12" s="591"/>
      <c r="Q12" s="592"/>
      <c r="R12" s="593">
        <v>5894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50000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1"/>
      <c r="DK12" s="181"/>
      <c r="DL12" s="181"/>
      <c r="DM12" s="181"/>
      <c r="DN12" s="181"/>
      <c r="DO12" s="181"/>
    </row>
    <row r="13" spans="1:119" ht="18.75" customHeight="1" x14ac:dyDescent="0.15">
      <c r="A13" s="182"/>
      <c r="B13" s="584"/>
      <c r="C13" s="585"/>
      <c r="D13" s="585"/>
      <c r="E13" s="585"/>
      <c r="F13" s="585"/>
      <c r="G13" s="585"/>
      <c r="H13" s="585"/>
      <c r="I13" s="585"/>
      <c r="J13" s="585"/>
      <c r="K13" s="586"/>
      <c r="L13" s="192"/>
      <c r="M13" s="565" t="s">
        <v>137</v>
      </c>
      <c r="N13" s="566"/>
      <c r="O13" s="566"/>
      <c r="P13" s="566"/>
      <c r="Q13" s="567"/>
      <c r="R13" s="568">
        <v>5866</v>
      </c>
      <c r="S13" s="569"/>
      <c r="T13" s="569"/>
      <c r="U13" s="569"/>
      <c r="V13" s="570"/>
      <c r="W13" s="556" t="s">
        <v>138</v>
      </c>
      <c r="X13" s="478"/>
      <c r="Y13" s="478"/>
      <c r="Z13" s="478"/>
      <c r="AA13" s="478"/>
      <c r="AB13" s="479"/>
      <c r="AC13" s="441">
        <v>324</v>
      </c>
      <c r="AD13" s="442"/>
      <c r="AE13" s="442"/>
      <c r="AF13" s="442"/>
      <c r="AG13" s="443"/>
      <c r="AH13" s="441">
        <v>354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70570</v>
      </c>
      <c r="BO13" s="466"/>
      <c r="BP13" s="466"/>
      <c r="BQ13" s="466"/>
      <c r="BR13" s="466"/>
      <c r="BS13" s="466"/>
      <c r="BT13" s="466"/>
      <c r="BU13" s="467"/>
      <c r="BV13" s="465">
        <v>63266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10.1</v>
      </c>
      <c r="CU13" s="436"/>
      <c r="CV13" s="436"/>
      <c r="CW13" s="436"/>
      <c r="CX13" s="436"/>
      <c r="CY13" s="436"/>
      <c r="CZ13" s="436"/>
      <c r="DA13" s="437"/>
      <c r="DB13" s="435">
        <v>9.3000000000000007</v>
      </c>
      <c r="DC13" s="436"/>
      <c r="DD13" s="436"/>
      <c r="DE13" s="436"/>
      <c r="DF13" s="436"/>
      <c r="DG13" s="436"/>
      <c r="DH13" s="436"/>
      <c r="DI13" s="437"/>
      <c r="DJ13" s="181"/>
      <c r="DK13" s="181"/>
      <c r="DL13" s="181"/>
      <c r="DM13" s="181"/>
      <c r="DN13" s="181"/>
      <c r="DO13" s="181"/>
    </row>
    <row r="14" spans="1:119" ht="18.75" customHeight="1" thickBot="1" x14ac:dyDescent="0.2">
      <c r="A14" s="182"/>
      <c r="B14" s="584"/>
      <c r="C14" s="585"/>
      <c r="D14" s="585"/>
      <c r="E14" s="585"/>
      <c r="F14" s="585"/>
      <c r="G14" s="585"/>
      <c r="H14" s="585"/>
      <c r="I14" s="585"/>
      <c r="J14" s="585"/>
      <c r="K14" s="586"/>
      <c r="L14" s="558" t="s">
        <v>143</v>
      </c>
      <c r="M14" s="599"/>
      <c r="N14" s="599"/>
      <c r="O14" s="599"/>
      <c r="P14" s="599"/>
      <c r="Q14" s="600"/>
      <c r="R14" s="568">
        <v>6022</v>
      </c>
      <c r="S14" s="569"/>
      <c r="T14" s="569"/>
      <c r="U14" s="569"/>
      <c r="V14" s="570"/>
      <c r="W14" s="571"/>
      <c r="X14" s="481"/>
      <c r="Y14" s="481"/>
      <c r="Z14" s="481"/>
      <c r="AA14" s="481"/>
      <c r="AB14" s="482"/>
      <c r="AC14" s="561">
        <v>11.3</v>
      </c>
      <c r="AD14" s="562"/>
      <c r="AE14" s="562"/>
      <c r="AF14" s="562"/>
      <c r="AG14" s="563"/>
      <c r="AH14" s="561">
        <v>11.2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127</v>
      </c>
      <c r="DC14" s="573"/>
      <c r="DD14" s="573"/>
      <c r="DE14" s="573"/>
      <c r="DF14" s="573"/>
      <c r="DG14" s="573"/>
      <c r="DH14" s="573"/>
      <c r="DI14" s="574"/>
      <c r="DJ14" s="181"/>
      <c r="DK14" s="181"/>
      <c r="DL14" s="181"/>
      <c r="DM14" s="181"/>
      <c r="DN14" s="181"/>
      <c r="DO14" s="181"/>
    </row>
    <row r="15" spans="1:119" ht="18.75" customHeight="1" x14ac:dyDescent="0.15">
      <c r="A15" s="182"/>
      <c r="B15" s="584"/>
      <c r="C15" s="585"/>
      <c r="D15" s="585"/>
      <c r="E15" s="585"/>
      <c r="F15" s="585"/>
      <c r="G15" s="585"/>
      <c r="H15" s="585"/>
      <c r="I15" s="585"/>
      <c r="J15" s="585"/>
      <c r="K15" s="586"/>
      <c r="L15" s="192"/>
      <c r="M15" s="565" t="s">
        <v>145</v>
      </c>
      <c r="N15" s="566"/>
      <c r="O15" s="566"/>
      <c r="P15" s="566"/>
      <c r="Q15" s="567"/>
      <c r="R15" s="568">
        <v>5997</v>
      </c>
      <c r="S15" s="569"/>
      <c r="T15" s="569"/>
      <c r="U15" s="569"/>
      <c r="V15" s="570"/>
      <c r="W15" s="556" t="s">
        <v>146</v>
      </c>
      <c r="X15" s="478"/>
      <c r="Y15" s="478"/>
      <c r="Z15" s="478"/>
      <c r="AA15" s="478"/>
      <c r="AB15" s="479"/>
      <c r="AC15" s="441">
        <v>646</v>
      </c>
      <c r="AD15" s="442"/>
      <c r="AE15" s="442"/>
      <c r="AF15" s="442"/>
      <c r="AG15" s="443"/>
      <c r="AH15" s="441">
        <v>779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488614</v>
      </c>
      <c r="BO15" s="461"/>
      <c r="BP15" s="461"/>
      <c r="BQ15" s="461"/>
      <c r="BR15" s="461"/>
      <c r="BS15" s="461"/>
      <c r="BT15" s="461"/>
      <c r="BU15" s="462"/>
      <c r="BV15" s="460">
        <v>488899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22.5</v>
      </c>
      <c r="AD16" s="562"/>
      <c r="AE16" s="562"/>
      <c r="AF16" s="562"/>
      <c r="AG16" s="563"/>
      <c r="AH16" s="561">
        <v>24.6</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1842074</v>
      </c>
      <c r="BO16" s="466"/>
      <c r="BP16" s="466"/>
      <c r="BQ16" s="466"/>
      <c r="BR16" s="466"/>
      <c r="BS16" s="466"/>
      <c r="BT16" s="466"/>
      <c r="BU16" s="467"/>
      <c r="BV16" s="465">
        <v>1856307</v>
      </c>
      <c r="BW16" s="466"/>
      <c r="BX16" s="466"/>
      <c r="BY16" s="466"/>
      <c r="BZ16" s="466"/>
      <c r="CA16" s="466"/>
      <c r="CB16" s="466"/>
      <c r="CC16" s="467"/>
      <c r="CD16" s="196"/>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1"/>
      <c r="DK16" s="181"/>
      <c r="DL16" s="181"/>
      <c r="DM16" s="181"/>
      <c r="DN16" s="181"/>
      <c r="DO16" s="181"/>
    </row>
    <row r="17" spans="1:119" ht="18.75" customHeight="1" thickBot="1" x14ac:dyDescent="0.2">
      <c r="A17" s="182"/>
      <c r="B17" s="587"/>
      <c r="C17" s="588"/>
      <c r="D17" s="588"/>
      <c r="E17" s="588"/>
      <c r="F17" s="588"/>
      <c r="G17" s="588"/>
      <c r="H17" s="588"/>
      <c r="I17" s="588"/>
      <c r="J17" s="588"/>
      <c r="K17" s="589"/>
      <c r="L17" s="197"/>
      <c r="M17" s="550" t="s">
        <v>152</v>
      </c>
      <c r="N17" s="551"/>
      <c r="O17" s="551"/>
      <c r="P17" s="551"/>
      <c r="Q17" s="552"/>
      <c r="R17" s="553" t="s">
        <v>153</v>
      </c>
      <c r="S17" s="554"/>
      <c r="T17" s="554"/>
      <c r="U17" s="554"/>
      <c r="V17" s="555"/>
      <c r="W17" s="556" t="s">
        <v>154</v>
      </c>
      <c r="X17" s="478"/>
      <c r="Y17" s="478"/>
      <c r="Z17" s="478"/>
      <c r="AA17" s="478"/>
      <c r="AB17" s="479"/>
      <c r="AC17" s="441">
        <v>1898</v>
      </c>
      <c r="AD17" s="442"/>
      <c r="AE17" s="442"/>
      <c r="AF17" s="442"/>
      <c r="AG17" s="443"/>
      <c r="AH17" s="441">
        <v>2032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609984</v>
      </c>
      <c r="BO17" s="466"/>
      <c r="BP17" s="466"/>
      <c r="BQ17" s="466"/>
      <c r="BR17" s="466"/>
      <c r="BS17" s="466"/>
      <c r="BT17" s="466"/>
      <c r="BU17" s="467"/>
      <c r="BV17" s="465">
        <v>611378</v>
      </c>
      <c r="BW17" s="466"/>
      <c r="BX17" s="466"/>
      <c r="BY17" s="466"/>
      <c r="BZ17" s="466"/>
      <c r="CA17" s="466"/>
      <c r="CB17" s="466"/>
      <c r="CC17" s="467"/>
      <c r="CD17" s="196"/>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1"/>
      <c r="DK17" s="181"/>
      <c r="DL17" s="181"/>
      <c r="DM17" s="181"/>
      <c r="DN17" s="181"/>
      <c r="DO17" s="181"/>
    </row>
    <row r="18" spans="1:119" ht="18.75" customHeight="1" thickBot="1" x14ac:dyDescent="0.2">
      <c r="A18" s="182"/>
      <c r="B18" s="527" t="s">
        <v>156</v>
      </c>
      <c r="C18" s="528"/>
      <c r="D18" s="528"/>
      <c r="E18" s="529"/>
      <c r="F18" s="529"/>
      <c r="G18" s="529"/>
      <c r="H18" s="529"/>
      <c r="I18" s="529"/>
      <c r="J18" s="529"/>
      <c r="K18" s="529"/>
      <c r="L18" s="530">
        <v>17</v>
      </c>
      <c r="M18" s="530"/>
      <c r="N18" s="530"/>
      <c r="O18" s="530"/>
      <c r="P18" s="530"/>
      <c r="Q18" s="530"/>
      <c r="R18" s="531"/>
      <c r="S18" s="531"/>
      <c r="T18" s="531"/>
      <c r="U18" s="531"/>
      <c r="V18" s="532"/>
      <c r="W18" s="546"/>
      <c r="X18" s="547"/>
      <c r="Y18" s="547"/>
      <c r="Z18" s="547"/>
      <c r="AA18" s="547"/>
      <c r="AB18" s="557"/>
      <c r="AC18" s="429">
        <v>66.2</v>
      </c>
      <c r="AD18" s="430"/>
      <c r="AE18" s="430"/>
      <c r="AF18" s="430"/>
      <c r="AG18" s="533"/>
      <c r="AH18" s="429">
        <v>64.2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1903327</v>
      </c>
      <c r="BO18" s="466"/>
      <c r="BP18" s="466"/>
      <c r="BQ18" s="466"/>
      <c r="BR18" s="466"/>
      <c r="BS18" s="466"/>
      <c r="BT18" s="466"/>
      <c r="BU18" s="467"/>
      <c r="BV18" s="465">
        <v>1945177</v>
      </c>
      <c r="BW18" s="466"/>
      <c r="BX18" s="466"/>
      <c r="BY18" s="466"/>
      <c r="BZ18" s="466"/>
      <c r="CA18" s="466"/>
      <c r="CB18" s="466"/>
      <c r="CC18" s="467"/>
      <c r="CD18" s="196"/>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1"/>
      <c r="DK18" s="181"/>
      <c r="DL18" s="181"/>
      <c r="DM18" s="181"/>
      <c r="DN18" s="181"/>
      <c r="DO18" s="181"/>
    </row>
    <row r="19" spans="1:119" ht="18.75" customHeight="1" thickBot="1" x14ac:dyDescent="0.2">
      <c r="A19" s="182"/>
      <c r="B19" s="527" t="s">
        <v>158</v>
      </c>
      <c r="C19" s="528"/>
      <c r="D19" s="528"/>
      <c r="E19" s="529"/>
      <c r="F19" s="529"/>
      <c r="G19" s="529"/>
      <c r="H19" s="529"/>
      <c r="I19" s="529"/>
      <c r="J19" s="529"/>
      <c r="K19" s="529"/>
      <c r="L19" s="535">
        <v>358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2565879</v>
      </c>
      <c r="BO19" s="466"/>
      <c r="BP19" s="466"/>
      <c r="BQ19" s="466"/>
      <c r="BR19" s="466"/>
      <c r="BS19" s="466"/>
      <c r="BT19" s="466"/>
      <c r="BU19" s="467"/>
      <c r="BV19" s="465">
        <v>2619414</v>
      </c>
      <c r="BW19" s="466"/>
      <c r="BX19" s="466"/>
      <c r="BY19" s="466"/>
      <c r="BZ19" s="466"/>
      <c r="CA19" s="466"/>
      <c r="CB19" s="466"/>
      <c r="CC19" s="467"/>
      <c r="CD19" s="196"/>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1"/>
      <c r="DK19" s="181"/>
      <c r="DL19" s="181"/>
      <c r="DM19" s="181"/>
      <c r="DN19" s="181"/>
      <c r="DO19" s="181"/>
    </row>
    <row r="20" spans="1:119" ht="18.75" customHeight="1" thickBot="1" x14ac:dyDescent="0.2">
      <c r="A20" s="182"/>
      <c r="B20" s="527" t="s">
        <v>160</v>
      </c>
      <c r="C20" s="528"/>
      <c r="D20" s="528"/>
      <c r="E20" s="529"/>
      <c r="F20" s="529"/>
      <c r="G20" s="529"/>
      <c r="H20" s="529"/>
      <c r="I20" s="529"/>
      <c r="J20" s="529"/>
      <c r="K20" s="529"/>
      <c r="L20" s="535">
        <v>2220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6"/>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1"/>
      <c r="DK20" s="181"/>
      <c r="DL20" s="181"/>
      <c r="DM20" s="181"/>
      <c r="DN20" s="181"/>
      <c r="DO20" s="181"/>
    </row>
    <row r="21" spans="1:119" ht="18.75" customHeight="1" x14ac:dyDescent="0.15">
      <c r="A21" s="182"/>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6"/>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1"/>
      <c r="DK21" s="181"/>
      <c r="DL21" s="181"/>
      <c r="DM21" s="181"/>
      <c r="DN21" s="181"/>
      <c r="DO21" s="181"/>
    </row>
    <row r="22" spans="1:119" ht="18.75" customHeight="1" thickBot="1" x14ac:dyDescent="0.2">
      <c r="A22" s="182"/>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6"/>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1"/>
      <c r="DK22" s="181"/>
      <c r="DL22" s="181"/>
      <c r="DM22" s="181"/>
      <c r="DN22" s="181"/>
      <c r="DO22" s="181"/>
    </row>
    <row r="23" spans="1:119" ht="18.75" customHeight="1" x14ac:dyDescent="0.15">
      <c r="A23" s="182"/>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3047138</v>
      </c>
      <c r="BO23" s="466"/>
      <c r="BP23" s="466"/>
      <c r="BQ23" s="466"/>
      <c r="BR23" s="466"/>
      <c r="BS23" s="466"/>
      <c r="BT23" s="466"/>
      <c r="BU23" s="467"/>
      <c r="BV23" s="465">
        <v>2897145</v>
      </c>
      <c r="BW23" s="466"/>
      <c r="BX23" s="466"/>
      <c r="BY23" s="466"/>
      <c r="BZ23" s="466"/>
      <c r="CA23" s="466"/>
      <c r="CB23" s="466"/>
      <c r="CC23" s="467"/>
      <c r="CD23" s="196"/>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1"/>
      <c r="DK23" s="181"/>
      <c r="DL23" s="181"/>
      <c r="DM23" s="181"/>
      <c r="DN23" s="181"/>
      <c r="DO23" s="181"/>
    </row>
    <row r="24" spans="1:119" ht="18.75" customHeight="1" thickBot="1" x14ac:dyDescent="0.2">
      <c r="A24" s="182"/>
      <c r="B24" s="497"/>
      <c r="C24" s="498"/>
      <c r="D24" s="499"/>
      <c r="E24" s="438" t="s">
        <v>169</v>
      </c>
      <c r="F24" s="439"/>
      <c r="G24" s="439"/>
      <c r="H24" s="439"/>
      <c r="I24" s="439"/>
      <c r="J24" s="439"/>
      <c r="K24" s="440"/>
      <c r="L24" s="441">
        <v>1</v>
      </c>
      <c r="M24" s="442"/>
      <c r="N24" s="442"/>
      <c r="O24" s="442"/>
      <c r="P24" s="443"/>
      <c r="Q24" s="441">
        <v>6300</v>
      </c>
      <c r="R24" s="442"/>
      <c r="S24" s="442"/>
      <c r="T24" s="442"/>
      <c r="U24" s="442"/>
      <c r="V24" s="443"/>
      <c r="W24" s="507"/>
      <c r="X24" s="498"/>
      <c r="Y24" s="499"/>
      <c r="Z24" s="438" t="s">
        <v>170</v>
      </c>
      <c r="AA24" s="439"/>
      <c r="AB24" s="439"/>
      <c r="AC24" s="439"/>
      <c r="AD24" s="439"/>
      <c r="AE24" s="439"/>
      <c r="AF24" s="439"/>
      <c r="AG24" s="440"/>
      <c r="AH24" s="441">
        <v>52</v>
      </c>
      <c r="AI24" s="442"/>
      <c r="AJ24" s="442"/>
      <c r="AK24" s="442"/>
      <c r="AL24" s="443"/>
      <c r="AM24" s="441">
        <v>149292</v>
      </c>
      <c r="AN24" s="442"/>
      <c r="AO24" s="442"/>
      <c r="AP24" s="442"/>
      <c r="AQ24" s="442"/>
      <c r="AR24" s="443"/>
      <c r="AS24" s="441">
        <v>2871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1461111</v>
      </c>
      <c r="BO24" s="466"/>
      <c r="BP24" s="466"/>
      <c r="BQ24" s="466"/>
      <c r="BR24" s="466"/>
      <c r="BS24" s="466"/>
      <c r="BT24" s="466"/>
      <c r="BU24" s="467"/>
      <c r="BV24" s="465">
        <v>1256816</v>
      </c>
      <c r="BW24" s="466"/>
      <c r="BX24" s="466"/>
      <c r="BY24" s="466"/>
      <c r="BZ24" s="466"/>
      <c r="CA24" s="466"/>
      <c r="CB24" s="466"/>
      <c r="CC24" s="467"/>
      <c r="CD24" s="196"/>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1"/>
      <c r="DK24" s="181"/>
      <c r="DL24" s="181"/>
      <c r="DM24" s="181"/>
      <c r="DN24" s="181"/>
      <c r="DO24" s="181"/>
    </row>
    <row r="25" spans="1:119" s="181" customFormat="1" ht="18.75" customHeight="1" x14ac:dyDescent="0.15">
      <c r="A25" s="182"/>
      <c r="B25" s="497"/>
      <c r="C25" s="498"/>
      <c r="D25" s="499"/>
      <c r="E25" s="438" t="s">
        <v>172</v>
      </c>
      <c r="F25" s="439"/>
      <c r="G25" s="439"/>
      <c r="H25" s="439"/>
      <c r="I25" s="439"/>
      <c r="J25" s="439"/>
      <c r="K25" s="440"/>
      <c r="L25" s="441">
        <v>1</v>
      </c>
      <c r="M25" s="442"/>
      <c r="N25" s="442"/>
      <c r="O25" s="442"/>
      <c r="P25" s="443"/>
      <c r="Q25" s="441">
        <v>5030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2020</v>
      </c>
      <c r="BO25" s="461"/>
      <c r="BP25" s="461"/>
      <c r="BQ25" s="461"/>
      <c r="BR25" s="461"/>
      <c r="BS25" s="461"/>
      <c r="BT25" s="461"/>
      <c r="BU25" s="462"/>
      <c r="BV25" s="460">
        <v>2637</v>
      </c>
      <c r="BW25" s="461"/>
      <c r="BX25" s="461"/>
      <c r="BY25" s="461"/>
      <c r="BZ25" s="461"/>
      <c r="CA25" s="461"/>
      <c r="CB25" s="461"/>
      <c r="CC25" s="462"/>
      <c r="CD25" s="196"/>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1" customFormat="1" ht="18.75" customHeight="1" x14ac:dyDescent="0.15">
      <c r="A26" s="182"/>
      <c r="B26" s="497"/>
      <c r="C26" s="498"/>
      <c r="D26" s="499"/>
      <c r="E26" s="438" t="s">
        <v>176</v>
      </c>
      <c r="F26" s="439"/>
      <c r="G26" s="439"/>
      <c r="H26" s="439"/>
      <c r="I26" s="439"/>
      <c r="J26" s="439"/>
      <c r="K26" s="440"/>
      <c r="L26" s="441">
        <v>1</v>
      </c>
      <c r="M26" s="442"/>
      <c r="N26" s="442"/>
      <c r="O26" s="442"/>
      <c r="P26" s="443"/>
      <c r="Q26" s="441">
        <v>4860</v>
      </c>
      <c r="R26" s="442"/>
      <c r="S26" s="442"/>
      <c r="T26" s="442"/>
      <c r="U26" s="442"/>
      <c r="V26" s="443"/>
      <c r="W26" s="507"/>
      <c r="X26" s="498"/>
      <c r="Y26" s="499"/>
      <c r="Z26" s="438" t="s">
        <v>177</v>
      </c>
      <c r="AA26" s="520"/>
      <c r="AB26" s="520"/>
      <c r="AC26" s="520"/>
      <c r="AD26" s="520"/>
      <c r="AE26" s="520"/>
      <c r="AF26" s="520"/>
      <c r="AG26" s="521"/>
      <c r="AH26" s="441" t="s">
        <v>174</v>
      </c>
      <c r="AI26" s="442"/>
      <c r="AJ26" s="442"/>
      <c r="AK26" s="442"/>
      <c r="AL26" s="443"/>
      <c r="AM26" s="441" t="s">
        <v>127</v>
      </c>
      <c r="AN26" s="442"/>
      <c r="AO26" s="442"/>
      <c r="AP26" s="442"/>
      <c r="AQ26" s="442"/>
      <c r="AR26" s="443"/>
      <c r="AS26" s="441" t="s">
        <v>127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196"/>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2"/>
      <c r="B27" s="497"/>
      <c r="C27" s="498"/>
      <c r="D27" s="499"/>
      <c r="E27" s="438" t="s">
        <v>179</v>
      </c>
      <c r="F27" s="439"/>
      <c r="G27" s="439"/>
      <c r="H27" s="439"/>
      <c r="I27" s="439"/>
      <c r="J27" s="439"/>
      <c r="K27" s="440"/>
      <c r="L27" s="441">
        <v>1</v>
      </c>
      <c r="M27" s="442"/>
      <c r="N27" s="442"/>
      <c r="O27" s="442"/>
      <c r="P27" s="443"/>
      <c r="Q27" s="441">
        <v>2100</v>
      </c>
      <c r="R27" s="442"/>
      <c r="S27" s="442"/>
      <c r="T27" s="442"/>
      <c r="U27" s="442"/>
      <c r="V27" s="443"/>
      <c r="W27" s="507"/>
      <c r="X27" s="498"/>
      <c r="Y27" s="499"/>
      <c r="Z27" s="438" t="s">
        <v>180</v>
      </c>
      <c r="AA27" s="439"/>
      <c r="AB27" s="439"/>
      <c r="AC27" s="439"/>
      <c r="AD27" s="439"/>
      <c r="AE27" s="439"/>
      <c r="AF27" s="439"/>
      <c r="AG27" s="440"/>
      <c r="AH27" s="441">
        <v>4</v>
      </c>
      <c r="AI27" s="442"/>
      <c r="AJ27" s="442"/>
      <c r="AK27" s="442"/>
      <c r="AL27" s="443"/>
      <c r="AM27" s="441">
        <v>11816</v>
      </c>
      <c r="AN27" s="442"/>
      <c r="AO27" s="442"/>
      <c r="AP27" s="442"/>
      <c r="AQ27" s="442"/>
      <c r="AR27" s="443"/>
      <c r="AS27" s="441">
        <v>2954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174</v>
      </c>
      <c r="BW27" s="469"/>
      <c r="BX27" s="469"/>
      <c r="BY27" s="469"/>
      <c r="BZ27" s="469"/>
      <c r="CA27" s="469"/>
      <c r="CB27" s="469"/>
      <c r="CC27" s="470"/>
      <c r="CD27" s="198"/>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1"/>
      <c r="DK27" s="181"/>
      <c r="DL27" s="181"/>
      <c r="DM27" s="181"/>
      <c r="DN27" s="181"/>
      <c r="DO27" s="181"/>
    </row>
    <row r="28" spans="1:119" ht="18.75" customHeight="1" x14ac:dyDescent="0.15">
      <c r="A28" s="182"/>
      <c r="B28" s="497"/>
      <c r="C28" s="498"/>
      <c r="D28" s="499"/>
      <c r="E28" s="438" t="s">
        <v>182</v>
      </c>
      <c r="F28" s="439"/>
      <c r="G28" s="439"/>
      <c r="H28" s="439"/>
      <c r="I28" s="439"/>
      <c r="J28" s="439"/>
      <c r="K28" s="440"/>
      <c r="L28" s="441">
        <v>1</v>
      </c>
      <c r="M28" s="442"/>
      <c r="N28" s="442"/>
      <c r="O28" s="442"/>
      <c r="P28" s="443"/>
      <c r="Q28" s="441">
        <v>1940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127</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2683912</v>
      </c>
      <c r="BO28" s="461"/>
      <c r="BP28" s="461"/>
      <c r="BQ28" s="461"/>
      <c r="BR28" s="461"/>
      <c r="BS28" s="461"/>
      <c r="BT28" s="461"/>
      <c r="BU28" s="462"/>
      <c r="BV28" s="460">
        <v>2548780</v>
      </c>
      <c r="BW28" s="461"/>
      <c r="BX28" s="461"/>
      <c r="BY28" s="461"/>
      <c r="BZ28" s="461"/>
      <c r="CA28" s="461"/>
      <c r="CB28" s="461"/>
      <c r="CC28" s="462"/>
      <c r="CD28" s="196"/>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1"/>
      <c r="DK28" s="181"/>
      <c r="DL28" s="181"/>
      <c r="DM28" s="181"/>
      <c r="DN28" s="181"/>
      <c r="DO28" s="181"/>
    </row>
    <row r="29" spans="1:119" ht="18.75" customHeight="1" x14ac:dyDescent="0.15">
      <c r="A29" s="182"/>
      <c r="B29" s="497"/>
      <c r="C29" s="498"/>
      <c r="D29" s="499"/>
      <c r="E29" s="438" t="s">
        <v>185</v>
      </c>
      <c r="F29" s="439"/>
      <c r="G29" s="439"/>
      <c r="H29" s="439"/>
      <c r="I29" s="439"/>
      <c r="J29" s="439"/>
      <c r="K29" s="440"/>
      <c r="L29" s="441">
        <v>10</v>
      </c>
      <c r="M29" s="442"/>
      <c r="N29" s="442"/>
      <c r="O29" s="442"/>
      <c r="P29" s="443"/>
      <c r="Q29" s="441">
        <v>1860</v>
      </c>
      <c r="R29" s="442"/>
      <c r="S29" s="442"/>
      <c r="T29" s="442"/>
      <c r="U29" s="442"/>
      <c r="V29" s="443"/>
      <c r="W29" s="508"/>
      <c r="X29" s="509"/>
      <c r="Y29" s="510"/>
      <c r="Z29" s="438" t="s">
        <v>186</v>
      </c>
      <c r="AA29" s="439"/>
      <c r="AB29" s="439"/>
      <c r="AC29" s="439"/>
      <c r="AD29" s="439"/>
      <c r="AE29" s="439"/>
      <c r="AF29" s="439"/>
      <c r="AG29" s="440"/>
      <c r="AH29" s="441">
        <v>56</v>
      </c>
      <c r="AI29" s="442"/>
      <c r="AJ29" s="442"/>
      <c r="AK29" s="442"/>
      <c r="AL29" s="443"/>
      <c r="AM29" s="441">
        <v>161108</v>
      </c>
      <c r="AN29" s="442"/>
      <c r="AO29" s="442"/>
      <c r="AP29" s="442"/>
      <c r="AQ29" s="442"/>
      <c r="AR29" s="443"/>
      <c r="AS29" s="441">
        <v>2877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169393</v>
      </c>
      <c r="BO29" s="466"/>
      <c r="BP29" s="466"/>
      <c r="BQ29" s="466"/>
      <c r="BR29" s="466"/>
      <c r="BS29" s="466"/>
      <c r="BT29" s="466"/>
      <c r="BU29" s="467"/>
      <c r="BV29" s="465">
        <v>169359</v>
      </c>
      <c r="BW29" s="466"/>
      <c r="BX29" s="466"/>
      <c r="BY29" s="466"/>
      <c r="BZ29" s="466"/>
      <c r="CA29" s="466"/>
      <c r="CB29" s="466"/>
      <c r="CC29" s="467"/>
      <c r="CD29" s="198"/>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1"/>
      <c r="DK29" s="181"/>
      <c r="DL29" s="181"/>
      <c r="DM29" s="181"/>
      <c r="DN29" s="181"/>
      <c r="DO29" s="181"/>
    </row>
    <row r="30" spans="1:119" ht="18.75" customHeight="1" thickBot="1" x14ac:dyDescent="0.2">
      <c r="A30" s="182"/>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88.2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136830</v>
      </c>
      <c r="BO30" s="469"/>
      <c r="BP30" s="469"/>
      <c r="BQ30" s="469"/>
      <c r="BR30" s="469"/>
      <c r="BS30" s="469"/>
      <c r="BT30" s="469"/>
      <c r="BU30" s="470"/>
      <c r="BV30" s="468">
        <v>132343</v>
      </c>
      <c r="BW30" s="469"/>
      <c r="BX30" s="469"/>
      <c r="BY30" s="469"/>
      <c r="BZ30" s="469"/>
      <c r="CA30" s="469"/>
      <c r="CB30" s="469"/>
      <c r="CC30" s="470"/>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189</v>
      </c>
      <c r="D32" s="209"/>
      <c r="E32" s="209"/>
      <c r="F32" s="206"/>
      <c r="G32" s="206"/>
      <c r="H32" s="206"/>
      <c r="I32" s="206"/>
      <c r="J32" s="206"/>
      <c r="K32" s="206"/>
      <c r="L32" s="206"/>
      <c r="M32" s="206"/>
      <c r="N32" s="206"/>
      <c r="O32" s="206"/>
      <c r="P32" s="206"/>
      <c r="Q32" s="206"/>
      <c r="R32" s="206"/>
      <c r="S32" s="206"/>
      <c r="T32" s="206"/>
      <c r="U32" s="206" t="s">
        <v>190</v>
      </c>
      <c r="V32" s="206"/>
      <c r="W32" s="206"/>
      <c r="X32" s="206"/>
      <c r="Y32" s="206"/>
      <c r="Z32" s="206"/>
      <c r="AA32" s="206"/>
      <c r="AB32" s="206"/>
      <c r="AC32" s="206"/>
      <c r="AD32" s="206"/>
      <c r="AE32" s="206"/>
      <c r="AF32" s="206"/>
      <c r="AG32" s="206"/>
      <c r="AH32" s="206"/>
      <c r="AI32" s="206"/>
      <c r="AJ32" s="206"/>
      <c r="AK32" s="206"/>
      <c r="AL32" s="206"/>
      <c r="AM32" s="210" t="s">
        <v>191</v>
      </c>
      <c r="AN32" s="206"/>
      <c r="AO32" s="206"/>
      <c r="AP32" s="206"/>
      <c r="AQ32" s="206"/>
      <c r="AR32" s="206"/>
      <c r="AS32" s="210"/>
      <c r="AT32" s="210"/>
      <c r="AU32" s="210"/>
      <c r="AV32" s="210"/>
      <c r="AW32" s="210"/>
      <c r="AX32" s="210"/>
      <c r="AY32" s="210"/>
      <c r="AZ32" s="210"/>
      <c r="BA32" s="210"/>
      <c r="BB32" s="206"/>
      <c r="BC32" s="210"/>
      <c r="BD32" s="206"/>
      <c r="BE32" s="210" t="s">
        <v>192</v>
      </c>
      <c r="BF32" s="206"/>
      <c r="BG32" s="206"/>
      <c r="BH32" s="206"/>
      <c r="BI32" s="206"/>
      <c r="BJ32" s="210"/>
      <c r="BK32" s="210"/>
      <c r="BL32" s="210"/>
      <c r="BM32" s="210"/>
      <c r="BN32" s="210"/>
      <c r="BO32" s="210"/>
      <c r="BP32" s="210"/>
      <c r="BQ32" s="210"/>
      <c r="BR32" s="206"/>
      <c r="BS32" s="206"/>
      <c r="BT32" s="206"/>
      <c r="BU32" s="206"/>
      <c r="BV32" s="206"/>
      <c r="BW32" s="206" t="s">
        <v>193</v>
      </c>
      <c r="BX32" s="206"/>
      <c r="BY32" s="206"/>
      <c r="BZ32" s="206"/>
      <c r="CA32" s="206"/>
      <c r="CB32" s="210"/>
      <c r="CC32" s="210"/>
      <c r="CD32" s="210"/>
      <c r="CE32" s="210"/>
      <c r="CF32" s="210"/>
      <c r="CG32" s="210"/>
      <c r="CH32" s="210"/>
      <c r="CI32" s="210"/>
      <c r="CJ32" s="210"/>
      <c r="CK32" s="210"/>
      <c r="CL32" s="210"/>
      <c r="CM32" s="210"/>
      <c r="CN32" s="210"/>
      <c r="CO32" s="210" t="s">
        <v>194</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28" t="s">
        <v>195</v>
      </c>
      <c r="D33" s="428"/>
      <c r="E33" s="427" t="s">
        <v>196</v>
      </c>
      <c r="F33" s="427"/>
      <c r="G33" s="427"/>
      <c r="H33" s="427"/>
      <c r="I33" s="427"/>
      <c r="J33" s="427"/>
      <c r="K33" s="427"/>
      <c r="L33" s="427"/>
      <c r="M33" s="427"/>
      <c r="N33" s="427"/>
      <c r="O33" s="427"/>
      <c r="P33" s="427"/>
      <c r="Q33" s="427"/>
      <c r="R33" s="427"/>
      <c r="S33" s="427"/>
      <c r="T33" s="211"/>
      <c r="U33" s="428" t="s">
        <v>195</v>
      </c>
      <c r="V33" s="428"/>
      <c r="W33" s="427" t="s">
        <v>196</v>
      </c>
      <c r="X33" s="427"/>
      <c r="Y33" s="427"/>
      <c r="Z33" s="427"/>
      <c r="AA33" s="427"/>
      <c r="AB33" s="427"/>
      <c r="AC33" s="427"/>
      <c r="AD33" s="427"/>
      <c r="AE33" s="427"/>
      <c r="AF33" s="427"/>
      <c r="AG33" s="427"/>
      <c r="AH33" s="427"/>
      <c r="AI33" s="427"/>
      <c r="AJ33" s="427"/>
      <c r="AK33" s="427"/>
      <c r="AL33" s="211"/>
      <c r="AM33" s="428" t="s">
        <v>197</v>
      </c>
      <c r="AN33" s="428"/>
      <c r="AO33" s="427" t="s">
        <v>196</v>
      </c>
      <c r="AP33" s="427"/>
      <c r="AQ33" s="427"/>
      <c r="AR33" s="427"/>
      <c r="AS33" s="427"/>
      <c r="AT33" s="427"/>
      <c r="AU33" s="427"/>
      <c r="AV33" s="427"/>
      <c r="AW33" s="427"/>
      <c r="AX33" s="427"/>
      <c r="AY33" s="427"/>
      <c r="AZ33" s="427"/>
      <c r="BA33" s="427"/>
      <c r="BB33" s="427"/>
      <c r="BC33" s="427"/>
      <c r="BD33" s="212"/>
      <c r="BE33" s="427" t="s">
        <v>198</v>
      </c>
      <c r="BF33" s="427"/>
      <c r="BG33" s="427" t="s">
        <v>199</v>
      </c>
      <c r="BH33" s="427"/>
      <c r="BI33" s="427"/>
      <c r="BJ33" s="427"/>
      <c r="BK33" s="427"/>
      <c r="BL33" s="427"/>
      <c r="BM33" s="427"/>
      <c r="BN33" s="427"/>
      <c r="BO33" s="427"/>
      <c r="BP33" s="427"/>
      <c r="BQ33" s="427"/>
      <c r="BR33" s="427"/>
      <c r="BS33" s="427"/>
      <c r="BT33" s="427"/>
      <c r="BU33" s="427"/>
      <c r="BV33" s="212"/>
      <c r="BW33" s="428" t="s">
        <v>198</v>
      </c>
      <c r="BX33" s="428"/>
      <c r="BY33" s="427" t="s">
        <v>200</v>
      </c>
      <c r="BZ33" s="427"/>
      <c r="CA33" s="427"/>
      <c r="CB33" s="427"/>
      <c r="CC33" s="427"/>
      <c r="CD33" s="427"/>
      <c r="CE33" s="427"/>
      <c r="CF33" s="427"/>
      <c r="CG33" s="427"/>
      <c r="CH33" s="427"/>
      <c r="CI33" s="427"/>
      <c r="CJ33" s="427"/>
      <c r="CK33" s="427"/>
      <c r="CL33" s="427"/>
      <c r="CM33" s="427"/>
      <c r="CN33" s="211"/>
      <c r="CO33" s="428" t="s">
        <v>195</v>
      </c>
      <c r="CP33" s="428"/>
      <c r="CQ33" s="427" t="s">
        <v>201</v>
      </c>
      <c r="CR33" s="427"/>
      <c r="CS33" s="427"/>
      <c r="CT33" s="427"/>
      <c r="CU33" s="427"/>
      <c r="CV33" s="427"/>
      <c r="CW33" s="427"/>
      <c r="CX33" s="427"/>
      <c r="CY33" s="427"/>
      <c r="CZ33" s="427"/>
      <c r="DA33" s="427"/>
      <c r="DB33" s="427"/>
      <c r="DC33" s="427"/>
      <c r="DD33" s="427"/>
      <c r="DE33" s="427"/>
      <c r="DF33" s="211"/>
      <c r="DG33" s="426" t="s">
        <v>202</v>
      </c>
      <c r="DH33" s="426"/>
      <c r="DI33" s="213"/>
      <c r="DJ33" s="181"/>
      <c r="DK33" s="181"/>
      <c r="DL33" s="181"/>
      <c r="DM33" s="181"/>
      <c r="DN33" s="181"/>
      <c r="DO33" s="181"/>
    </row>
    <row r="34" spans="1:119" ht="32.25" customHeight="1" x14ac:dyDescent="0.15">
      <c r="A34" s="182"/>
      <c r="B34" s="208"/>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09"/>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09"/>
      <c r="AM34" s="424">
        <f>IF(AO34="","",MAX(C34:D43,U34:V43)+1)</f>
        <v>6</v>
      </c>
      <c r="AN34" s="424"/>
      <c r="AO34" s="423" t="str">
        <f>IF('各会計、関係団体の財政状況及び健全化判断比率'!B32="","",'各会計、関係団体の財政状況及び健全化判断比率'!B32)</f>
        <v>上水道特別会計</v>
      </c>
      <c r="AP34" s="423"/>
      <c r="AQ34" s="423"/>
      <c r="AR34" s="423"/>
      <c r="AS34" s="423"/>
      <c r="AT34" s="423"/>
      <c r="AU34" s="423"/>
      <c r="AV34" s="423"/>
      <c r="AW34" s="423"/>
      <c r="AX34" s="423"/>
      <c r="AY34" s="423"/>
      <c r="AZ34" s="423"/>
      <c r="BA34" s="423"/>
      <c r="BB34" s="423"/>
      <c r="BC34" s="423"/>
      <c r="BD34" s="209"/>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09"/>
      <c r="BW34" s="424">
        <f>IF(BY34="","",MAX(C34:D43,U34:V43,AM34:AN43,BE34:BF43)+1)</f>
        <v>8</v>
      </c>
      <c r="BX34" s="424"/>
      <c r="BY34" s="423" t="str">
        <f>IF('各会計、関係団体の財政状況及び健全化判断比率'!B68="","",'各会計、関係団体の財政状況及び健全化判断比率'!B68)</f>
        <v>湖東地区行政一部事務組合（一般会計）</v>
      </c>
      <c r="BZ34" s="423"/>
      <c r="CA34" s="423"/>
      <c r="CB34" s="423"/>
      <c r="CC34" s="423"/>
      <c r="CD34" s="423"/>
      <c r="CE34" s="423"/>
      <c r="CF34" s="423"/>
      <c r="CG34" s="423"/>
      <c r="CH34" s="423"/>
      <c r="CI34" s="423"/>
      <c r="CJ34" s="423"/>
      <c r="CK34" s="423"/>
      <c r="CL34" s="423"/>
      <c r="CM34" s="423"/>
      <c r="CN34" s="209"/>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06"/>
      <c r="DG34" s="425" t="str">
        <f>IF('各会計、関係団体の財政状況及び健全化判断比率'!BR7="","",'各会計、関係団体の財政状況及び健全化判断比率'!BR7)</f>
        <v/>
      </c>
      <c r="DH34" s="425"/>
      <c r="DI34" s="213"/>
      <c r="DJ34" s="181"/>
      <c r="DK34" s="181"/>
      <c r="DL34" s="181"/>
      <c r="DM34" s="181"/>
      <c r="DN34" s="181"/>
      <c r="DO34" s="181"/>
    </row>
    <row r="35" spans="1:119" ht="32.25" customHeight="1" x14ac:dyDescent="0.15">
      <c r="A35" s="182"/>
      <c r="B35" s="208"/>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09"/>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09"/>
      <c r="AM35" s="424" t="str">
        <f t="shared" ref="AM35:AM43" si="0">IF(AO35="","",AM34+1)</f>
        <v/>
      </c>
      <c r="AN35" s="424"/>
      <c r="AO35" s="423"/>
      <c r="AP35" s="423"/>
      <c r="AQ35" s="423"/>
      <c r="AR35" s="423"/>
      <c r="AS35" s="423"/>
      <c r="AT35" s="423"/>
      <c r="AU35" s="423"/>
      <c r="AV35" s="423"/>
      <c r="AW35" s="423"/>
      <c r="AX35" s="423"/>
      <c r="AY35" s="423"/>
      <c r="AZ35" s="423"/>
      <c r="BA35" s="423"/>
      <c r="BB35" s="423"/>
      <c r="BC35" s="423"/>
      <c r="BD35" s="209"/>
      <c r="BE35" s="424" t="str">
        <f t="shared" ref="BE35:BE43" si="1">IF(BG35="","",BE34+1)</f>
        <v/>
      </c>
      <c r="BF35" s="424"/>
      <c r="BG35" s="423"/>
      <c r="BH35" s="423"/>
      <c r="BI35" s="423"/>
      <c r="BJ35" s="423"/>
      <c r="BK35" s="423"/>
      <c r="BL35" s="423"/>
      <c r="BM35" s="423"/>
      <c r="BN35" s="423"/>
      <c r="BO35" s="423"/>
      <c r="BP35" s="423"/>
      <c r="BQ35" s="423"/>
      <c r="BR35" s="423"/>
      <c r="BS35" s="423"/>
      <c r="BT35" s="423"/>
      <c r="BU35" s="423"/>
      <c r="BV35" s="209"/>
      <c r="BW35" s="424">
        <f t="shared" ref="BW35:BW43" si="2">IF(BY35="","",BW34+1)</f>
        <v>9</v>
      </c>
      <c r="BX35" s="424"/>
      <c r="BY35" s="423" t="str">
        <f>IF('各会計、関係団体の財政状況及び健全化判断比率'!B69="","",'各会計、関係団体の財政状況及び健全化判断比率'!B69)</f>
        <v>八郎湖周辺清掃事務組合（一般会計）</v>
      </c>
      <c r="BZ35" s="423"/>
      <c r="CA35" s="423"/>
      <c r="CB35" s="423"/>
      <c r="CC35" s="423"/>
      <c r="CD35" s="423"/>
      <c r="CE35" s="423"/>
      <c r="CF35" s="423"/>
      <c r="CG35" s="423"/>
      <c r="CH35" s="423"/>
      <c r="CI35" s="423"/>
      <c r="CJ35" s="423"/>
      <c r="CK35" s="423"/>
      <c r="CL35" s="423"/>
      <c r="CM35" s="423"/>
      <c r="CN35" s="209"/>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06"/>
      <c r="DG35" s="425" t="str">
        <f>IF('各会計、関係団体の財政状況及び健全化判断比率'!BR8="","",'各会計、関係団体の財政状況及び健全化判断比率'!BR8)</f>
        <v/>
      </c>
      <c r="DH35" s="425"/>
      <c r="DI35" s="213"/>
      <c r="DJ35" s="181"/>
      <c r="DK35" s="181"/>
      <c r="DL35" s="181"/>
      <c r="DM35" s="181"/>
      <c r="DN35" s="181"/>
      <c r="DO35" s="181"/>
    </row>
    <row r="36" spans="1:119" ht="32.25" customHeight="1" x14ac:dyDescent="0.15">
      <c r="A36" s="182"/>
      <c r="B36" s="208"/>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09"/>
      <c r="U36" s="424">
        <f t="shared" ref="U36:U43" si="4">IF(W36="","",U35+1)</f>
        <v>4</v>
      </c>
      <c r="V36" s="424"/>
      <c r="W36" s="423" t="str">
        <f>IF('各会計、関係団体の財政状況及び健全化判断比率'!B30="","",'各会計、関係団体の財政状況及び健全化判断比率'!B30)</f>
        <v>介護保険特別会計(保険事業勘定)</v>
      </c>
      <c r="X36" s="423"/>
      <c r="Y36" s="423"/>
      <c r="Z36" s="423"/>
      <c r="AA36" s="423"/>
      <c r="AB36" s="423"/>
      <c r="AC36" s="423"/>
      <c r="AD36" s="423"/>
      <c r="AE36" s="423"/>
      <c r="AF36" s="423"/>
      <c r="AG36" s="423"/>
      <c r="AH36" s="423"/>
      <c r="AI36" s="423"/>
      <c r="AJ36" s="423"/>
      <c r="AK36" s="423"/>
      <c r="AL36" s="209"/>
      <c r="AM36" s="424" t="str">
        <f t="shared" si="0"/>
        <v/>
      </c>
      <c r="AN36" s="424"/>
      <c r="AO36" s="423"/>
      <c r="AP36" s="423"/>
      <c r="AQ36" s="423"/>
      <c r="AR36" s="423"/>
      <c r="AS36" s="423"/>
      <c r="AT36" s="423"/>
      <c r="AU36" s="423"/>
      <c r="AV36" s="423"/>
      <c r="AW36" s="423"/>
      <c r="AX36" s="423"/>
      <c r="AY36" s="423"/>
      <c r="AZ36" s="423"/>
      <c r="BA36" s="423"/>
      <c r="BB36" s="423"/>
      <c r="BC36" s="423"/>
      <c r="BD36" s="209"/>
      <c r="BE36" s="424" t="str">
        <f t="shared" si="1"/>
        <v/>
      </c>
      <c r="BF36" s="424"/>
      <c r="BG36" s="423"/>
      <c r="BH36" s="423"/>
      <c r="BI36" s="423"/>
      <c r="BJ36" s="423"/>
      <c r="BK36" s="423"/>
      <c r="BL36" s="423"/>
      <c r="BM36" s="423"/>
      <c r="BN36" s="423"/>
      <c r="BO36" s="423"/>
      <c r="BP36" s="423"/>
      <c r="BQ36" s="423"/>
      <c r="BR36" s="423"/>
      <c r="BS36" s="423"/>
      <c r="BT36" s="423"/>
      <c r="BU36" s="423"/>
      <c r="BV36" s="209"/>
      <c r="BW36" s="424">
        <f t="shared" si="2"/>
        <v>10</v>
      </c>
      <c r="BX36" s="424"/>
      <c r="BY36" s="423" t="str">
        <f>IF('各会計、関係団体の財政状況及び健全化判断比率'!B70="","",'各会計、関係団体の財政状況及び健全化判断比率'!B70)</f>
        <v>八郎潟町・井川町衛生処理施設組合（一般会計）</v>
      </c>
      <c r="BZ36" s="423"/>
      <c r="CA36" s="423"/>
      <c r="CB36" s="423"/>
      <c r="CC36" s="423"/>
      <c r="CD36" s="423"/>
      <c r="CE36" s="423"/>
      <c r="CF36" s="423"/>
      <c r="CG36" s="423"/>
      <c r="CH36" s="423"/>
      <c r="CI36" s="423"/>
      <c r="CJ36" s="423"/>
      <c r="CK36" s="423"/>
      <c r="CL36" s="423"/>
      <c r="CM36" s="423"/>
      <c r="CN36" s="209"/>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06"/>
      <c r="DG36" s="425" t="str">
        <f>IF('各会計、関係団体の財政状況及び健全化判断比率'!BR9="","",'各会計、関係団体の財政状況及び健全化判断比率'!BR9)</f>
        <v/>
      </c>
      <c r="DH36" s="425"/>
      <c r="DI36" s="213"/>
      <c r="DJ36" s="181"/>
      <c r="DK36" s="181"/>
      <c r="DL36" s="181"/>
      <c r="DM36" s="181"/>
      <c r="DN36" s="181"/>
      <c r="DO36" s="181"/>
    </row>
    <row r="37" spans="1:119" ht="32.25" customHeight="1" x14ac:dyDescent="0.15">
      <c r="A37" s="182"/>
      <c r="B37" s="208"/>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09"/>
      <c r="U37" s="424">
        <f t="shared" si="4"/>
        <v>5</v>
      </c>
      <c r="V37" s="424"/>
      <c r="W37" s="423" t="str">
        <f>IF('各会計、関係団体の財政状況及び健全化判断比率'!B31="","",'各会計、関係団体の財政状況及び健全化判断比率'!B31)</f>
        <v>介護保険特別会計(サービス勘定)</v>
      </c>
      <c r="X37" s="423"/>
      <c r="Y37" s="423"/>
      <c r="Z37" s="423"/>
      <c r="AA37" s="423"/>
      <c r="AB37" s="423"/>
      <c r="AC37" s="423"/>
      <c r="AD37" s="423"/>
      <c r="AE37" s="423"/>
      <c r="AF37" s="423"/>
      <c r="AG37" s="423"/>
      <c r="AH37" s="423"/>
      <c r="AI37" s="423"/>
      <c r="AJ37" s="423"/>
      <c r="AK37" s="423"/>
      <c r="AL37" s="209"/>
      <c r="AM37" s="424" t="str">
        <f t="shared" si="0"/>
        <v/>
      </c>
      <c r="AN37" s="424"/>
      <c r="AO37" s="423"/>
      <c r="AP37" s="423"/>
      <c r="AQ37" s="423"/>
      <c r="AR37" s="423"/>
      <c r="AS37" s="423"/>
      <c r="AT37" s="423"/>
      <c r="AU37" s="423"/>
      <c r="AV37" s="423"/>
      <c r="AW37" s="423"/>
      <c r="AX37" s="423"/>
      <c r="AY37" s="423"/>
      <c r="AZ37" s="423"/>
      <c r="BA37" s="423"/>
      <c r="BB37" s="423"/>
      <c r="BC37" s="423"/>
      <c r="BD37" s="209"/>
      <c r="BE37" s="424" t="str">
        <f t="shared" si="1"/>
        <v/>
      </c>
      <c r="BF37" s="424"/>
      <c r="BG37" s="423"/>
      <c r="BH37" s="423"/>
      <c r="BI37" s="423"/>
      <c r="BJ37" s="423"/>
      <c r="BK37" s="423"/>
      <c r="BL37" s="423"/>
      <c r="BM37" s="423"/>
      <c r="BN37" s="423"/>
      <c r="BO37" s="423"/>
      <c r="BP37" s="423"/>
      <c r="BQ37" s="423"/>
      <c r="BR37" s="423"/>
      <c r="BS37" s="423"/>
      <c r="BT37" s="423"/>
      <c r="BU37" s="423"/>
      <c r="BV37" s="209"/>
      <c r="BW37" s="424">
        <f t="shared" si="2"/>
        <v>11</v>
      </c>
      <c r="BX37" s="424"/>
      <c r="BY37" s="423" t="str">
        <f>IF('各会計、関係団体の財政状況及び健全化判断比率'!B71="","",'各会計、関係団体の財政状況及び健全化判断比率'!B71)</f>
        <v>秋田県市町村総合事務組合（一般会計）</v>
      </c>
      <c r="BZ37" s="423"/>
      <c r="CA37" s="423"/>
      <c r="CB37" s="423"/>
      <c r="CC37" s="423"/>
      <c r="CD37" s="423"/>
      <c r="CE37" s="423"/>
      <c r="CF37" s="423"/>
      <c r="CG37" s="423"/>
      <c r="CH37" s="423"/>
      <c r="CI37" s="423"/>
      <c r="CJ37" s="423"/>
      <c r="CK37" s="423"/>
      <c r="CL37" s="423"/>
      <c r="CM37" s="423"/>
      <c r="CN37" s="209"/>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6"/>
      <c r="DG37" s="425" t="str">
        <f>IF('各会計、関係団体の財政状況及び健全化判断比率'!BR10="","",'各会計、関係団体の財政状況及び健全化判断比率'!BR10)</f>
        <v/>
      </c>
      <c r="DH37" s="425"/>
      <c r="DI37" s="213"/>
      <c r="DJ37" s="181"/>
      <c r="DK37" s="181"/>
      <c r="DL37" s="181"/>
      <c r="DM37" s="181"/>
      <c r="DN37" s="181"/>
      <c r="DO37" s="181"/>
    </row>
    <row r="38" spans="1:119" ht="32.25" customHeight="1" x14ac:dyDescent="0.15">
      <c r="A38" s="182"/>
      <c r="B38" s="208"/>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09"/>
      <c r="U38" s="424" t="str">
        <f t="shared" si="4"/>
        <v/>
      </c>
      <c r="V38" s="424"/>
      <c r="W38" s="423"/>
      <c r="X38" s="423"/>
      <c r="Y38" s="423"/>
      <c r="Z38" s="423"/>
      <c r="AA38" s="423"/>
      <c r="AB38" s="423"/>
      <c r="AC38" s="423"/>
      <c r="AD38" s="423"/>
      <c r="AE38" s="423"/>
      <c r="AF38" s="423"/>
      <c r="AG38" s="423"/>
      <c r="AH38" s="423"/>
      <c r="AI38" s="423"/>
      <c r="AJ38" s="423"/>
      <c r="AK38" s="423"/>
      <c r="AL38" s="209"/>
      <c r="AM38" s="424" t="str">
        <f t="shared" si="0"/>
        <v/>
      </c>
      <c r="AN38" s="424"/>
      <c r="AO38" s="423"/>
      <c r="AP38" s="423"/>
      <c r="AQ38" s="423"/>
      <c r="AR38" s="423"/>
      <c r="AS38" s="423"/>
      <c r="AT38" s="423"/>
      <c r="AU38" s="423"/>
      <c r="AV38" s="423"/>
      <c r="AW38" s="423"/>
      <c r="AX38" s="423"/>
      <c r="AY38" s="423"/>
      <c r="AZ38" s="423"/>
      <c r="BA38" s="423"/>
      <c r="BB38" s="423"/>
      <c r="BC38" s="423"/>
      <c r="BD38" s="209"/>
      <c r="BE38" s="424" t="str">
        <f t="shared" si="1"/>
        <v/>
      </c>
      <c r="BF38" s="424"/>
      <c r="BG38" s="423"/>
      <c r="BH38" s="423"/>
      <c r="BI38" s="423"/>
      <c r="BJ38" s="423"/>
      <c r="BK38" s="423"/>
      <c r="BL38" s="423"/>
      <c r="BM38" s="423"/>
      <c r="BN38" s="423"/>
      <c r="BO38" s="423"/>
      <c r="BP38" s="423"/>
      <c r="BQ38" s="423"/>
      <c r="BR38" s="423"/>
      <c r="BS38" s="423"/>
      <c r="BT38" s="423"/>
      <c r="BU38" s="423"/>
      <c r="BV38" s="209"/>
      <c r="BW38" s="424">
        <f t="shared" si="2"/>
        <v>12</v>
      </c>
      <c r="BX38" s="424"/>
      <c r="BY38" s="423" t="str">
        <f>IF('各会計、関係団体の財政状況及び健全化判断比率'!B72="","",'各会計、関係団体の財政状況及び健全化判断比率'!B72)</f>
        <v>秋田県市町村総合事務組合（交通災害共済事業等特別会計）</v>
      </c>
      <c r="BZ38" s="423"/>
      <c r="CA38" s="423"/>
      <c r="CB38" s="423"/>
      <c r="CC38" s="423"/>
      <c r="CD38" s="423"/>
      <c r="CE38" s="423"/>
      <c r="CF38" s="423"/>
      <c r="CG38" s="423"/>
      <c r="CH38" s="423"/>
      <c r="CI38" s="423"/>
      <c r="CJ38" s="423"/>
      <c r="CK38" s="423"/>
      <c r="CL38" s="423"/>
      <c r="CM38" s="423"/>
      <c r="CN38" s="209"/>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6"/>
      <c r="DG38" s="425" t="str">
        <f>IF('各会計、関係団体の財政状況及び健全化判断比率'!BR11="","",'各会計、関係団体の財政状況及び健全化判断比率'!BR11)</f>
        <v/>
      </c>
      <c r="DH38" s="425"/>
      <c r="DI38" s="213"/>
      <c r="DJ38" s="181"/>
      <c r="DK38" s="181"/>
      <c r="DL38" s="181"/>
      <c r="DM38" s="181"/>
      <c r="DN38" s="181"/>
      <c r="DO38" s="181"/>
    </row>
    <row r="39" spans="1:119" ht="32.25" customHeight="1" x14ac:dyDescent="0.15">
      <c r="A39" s="182"/>
      <c r="B39" s="208"/>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09"/>
      <c r="U39" s="424" t="str">
        <f t="shared" si="4"/>
        <v/>
      </c>
      <c r="V39" s="424"/>
      <c r="W39" s="423"/>
      <c r="X39" s="423"/>
      <c r="Y39" s="423"/>
      <c r="Z39" s="423"/>
      <c r="AA39" s="423"/>
      <c r="AB39" s="423"/>
      <c r="AC39" s="423"/>
      <c r="AD39" s="423"/>
      <c r="AE39" s="423"/>
      <c r="AF39" s="423"/>
      <c r="AG39" s="423"/>
      <c r="AH39" s="423"/>
      <c r="AI39" s="423"/>
      <c r="AJ39" s="423"/>
      <c r="AK39" s="423"/>
      <c r="AL39" s="209"/>
      <c r="AM39" s="424" t="str">
        <f t="shared" si="0"/>
        <v/>
      </c>
      <c r="AN39" s="424"/>
      <c r="AO39" s="423"/>
      <c r="AP39" s="423"/>
      <c r="AQ39" s="423"/>
      <c r="AR39" s="423"/>
      <c r="AS39" s="423"/>
      <c r="AT39" s="423"/>
      <c r="AU39" s="423"/>
      <c r="AV39" s="423"/>
      <c r="AW39" s="423"/>
      <c r="AX39" s="423"/>
      <c r="AY39" s="423"/>
      <c r="AZ39" s="423"/>
      <c r="BA39" s="423"/>
      <c r="BB39" s="423"/>
      <c r="BC39" s="423"/>
      <c r="BD39" s="209"/>
      <c r="BE39" s="424" t="str">
        <f t="shared" si="1"/>
        <v/>
      </c>
      <c r="BF39" s="424"/>
      <c r="BG39" s="423"/>
      <c r="BH39" s="423"/>
      <c r="BI39" s="423"/>
      <c r="BJ39" s="423"/>
      <c r="BK39" s="423"/>
      <c r="BL39" s="423"/>
      <c r="BM39" s="423"/>
      <c r="BN39" s="423"/>
      <c r="BO39" s="423"/>
      <c r="BP39" s="423"/>
      <c r="BQ39" s="423"/>
      <c r="BR39" s="423"/>
      <c r="BS39" s="423"/>
      <c r="BT39" s="423"/>
      <c r="BU39" s="423"/>
      <c r="BV39" s="209"/>
      <c r="BW39" s="424">
        <f t="shared" si="2"/>
        <v>13</v>
      </c>
      <c r="BX39" s="424"/>
      <c r="BY39" s="423" t="str">
        <f>IF('各会計、関係団体の財政状況及び健全化判断比率'!B73="","",'各会計、関係団体の財政状況及び健全化判断比率'!B73)</f>
        <v>秋田県市町村会館管理組合（一般会計）</v>
      </c>
      <c r="BZ39" s="423"/>
      <c r="CA39" s="423"/>
      <c r="CB39" s="423"/>
      <c r="CC39" s="423"/>
      <c r="CD39" s="423"/>
      <c r="CE39" s="423"/>
      <c r="CF39" s="423"/>
      <c r="CG39" s="423"/>
      <c r="CH39" s="423"/>
      <c r="CI39" s="423"/>
      <c r="CJ39" s="423"/>
      <c r="CK39" s="423"/>
      <c r="CL39" s="423"/>
      <c r="CM39" s="423"/>
      <c r="CN39" s="209"/>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6"/>
      <c r="DG39" s="425" t="str">
        <f>IF('各会計、関係団体の財政状況及び健全化判断比率'!BR12="","",'各会計、関係団体の財政状況及び健全化判断比率'!BR12)</f>
        <v/>
      </c>
      <c r="DH39" s="425"/>
      <c r="DI39" s="213"/>
      <c r="DJ39" s="181"/>
      <c r="DK39" s="181"/>
      <c r="DL39" s="181"/>
      <c r="DM39" s="181"/>
      <c r="DN39" s="181"/>
      <c r="DO39" s="181"/>
    </row>
    <row r="40" spans="1:119" ht="32.25" customHeight="1" x14ac:dyDescent="0.15">
      <c r="A40" s="182"/>
      <c r="B40" s="208"/>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09"/>
      <c r="U40" s="424" t="str">
        <f t="shared" si="4"/>
        <v/>
      </c>
      <c r="V40" s="424"/>
      <c r="W40" s="423"/>
      <c r="X40" s="423"/>
      <c r="Y40" s="423"/>
      <c r="Z40" s="423"/>
      <c r="AA40" s="423"/>
      <c r="AB40" s="423"/>
      <c r="AC40" s="423"/>
      <c r="AD40" s="423"/>
      <c r="AE40" s="423"/>
      <c r="AF40" s="423"/>
      <c r="AG40" s="423"/>
      <c r="AH40" s="423"/>
      <c r="AI40" s="423"/>
      <c r="AJ40" s="423"/>
      <c r="AK40" s="423"/>
      <c r="AL40" s="209"/>
      <c r="AM40" s="424" t="str">
        <f t="shared" si="0"/>
        <v/>
      </c>
      <c r="AN40" s="424"/>
      <c r="AO40" s="423"/>
      <c r="AP40" s="423"/>
      <c r="AQ40" s="423"/>
      <c r="AR40" s="423"/>
      <c r="AS40" s="423"/>
      <c r="AT40" s="423"/>
      <c r="AU40" s="423"/>
      <c r="AV40" s="423"/>
      <c r="AW40" s="423"/>
      <c r="AX40" s="423"/>
      <c r="AY40" s="423"/>
      <c r="AZ40" s="423"/>
      <c r="BA40" s="423"/>
      <c r="BB40" s="423"/>
      <c r="BC40" s="423"/>
      <c r="BD40" s="209"/>
      <c r="BE40" s="424" t="str">
        <f t="shared" si="1"/>
        <v/>
      </c>
      <c r="BF40" s="424"/>
      <c r="BG40" s="423"/>
      <c r="BH40" s="423"/>
      <c r="BI40" s="423"/>
      <c r="BJ40" s="423"/>
      <c r="BK40" s="423"/>
      <c r="BL40" s="423"/>
      <c r="BM40" s="423"/>
      <c r="BN40" s="423"/>
      <c r="BO40" s="423"/>
      <c r="BP40" s="423"/>
      <c r="BQ40" s="423"/>
      <c r="BR40" s="423"/>
      <c r="BS40" s="423"/>
      <c r="BT40" s="423"/>
      <c r="BU40" s="423"/>
      <c r="BV40" s="209"/>
      <c r="BW40" s="424">
        <f t="shared" si="2"/>
        <v>14</v>
      </c>
      <c r="BX40" s="424"/>
      <c r="BY40" s="423" t="str">
        <f>IF('各会計、関係団体の財政状況及び健全化判断比率'!B74="","",'各会計、関係団体の財政状況及び健全化判断比率'!B74)</f>
        <v>秋田県後期高齢者医療広域連合（一般会計）</v>
      </c>
      <c r="BZ40" s="423"/>
      <c r="CA40" s="423"/>
      <c r="CB40" s="423"/>
      <c r="CC40" s="423"/>
      <c r="CD40" s="423"/>
      <c r="CE40" s="423"/>
      <c r="CF40" s="423"/>
      <c r="CG40" s="423"/>
      <c r="CH40" s="423"/>
      <c r="CI40" s="423"/>
      <c r="CJ40" s="423"/>
      <c r="CK40" s="423"/>
      <c r="CL40" s="423"/>
      <c r="CM40" s="423"/>
      <c r="CN40" s="209"/>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6"/>
      <c r="DG40" s="425" t="str">
        <f>IF('各会計、関係団体の財政状況及び健全化判断比率'!BR13="","",'各会計、関係団体の財政状況及び健全化判断比率'!BR13)</f>
        <v/>
      </c>
      <c r="DH40" s="425"/>
      <c r="DI40" s="213"/>
      <c r="DJ40" s="181"/>
      <c r="DK40" s="181"/>
      <c r="DL40" s="181"/>
      <c r="DM40" s="181"/>
      <c r="DN40" s="181"/>
      <c r="DO40" s="181"/>
    </row>
    <row r="41" spans="1:119" ht="32.25" customHeight="1" x14ac:dyDescent="0.15">
      <c r="A41" s="182"/>
      <c r="B41" s="208"/>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09"/>
      <c r="U41" s="424" t="str">
        <f t="shared" si="4"/>
        <v/>
      </c>
      <c r="V41" s="424"/>
      <c r="W41" s="423"/>
      <c r="X41" s="423"/>
      <c r="Y41" s="423"/>
      <c r="Z41" s="423"/>
      <c r="AA41" s="423"/>
      <c r="AB41" s="423"/>
      <c r="AC41" s="423"/>
      <c r="AD41" s="423"/>
      <c r="AE41" s="423"/>
      <c r="AF41" s="423"/>
      <c r="AG41" s="423"/>
      <c r="AH41" s="423"/>
      <c r="AI41" s="423"/>
      <c r="AJ41" s="423"/>
      <c r="AK41" s="423"/>
      <c r="AL41" s="209"/>
      <c r="AM41" s="424" t="str">
        <f t="shared" si="0"/>
        <v/>
      </c>
      <c r="AN41" s="424"/>
      <c r="AO41" s="423"/>
      <c r="AP41" s="423"/>
      <c r="AQ41" s="423"/>
      <c r="AR41" s="423"/>
      <c r="AS41" s="423"/>
      <c r="AT41" s="423"/>
      <c r="AU41" s="423"/>
      <c r="AV41" s="423"/>
      <c r="AW41" s="423"/>
      <c r="AX41" s="423"/>
      <c r="AY41" s="423"/>
      <c r="AZ41" s="423"/>
      <c r="BA41" s="423"/>
      <c r="BB41" s="423"/>
      <c r="BC41" s="423"/>
      <c r="BD41" s="209"/>
      <c r="BE41" s="424" t="str">
        <f t="shared" si="1"/>
        <v/>
      </c>
      <c r="BF41" s="424"/>
      <c r="BG41" s="423"/>
      <c r="BH41" s="423"/>
      <c r="BI41" s="423"/>
      <c r="BJ41" s="423"/>
      <c r="BK41" s="423"/>
      <c r="BL41" s="423"/>
      <c r="BM41" s="423"/>
      <c r="BN41" s="423"/>
      <c r="BO41" s="423"/>
      <c r="BP41" s="423"/>
      <c r="BQ41" s="423"/>
      <c r="BR41" s="423"/>
      <c r="BS41" s="423"/>
      <c r="BT41" s="423"/>
      <c r="BU41" s="423"/>
      <c r="BV41" s="209"/>
      <c r="BW41" s="424">
        <f t="shared" si="2"/>
        <v>15</v>
      </c>
      <c r="BX41" s="424"/>
      <c r="BY41" s="423" t="str">
        <f>IF('各会計、関係団体の財政状況及び健全化判断比率'!B75="","",'各会計、関係団体の財政状況及び健全化判断比率'!B75)</f>
        <v>秋田県後期高齢者医療広域連合（後期高齢者医療特別会計）</v>
      </c>
      <c r="BZ41" s="423"/>
      <c r="CA41" s="423"/>
      <c r="CB41" s="423"/>
      <c r="CC41" s="423"/>
      <c r="CD41" s="423"/>
      <c r="CE41" s="423"/>
      <c r="CF41" s="423"/>
      <c r="CG41" s="423"/>
      <c r="CH41" s="423"/>
      <c r="CI41" s="423"/>
      <c r="CJ41" s="423"/>
      <c r="CK41" s="423"/>
      <c r="CL41" s="423"/>
      <c r="CM41" s="423"/>
      <c r="CN41" s="209"/>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6"/>
      <c r="DG41" s="425" t="str">
        <f>IF('各会計、関係団体の財政状況及び健全化判断比率'!BR14="","",'各会計、関係団体の財政状況及び健全化判断比率'!BR14)</f>
        <v/>
      </c>
      <c r="DH41" s="425"/>
      <c r="DI41" s="213"/>
      <c r="DJ41" s="181"/>
      <c r="DK41" s="181"/>
      <c r="DL41" s="181"/>
      <c r="DM41" s="181"/>
      <c r="DN41" s="181"/>
      <c r="DO41" s="181"/>
    </row>
    <row r="42" spans="1:119" ht="32.25" customHeight="1" x14ac:dyDescent="0.15">
      <c r="A42" s="181"/>
      <c r="B42" s="208"/>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09"/>
      <c r="U42" s="424" t="str">
        <f t="shared" si="4"/>
        <v/>
      </c>
      <c r="V42" s="424"/>
      <c r="W42" s="423"/>
      <c r="X42" s="423"/>
      <c r="Y42" s="423"/>
      <c r="Z42" s="423"/>
      <c r="AA42" s="423"/>
      <c r="AB42" s="423"/>
      <c r="AC42" s="423"/>
      <c r="AD42" s="423"/>
      <c r="AE42" s="423"/>
      <c r="AF42" s="423"/>
      <c r="AG42" s="423"/>
      <c r="AH42" s="423"/>
      <c r="AI42" s="423"/>
      <c r="AJ42" s="423"/>
      <c r="AK42" s="423"/>
      <c r="AL42" s="209"/>
      <c r="AM42" s="424" t="str">
        <f t="shared" si="0"/>
        <v/>
      </c>
      <c r="AN42" s="424"/>
      <c r="AO42" s="423"/>
      <c r="AP42" s="423"/>
      <c r="AQ42" s="423"/>
      <c r="AR42" s="423"/>
      <c r="AS42" s="423"/>
      <c r="AT42" s="423"/>
      <c r="AU42" s="423"/>
      <c r="AV42" s="423"/>
      <c r="AW42" s="423"/>
      <c r="AX42" s="423"/>
      <c r="AY42" s="423"/>
      <c r="AZ42" s="423"/>
      <c r="BA42" s="423"/>
      <c r="BB42" s="423"/>
      <c r="BC42" s="423"/>
      <c r="BD42" s="209"/>
      <c r="BE42" s="424" t="str">
        <f t="shared" si="1"/>
        <v/>
      </c>
      <c r="BF42" s="424"/>
      <c r="BG42" s="423"/>
      <c r="BH42" s="423"/>
      <c r="BI42" s="423"/>
      <c r="BJ42" s="423"/>
      <c r="BK42" s="423"/>
      <c r="BL42" s="423"/>
      <c r="BM42" s="423"/>
      <c r="BN42" s="423"/>
      <c r="BO42" s="423"/>
      <c r="BP42" s="423"/>
      <c r="BQ42" s="423"/>
      <c r="BR42" s="423"/>
      <c r="BS42" s="423"/>
      <c r="BT42" s="423"/>
      <c r="BU42" s="423"/>
      <c r="BV42" s="209"/>
      <c r="BW42" s="424">
        <f t="shared" si="2"/>
        <v>16</v>
      </c>
      <c r="BX42" s="424"/>
      <c r="BY42" s="423" t="str">
        <f>IF('各会計、関係団体の財政状況及び健全化判断比率'!B76="","",'各会計、関係団体の財政状況及び健全化判断比率'!B76)</f>
        <v>秋田県町村電算システム共同事業組合（一般会計）</v>
      </c>
      <c r="BZ42" s="423"/>
      <c r="CA42" s="423"/>
      <c r="CB42" s="423"/>
      <c r="CC42" s="423"/>
      <c r="CD42" s="423"/>
      <c r="CE42" s="423"/>
      <c r="CF42" s="423"/>
      <c r="CG42" s="423"/>
      <c r="CH42" s="423"/>
      <c r="CI42" s="423"/>
      <c r="CJ42" s="423"/>
      <c r="CK42" s="423"/>
      <c r="CL42" s="423"/>
      <c r="CM42" s="423"/>
      <c r="CN42" s="209"/>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6"/>
      <c r="DG42" s="425" t="str">
        <f>IF('各会計、関係団体の財政状況及び健全化判断比率'!BR15="","",'各会計、関係団体の財政状況及び健全化判断比率'!BR15)</f>
        <v/>
      </c>
      <c r="DH42" s="425"/>
      <c r="DI42" s="213"/>
      <c r="DJ42" s="181"/>
      <c r="DK42" s="181"/>
      <c r="DL42" s="181"/>
      <c r="DM42" s="181"/>
      <c r="DN42" s="181"/>
      <c r="DO42" s="181"/>
    </row>
    <row r="43" spans="1:119" ht="32.25" customHeight="1" x14ac:dyDescent="0.15">
      <c r="A43" s="181"/>
      <c r="B43" s="208"/>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09"/>
      <c r="U43" s="424" t="str">
        <f t="shared" si="4"/>
        <v/>
      </c>
      <c r="V43" s="424"/>
      <c r="W43" s="423"/>
      <c r="X43" s="423"/>
      <c r="Y43" s="423"/>
      <c r="Z43" s="423"/>
      <c r="AA43" s="423"/>
      <c r="AB43" s="423"/>
      <c r="AC43" s="423"/>
      <c r="AD43" s="423"/>
      <c r="AE43" s="423"/>
      <c r="AF43" s="423"/>
      <c r="AG43" s="423"/>
      <c r="AH43" s="423"/>
      <c r="AI43" s="423"/>
      <c r="AJ43" s="423"/>
      <c r="AK43" s="423"/>
      <c r="AL43" s="209"/>
      <c r="AM43" s="424" t="str">
        <f t="shared" si="0"/>
        <v/>
      </c>
      <c r="AN43" s="424"/>
      <c r="AO43" s="423"/>
      <c r="AP43" s="423"/>
      <c r="AQ43" s="423"/>
      <c r="AR43" s="423"/>
      <c r="AS43" s="423"/>
      <c r="AT43" s="423"/>
      <c r="AU43" s="423"/>
      <c r="AV43" s="423"/>
      <c r="AW43" s="423"/>
      <c r="AX43" s="423"/>
      <c r="AY43" s="423"/>
      <c r="AZ43" s="423"/>
      <c r="BA43" s="423"/>
      <c r="BB43" s="423"/>
      <c r="BC43" s="423"/>
      <c r="BD43" s="209"/>
      <c r="BE43" s="424" t="str">
        <f t="shared" si="1"/>
        <v/>
      </c>
      <c r="BF43" s="424"/>
      <c r="BG43" s="423"/>
      <c r="BH43" s="423"/>
      <c r="BI43" s="423"/>
      <c r="BJ43" s="423"/>
      <c r="BK43" s="423"/>
      <c r="BL43" s="423"/>
      <c r="BM43" s="423"/>
      <c r="BN43" s="423"/>
      <c r="BO43" s="423"/>
      <c r="BP43" s="423"/>
      <c r="BQ43" s="423"/>
      <c r="BR43" s="423"/>
      <c r="BS43" s="423"/>
      <c r="BT43" s="423"/>
      <c r="BU43" s="423"/>
      <c r="BV43" s="209"/>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09"/>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6"/>
      <c r="DG43" s="425" t="str">
        <f>IF('各会計、関係団体の財政状況及び健全化判断比率'!BR16="","",'各会計、関係団体の財政状況及び健全化判断比率'!BR16)</f>
        <v/>
      </c>
      <c r="DH43" s="425"/>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203</v>
      </c>
      <c r="C46" s="181"/>
      <c r="D46" s="181"/>
      <c r="E46" s="181" t="s">
        <v>204</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205</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206</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207</v>
      </c>
    </row>
    <row r="50" spans="5:5" x14ac:dyDescent="0.15">
      <c r="E50" s="183" t="s">
        <v>208</v>
      </c>
    </row>
    <row r="51" spans="5:5" x14ac:dyDescent="0.15">
      <c r="E51" s="183" t="s">
        <v>209</v>
      </c>
    </row>
    <row r="52" spans="5:5" x14ac:dyDescent="0.15">
      <c r="E52" s="183"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YkH+5zBq7nyZHQgSnO9FfY0ZKWoFEczdM2llA8ogCUILAv+rE4atS5SG730t7pZFXzWJq9H5yj+rcdzvAhXnQ==" saltValue="sK860kMQ44VJgbCWW7g6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93" t="s">
        <v>211</v>
      </c>
      <c r="DI1" s="794"/>
      <c r="DJ1" s="794"/>
      <c r="DK1" s="794"/>
      <c r="DL1" s="794"/>
      <c r="DM1" s="794"/>
      <c r="DN1" s="795"/>
      <c r="DO1" s="221"/>
      <c r="DP1" s="793" t="s">
        <v>212</v>
      </c>
      <c r="DQ1" s="794"/>
      <c r="DR1" s="794"/>
      <c r="DS1" s="794"/>
      <c r="DT1" s="794"/>
      <c r="DU1" s="794"/>
      <c r="DV1" s="794"/>
      <c r="DW1" s="794"/>
      <c r="DX1" s="794"/>
      <c r="DY1" s="794"/>
      <c r="DZ1" s="794"/>
      <c r="EA1" s="794"/>
      <c r="EB1" s="794"/>
      <c r="EC1" s="795"/>
      <c r="ED1" s="219"/>
      <c r="EE1" s="219"/>
      <c r="EF1" s="219"/>
      <c r="EG1" s="219"/>
      <c r="EH1" s="219"/>
      <c r="EI1" s="219"/>
      <c r="EJ1" s="219"/>
      <c r="EK1" s="219"/>
      <c r="EL1" s="219"/>
      <c r="EM1" s="219"/>
    </row>
    <row r="2" spans="2:143" ht="22.5" customHeight="1" x14ac:dyDescent="0.15">
      <c r="B2" s="222" t="s">
        <v>213</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5" customFormat="1" ht="11.25" customHeight="1" x14ac:dyDescent="0.15">
      <c r="B5" s="760" t="s">
        <v>224</v>
      </c>
      <c r="C5" s="761"/>
      <c r="D5" s="761"/>
      <c r="E5" s="761"/>
      <c r="F5" s="761"/>
      <c r="G5" s="761"/>
      <c r="H5" s="761"/>
      <c r="I5" s="761"/>
      <c r="J5" s="761"/>
      <c r="K5" s="761"/>
      <c r="L5" s="761"/>
      <c r="M5" s="761"/>
      <c r="N5" s="761"/>
      <c r="O5" s="761"/>
      <c r="P5" s="761"/>
      <c r="Q5" s="762"/>
      <c r="R5" s="726">
        <v>472377</v>
      </c>
      <c r="S5" s="727"/>
      <c r="T5" s="727"/>
      <c r="U5" s="727"/>
      <c r="V5" s="727"/>
      <c r="W5" s="727"/>
      <c r="X5" s="727"/>
      <c r="Y5" s="773"/>
      <c r="Z5" s="791">
        <v>13.5</v>
      </c>
      <c r="AA5" s="791"/>
      <c r="AB5" s="791"/>
      <c r="AC5" s="791"/>
      <c r="AD5" s="792">
        <v>472377</v>
      </c>
      <c r="AE5" s="792"/>
      <c r="AF5" s="792"/>
      <c r="AG5" s="792"/>
      <c r="AH5" s="792"/>
      <c r="AI5" s="792"/>
      <c r="AJ5" s="792"/>
      <c r="AK5" s="792"/>
      <c r="AL5" s="774">
        <v>24</v>
      </c>
      <c r="AM5" s="743"/>
      <c r="AN5" s="743"/>
      <c r="AO5" s="775"/>
      <c r="AP5" s="760" t="s">
        <v>225</v>
      </c>
      <c r="AQ5" s="761"/>
      <c r="AR5" s="761"/>
      <c r="AS5" s="761"/>
      <c r="AT5" s="761"/>
      <c r="AU5" s="761"/>
      <c r="AV5" s="761"/>
      <c r="AW5" s="761"/>
      <c r="AX5" s="761"/>
      <c r="AY5" s="761"/>
      <c r="AZ5" s="761"/>
      <c r="BA5" s="761"/>
      <c r="BB5" s="761"/>
      <c r="BC5" s="761"/>
      <c r="BD5" s="761"/>
      <c r="BE5" s="761"/>
      <c r="BF5" s="762"/>
      <c r="BG5" s="661">
        <v>472377</v>
      </c>
      <c r="BH5" s="664"/>
      <c r="BI5" s="664"/>
      <c r="BJ5" s="664"/>
      <c r="BK5" s="664"/>
      <c r="BL5" s="664"/>
      <c r="BM5" s="664"/>
      <c r="BN5" s="665"/>
      <c r="BO5" s="723">
        <v>100</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25536</v>
      </c>
      <c r="S6" s="664"/>
      <c r="T6" s="664"/>
      <c r="U6" s="664"/>
      <c r="V6" s="664"/>
      <c r="W6" s="664"/>
      <c r="X6" s="664"/>
      <c r="Y6" s="665"/>
      <c r="Z6" s="723">
        <v>0.7</v>
      </c>
      <c r="AA6" s="723"/>
      <c r="AB6" s="723"/>
      <c r="AC6" s="723"/>
      <c r="AD6" s="724">
        <v>25536</v>
      </c>
      <c r="AE6" s="724"/>
      <c r="AF6" s="724"/>
      <c r="AG6" s="724"/>
      <c r="AH6" s="724"/>
      <c r="AI6" s="724"/>
      <c r="AJ6" s="724"/>
      <c r="AK6" s="724"/>
      <c r="AL6" s="666">
        <v>1.3</v>
      </c>
      <c r="AM6" s="667"/>
      <c r="AN6" s="667"/>
      <c r="AO6" s="725"/>
      <c r="AP6" s="658" t="s">
        <v>231</v>
      </c>
      <c r="AQ6" s="659"/>
      <c r="AR6" s="659"/>
      <c r="AS6" s="659"/>
      <c r="AT6" s="659"/>
      <c r="AU6" s="659"/>
      <c r="AV6" s="659"/>
      <c r="AW6" s="659"/>
      <c r="AX6" s="659"/>
      <c r="AY6" s="659"/>
      <c r="AZ6" s="659"/>
      <c r="BA6" s="659"/>
      <c r="BB6" s="659"/>
      <c r="BC6" s="659"/>
      <c r="BD6" s="659"/>
      <c r="BE6" s="659"/>
      <c r="BF6" s="660"/>
      <c r="BG6" s="661">
        <v>472377</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60106</v>
      </c>
      <c r="CS6" s="664"/>
      <c r="CT6" s="664"/>
      <c r="CU6" s="664"/>
      <c r="CV6" s="664"/>
      <c r="CW6" s="664"/>
      <c r="CX6" s="664"/>
      <c r="CY6" s="665"/>
      <c r="CZ6" s="774">
        <v>1.8</v>
      </c>
      <c r="DA6" s="743"/>
      <c r="DB6" s="743"/>
      <c r="DC6" s="777"/>
      <c r="DD6" s="669" t="s">
        <v>127</v>
      </c>
      <c r="DE6" s="664"/>
      <c r="DF6" s="664"/>
      <c r="DG6" s="664"/>
      <c r="DH6" s="664"/>
      <c r="DI6" s="664"/>
      <c r="DJ6" s="664"/>
      <c r="DK6" s="664"/>
      <c r="DL6" s="664"/>
      <c r="DM6" s="664"/>
      <c r="DN6" s="664"/>
      <c r="DO6" s="664"/>
      <c r="DP6" s="665"/>
      <c r="DQ6" s="669">
        <v>60106</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851</v>
      </c>
      <c r="S7" s="664"/>
      <c r="T7" s="664"/>
      <c r="U7" s="664"/>
      <c r="V7" s="664"/>
      <c r="W7" s="664"/>
      <c r="X7" s="664"/>
      <c r="Y7" s="665"/>
      <c r="Z7" s="723">
        <v>0</v>
      </c>
      <c r="AA7" s="723"/>
      <c r="AB7" s="723"/>
      <c r="AC7" s="723"/>
      <c r="AD7" s="724">
        <v>851</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199821</v>
      </c>
      <c r="BH7" s="664"/>
      <c r="BI7" s="664"/>
      <c r="BJ7" s="664"/>
      <c r="BK7" s="664"/>
      <c r="BL7" s="664"/>
      <c r="BM7" s="664"/>
      <c r="BN7" s="665"/>
      <c r="BO7" s="723">
        <v>42.3</v>
      </c>
      <c r="BP7" s="723"/>
      <c r="BQ7" s="723"/>
      <c r="BR7" s="723"/>
      <c r="BS7" s="724" t="s">
        <v>127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496791</v>
      </c>
      <c r="CS7" s="664"/>
      <c r="CT7" s="664"/>
      <c r="CU7" s="664"/>
      <c r="CV7" s="664"/>
      <c r="CW7" s="664"/>
      <c r="CX7" s="664"/>
      <c r="CY7" s="665"/>
      <c r="CZ7" s="723">
        <v>15.2</v>
      </c>
      <c r="DA7" s="723"/>
      <c r="DB7" s="723"/>
      <c r="DC7" s="723"/>
      <c r="DD7" s="669">
        <v>8709</v>
      </c>
      <c r="DE7" s="664"/>
      <c r="DF7" s="664"/>
      <c r="DG7" s="664"/>
      <c r="DH7" s="664"/>
      <c r="DI7" s="664"/>
      <c r="DJ7" s="664"/>
      <c r="DK7" s="664"/>
      <c r="DL7" s="664"/>
      <c r="DM7" s="664"/>
      <c r="DN7" s="664"/>
      <c r="DO7" s="664"/>
      <c r="DP7" s="665"/>
      <c r="DQ7" s="669">
        <v>460532</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905</v>
      </c>
      <c r="S8" s="664"/>
      <c r="T8" s="664"/>
      <c r="U8" s="664"/>
      <c r="V8" s="664"/>
      <c r="W8" s="664"/>
      <c r="X8" s="664"/>
      <c r="Y8" s="665"/>
      <c r="Z8" s="723">
        <v>0</v>
      </c>
      <c r="AA8" s="723"/>
      <c r="AB8" s="723"/>
      <c r="AC8" s="723"/>
      <c r="AD8" s="724">
        <v>905</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9529</v>
      </c>
      <c r="BH8" s="664"/>
      <c r="BI8" s="664"/>
      <c r="BJ8" s="664"/>
      <c r="BK8" s="664"/>
      <c r="BL8" s="664"/>
      <c r="BM8" s="664"/>
      <c r="BN8" s="665"/>
      <c r="BO8" s="723">
        <v>2</v>
      </c>
      <c r="BP8" s="723"/>
      <c r="BQ8" s="723"/>
      <c r="BR8" s="723"/>
      <c r="BS8" s="669" t="s">
        <v>226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798569</v>
      </c>
      <c r="CS8" s="664"/>
      <c r="CT8" s="664"/>
      <c r="CU8" s="664"/>
      <c r="CV8" s="664"/>
      <c r="CW8" s="664"/>
      <c r="CX8" s="664"/>
      <c r="CY8" s="665"/>
      <c r="CZ8" s="723">
        <v>24.4</v>
      </c>
      <c r="DA8" s="723"/>
      <c r="DB8" s="723"/>
      <c r="DC8" s="723"/>
      <c r="DD8" s="669" t="s">
        <v>226</v>
      </c>
      <c r="DE8" s="664"/>
      <c r="DF8" s="664"/>
      <c r="DG8" s="664"/>
      <c r="DH8" s="664"/>
      <c r="DI8" s="664"/>
      <c r="DJ8" s="664"/>
      <c r="DK8" s="664"/>
      <c r="DL8" s="664"/>
      <c r="DM8" s="664"/>
      <c r="DN8" s="664"/>
      <c r="DO8" s="664"/>
      <c r="DP8" s="665"/>
      <c r="DQ8" s="669">
        <v>464877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811</v>
      </c>
      <c r="S9" s="664"/>
      <c r="T9" s="664"/>
      <c r="U9" s="664"/>
      <c r="V9" s="664"/>
      <c r="W9" s="664"/>
      <c r="X9" s="664"/>
      <c r="Y9" s="665"/>
      <c r="Z9" s="723">
        <v>0</v>
      </c>
      <c r="AA9" s="723"/>
      <c r="AB9" s="723"/>
      <c r="AC9" s="723"/>
      <c r="AD9" s="724">
        <v>811</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175785</v>
      </c>
      <c r="BH9" s="664"/>
      <c r="BI9" s="664"/>
      <c r="BJ9" s="664"/>
      <c r="BK9" s="664"/>
      <c r="BL9" s="664"/>
      <c r="BM9" s="664"/>
      <c r="BN9" s="665"/>
      <c r="BO9" s="723">
        <v>37.200000000000003</v>
      </c>
      <c r="BP9" s="723"/>
      <c r="BQ9" s="723"/>
      <c r="BR9" s="723"/>
      <c r="BS9" s="669" t="s">
        <v>226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221733</v>
      </c>
      <c r="CS9" s="664"/>
      <c r="CT9" s="664"/>
      <c r="CU9" s="664"/>
      <c r="CV9" s="664"/>
      <c r="CW9" s="664"/>
      <c r="CX9" s="664"/>
      <c r="CY9" s="665"/>
      <c r="CZ9" s="723">
        <v>6.8</v>
      </c>
      <c r="DA9" s="723"/>
      <c r="DB9" s="723"/>
      <c r="DC9" s="723"/>
      <c r="DD9" s="669">
        <v>1134</v>
      </c>
      <c r="DE9" s="664"/>
      <c r="DF9" s="664"/>
      <c r="DG9" s="664"/>
      <c r="DH9" s="664"/>
      <c r="DI9" s="664"/>
      <c r="DJ9" s="664"/>
      <c r="DK9" s="664"/>
      <c r="DL9" s="664"/>
      <c r="DM9" s="664"/>
      <c r="DN9" s="664"/>
      <c r="DO9" s="664"/>
      <c r="DP9" s="665"/>
      <c r="DQ9" s="669">
        <v>202654</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226</v>
      </c>
      <c r="AA10" s="723"/>
      <c r="AB10" s="723"/>
      <c r="AC10" s="723"/>
      <c r="AD10" s="724" t="s">
        <v>127</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9452</v>
      </c>
      <c r="BH10" s="664"/>
      <c r="BI10" s="664"/>
      <c r="BJ10" s="664"/>
      <c r="BK10" s="664"/>
      <c r="BL10" s="664"/>
      <c r="BM10" s="664"/>
      <c r="BN10" s="665"/>
      <c r="BO10" s="723">
        <v>2</v>
      </c>
      <c r="BP10" s="723"/>
      <c r="BQ10" s="723"/>
      <c r="BR10" s="723"/>
      <c r="BS10" s="669" t="s">
        <v>226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2660</v>
      </c>
      <c r="CS10" s="664"/>
      <c r="CT10" s="664"/>
      <c r="CU10" s="664"/>
      <c r="CV10" s="664"/>
      <c r="CW10" s="664"/>
      <c r="CX10" s="664"/>
      <c r="CY10" s="665"/>
      <c r="CZ10" s="723">
        <v>0.1</v>
      </c>
      <c r="DA10" s="723"/>
      <c r="DB10" s="723"/>
      <c r="DC10" s="723"/>
      <c r="DD10" s="669" t="s">
        <v>127</v>
      </c>
      <c r="DE10" s="664"/>
      <c r="DF10" s="664"/>
      <c r="DG10" s="664"/>
      <c r="DH10" s="664"/>
      <c r="DI10" s="664"/>
      <c r="DJ10" s="664"/>
      <c r="DK10" s="664"/>
      <c r="DL10" s="664"/>
      <c r="DM10" s="664"/>
      <c r="DN10" s="664"/>
      <c r="DO10" s="664"/>
      <c r="DP10" s="665"/>
      <c r="DQ10" s="669">
        <v>2660</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174</v>
      </c>
      <c r="S11" s="664"/>
      <c r="T11" s="664"/>
      <c r="U11" s="664"/>
      <c r="V11" s="664"/>
      <c r="W11" s="664"/>
      <c r="X11" s="664"/>
      <c r="Y11" s="665"/>
      <c r="Z11" s="723" t="s">
        <v>127</v>
      </c>
      <c r="AA11" s="723"/>
      <c r="AB11" s="723"/>
      <c r="AC11" s="723"/>
      <c r="AD11" s="724" t="s">
        <v>226</v>
      </c>
      <c r="AE11" s="724"/>
      <c r="AF11" s="724"/>
      <c r="AG11" s="724"/>
      <c r="AH11" s="724"/>
      <c r="AI11" s="724"/>
      <c r="AJ11" s="724"/>
      <c r="AK11" s="724"/>
      <c r="AL11" s="666" t="s">
        <v>226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5055</v>
      </c>
      <c r="BH11" s="664"/>
      <c r="BI11" s="664"/>
      <c r="BJ11" s="664"/>
      <c r="BK11" s="664"/>
      <c r="BL11" s="664"/>
      <c r="BM11" s="664"/>
      <c r="BN11" s="665"/>
      <c r="BO11" s="723">
        <v>1.1000000000000001</v>
      </c>
      <c r="BP11" s="723"/>
      <c r="BQ11" s="723"/>
      <c r="BR11" s="723"/>
      <c r="BS11" s="669" t="s">
        <v>226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186033</v>
      </c>
      <c r="CS11" s="664"/>
      <c r="CT11" s="664"/>
      <c r="CU11" s="664"/>
      <c r="CV11" s="664"/>
      <c r="CW11" s="664"/>
      <c r="CX11" s="664"/>
      <c r="CY11" s="665"/>
      <c r="CZ11" s="723">
        <v>5.7</v>
      </c>
      <c r="DA11" s="723"/>
      <c r="DB11" s="723"/>
      <c r="DC11" s="723"/>
      <c r="DD11" s="669">
        <v>91877</v>
      </c>
      <c r="DE11" s="664"/>
      <c r="DF11" s="664"/>
      <c r="DG11" s="664"/>
      <c r="DH11" s="664"/>
      <c r="DI11" s="664"/>
      <c r="DJ11" s="664"/>
      <c r="DK11" s="664"/>
      <c r="DL11" s="664"/>
      <c r="DM11" s="664"/>
      <c r="DN11" s="664"/>
      <c r="DO11" s="664"/>
      <c r="DP11" s="665"/>
      <c r="DQ11" s="669">
        <v>64767</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106927</v>
      </c>
      <c r="S12" s="664"/>
      <c r="T12" s="664"/>
      <c r="U12" s="664"/>
      <c r="V12" s="664"/>
      <c r="W12" s="664"/>
      <c r="X12" s="664"/>
      <c r="Y12" s="665"/>
      <c r="Z12" s="723">
        <v>3.1</v>
      </c>
      <c r="AA12" s="723"/>
      <c r="AB12" s="723"/>
      <c r="AC12" s="723"/>
      <c r="AD12" s="724">
        <v>106927</v>
      </c>
      <c r="AE12" s="724"/>
      <c r="AF12" s="724"/>
      <c r="AG12" s="724"/>
      <c r="AH12" s="724"/>
      <c r="AI12" s="724"/>
      <c r="AJ12" s="724"/>
      <c r="AK12" s="724"/>
      <c r="AL12" s="666">
        <v>5.4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215297</v>
      </c>
      <c r="BH12" s="664"/>
      <c r="BI12" s="664"/>
      <c r="BJ12" s="664"/>
      <c r="BK12" s="664"/>
      <c r="BL12" s="664"/>
      <c r="BM12" s="664"/>
      <c r="BN12" s="665"/>
      <c r="BO12" s="723">
        <v>45.6</v>
      </c>
      <c r="BP12" s="723"/>
      <c r="BQ12" s="723"/>
      <c r="BR12" s="723"/>
      <c r="BS12" s="669" t="s">
        <v>226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92348</v>
      </c>
      <c r="CS12" s="664"/>
      <c r="CT12" s="664"/>
      <c r="CU12" s="664"/>
      <c r="CV12" s="664"/>
      <c r="CW12" s="664"/>
      <c r="CX12" s="664"/>
      <c r="CY12" s="665"/>
      <c r="CZ12" s="723">
        <v>2.8</v>
      </c>
      <c r="DA12" s="723"/>
      <c r="DB12" s="723"/>
      <c r="DC12" s="723"/>
      <c r="DD12" s="669" t="s">
        <v>226</v>
      </c>
      <c r="DE12" s="664"/>
      <c r="DF12" s="664"/>
      <c r="DG12" s="664"/>
      <c r="DH12" s="664"/>
      <c r="DI12" s="664"/>
      <c r="DJ12" s="664"/>
      <c r="DK12" s="664"/>
      <c r="DL12" s="664"/>
      <c r="DM12" s="664"/>
      <c r="DN12" s="664"/>
      <c r="DO12" s="664"/>
      <c r="DP12" s="665"/>
      <c r="DQ12" s="669">
        <v>61880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215104</v>
      </c>
      <c r="BH13" s="664"/>
      <c r="BI13" s="664"/>
      <c r="BJ13" s="664"/>
      <c r="BK13" s="664"/>
      <c r="BL13" s="664"/>
      <c r="BM13" s="664"/>
      <c r="BN13" s="665"/>
      <c r="BO13" s="723">
        <v>45.5</v>
      </c>
      <c r="BP13" s="723"/>
      <c r="BQ13" s="723"/>
      <c r="BR13" s="723"/>
      <c r="BS13" s="669" t="s">
        <v>127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396954</v>
      </c>
      <c r="CS13" s="664"/>
      <c r="CT13" s="664"/>
      <c r="CU13" s="664"/>
      <c r="CV13" s="664"/>
      <c r="CW13" s="664"/>
      <c r="CX13" s="664"/>
      <c r="CY13" s="665"/>
      <c r="CZ13" s="723">
        <v>12.1</v>
      </c>
      <c r="DA13" s="723"/>
      <c r="DB13" s="723"/>
      <c r="DC13" s="723"/>
      <c r="DD13" s="669">
        <v>179845</v>
      </c>
      <c r="DE13" s="664"/>
      <c r="DF13" s="664"/>
      <c r="DG13" s="664"/>
      <c r="DH13" s="664"/>
      <c r="DI13" s="664"/>
      <c r="DJ13" s="664"/>
      <c r="DK13" s="664"/>
      <c r="DL13" s="664"/>
      <c r="DM13" s="664"/>
      <c r="DN13" s="664"/>
      <c r="DO13" s="664"/>
      <c r="DP13" s="665"/>
      <c r="DQ13" s="669">
        <v>273150</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226</v>
      </c>
      <c r="AA14" s="723"/>
      <c r="AB14" s="723"/>
      <c r="AC14" s="723"/>
      <c r="AD14" s="724" t="s">
        <v>127</v>
      </c>
      <c r="AE14" s="724"/>
      <c r="AF14" s="724"/>
      <c r="AG14" s="724"/>
      <c r="AH14" s="724"/>
      <c r="AI14" s="724"/>
      <c r="AJ14" s="724"/>
      <c r="AK14" s="724"/>
      <c r="AL14" s="666" t="s">
        <v>226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18002</v>
      </c>
      <c r="BH14" s="664"/>
      <c r="BI14" s="664"/>
      <c r="BJ14" s="664"/>
      <c r="BK14" s="664"/>
      <c r="BL14" s="664"/>
      <c r="BM14" s="664"/>
      <c r="BN14" s="665"/>
      <c r="BO14" s="723">
        <v>3.8</v>
      </c>
      <c r="BP14" s="723"/>
      <c r="BQ14" s="723"/>
      <c r="BR14" s="723"/>
      <c r="BS14" s="669" t="s">
        <v>127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195024</v>
      </c>
      <c r="CS14" s="664"/>
      <c r="CT14" s="664"/>
      <c r="CU14" s="664"/>
      <c r="CV14" s="664"/>
      <c r="CW14" s="664"/>
      <c r="CX14" s="664"/>
      <c r="CY14" s="665"/>
      <c r="CZ14" s="723">
        <v>6</v>
      </c>
      <c r="DA14" s="723"/>
      <c r="DB14" s="723"/>
      <c r="DC14" s="723"/>
      <c r="DD14" s="669">
        <v>30834</v>
      </c>
      <c r="DE14" s="664"/>
      <c r="DF14" s="664"/>
      <c r="DG14" s="664"/>
      <c r="DH14" s="664"/>
      <c r="DI14" s="664"/>
      <c r="DJ14" s="664"/>
      <c r="DK14" s="664"/>
      <c r="DL14" s="664"/>
      <c r="DM14" s="664"/>
      <c r="DN14" s="664"/>
      <c r="DO14" s="664"/>
      <c r="DP14" s="665"/>
      <c r="DQ14" s="669">
        <v>163850</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5165</v>
      </c>
      <c r="S15" s="664"/>
      <c r="T15" s="664"/>
      <c r="U15" s="664"/>
      <c r="V15" s="664"/>
      <c r="W15" s="664"/>
      <c r="X15" s="664"/>
      <c r="Y15" s="665"/>
      <c r="Z15" s="723">
        <v>0.1</v>
      </c>
      <c r="AA15" s="723"/>
      <c r="AB15" s="723"/>
      <c r="AC15" s="723"/>
      <c r="AD15" s="724">
        <v>5165</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39257</v>
      </c>
      <c r="BH15" s="664"/>
      <c r="BI15" s="664"/>
      <c r="BJ15" s="664"/>
      <c r="BK15" s="664"/>
      <c r="BL15" s="664"/>
      <c r="BM15" s="664"/>
      <c r="BN15" s="665"/>
      <c r="BO15" s="723">
        <v>8.3000000000000007</v>
      </c>
      <c r="BP15" s="723"/>
      <c r="BQ15" s="723"/>
      <c r="BR15" s="723"/>
      <c r="BS15" s="669" t="s">
        <v>174</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510086</v>
      </c>
      <c r="CS15" s="664"/>
      <c r="CT15" s="664"/>
      <c r="CU15" s="664"/>
      <c r="CV15" s="664"/>
      <c r="CW15" s="664"/>
      <c r="CX15" s="664"/>
      <c r="CY15" s="665"/>
      <c r="CZ15" s="723">
        <v>15.6</v>
      </c>
      <c r="DA15" s="723"/>
      <c r="DB15" s="723"/>
      <c r="DC15" s="723"/>
      <c r="DD15" s="669">
        <v>228446</v>
      </c>
      <c r="DE15" s="664"/>
      <c r="DF15" s="664"/>
      <c r="DG15" s="664"/>
      <c r="DH15" s="664"/>
      <c r="DI15" s="664"/>
      <c r="DJ15" s="664"/>
      <c r="DK15" s="664"/>
      <c r="DL15" s="664"/>
      <c r="DM15" s="664"/>
      <c r="DN15" s="664"/>
      <c r="DO15" s="664"/>
      <c r="DP15" s="665"/>
      <c r="DQ15" s="669">
        <v>273351</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174</v>
      </c>
      <c r="S16" s="664"/>
      <c r="T16" s="664"/>
      <c r="U16" s="664"/>
      <c r="V16" s="664"/>
      <c r="W16" s="664"/>
      <c r="X16" s="664"/>
      <c r="Y16" s="665"/>
      <c r="Z16" s="723" t="s">
        <v>226</v>
      </c>
      <c r="AA16" s="723"/>
      <c r="AB16" s="723"/>
      <c r="AC16" s="723"/>
      <c r="AD16" s="724" t="s">
        <v>127</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226</v>
      </c>
      <c r="BP16" s="723"/>
      <c r="BQ16" s="723"/>
      <c r="BR16" s="723"/>
      <c r="BS16" s="669" t="s">
        <v>127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7074</v>
      </c>
      <c r="CS16" s="664"/>
      <c r="CT16" s="664"/>
      <c r="CU16" s="664"/>
      <c r="CV16" s="664"/>
      <c r="CW16" s="664"/>
      <c r="CX16" s="664"/>
      <c r="CY16" s="665"/>
      <c r="CZ16" s="723">
        <v>0.2</v>
      </c>
      <c r="DA16" s="723"/>
      <c r="DB16" s="723"/>
      <c r="DC16" s="723"/>
      <c r="DD16" s="669" t="s">
        <v>226</v>
      </c>
      <c r="DE16" s="664"/>
      <c r="DF16" s="664"/>
      <c r="DG16" s="664"/>
      <c r="DH16" s="664"/>
      <c r="DI16" s="664"/>
      <c r="DJ16" s="664"/>
      <c r="DK16" s="664"/>
      <c r="DL16" s="664"/>
      <c r="DM16" s="664"/>
      <c r="DN16" s="664"/>
      <c r="DO16" s="664"/>
      <c r="DP16" s="665"/>
      <c r="DQ16" s="669">
        <v>3053</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1939</v>
      </c>
      <c r="S17" s="664"/>
      <c r="T17" s="664"/>
      <c r="U17" s="664"/>
      <c r="V17" s="664"/>
      <c r="W17" s="664"/>
      <c r="X17" s="664"/>
      <c r="Y17" s="665"/>
      <c r="Z17" s="723">
        <v>0.1</v>
      </c>
      <c r="AA17" s="723"/>
      <c r="AB17" s="723"/>
      <c r="AC17" s="723"/>
      <c r="AD17" s="724">
        <v>1939</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226</v>
      </c>
      <c r="BP17" s="723"/>
      <c r="BQ17" s="723"/>
      <c r="BR17" s="723"/>
      <c r="BS17" s="669" t="s">
        <v>226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309588</v>
      </c>
      <c r="CS17" s="664"/>
      <c r="CT17" s="664"/>
      <c r="CU17" s="664"/>
      <c r="CV17" s="664"/>
      <c r="CW17" s="664"/>
      <c r="CX17" s="664"/>
      <c r="CY17" s="665"/>
      <c r="CZ17" s="723">
        <v>9.4</v>
      </c>
      <c r="DA17" s="723"/>
      <c r="DB17" s="723"/>
      <c r="DC17" s="723"/>
      <c r="DD17" s="669" t="s">
        <v>127</v>
      </c>
      <c r="DE17" s="664"/>
      <c r="DF17" s="664"/>
      <c r="DG17" s="664"/>
      <c r="DH17" s="664"/>
      <c r="DI17" s="664"/>
      <c r="DJ17" s="664"/>
      <c r="DK17" s="664"/>
      <c r="DL17" s="664"/>
      <c r="DM17" s="664"/>
      <c r="DN17" s="664"/>
      <c r="DO17" s="664"/>
      <c r="DP17" s="665"/>
      <c r="DQ17" s="669">
        <v>307267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1556064</v>
      </c>
      <c r="S18" s="664"/>
      <c r="T18" s="664"/>
      <c r="U18" s="664"/>
      <c r="V18" s="664"/>
      <c r="W18" s="664"/>
      <c r="X18" s="664"/>
      <c r="Y18" s="665"/>
      <c r="Z18" s="723">
        <v>44.4</v>
      </c>
      <c r="AA18" s="723"/>
      <c r="AB18" s="723"/>
      <c r="AC18" s="723"/>
      <c r="AD18" s="724">
        <v>1353460</v>
      </c>
      <c r="AE18" s="724"/>
      <c r="AF18" s="724"/>
      <c r="AG18" s="724"/>
      <c r="AH18" s="724"/>
      <c r="AI18" s="724"/>
      <c r="AJ18" s="724"/>
      <c r="AK18" s="724"/>
      <c r="AL18" s="666">
        <v>68.599999999999994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226</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226</v>
      </c>
      <c r="DA18" s="723"/>
      <c r="DB18" s="723"/>
      <c r="DC18" s="723"/>
      <c r="DD18" s="669" t="s">
        <v>226</v>
      </c>
      <c r="DE18" s="664"/>
      <c r="DF18" s="664"/>
      <c r="DG18" s="664"/>
      <c r="DH18" s="664"/>
      <c r="DI18" s="664"/>
      <c r="DJ18" s="664"/>
      <c r="DK18" s="664"/>
      <c r="DL18" s="664"/>
      <c r="DM18" s="664"/>
      <c r="DN18" s="664"/>
      <c r="DO18" s="664"/>
      <c r="DP18" s="665"/>
      <c r="DQ18" s="669" t="s">
        <v>174</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1353460</v>
      </c>
      <c r="S19" s="664"/>
      <c r="T19" s="664"/>
      <c r="U19" s="664"/>
      <c r="V19" s="664"/>
      <c r="W19" s="664"/>
      <c r="X19" s="664"/>
      <c r="Y19" s="665"/>
      <c r="Z19" s="723">
        <v>38.6</v>
      </c>
      <c r="AA19" s="723"/>
      <c r="AB19" s="723"/>
      <c r="AC19" s="723"/>
      <c r="AD19" s="724">
        <v>1353460</v>
      </c>
      <c r="AE19" s="724"/>
      <c r="AF19" s="724"/>
      <c r="AG19" s="724"/>
      <c r="AH19" s="724"/>
      <c r="AI19" s="724"/>
      <c r="AJ19" s="724"/>
      <c r="AK19" s="724"/>
      <c r="AL19" s="666">
        <v>68.599999999999994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174</v>
      </c>
      <c r="BH19" s="664"/>
      <c r="BI19" s="664"/>
      <c r="BJ19" s="664"/>
      <c r="BK19" s="664"/>
      <c r="BL19" s="664"/>
      <c r="BM19" s="664"/>
      <c r="BN19" s="665"/>
      <c r="BO19" s="723" t="s">
        <v>226</v>
      </c>
      <c r="BP19" s="723"/>
      <c r="BQ19" s="723"/>
      <c r="BR19" s="723"/>
      <c r="BS19" s="669" t="s">
        <v>226</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226</v>
      </c>
      <c r="DA19" s="723"/>
      <c r="DB19" s="723"/>
      <c r="DC19" s="723"/>
      <c r="DD19" s="669" t="s">
        <v>127</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202604</v>
      </c>
      <c r="S20" s="664"/>
      <c r="T20" s="664"/>
      <c r="U20" s="664"/>
      <c r="V20" s="664"/>
      <c r="W20" s="664"/>
      <c r="X20" s="664"/>
      <c r="Y20" s="665"/>
      <c r="Z20" s="723">
        <v>5.8</v>
      </c>
      <c r="AA20" s="723"/>
      <c r="AB20" s="723"/>
      <c r="AC20" s="723"/>
      <c r="AD20" s="724" t="s">
        <v>174</v>
      </c>
      <c r="AE20" s="724"/>
      <c r="AF20" s="724"/>
      <c r="AG20" s="724"/>
      <c r="AH20" s="724"/>
      <c r="AI20" s="724"/>
      <c r="AJ20" s="724"/>
      <c r="AK20" s="724"/>
      <c r="AL20" s="666" t="s">
        <v>127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174</v>
      </c>
      <c r="BH20" s="664"/>
      <c r="BI20" s="664"/>
      <c r="BJ20" s="664"/>
      <c r="BK20" s="664"/>
      <c r="BL20" s="664"/>
      <c r="BM20" s="664"/>
      <c r="BN20" s="665"/>
      <c r="BO20" s="723" t="s">
        <v>127</v>
      </c>
      <c r="BP20" s="723"/>
      <c r="BQ20" s="723"/>
      <c r="BR20" s="723"/>
      <c r="BS20" s="669" t="s">
        <v>226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3276966</v>
      </c>
      <c r="CS20" s="664"/>
      <c r="CT20" s="664"/>
      <c r="CU20" s="664"/>
      <c r="CV20" s="664"/>
      <c r="CW20" s="664"/>
      <c r="CX20" s="664"/>
      <c r="CY20" s="665"/>
      <c r="CZ20" s="723">
        <v>100</v>
      </c>
      <c r="DA20" s="723"/>
      <c r="DB20" s="723"/>
      <c r="DC20" s="723"/>
      <c r="DD20" s="669">
        <v>540845</v>
      </c>
      <c r="DE20" s="664"/>
      <c r="DF20" s="664"/>
      <c r="DG20" s="664"/>
      <c r="DH20" s="664"/>
      <c r="DI20" s="664"/>
      <c r="DJ20" s="664"/>
      <c r="DK20" s="664"/>
      <c r="DL20" s="664"/>
      <c r="DM20" s="664"/>
      <c r="DN20" s="664"/>
      <c r="DO20" s="664"/>
      <c r="DP20" s="665"/>
      <c r="DQ20" s="669">
        <v>2338147</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226</v>
      </c>
      <c r="S21" s="664"/>
      <c r="T21" s="664"/>
      <c r="U21" s="664"/>
      <c r="V21" s="664"/>
      <c r="W21" s="664"/>
      <c r="X21" s="664"/>
      <c r="Y21" s="665"/>
      <c r="Z21" s="723" t="s">
        <v>127</v>
      </c>
      <c r="AA21" s="723"/>
      <c r="AB21" s="723"/>
      <c r="AC21" s="723"/>
      <c r="AD21" s="724" t="s">
        <v>226</v>
      </c>
      <c r="AE21" s="724"/>
      <c r="AF21" s="724"/>
      <c r="AG21" s="724"/>
      <c r="AH21" s="724"/>
      <c r="AI21" s="724"/>
      <c r="AJ21" s="724"/>
      <c r="AK21" s="724"/>
      <c r="AL21" s="666" t="s">
        <v>127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226</v>
      </c>
      <c r="BH21" s="664"/>
      <c r="BI21" s="664"/>
      <c r="BJ21" s="664"/>
      <c r="BK21" s="664"/>
      <c r="BL21" s="664"/>
      <c r="BM21" s="664"/>
      <c r="BN21" s="665"/>
      <c r="BO21" s="723" t="s">
        <v>127</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2170575</v>
      </c>
      <c r="S22" s="664"/>
      <c r="T22" s="664"/>
      <c r="U22" s="664"/>
      <c r="V22" s="664"/>
      <c r="W22" s="664"/>
      <c r="X22" s="664"/>
      <c r="Y22" s="665"/>
      <c r="Z22" s="723">
        <v>61.9</v>
      </c>
      <c r="AA22" s="723"/>
      <c r="AB22" s="723"/>
      <c r="AC22" s="723"/>
      <c r="AD22" s="724">
        <v>1967971</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174</v>
      </c>
      <c r="BP22" s="723"/>
      <c r="BQ22" s="723"/>
      <c r="BR22" s="723"/>
      <c r="BS22" s="669" t="s">
        <v>127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601</v>
      </c>
      <c r="S23" s="664"/>
      <c r="T23" s="664"/>
      <c r="U23" s="664"/>
      <c r="V23" s="664"/>
      <c r="W23" s="664"/>
      <c r="X23" s="664"/>
      <c r="Y23" s="665"/>
      <c r="Z23" s="723">
        <v>0</v>
      </c>
      <c r="AA23" s="723"/>
      <c r="AB23" s="723"/>
      <c r="AC23" s="723"/>
      <c r="AD23" s="724">
        <v>601</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24658</v>
      </c>
      <c r="S24" s="664"/>
      <c r="T24" s="664"/>
      <c r="U24" s="664"/>
      <c r="V24" s="664"/>
      <c r="W24" s="664"/>
      <c r="X24" s="664"/>
      <c r="Y24" s="665"/>
      <c r="Z24" s="723">
        <v>0.7</v>
      </c>
      <c r="AA24" s="723"/>
      <c r="AB24" s="723"/>
      <c r="AC24" s="723"/>
      <c r="AD24" s="724" t="s">
        <v>127</v>
      </c>
      <c r="AE24" s="724"/>
      <c r="AF24" s="724"/>
      <c r="AG24" s="724"/>
      <c r="AH24" s="724"/>
      <c r="AI24" s="724"/>
      <c r="AJ24" s="724"/>
      <c r="AK24" s="724"/>
      <c r="AL24" s="666" t="s">
        <v>127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226</v>
      </c>
      <c r="BH24" s="664"/>
      <c r="BI24" s="664"/>
      <c r="BJ24" s="664"/>
      <c r="BK24" s="664"/>
      <c r="BL24" s="664"/>
      <c r="BM24" s="664"/>
      <c r="BN24" s="665"/>
      <c r="BO24" s="723" t="s">
        <v>226</v>
      </c>
      <c r="BP24" s="723"/>
      <c r="BQ24" s="723"/>
      <c r="BR24" s="723"/>
      <c r="BS24" s="669" t="s">
        <v>226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1190722</v>
      </c>
      <c r="CS24" s="727"/>
      <c r="CT24" s="727"/>
      <c r="CU24" s="727"/>
      <c r="CV24" s="727"/>
      <c r="CW24" s="727"/>
      <c r="CX24" s="727"/>
      <c r="CY24" s="773"/>
      <c r="CZ24" s="774">
        <v>36.299999999999997</v>
      </c>
      <c r="DA24" s="743"/>
      <c r="DB24" s="743"/>
      <c r="DC24" s="777"/>
      <c r="DD24" s="772">
        <v>880187</v>
      </c>
      <c r="DE24" s="727"/>
      <c r="DF24" s="727"/>
      <c r="DG24" s="727"/>
      <c r="DH24" s="727"/>
      <c r="DI24" s="727"/>
      <c r="DJ24" s="727"/>
      <c r="DK24" s="773"/>
      <c r="DL24" s="772">
        <v>873386</v>
      </c>
      <c r="DM24" s="727"/>
      <c r="DN24" s="727"/>
      <c r="DO24" s="727"/>
      <c r="DP24" s="727"/>
      <c r="DQ24" s="727"/>
      <c r="DR24" s="727"/>
      <c r="DS24" s="727"/>
      <c r="DT24" s="727"/>
      <c r="DU24" s="727"/>
      <c r="DV24" s="773"/>
      <c r="DW24" s="774">
        <v>42.4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34752</v>
      </c>
      <c r="S25" s="664"/>
      <c r="T25" s="664"/>
      <c r="U25" s="664"/>
      <c r="V25" s="664"/>
      <c r="W25" s="664"/>
      <c r="X25" s="664"/>
      <c r="Y25" s="665"/>
      <c r="Z25" s="723">
        <v>1</v>
      </c>
      <c r="AA25" s="723"/>
      <c r="AB25" s="723"/>
      <c r="AC25" s="723"/>
      <c r="AD25" s="724">
        <v>499</v>
      </c>
      <c r="AE25" s="724"/>
      <c r="AF25" s="724"/>
      <c r="AG25" s="724"/>
      <c r="AH25" s="724"/>
      <c r="AI25" s="724"/>
      <c r="AJ25" s="724"/>
      <c r="AK25" s="724"/>
      <c r="AL25" s="666">
        <v>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226</v>
      </c>
      <c r="BP25" s="723"/>
      <c r="BQ25" s="723"/>
      <c r="BR25" s="723"/>
      <c r="BS25" s="669" t="s">
        <v>226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495710</v>
      </c>
      <c r="CS25" s="662"/>
      <c r="CT25" s="662"/>
      <c r="CU25" s="662"/>
      <c r="CV25" s="662"/>
      <c r="CW25" s="662"/>
      <c r="CX25" s="662"/>
      <c r="CY25" s="663"/>
      <c r="CZ25" s="666">
        <v>15.1</v>
      </c>
      <c r="DA25" s="695"/>
      <c r="DB25" s="695"/>
      <c r="DC25" s="696"/>
      <c r="DD25" s="669">
        <v>455626</v>
      </c>
      <c r="DE25" s="662"/>
      <c r="DF25" s="662"/>
      <c r="DG25" s="662"/>
      <c r="DH25" s="662"/>
      <c r="DI25" s="662"/>
      <c r="DJ25" s="662"/>
      <c r="DK25" s="663"/>
      <c r="DL25" s="669">
        <v>449138</v>
      </c>
      <c r="DM25" s="662"/>
      <c r="DN25" s="662"/>
      <c r="DO25" s="662"/>
      <c r="DP25" s="662"/>
      <c r="DQ25" s="662"/>
      <c r="DR25" s="662"/>
      <c r="DS25" s="662"/>
      <c r="DT25" s="662"/>
      <c r="DU25" s="662"/>
      <c r="DV25" s="663"/>
      <c r="DW25" s="666">
        <v>21.8</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16311</v>
      </c>
      <c r="S26" s="664"/>
      <c r="T26" s="664"/>
      <c r="U26" s="664"/>
      <c r="V26" s="664"/>
      <c r="W26" s="664"/>
      <c r="X26" s="664"/>
      <c r="Y26" s="665"/>
      <c r="Z26" s="723">
        <v>0.5</v>
      </c>
      <c r="AA26" s="723"/>
      <c r="AB26" s="723"/>
      <c r="AC26" s="723"/>
      <c r="AD26" s="724" t="s">
        <v>226</v>
      </c>
      <c r="AE26" s="724"/>
      <c r="AF26" s="724"/>
      <c r="AG26" s="724"/>
      <c r="AH26" s="724"/>
      <c r="AI26" s="724"/>
      <c r="AJ26" s="724"/>
      <c r="AK26" s="724"/>
      <c r="AL26" s="666" t="s">
        <v>174</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226</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269720</v>
      </c>
      <c r="CS26" s="664"/>
      <c r="CT26" s="664"/>
      <c r="CU26" s="664"/>
      <c r="CV26" s="664"/>
      <c r="CW26" s="664"/>
      <c r="CX26" s="664"/>
      <c r="CY26" s="665"/>
      <c r="CZ26" s="666">
        <v>8.1999999999999993</v>
      </c>
      <c r="DA26" s="695"/>
      <c r="DB26" s="695"/>
      <c r="DC26" s="696"/>
      <c r="DD26" s="669">
        <v>235720</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299526</v>
      </c>
      <c r="S27" s="664"/>
      <c r="T27" s="664"/>
      <c r="U27" s="664"/>
      <c r="V27" s="664"/>
      <c r="W27" s="664"/>
      <c r="X27" s="664"/>
      <c r="Y27" s="665"/>
      <c r="Z27" s="723">
        <v>8.5</v>
      </c>
      <c r="AA27" s="723"/>
      <c r="AB27" s="723"/>
      <c r="AC27" s="723"/>
      <c r="AD27" s="724" t="s">
        <v>174</v>
      </c>
      <c r="AE27" s="724"/>
      <c r="AF27" s="724"/>
      <c r="AG27" s="724"/>
      <c r="AH27" s="724"/>
      <c r="AI27" s="724"/>
      <c r="AJ27" s="724"/>
      <c r="AK27" s="724"/>
      <c r="AL27" s="666" t="s">
        <v>226</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472377</v>
      </c>
      <c r="BH27" s="664"/>
      <c r="BI27" s="664"/>
      <c r="BJ27" s="664"/>
      <c r="BK27" s="664"/>
      <c r="BL27" s="664"/>
      <c r="BM27" s="664"/>
      <c r="BN27" s="665"/>
      <c r="BO27" s="723">
        <v>100</v>
      </c>
      <c r="BP27" s="723"/>
      <c r="BQ27" s="723"/>
      <c r="BR27" s="723"/>
      <c r="BS27" s="669" t="s">
        <v>226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385424</v>
      </c>
      <c r="CS27" s="662"/>
      <c r="CT27" s="662"/>
      <c r="CU27" s="662"/>
      <c r="CV27" s="662"/>
      <c r="CW27" s="662"/>
      <c r="CX27" s="662"/>
      <c r="CY27" s="663"/>
      <c r="CZ27" s="666">
        <v>11.8</v>
      </c>
      <c r="DA27" s="695"/>
      <c r="DB27" s="695"/>
      <c r="DC27" s="696"/>
      <c r="DD27" s="669">
        <v>117294</v>
      </c>
      <c r="DE27" s="662"/>
      <c r="DF27" s="662"/>
      <c r="DG27" s="662"/>
      <c r="DH27" s="662"/>
      <c r="DI27" s="662"/>
      <c r="DJ27" s="662"/>
      <c r="DK27" s="663"/>
      <c r="DL27" s="669">
        <v>116981</v>
      </c>
      <c r="DM27" s="662"/>
      <c r="DN27" s="662"/>
      <c r="DO27" s="662"/>
      <c r="DP27" s="662"/>
      <c r="DQ27" s="662"/>
      <c r="DR27" s="662"/>
      <c r="DS27" s="662"/>
      <c r="DT27" s="662"/>
      <c r="DU27" s="662"/>
      <c r="DV27" s="663"/>
      <c r="DW27" s="666">
        <v>5.7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127</v>
      </c>
      <c r="AA28" s="723"/>
      <c r="AB28" s="723"/>
      <c r="AC28" s="723"/>
      <c r="AD28" s="724" t="s">
        <v>226</v>
      </c>
      <c r="AE28" s="724"/>
      <c r="AF28" s="724"/>
      <c r="AG28" s="724"/>
      <c r="AH28" s="724"/>
      <c r="AI28" s="724"/>
      <c r="AJ28" s="724"/>
      <c r="AK28" s="724"/>
      <c r="AL28" s="666" t="s">
        <v>226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309588</v>
      </c>
      <c r="CS28" s="664"/>
      <c r="CT28" s="664"/>
      <c r="CU28" s="664"/>
      <c r="CV28" s="664"/>
      <c r="CW28" s="664"/>
      <c r="CX28" s="664"/>
      <c r="CY28" s="665"/>
      <c r="CZ28" s="666">
        <v>9.4</v>
      </c>
      <c r="DA28" s="695"/>
      <c r="DB28" s="695"/>
      <c r="DC28" s="696"/>
      <c r="DD28" s="669">
        <v>307267</v>
      </c>
      <c r="DE28" s="664"/>
      <c r="DF28" s="664"/>
      <c r="DG28" s="664"/>
      <c r="DH28" s="664"/>
      <c r="DI28" s="664"/>
      <c r="DJ28" s="664"/>
      <c r="DK28" s="665"/>
      <c r="DL28" s="669">
        <v>307267</v>
      </c>
      <c r="DM28" s="664"/>
      <c r="DN28" s="664"/>
      <c r="DO28" s="664"/>
      <c r="DP28" s="664"/>
      <c r="DQ28" s="664"/>
      <c r="DR28" s="664"/>
      <c r="DS28" s="664"/>
      <c r="DT28" s="664"/>
      <c r="DU28" s="664"/>
      <c r="DV28" s="665"/>
      <c r="DW28" s="666">
        <v>14.9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194631</v>
      </c>
      <c r="S29" s="664"/>
      <c r="T29" s="664"/>
      <c r="U29" s="664"/>
      <c r="V29" s="664"/>
      <c r="W29" s="664"/>
      <c r="X29" s="664"/>
      <c r="Y29" s="665"/>
      <c r="Z29" s="723">
        <v>5.6</v>
      </c>
      <c r="AA29" s="723"/>
      <c r="AB29" s="723"/>
      <c r="AC29" s="723"/>
      <c r="AD29" s="724" t="s">
        <v>226</v>
      </c>
      <c r="AE29" s="724"/>
      <c r="AF29" s="724"/>
      <c r="AG29" s="724"/>
      <c r="AH29" s="724"/>
      <c r="AI29" s="724"/>
      <c r="AJ29" s="724"/>
      <c r="AK29" s="724"/>
      <c r="AL29" s="666" t="s">
        <v>127</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309588</v>
      </c>
      <c r="CS29" s="662"/>
      <c r="CT29" s="662"/>
      <c r="CU29" s="662"/>
      <c r="CV29" s="662"/>
      <c r="CW29" s="662"/>
      <c r="CX29" s="662"/>
      <c r="CY29" s="663"/>
      <c r="CZ29" s="666">
        <v>9.4</v>
      </c>
      <c r="DA29" s="695"/>
      <c r="DB29" s="695"/>
      <c r="DC29" s="696"/>
      <c r="DD29" s="669">
        <v>307267</v>
      </c>
      <c r="DE29" s="662"/>
      <c r="DF29" s="662"/>
      <c r="DG29" s="662"/>
      <c r="DH29" s="662"/>
      <c r="DI29" s="662"/>
      <c r="DJ29" s="662"/>
      <c r="DK29" s="663"/>
      <c r="DL29" s="669">
        <v>307267</v>
      </c>
      <c r="DM29" s="662"/>
      <c r="DN29" s="662"/>
      <c r="DO29" s="662"/>
      <c r="DP29" s="662"/>
      <c r="DQ29" s="662"/>
      <c r="DR29" s="662"/>
      <c r="DS29" s="662"/>
      <c r="DT29" s="662"/>
      <c r="DU29" s="662"/>
      <c r="DV29" s="663"/>
      <c r="DW29" s="666">
        <v>14.9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4228</v>
      </c>
      <c r="S30" s="664"/>
      <c r="T30" s="664"/>
      <c r="U30" s="664"/>
      <c r="V30" s="664"/>
      <c r="W30" s="664"/>
      <c r="X30" s="664"/>
      <c r="Y30" s="665"/>
      <c r="Z30" s="723">
        <v>0.1</v>
      </c>
      <c r="AA30" s="723"/>
      <c r="AB30" s="723"/>
      <c r="AC30" s="723"/>
      <c r="AD30" s="724">
        <v>1852</v>
      </c>
      <c r="AE30" s="724"/>
      <c r="AF30" s="724"/>
      <c r="AG30" s="724"/>
      <c r="AH30" s="724"/>
      <c r="AI30" s="724"/>
      <c r="AJ30" s="724"/>
      <c r="AK30" s="724"/>
      <c r="AL30" s="666">
        <v>0.1</v>
      </c>
      <c r="AM30" s="667"/>
      <c r="AN30" s="667"/>
      <c r="AO30" s="725"/>
      <c r="AP30" s="751" t="s">
        <v>306</v>
      </c>
      <c r="AQ30" s="752"/>
      <c r="AR30" s="752"/>
      <c r="AS30" s="752"/>
      <c r="AT30" s="757" t="s">
        <v>307</v>
      </c>
      <c r="AU30" s="226"/>
      <c r="AV30" s="226"/>
      <c r="AW30" s="226"/>
      <c r="AX30" s="760" t="s">
        <v>186</v>
      </c>
      <c r="AY30" s="761"/>
      <c r="AZ30" s="761"/>
      <c r="BA30" s="761"/>
      <c r="BB30" s="761"/>
      <c r="BC30" s="761"/>
      <c r="BD30" s="761"/>
      <c r="BE30" s="761"/>
      <c r="BF30" s="762"/>
      <c r="BG30" s="741">
        <v>98.7</v>
      </c>
      <c r="BH30" s="742"/>
      <c r="BI30" s="742"/>
      <c r="BJ30" s="742"/>
      <c r="BK30" s="742"/>
      <c r="BL30" s="742"/>
      <c r="BM30" s="743">
        <v>94.7</v>
      </c>
      <c r="BN30" s="742"/>
      <c r="BO30" s="742"/>
      <c r="BP30" s="742"/>
      <c r="BQ30" s="744"/>
      <c r="BR30" s="741">
        <v>98.5</v>
      </c>
      <c r="BS30" s="742"/>
      <c r="BT30" s="742"/>
      <c r="BU30" s="742"/>
      <c r="BV30" s="742"/>
      <c r="BW30" s="742"/>
      <c r="BX30" s="743">
        <v>94.5</v>
      </c>
      <c r="BY30" s="742"/>
      <c r="BZ30" s="742"/>
      <c r="CA30" s="742"/>
      <c r="CB30" s="744"/>
      <c r="CD30" s="747"/>
      <c r="CE30" s="748"/>
      <c r="CF30" s="705" t="s">
        <v>308</v>
      </c>
      <c r="CG30" s="702"/>
      <c r="CH30" s="702"/>
      <c r="CI30" s="702"/>
      <c r="CJ30" s="702"/>
      <c r="CK30" s="702"/>
      <c r="CL30" s="702"/>
      <c r="CM30" s="702"/>
      <c r="CN30" s="702"/>
      <c r="CO30" s="702"/>
      <c r="CP30" s="702"/>
      <c r="CQ30" s="703"/>
      <c r="CR30" s="661">
        <v>288284</v>
      </c>
      <c r="CS30" s="664"/>
      <c r="CT30" s="664"/>
      <c r="CU30" s="664"/>
      <c r="CV30" s="664"/>
      <c r="CW30" s="664"/>
      <c r="CX30" s="664"/>
      <c r="CY30" s="665"/>
      <c r="CZ30" s="666">
        <v>8.8000000000000007</v>
      </c>
      <c r="DA30" s="695"/>
      <c r="DB30" s="695"/>
      <c r="DC30" s="696"/>
      <c r="DD30" s="669">
        <v>285963</v>
      </c>
      <c r="DE30" s="664"/>
      <c r="DF30" s="664"/>
      <c r="DG30" s="664"/>
      <c r="DH30" s="664"/>
      <c r="DI30" s="664"/>
      <c r="DJ30" s="664"/>
      <c r="DK30" s="665"/>
      <c r="DL30" s="669">
        <v>285963</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10515</v>
      </c>
      <c r="S31" s="664"/>
      <c r="T31" s="664"/>
      <c r="U31" s="664"/>
      <c r="V31" s="664"/>
      <c r="W31" s="664"/>
      <c r="X31" s="664"/>
      <c r="Y31" s="665"/>
      <c r="Z31" s="723">
        <v>0.3</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5" t="s">
        <v>310</v>
      </c>
      <c r="AV31" s="225"/>
      <c r="AW31" s="225"/>
      <c r="AX31" s="658" t="s">
        <v>311</v>
      </c>
      <c r="AY31" s="659"/>
      <c r="AZ31" s="659"/>
      <c r="BA31" s="659"/>
      <c r="BB31" s="659"/>
      <c r="BC31" s="659"/>
      <c r="BD31" s="659"/>
      <c r="BE31" s="659"/>
      <c r="BF31" s="660"/>
      <c r="BG31" s="739">
        <v>99.2</v>
      </c>
      <c r="BH31" s="662"/>
      <c r="BI31" s="662"/>
      <c r="BJ31" s="662"/>
      <c r="BK31" s="662"/>
      <c r="BL31" s="662"/>
      <c r="BM31" s="667">
        <v>97.1</v>
      </c>
      <c r="BN31" s="740"/>
      <c r="BO31" s="740"/>
      <c r="BP31" s="740"/>
      <c r="BQ31" s="701"/>
      <c r="BR31" s="739">
        <v>99.1</v>
      </c>
      <c r="BS31" s="662"/>
      <c r="BT31" s="662"/>
      <c r="BU31" s="662"/>
      <c r="BV31" s="662"/>
      <c r="BW31" s="662"/>
      <c r="BX31" s="667">
        <v>97.1</v>
      </c>
      <c r="BY31" s="740"/>
      <c r="BZ31" s="740"/>
      <c r="CA31" s="740"/>
      <c r="CB31" s="701"/>
      <c r="CD31" s="747"/>
      <c r="CE31" s="748"/>
      <c r="CF31" s="705" t="s">
        <v>312</v>
      </c>
      <c r="CG31" s="702"/>
      <c r="CH31" s="702"/>
      <c r="CI31" s="702"/>
      <c r="CJ31" s="702"/>
      <c r="CK31" s="702"/>
      <c r="CL31" s="702"/>
      <c r="CM31" s="702"/>
      <c r="CN31" s="702"/>
      <c r="CO31" s="702"/>
      <c r="CP31" s="702"/>
      <c r="CQ31" s="703"/>
      <c r="CR31" s="661">
        <v>21304</v>
      </c>
      <c r="CS31" s="662"/>
      <c r="CT31" s="662"/>
      <c r="CU31" s="662"/>
      <c r="CV31" s="662"/>
      <c r="CW31" s="662"/>
      <c r="CX31" s="662"/>
      <c r="CY31" s="663"/>
      <c r="CZ31" s="666">
        <v>0.7</v>
      </c>
      <c r="DA31" s="695"/>
      <c r="DB31" s="695"/>
      <c r="DC31" s="696"/>
      <c r="DD31" s="669">
        <v>21304</v>
      </c>
      <c r="DE31" s="662"/>
      <c r="DF31" s="662"/>
      <c r="DG31" s="662"/>
      <c r="DH31" s="662"/>
      <c r="DI31" s="662"/>
      <c r="DJ31" s="662"/>
      <c r="DK31" s="663"/>
      <c r="DL31" s="669">
        <v>21304</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9335</v>
      </c>
      <c r="S32" s="664"/>
      <c r="T32" s="664"/>
      <c r="U32" s="664"/>
      <c r="V32" s="664"/>
      <c r="W32" s="664"/>
      <c r="X32" s="664"/>
      <c r="Y32" s="665"/>
      <c r="Z32" s="723">
        <v>0.3</v>
      </c>
      <c r="AA32" s="723"/>
      <c r="AB32" s="723"/>
      <c r="AC32" s="723"/>
      <c r="AD32" s="724" t="s">
        <v>127</v>
      </c>
      <c r="AE32" s="724"/>
      <c r="AF32" s="724"/>
      <c r="AG32" s="724"/>
      <c r="AH32" s="724"/>
      <c r="AI32" s="724"/>
      <c r="AJ32" s="724"/>
      <c r="AK32" s="724"/>
      <c r="AL32" s="666" t="s">
        <v>226</v>
      </c>
      <c r="AM32" s="667"/>
      <c r="AN32" s="667"/>
      <c r="AO32" s="725"/>
      <c r="AP32" s="755"/>
      <c r="AQ32" s="756"/>
      <c r="AR32" s="756"/>
      <c r="AS32" s="756"/>
      <c r="AT32" s="759"/>
      <c r="AU32" s="227"/>
      <c r="AV32" s="227"/>
      <c r="AW32" s="227"/>
      <c r="AX32" s="673" t="s">
        <v>314</v>
      </c>
      <c r="AY32" s="674"/>
      <c r="AZ32" s="674"/>
      <c r="BA32" s="674"/>
      <c r="BB32" s="674"/>
      <c r="BC32" s="674"/>
      <c r="BD32" s="674"/>
      <c r="BE32" s="674"/>
      <c r="BF32" s="675"/>
      <c r="BG32" s="738">
        <v>97.9</v>
      </c>
      <c r="BH32" s="677"/>
      <c r="BI32" s="677"/>
      <c r="BJ32" s="677"/>
      <c r="BK32" s="677"/>
      <c r="BL32" s="677"/>
      <c r="BM32" s="721">
        <v>91.6</v>
      </c>
      <c r="BN32" s="677"/>
      <c r="BO32" s="677"/>
      <c r="BP32" s="677"/>
      <c r="BQ32" s="714"/>
      <c r="BR32" s="738">
        <v>97.8</v>
      </c>
      <c r="BS32" s="677"/>
      <c r="BT32" s="677"/>
      <c r="BU32" s="677"/>
      <c r="BV32" s="677"/>
      <c r="BW32" s="677"/>
      <c r="BX32" s="721">
        <v>91.5</v>
      </c>
      <c r="BY32" s="677"/>
      <c r="BZ32" s="677"/>
      <c r="CA32" s="677"/>
      <c r="CB32" s="714"/>
      <c r="CD32" s="749"/>
      <c r="CE32" s="750"/>
      <c r="CF32" s="705" t="s">
        <v>315</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231759</v>
      </c>
      <c r="S33" s="664"/>
      <c r="T33" s="664"/>
      <c r="U33" s="664"/>
      <c r="V33" s="664"/>
      <c r="W33" s="664"/>
      <c r="X33" s="664"/>
      <c r="Y33" s="665"/>
      <c r="Z33" s="723">
        <v>6.6</v>
      </c>
      <c r="AA33" s="723"/>
      <c r="AB33" s="723"/>
      <c r="AC33" s="723"/>
      <c r="AD33" s="724" t="s">
        <v>127</v>
      </c>
      <c r="AE33" s="724"/>
      <c r="AF33" s="724"/>
      <c r="AG33" s="724"/>
      <c r="AH33" s="724"/>
      <c r="AI33" s="724"/>
      <c r="AJ33" s="724"/>
      <c r="AK33" s="724"/>
      <c r="AL33" s="666" t="s">
        <v>127</v>
      </c>
      <c r="AM33" s="667"/>
      <c r="AN33" s="667"/>
      <c r="AO33" s="725"/>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705" t="s">
        <v>317</v>
      </c>
      <c r="CE33" s="702"/>
      <c r="CF33" s="702"/>
      <c r="CG33" s="702"/>
      <c r="CH33" s="702"/>
      <c r="CI33" s="702"/>
      <c r="CJ33" s="702"/>
      <c r="CK33" s="702"/>
      <c r="CL33" s="702"/>
      <c r="CM33" s="702"/>
      <c r="CN33" s="702"/>
      <c r="CO33" s="702"/>
      <c r="CP33" s="702"/>
      <c r="CQ33" s="703"/>
      <c r="CR33" s="661">
        <v>1538325</v>
      </c>
      <c r="CS33" s="662"/>
      <c r="CT33" s="662"/>
      <c r="CU33" s="662"/>
      <c r="CV33" s="662"/>
      <c r="CW33" s="662"/>
      <c r="CX33" s="662"/>
      <c r="CY33" s="663"/>
      <c r="CZ33" s="666">
        <v>46.9</v>
      </c>
      <c r="DA33" s="695"/>
      <c r="DB33" s="695"/>
      <c r="DC33" s="696"/>
      <c r="DD33" s="669">
        <v>1326033</v>
      </c>
      <c r="DE33" s="662"/>
      <c r="DF33" s="662"/>
      <c r="DG33" s="662"/>
      <c r="DH33" s="662"/>
      <c r="DI33" s="662"/>
      <c r="DJ33" s="662"/>
      <c r="DK33" s="663"/>
      <c r="DL33" s="669">
        <v>1029941</v>
      </c>
      <c r="DM33" s="662"/>
      <c r="DN33" s="662"/>
      <c r="DO33" s="662"/>
      <c r="DP33" s="662"/>
      <c r="DQ33" s="662"/>
      <c r="DR33" s="662"/>
      <c r="DS33" s="662"/>
      <c r="DT33" s="662"/>
      <c r="DU33" s="662"/>
      <c r="DV33" s="663"/>
      <c r="DW33" s="666">
        <v>50</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69530</v>
      </c>
      <c r="S34" s="664"/>
      <c r="T34" s="664"/>
      <c r="U34" s="664"/>
      <c r="V34" s="664"/>
      <c r="W34" s="664"/>
      <c r="X34" s="664"/>
      <c r="Y34" s="665"/>
      <c r="Z34" s="723">
        <v>2</v>
      </c>
      <c r="AA34" s="723"/>
      <c r="AB34" s="723"/>
      <c r="AC34" s="723"/>
      <c r="AD34" s="724">
        <v>990</v>
      </c>
      <c r="AE34" s="724"/>
      <c r="AF34" s="724"/>
      <c r="AG34" s="724"/>
      <c r="AH34" s="724"/>
      <c r="AI34" s="724"/>
      <c r="AJ34" s="724"/>
      <c r="AK34" s="724"/>
      <c r="AL34" s="666">
        <v>0.1</v>
      </c>
      <c r="AM34" s="667"/>
      <c r="AN34" s="667"/>
      <c r="AO34" s="725"/>
      <c r="AP34" s="230"/>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359051</v>
      </c>
      <c r="CS34" s="664"/>
      <c r="CT34" s="664"/>
      <c r="CU34" s="664"/>
      <c r="CV34" s="664"/>
      <c r="CW34" s="664"/>
      <c r="CX34" s="664"/>
      <c r="CY34" s="665"/>
      <c r="CZ34" s="666">
        <v>11</v>
      </c>
      <c r="DA34" s="695"/>
      <c r="DB34" s="695"/>
      <c r="DC34" s="696"/>
      <c r="DD34" s="669">
        <v>309496</v>
      </c>
      <c r="DE34" s="664"/>
      <c r="DF34" s="664"/>
      <c r="DG34" s="664"/>
      <c r="DH34" s="664"/>
      <c r="DI34" s="664"/>
      <c r="DJ34" s="664"/>
      <c r="DK34" s="665"/>
      <c r="DL34" s="669">
        <v>258278</v>
      </c>
      <c r="DM34" s="664"/>
      <c r="DN34" s="664"/>
      <c r="DO34" s="664"/>
      <c r="DP34" s="664"/>
      <c r="DQ34" s="664"/>
      <c r="DR34" s="664"/>
      <c r="DS34" s="664"/>
      <c r="DT34" s="664"/>
      <c r="DU34" s="664"/>
      <c r="DV34" s="665"/>
      <c r="DW34" s="666">
        <v>12.5</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438277</v>
      </c>
      <c r="S35" s="664"/>
      <c r="T35" s="664"/>
      <c r="U35" s="664"/>
      <c r="V35" s="664"/>
      <c r="W35" s="664"/>
      <c r="X35" s="664"/>
      <c r="Y35" s="665"/>
      <c r="Z35" s="723">
        <v>12.5</v>
      </c>
      <c r="AA35" s="723"/>
      <c r="AB35" s="723"/>
      <c r="AC35" s="723"/>
      <c r="AD35" s="724" t="s">
        <v>127</v>
      </c>
      <c r="AE35" s="724"/>
      <c r="AF35" s="724"/>
      <c r="AG35" s="724"/>
      <c r="AH35" s="724"/>
      <c r="AI35" s="724"/>
      <c r="AJ35" s="724"/>
      <c r="AK35" s="724"/>
      <c r="AL35" s="666" t="s">
        <v>174</v>
      </c>
      <c r="AM35" s="667"/>
      <c r="AN35" s="667"/>
      <c r="AO35" s="725"/>
      <c r="AP35" s="230"/>
      <c r="AQ35" s="729" t="s">
        <v>323</v>
      </c>
      <c r="AR35" s="730"/>
      <c r="AS35" s="730"/>
      <c r="AT35" s="730"/>
      <c r="AU35" s="730"/>
      <c r="AV35" s="730"/>
      <c r="AW35" s="730"/>
      <c r="AX35" s="730"/>
      <c r="AY35" s="731"/>
      <c r="AZ35" s="726">
        <v>474640</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161380</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28594</v>
      </c>
      <c r="CS35" s="662"/>
      <c r="CT35" s="662"/>
      <c r="CU35" s="662"/>
      <c r="CV35" s="662"/>
      <c r="CW35" s="662"/>
      <c r="CX35" s="662"/>
      <c r="CY35" s="663"/>
      <c r="CZ35" s="666">
        <v>0.9</v>
      </c>
      <c r="DA35" s="695"/>
      <c r="DB35" s="695"/>
      <c r="DC35" s="696"/>
      <c r="DD35" s="669">
        <v>21020</v>
      </c>
      <c r="DE35" s="662"/>
      <c r="DF35" s="662"/>
      <c r="DG35" s="662"/>
      <c r="DH35" s="662"/>
      <c r="DI35" s="662"/>
      <c r="DJ35" s="662"/>
      <c r="DK35" s="663"/>
      <c r="DL35" s="669">
        <v>21020</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226</v>
      </c>
      <c r="AA36" s="723"/>
      <c r="AB36" s="723"/>
      <c r="AC36" s="723"/>
      <c r="AD36" s="724" t="s">
        <v>226</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158133</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151039</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503488</v>
      </c>
      <c r="CS36" s="664"/>
      <c r="CT36" s="664"/>
      <c r="CU36" s="664"/>
      <c r="CV36" s="664"/>
      <c r="CW36" s="664"/>
      <c r="CX36" s="664"/>
      <c r="CY36" s="665"/>
      <c r="CZ36" s="666">
        <v>15.4</v>
      </c>
      <c r="DA36" s="695"/>
      <c r="DB36" s="695"/>
      <c r="DC36" s="696"/>
      <c r="DD36" s="669">
        <v>438425</v>
      </c>
      <c r="DE36" s="664"/>
      <c r="DF36" s="664"/>
      <c r="DG36" s="664"/>
      <c r="DH36" s="664"/>
      <c r="DI36" s="664"/>
      <c r="DJ36" s="664"/>
      <c r="DK36" s="665"/>
      <c r="DL36" s="669">
        <v>335111</v>
      </c>
      <c r="DM36" s="664"/>
      <c r="DN36" s="664"/>
      <c r="DO36" s="664"/>
      <c r="DP36" s="664"/>
      <c r="DQ36" s="664"/>
      <c r="DR36" s="664"/>
      <c r="DS36" s="664"/>
      <c r="DT36" s="664"/>
      <c r="DU36" s="664"/>
      <c r="DV36" s="665"/>
      <c r="DW36" s="666">
        <v>16.3</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89877</v>
      </c>
      <c r="S37" s="664"/>
      <c r="T37" s="664"/>
      <c r="U37" s="664"/>
      <c r="V37" s="664"/>
      <c r="W37" s="664"/>
      <c r="X37" s="664"/>
      <c r="Y37" s="665"/>
      <c r="Z37" s="723">
        <v>2.6</v>
      </c>
      <c r="AA37" s="723"/>
      <c r="AB37" s="723"/>
      <c r="AC37" s="723"/>
      <c r="AD37" s="724" t="s">
        <v>226</v>
      </c>
      <c r="AE37" s="724"/>
      <c r="AF37" s="724"/>
      <c r="AG37" s="724"/>
      <c r="AH37" s="724"/>
      <c r="AI37" s="724"/>
      <c r="AJ37" s="724"/>
      <c r="AK37" s="724"/>
      <c r="AL37" s="666" t="s">
        <v>127</v>
      </c>
      <c r="AM37" s="667"/>
      <c r="AN37" s="667"/>
      <c r="AO37" s="725"/>
      <c r="AQ37" s="698" t="s">
        <v>331</v>
      </c>
      <c r="AR37" s="699"/>
      <c r="AS37" s="699"/>
      <c r="AT37" s="699"/>
      <c r="AU37" s="699"/>
      <c r="AV37" s="699"/>
      <c r="AW37" s="699"/>
      <c r="AX37" s="699"/>
      <c r="AY37" s="700"/>
      <c r="AZ37" s="661">
        <v>10681</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861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263908</v>
      </c>
      <c r="CS37" s="662"/>
      <c r="CT37" s="662"/>
      <c r="CU37" s="662"/>
      <c r="CV37" s="662"/>
      <c r="CW37" s="662"/>
      <c r="CX37" s="662"/>
      <c r="CY37" s="663"/>
      <c r="CZ37" s="666">
        <v>8.1</v>
      </c>
      <c r="DA37" s="695"/>
      <c r="DB37" s="695"/>
      <c r="DC37" s="696"/>
      <c r="DD37" s="669">
        <v>263239</v>
      </c>
      <c r="DE37" s="662"/>
      <c r="DF37" s="662"/>
      <c r="DG37" s="662"/>
      <c r="DH37" s="662"/>
      <c r="DI37" s="662"/>
      <c r="DJ37" s="662"/>
      <c r="DK37" s="663"/>
      <c r="DL37" s="669">
        <v>258516</v>
      </c>
      <c r="DM37" s="662"/>
      <c r="DN37" s="662"/>
      <c r="DO37" s="662"/>
      <c r="DP37" s="662"/>
      <c r="DQ37" s="662"/>
      <c r="DR37" s="662"/>
      <c r="DS37" s="662"/>
      <c r="DT37" s="662"/>
      <c r="DU37" s="662"/>
      <c r="DV37" s="663"/>
      <c r="DW37" s="666">
        <v>12.5</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3504698</v>
      </c>
      <c r="S38" s="713"/>
      <c r="T38" s="713"/>
      <c r="U38" s="713"/>
      <c r="V38" s="713"/>
      <c r="W38" s="713"/>
      <c r="X38" s="713"/>
      <c r="Y38" s="718"/>
      <c r="Z38" s="719">
        <v>100</v>
      </c>
      <c r="AA38" s="719"/>
      <c r="AB38" s="719"/>
      <c r="AC38" s="719"/>
      <c r="AD38" s="720">
        <v>1971913</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226</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1311</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463959</v>
      </c>
      <c r="CS38" s="664"/>
      <c r="CT38" s="664"/>
      <c r="CU38" s="664"/>
      <c r="CV38" s="664"/>
      <c r="CW38" s="664"/>
      <c r="CX38" s="664"/>
      <c r="CY38" s="665"/>
      <c r="CZ38" s="666">
        <v>14.2</v>
      </c>
      <c r="DA38" s="695"/>
      <c r="DB38" s="695"/>
      <c r="DC38" s="696"/>
      <c r="DD38" s="669">
        <v>415532</v>
      </c>
      <c r="DE38" s="664"/>
      <c r="DF38" s="664"/>
      <c r="DG38" s="664"/>
      <c r="DH38" s="664"/>
      <c r="DI38" s="664"/>
      <c r="DJ38" s="664"/>
      <c r="DK38" s="665"/>
      <c r="DL38" s="669">
        <v>415532</v>
      </c>
      <c r="DM38" s="664"/>
      <c r="DN38" s="664"/>
      <c r="DO38" s="664"/>
      <c r="DP38" s="664"/>
      <c r="DQ38" s="664"/>
      <c r="DR38" s="664"/>
      <c r="DS38" s="664"/>
      <c r="DT38" s="664"/>
      <c r="DU38" s="664"/>
      <c r="DV38" s="665"/>
      <c r="DW38" s="666">
        <v>20.2</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127</v>
      </c>
      <c r="BA39" s="664"/>
      <c r="BB39" s="664"/>
      <c r="BC39" s="664"/>
      <c r="BD39" s="662"/>
      <c r="BE39" s="662"/>
      <c r="BF39" s="701"/>
      <c r="BG39" s="706" t="s">
        <v>339</v>
      </c>
      <c r="BH39" s="707"/>
      <c r="BI39" s="707"/>
      <c r="BJ39" s="707"/>
      <c r="BK39" s="707"/>
      <c r="BL39" s="231"/>
      <c r="BM39" s="702" t="s">
        <v>340</v>
      </c>
      <c r="BN39" s="702"/>
      <c r="BO39" s="702"/>
      <c r="BP39" s="702"/>
      <c r="BQ39" s="702"/>
      <c r="BR39" s="702"/>
      <c r="BS39" s="702"/>
      <c r="BT39" s="702"/>
      <c r="BU39" s="703"/>
      <c r="BV39" s="661">
        <v>90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142552</v>
      </c>
      <c r="CS39" s="662"/>
      <c r="CT39" s="662"/>
      <c r="CU39" s="662"/>
      <c r="CV39" s="662"/>
      <c r="CW39" s="662"/>
      <c r="CX39" s="662"/>
      <c r="CY39" s="663"/>
      <c r="CZ39" s="666">
        <v>4.4000000000000004</v>
      </c>
      <c r="DA39" s="695"/>
      <c r="DB39" s="695"/>
      <c r="DC39" s="696"/>
      <c r="DD39" s="669">
        <v>130879</v>
      </c>
      <c r="DE39" s="662"/>
      <c r="DF39" s="662"/>
      <c r="DG39" s="662"/>
      <c r="DH39" s="662"/>
      <c r="DI39" s="662"/>
      <c r="DJ39" s="662"/>
      <c r="DK39" s="663"/>
      <c r="DL39" s="669" t="s">
        <v>174</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62874</v>
      </c>
      <c r="BA40" s="664"/>
      <c r="BB40" s="664"/>
      <c r="BC40" s="664"/>
      <c r="BD40" s="662"/>
      <c r="BE40" s="662"/>
      <c r="BF40" s="701"/>
      <c r="BG40" s="706"/>
      <c r="BH40" s="707"/>
      <c r="BI40" s="707"/>
      <c r="BJ40" s="707"/>
      <c r="BK40" s="707"/>
      <c r="BL40" s="231"/>
      <c r="BM40" s="702" t="s">
        <v>343</v>
      </c>
      <c r="BN40" s="702"/>
      <c r="BO40" s="702"/>
      <c r="BP40" s="702"/>
      <c r="BQ40" s="702"/>
      <c r="BR40" s="702"/>
      <c r="BS40" s="702"/>
      <c r="BT40" s="702"/>
      <c r="BU40" s="703"/>
      <c r="BV40" s="661" t="s">
        <v>174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40681</v>
      </c>
      <c r="CS40" s="664"/>
      <c r="CT40" s="664"/>
      <c r="CU40" s="664"/>
      <c r="CV40" s="664"/>
      <c r="CW40" s="664"/>
      <c r="CX40" s="664"/>
      <c r="CY40" s="665"/>
      <c r="CZ40" s="666">
        <v>1.2</v>
      </c>
      <c r="DA40" s="695"/>
      <c r="DB40" s="695"/>
      <c r="DC40" s="696"/>
      <c r="DD40" s="669">
        <v>10681</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242952</v>
      </c>
      <c r="BA41" s="713"/>
      <c r="BB41" s="713"/>
      <c r="BC41" s="713"/>
      <c r="BD41" s="677"/>
      <c r="BE41" s="677"/>
      <c r="BF41" s="714"/>
      <c r="BG41" s="708"/>
      <c r="BH41" s="709"/>
      <c r="BI41" s="709"/>
      <c r="BJ41" s="709"/>
      <c r="BK41" s="709"/>
      <c r="BL41" s="232"/>
      <c r="BM41" s="715" t="s">
        <v>346</v>
      </c>
      <c r="BN41" s="715"/>
      <c r="BO41" s="715"/>
      <c r="BP41" s="715"/>
      <c r="BQ41" s="715"/>
      <c r="BR41" s="715"/>
      <c r="BS41" s="715"/>
      <c r="BT41" s="715"/>
      <c r="BU41" s="716"/>
      <c r="BV41" s="676">
        <v>362</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174</v>
      </c>
      <c r="CS41" s="662"/>
      <c r="CT41" s="662"/>
      <c r="CU41" s="662"/>
      <c r="CV41" s="662"/>
      <c r="CW41" s="662"/>
      <c r="CX41" s="662"/>
      <c r="CY41" s="663"/>
      <c r="CZ41" s="666" t="s">
        <v>226</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5" t="s">
        <v>348</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58" t="s">
        <v>349</v>
      </c>
      <c r="CE42" s="659"/>
      <c r="CF42" s="659"/>
      <c r="CG42" s="659"/>
      <c r="CH42" s="659"/>
      <c r="CI42" s="659"/>
      <c r="CJ42" s="659"/>
      <c r="CK42" s="659"/>
      <c r="CL42" s="659"/>
      <c r="CM42" s="659"/>
      <c r="CN42" s="659"/>
      <c r="CO42" s="659"/>
      <c r="CP42" s="659"/>
      <c r="CQ42" s="660"/>
      <c r="CR42" s="661">
        <v>547919</v>
      </c>
      <c r="CS42" s="664"/>
      <c r="CT42" s="664"/>
      <c r="CU42" s="664"/>
      <c r="CV42" s="664"/>
      <c r="CW42" s="664"/>
      <c r="CX42" s="664"/>
      <c r="CY42" s="665"/>
      <c r="CZ42" s="666">
        <v>16.7</v>
      </c>
      <c r="DA42" s="667"/>
      <c r="DB42" s="667"/>
      <c r="DC42" s="668"/>
      <c r="DD42" s="669">
        <v>131927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5" t="s">
        <v>350</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58" t="s">
        <v>351</v>
      </c>
      <c r="CE43" s="659"/>
      <c r="CF43" s="659"/>
      <c r="CG43" s="659"/>
      <c r="CH43" s="659"/>
      <c r="CI43" s="659"/>
      <c r="CJ43" s="659"/>
      <c r="CK43" s="659"/>
      <c r="CL43" s="659"/>
      <c r="CM43" s="659"/>
      <c r="CN43" s="659"/>
      <c r="CO43" s="659"/>
      <c r="CP43" s="659"/>
      <c r="CQ43" s="660"/>
      <c r="CR43" s="661">
        <v>11912</v>
      </c>
      <c r="CS43" s="662"/>
      <c r="CT43" s="662"/>
      <c r="CU43" s="662"/>
      <c r="CV43" s="662"/>
      <c r="CW43" s="662"/>
      <c r="CX43" s="662"/>
      <c r="CY43" s="663"/>
      <c r="CZ43" s="666">
        <v>0.4</v>
      </c>
      <c r="DA43" s="695"/>
      <c r="DB43" s="695"/>
      <c r="DC43" s="696"/>
      <c r="DD43" s="669">
        <v>11912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6" t="s">
        <v>352</v>
      </c>
      <c r="CD44" s="689" t="s">
        <v>304</v>
      </c>
      <c r="CE44" s="690"/>
      <c r="CF44" s="658" t="s">
        <v>353</v>
      </c>
      <c r="CG44" s="659"/>
      <c r="CH44" s="659"/>
      <c r="CI44" s="659"/>
      <c r="CJ44" s="659"/>
      <c r="CK44" s="659"/>
      <c r="CL44" s="659"/>
      <c r="CM44" s="659"/>
      <c r="CN44" s="659"/>
      <c r="CO44" s="659"/>
      <c r="CP44" s="659"/>
      <c r="CQ44" s="660"/>
      <c r="CR44" s="661">
        <v>540845</v>
      </c>
      <c r="CS44" s="664"/>
      <c r="CT44" s="664"/>
      <c r="CU44" s="664"/>
      <c r="CV44" s="664"/>
      <c r="CW44" s="664"/>
      <c r="CX44" s="664"/>
      <c r="CY44" s="665"/>
      <c r="CZ44" s="666">
        <v>16.5</v>
      </c>
      <c r="DA44" s="667"/>
      <c r="DB44" s="667"/>
      <c r="DC44" s="668"/>
      <c r="DD44" s="669">
        <v>128874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149654</v>
      </c>
      <c r="CS45" s="662"/>
      <c r="CT45" s="662"/>
      <c r="CU45" s="662"/>
      <c r="CV45" s="662"/>
      <c r="CW45" s="662"/>
      <c r="CX45" s="662"/>
      <c r="CY45" s="663"/>
      <c r="CZ45" s="666">
        <v>4.5999999999999996</v>
      </c>
      <c r="DA45" s="695"/>
      <c r="DB45" s="695"/>
      <c r="DC45" s="696"/>
      <c r="DD45" s="669">
        <v>41359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333803</v>
      </c>
      <c r="CS46" s="664"/>
      <c r="CT46" s="664"/>
      <c r="CU46" s="664"/>
      <c r="CV46" s="664"/>
      <c r="CW46" s="664"/>
      <c r="CX46" s="664"/>
      <c r="CY46" s="665"/>
      <c r="CZ46" s="666">
        <v>10.199999999999999</v>
      </c>
      <c r="DA46" s="667"/>
      <c r="DB46" s="667"/>
      <c r="DC46" s="668"/>
      <c r="DD46" s="669">
        <v>82327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7074</v>
      </c>
      <c r="CS47" s="662"/>
      <c r="CT47" s="662"/>
      <c r="CU47" s="662"/>
      <c r="CV47" s="662"/>
      <c r="CW47" s="662"/>
      <c r="CX47" s="662"/>
      <c r="CY47" s="663"/>
      <c r="CZ47" s="666">
        <v>0.2</v>
      </c>
      <c r="DA47" s="695"/>
      <c r="DB47" s="695"/>
      <c r="DC47" s="696"/>
      <c r="DD47" s="669">
        <v>3053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174</v>
      </c>
      <c r="CS48" s="664"/>
      <c r="CT48" s="664"/>
      <c r="CU48" s="664"/>
      <c r="CV48" s="664"/>
      <c r="CW48" s="664"/>
      <c r="CX48" s="664"/>
      <c r="CY48" s="665"/>
      <c r="CZ48" s="666" t="s">
        <v>226</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3276966</v>
      </c>
      <c r="CS49" s="677"/>
      <c r="CT49" s="677"/>
      <c r="CU49" s="677"/>
      <c r="CV49" s="677"/>
      <c r="CW49" s="677"/>
      <c r="CX49" s="677"/>
      <c r="CY49" s="678"/>
      <c r="CZ49" s="679">
        <v>100</v>
      </c>
      <c r="DA49" s="680"/>
      <c r="DB49" s="680"/>
      <c r="DC49" s="681"/>
      <c r="DD49" s="682">
        <v>2338147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66wrwhoV5L2yoHFsH/2PWBMQm7acyelUIh3C0tH6j3ZIgxBOlG8NqqU724cpsJEOgUQeN9cv/fNxd07OlFu4Lg==" saltValue="6FfzDZJ4rVWI5BQmOdxM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359</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202" t="s">
        <v>360</v>
      </c>
      <c r="DK2" s="1203"/>
      <c r="DL2" s="1203"/>
      <c r="DM2" s="1203"/>
      <c r="DN2" s="1203"/>
      <c r="DO2" s="1204"/>
      <c r="DP2" s="245"/>
      <c r="DQ2" s="1202" t="s">
        <v>361</v>
      </c>
      <c r="DR2" s="1203"/>
      <c r="DS2" s="1203"/>
      <c r="DT2" s="1203"/>
      <c r="DU2" s="1203"/>
      <c r="DV2" s="1203"/>
      <c r="DW2" s="1203"/>
      <c r="DX2" s="1203"/>
      <c r="DY2" s="1203"/>
      <c r="DZ2" s="1204"/>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55" t="s">
        <v>362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48"/>
      <c r="BA4" s="248"/>
      <c r="BB4" s="248"/>
      <c r="BC4" s="248"/>
      <c r="BD4" s="248"/>
      <c r="BE4" s="249"/>
      <c r="BF4" s="249"/>
      <c r="BG4" s="249"/>
      <c r="BH4" s="249"/>
      <c r="BI4" s="249"/>
      <c r="BJ4" s="249"/>
      <c r="BK4" s="249"/>
      <c r="BL4" s="249"/>
      <c r="BM4" s="249"/>
      <c r="BN4" s="249"/>
      <c r="BO4" s="249"/>
      <c r="BP4" s="249"/>
      <c r="BQ4" s="248" t="s">
        <v>363</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87" t="s">
        <v>364</v>
      </c>
      <c r="B5" s="1088"/>
      <c r="C5" s="1088"/>
      <c r="D5" s="1088"/>
      <c r="E5" s="1088"/>
      <c r="F5" s="1088"/>
      <c r="G5" s="1088"/>
      <c r="H5" s="1088"/>
      <c r="I5" s="1088"/>
      <c r="J5" s="1088"/>
      <c r="K5" s="1088"/>
      <c r="L5" s="1088"/>
      <c r="M5" s="1088"/>
      <c r="N5" s="1088"/>
      <c r="O5" s="1088"/>
      <c r="P5" s="1089"/>
      <c r="Q5" s="1093" t="s">
        <v>365</v>
      </c>
      <c r="R5" s="1094"/>
      <c r="S5" s="1094"/>
      <c r="T5" s="1094"/>
      <c r="U5" s="1095"/>
      <c r="V5" s="1093" t="s">
        <v>366</v>
      </c>
      <c r="W5" s="1094"/>
      <c r="X5" s="1094"/>
      <c r="Y5" s="1094"/>
      <c r="Z5" s="1095"/>
      <c r="AA5" s="1093" t="s">
        <v>367</v>
      </c>
      <c r="AB5" s="1094"/>
      <c r="AC5" s="1094"/>
      <c r="AD5" s="1094"/>
      <c r="AE5" s="1094"/>
      <c r="AF5" s="1205" t="s">
        <v>368</v>
      </c>
      <c r="AG5" s="1094"/>
      <c r="AH5" s="1094"/>
      <c r="AI5" s="1094"/>
      <c r="AJ5" s="1109"/>
      <c r="AK5" s="1094" t="s">
        <v>369</v>
      </c>
      <c r="AL5" s="1094"/>
      <c r="AM5" s="1094"/>
      <c r="AN5" s="1094"/>
      <c r="AO5" s="1095"/>
      <c r="AP5" s="1093" t="s">
        <v>370</v>
      </c>
      <c r="AQ5" s="1094"/>
      <c r="AR5" s="1094"/>
      <c r="AS5" s="1094"/>
      <c r="AT5" s="1095"/>
      <c r="AU5" s="1093" t="s">
        <v>371</v>
      </c>
      <c r="AV5" s="1094"/>
      <c r="AW5" s="1094"/>
      <c r="AX5" s="1094"/>
      <c r="AY5" s="1109"/>
      <c r="AZ5" s="252"/>
      <c r="BA5" s="252"/>
      <c r="BB5" s="252"/>
      <c r="BC5" s="252"/>
      <c r="BD5" s="252"/>
      <c r="BE5" s="253"/>
      <c r="BF5" s="253"/>
      <c r="BG5" s="253"/>
      <c r="BH5" s="253"/>
      <c r="BI5" s="253"/>
      <c r="BJ5" s="253"/>
      <c r="BK5" s="253"/>
      <c r="BL5" s="253"/>
      <c r="BM5" s="253"/>
      <c r="BN5" s="253"/>
      <c r="BO5" s="253"/>
      <c r="BP5" s="253"/>
      <c r="BQ5" s="1087" t="s">
        <v>372</v>
      </c>
      <c r="BR5" s="1088"/>
      <c r="BS5" s="1088"/>
      <c r="BT5" s="1088"/>
      <c r="BU5" s="1088"/>
      <c r="BV5" s="1088"/>
      <c r="BW5" s="1088"/>
      <c r="BX5" s="1088"/>
      <c r="BY5" s="1088"/>
      <c r="BZ5" s="1088"/>
      <c r="CA5" s="1088"/>
      <c r="CB5" s="1088"/>
      <c r="CC5" s="1088"/>
      <c r="CD5" s="1088"/>
      <c r="CE5" s="1088"/>
      <c r="CF5" s="1088"/>
      <c r="CG5" s="1089"/>
      <c r="CH5" s="1093" t="s">
        <v>373</v>
      </c>
      <c r="CI5" s="1094"/>
      <c r="CJ5" s="1094"/>
      <c r="CK5" s="1094"/>
      <c r="CL5" s="1095"/>
      <c r="CM5" s="1093" t="s">
        <v>374</v>
      </c>
      <c r="CN5" s="1094"/>
      <c r="CO5" s="1094"/>
      <c r="CP5" s="1094"/>
      <c r="CQ5" s="1095"/>
      <c r="CR5" s="1093" t="s">
        <v>375</v>
      </c>
      <c r="CS5" s="1094"/>
      <c r="CT5" s="1094"/>
      <c r="CU5" s="1094"/>
      <c r="CV5" s="1095"/>
      <c r="CW5" s="1093" t="s">
        <v>376</v>
      </c>
      <c r="CX5" s="1094"/>
      <c r="CY5" s="1094"/>
      <c r="CZ5" s="1094"/>
      <c r="DA5" s="1095"/>
      <c r="DB5" s="1093" t="s">
        <v>377</v>
      </c>
      <c r="DC5" s="1094"/>
      <c r="DD5" s="1094"/>
      <c r="DE5" s="1094"/>
      <c r="DF5" s="1095"/>
      <c r="DG5" s="1190" t="s">
        <v>378</v>
      </c>
      <c r="DH5" s="1191"/>
      <c r="DI5" s="1191"/>
      <c r="DJ5" s="1191"/>
      <c r="DK5" s="1192"/>
      <c r="DL5" s="1190" t="s">
        <v>379</v>
      </c>
      <c r="DM5" s="1191"/>
      <c r="DN5" s="1191"/>
      <c r="DO5" s="1191"/>
      <c r="DP5" s="1192"/>
      <c r="DQ5" s="1093" t="s">
        <v>380</v>
      </c>
      <c r="DR5" s="1094"/>
      <c r="DS5" s="1094"/>
      <c r="DT5" s="1094"/>
      <c r="DU5" s="1095"/>
      <c r="DV5" s="1093" t="s">
        <v>371</v>
      </c>
      <c r="DW5" s="1094"/>
      <c r="DX5" s="1094"/>
      <c r="DY5" s="1094"/>
      <c r="DZ5" s="1109"/>
      <c r="EA5" s="250"/>
    </row>
    <row r="6" spans="1:131" s="251"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48"/>
      <c r="BA6" s="248"/>
      <c r="BB6" s="248"/>
      <c r="BC6" s="248"/>
      <c r="BD6" s="248"/>
      <c r="BE6" s="249"/>
      <c r="BF6" s="249"/>
      <c r="BG6" s="249"/>
      <c r="BH6" s="249"/>
      <c r="BI6" s="249"/>
      <c r="BJ6" s="249"/>
      <c r="BK6" s="249"/>
      <c r="BL6" s="249"/>
      <c r="BM6" s="249"/>
      <c r="BN6" s="249"/>
      <c r="BO6" s="249"/>
      <c r="BP6" s="249"/>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0"/>
    </row>
    <row r="7" spans="1:131" s="251" customFormat="1" ht="26.25" customHeight="1" thickTop="1" x14ac:dyDescent="0.15">
      <c r="A7" s="254">
        <v>1</v>
      </c>
      <c r="B7" s="1142" t="s">
        <v>381</v>
      </c>
      <c r="C7" s="1143"/>
      <c r="D7" s="1143"/>
      <c r="E7" s="1143"/>
      <c r="F7" s="1143"/>
      <c r="G7" s="1143"/>
      <c r="H7" s="1143"/>
      <c r="I7" s="1143"/>
      <c r="J7" s="1143"/>
      <c r="K7" s="1143"/>
      <c r="L7" s="1143"/>
      <c r="M7" s="1143"/>
      <c r="N7" s="1143"/>
      <c r="O7" s="1143"/>
      <c r="P7" s="1144"/>
      <c r="Q7" s="1196">
        <v>3505</v>
      </c>
      <c r="R7" s="1197"/>
      <c r="S7" s="1197"/>
      <c r="T7" s="1197"/>
      <c r="U7" s="1197"/>
      <c r="V7" s="1197">
        <v>3277</v>
      </c>
      <c r="W7" s="1197"/>
      <c r="X7" s="1197"/>
      <c r="Y7" s="1197"/>
      <c r="Z7" s="1197"/>
      <c r="AA7" s="1197">
        <v>228</v>
      </c>
      <c r="AB7" s="1197"/>
      <c r="AC7" s="1197"/>
      <c r="AD7" s="1197"/>
      <c r="AE7" s="1198"/>
      <c r="AF7" s="1199">
        <v>150</v>
      </c>
      <c r="AG7" s="1200"/>
      <c r="AH7" s="1200"/>
      <c r="AI7" s="1200"/>
      <c r="AJ7" s="1201"/>
      <c r="AK7" s="1183">
        <v>9</v>
      </c>
      <c r="AL7" s="1184"/>
      <c r="AM7" s="1184"/>
      <c r="AN7" s="1184"/>
      <c r="AO7" s="1184"/>
      <c r="AP7" s="1184">
        <v>3047</v>
      </c>
      <c r="AQ7" s="1184"/>
      <c r="AR7" s="1184"/>
      <c r="AS7" s="1184"/>
      <c r="AT7" s="1184"/>
      <c r="AU7" s="1185"/>
      <c r="AV7" s="1185"/>
      <c r="AW7" s="1185"/>
      <c r="AX7" s="1185"/>
      <c r="AY7" s="1186"/>
      <c r="AZ7" s="248"/>
      <c r="BA7" s="248"/>
      <c r="BB7" s="248"/>
      <c r="BC7" s="248"/>
      <c r="BD7" s="248"/>
      <c r="BE7" s="249"/>
      <c r="BF7" s="249"/>
      <c r="BG7" s="249"/>
      <c r="BH7" s="249"/>
      <c r="BI7" s="249"/>
      <c r="BJ7" s="249"/>
      <c r="BK7" s="249"/>
      <c r="BL7" s="249"/>
      <c r="BM7" s="249"/>
      <c r="BN7" s="249"/>
      <c r="BO7" s="249"/>
      <c r="BP7" s="249"/>
      <c r="BQ7" s="255">
        <v>1</v>
      </c>
      <c r="BR7" s="256"/>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0"/>
    </row>
    <row r="8" spans="1:131" s="251" customFormat="1" ht="26.25" customHeight="1" x14ac:dyDescent="0.15">
      <c r="A8" s="257">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48"/>
      <c r="BA8" s="248"/>
      <c r="BB8" s="248"/>
      <c r="BC8" s="248"/>
      <c r="BD8" s="248"/>
      <c r="BE8" s="249"/>
      <c r="BF8" s="249"/>
      <c r="BG8" s="249"/>
      <c r="BH8" s="249"/>
      <c r="BI8" s="249"/>
      <c r="BJ8" s="249"/>
      <c r="BK8" s="249"/>
      <c r="BL8" s="249"/>
      <c r="BM8" s="249"/>
      <c r="BN8" s="249"/>
      <c r="BO8" s="249"/>
      <c r="BP8" s="249"/>
      <c r="BQ8" s="258">
        <v>2</v>
      </c>
      <c r="BR8" s="259"/>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0"/>
    </row>
    <row r="9" spans="1:131" s="251" customFormat="1" ht="26.25" customHeight="1" x14ac:dyDescent="0.15">
      <c r="A9" s="257">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48"/>
      <c r="BA9" s="248"/>
      <c r="BB9" s="248"/>
      <c r="BC9" s="248"/>
      <c r="BD9" s="248"/>
      <c r="BE9" s="249"/>
      <c r="BF9" s="249"/>
      <c r="BG9" s="249"/>
      <c r="BH9" s="249"/>
      <c r="BI9" s="249"/>
      <c r="BJ9" s="249"/>
      <c r="BK9" s="249"/>
      <c r="BL9" s="249"/>
      <c r="BM9" s="249"/>
      <c r="BN9" s="249"/>
      <c r="BO9" s="249"/>
      <c r="BP9" s="249"/>
      <c r="BQ9" s="258">
        <v>3</v>
      </c>
      <c r="BR9" s="259"/>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0"/>
    </row>
    <row r="10" spans="1:131" s="251" customFormat="1" ht="26.25" customHeight="1" x14ac:dyDescent="0.15">
      <c r="A10" s="257">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48"/>
      <c r="BA10" s="248"/>
      <c r="BB10" s="248"/>
      <c r="BC10" s="248"/>
      <c r="BD10" s="248"/>
      <c r="BE10" s="249"/>
      <c r="BF10" s="249"/>
      <c r="BG10" s="249"/>
      <c r="BH10" s="249"/>
      <c r="BI10" s="249"/>
      <c r="BJ10" s="249"/>
      <c r="BK10" s="249"/>
      <c r="BL10" s="249"/>
      <c r="BM10" s="249"/>
      <c r="BN10" s="249"/>
      <c r="BO10" s="249"/>
      <c r="BP10" s="249"/>
      <c r="BQ10" s="258">
        <v>4</v>
      </c>
      <c r="BR10" s="259"/>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0"/>
    </row>
    <row r="11" spans="1:131" s="251" customFormat="1" ht="26.25" customHeight="1" x14ac:dyDescent="0.15">
      <c r="A11" s="257">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48"/>
      <c r="BA11" s="248"/>
      <c r="BB11" s="248"/>
      <c r="BC11" s="248"/>
      <c r="BD11" s="248"/>
      <c r="BE11" s="249"/>
      <c r="BF11" s="249"/>
      <c r="BG11" s="249"/>
      <c r="BH11" s="249"/>
      <c r="BI11" s="249"/>
      <c r="BJ11" s="249"/>
      <c r="BK11" s="249"/>
      <c r="BL11" s="249"/>
      <c r="BM11" s="249"/>
      <c r="BN11" s="249"/>
      <c r="BO11" s="249"/>
      <c r="BP11" s="249"/>
      <c r="BQ11" s="258">
        <v>5</v>
      </c>
      <c r="BR11" s="259"/>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0"/>
    </row>
    <row r="12" spans="1:131" s="251" customFormat="1" ht="26.25" customHeight="1" x14ac:dyDescent="0.15">
      <c r="A12" s="257">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48"/>
      <c r="BA12" s="248"/>
      <c r="BB12" s="248"/>
      <c r="BC12" s="248"/>
      <c r="BD12" s="248"/>
      <c r="BE12" s="249"/>
      <c r="BF12" s="249"/>
      <c r="BG12" s="249"/>
      <c r="BH12" s="249"/>
      <c r="BI12" s="249"/>
      <c r="BJ12" s="249"/>
      <c r="BK12" s="249"/>
      <c r="BL12" s="249"/>
      <c r="BM12" s="249"/>
      <c r="BN12" s="249"/>
      <c r="BO12" s="249"/>
      <c r="BP12" s="249"/>
      <c r="BQ12" s="258">
        <v>6</v>
      </c>
      <c r="BR12" s="259"/>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0"/>
    </row>
    <row r="13" spans="1:131" s="251" customFormat="1" ht="26.25" customHeight="1" x14ac:dyDescent="0.15">
      <c r="A13" s="257">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48"/>
      <c r="BA13" s="248"/>
      <c r="BB13" s="248"/>
      <c r="BC13" s="248"/>
      <c r="BD13" s="248"/>
      <c r="BE13" s="249"/>
      <c r="BF13" s="249"/>
      <c r="BG13" s="249"/>
      <c r="BH13" s="249"/>
      <c r="BI13" s="249"/>
      <c r="BJ13" s="249"/>
      <c r="BK13" s="249"/>
      <c r="BL13" s="249"/>
      <c r="BM13" s="249"/>
      <c r="BN13" s="249"/>
      <c r="BO13" s="249"/>
      <c r="BP13" s="249"/>
      <c r="BQ13" s="258">
        <v>7</v>
      </c>
      <c r="BR13" s="259"/>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0"/>
    </row>
    <row r="14" spans="1:131" s="251" customFormat="1" ht="26.25" customHeight="1" x14ac:dyDescent="0.15">
      <c r="A14" s="257">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48"/>
      <c r="BA14" s="248"/>
      <c r="BB14" s="248"/>
      <c r="BC14" s="248"/>
      <c r="BD14" s="248"/>
      <c r="BE14" s="249"/>
      <c r="BF14" s="249"/>
      <c r="BG14" s="249"/>
      <c r="BH14" s="249"/>
      <c r="BI14" s="249"/>
      <c r="BJ14" s="249"/>
      <c r="BK14" s="249"/>
      <c r="BL14" s="249"/>
      <c r="BM14" s="249"/>
      <c r="BN14" s="249"/>
      <c r="BO14" s="249"/>
      <c r="BP14" s="249"/>
      <c r="BQ14" s="258">
        <v>8</v>
      </c>
      <c r="BR14" s="259"/>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0"/>
    </row>
    <row r="15" spans="1:131" s="251" customFormat="1" ht="26.25" customHeight="1" x14ac:dyDescent="0.15">
      <c r="A15" s="257">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48"/>
      <c r="BA15" s="248"/>
      <c r="BB15" s="248"/>
      <c r="BC15" s="248"/>
      <c r="BD15" s="248"/>
      <c r="BE15" s="249"/>
      <c r="BF15" s="249"/>
      <c r="BG15" s="249"/>
      <c r="BH15" s="249"/>
      <c r="BI15" s="249"/>
      <c r="BJ15" s="249"/>
      <c r="BK15" s="249"/>
      <c r="BL15" s="249"/>
      <c r="BM15" s="249"/>
      <c r="BN15" s="249"/>
      <c r="BO15" s="249"/>
      <c r="BP15" s="249"/>
      <c r="BQ15" s="258">
        <v>9</v>
      </c>
      <c r="BR15" s="259"/>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0"/>
    </row>
    <row r="16" spans="1:131" s="251" customFormat="1" ht="26.25" customHeight="1" x14ac:dyDescent="0.15">
      <c r="A16" s="257">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48"/>
      <c r="BA16" s="248"/>
      <c r="BB16" s="248"/>
      <c r="BC16" s="248"/>
      <c r="BD16" s="248"/>
      <c r="BE16" s="249"/>
      <c r="BF16" s="249"/>
      <c r="BG16" s="249"/>
      <c r="BH16" s="249"/>
      <c r="BI16" s="249"/>
      <c r="BJ16" s="249"/>
      <c r="BK16" s="249"/>
      <c r="BL16" s="249"/>
      <c r="BM16" s="249"/>
      <c r="BN16" s="249"/>
      <c r="BO16" s="249"/>
      <c r="BP16" s="249"/>
      <c r="BQ16" s="258">
        <v>10</v>
      </c>
      <c r="BR16" s="259"/>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0"/>
    </row>
    <row r="17" spans="1:131" s="251" customFormat="1" ht="26.25" customHeight="1" x14ac:dyDescent="0.15">
      <c r="A17" s="257">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48"/>
      <c r="BA17" s="248"/>
      <c r="BB17" s="248"/>
      <c r="BC17" s="248"/>
      <c r="BD17" s="248"/>
      <c r="BE17" s="249"/>
      <c r="BF17" s="249"/>
      <c r="BG17" s="249"/>
      <c r="BH17" s="249"/>
      <c r="BI17" s="249"/>
      <c r="BJ17" s="249"/>
      <c r="BK17" s="249"/>
      <c r="BL17" s="249"/>
      <c r="BM17" s="249"/>
      <c r="BN17" s="249"/>
      <c r="BO17" s="249"/>
      <c r="BP17" s="249"/>
      <c r="BQ17" s="258">
        <v>11</v>
      </c>
      <c r="BR17" s="259"/>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0"/>
    </row>
    <row r="18" spans="1:131" s="251" customFormat="1" ht="26.25" customHeight="1" x14ac:dyDescent="0.15">
      <c r="A18" s="257">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48"/>
      <c r="BA18" s="248"/>
      <c r="BB18" s="248"/>
      <c r="BC18" s="248"/>
      <c r="BD18" s="248"/>
      <c r="BE18" s="249"/>
      <c r="BF18" s="249"/>
      <c r="BG18" s="249"/>
      <c r="BH18" s="249"/>
      <c r="BI18" s="249"/>
      <c r="BJ18" s="249"/>
      <c r="BK18" s="249"/>
      <c r="BL18" s="249"/>
      <c r="BM18" s="249"/>
      <c r="BN18" s="249"/>
      <c r="BO18" s="249"/>
      <c r="BP18" s="249"/>
      <c r="BQ18" s="258">
        <v>12</v>
      </c>
      <c r="BR18" s="259"/>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0"/>
    </row>
    <row r="19" spans="1:131" s="251" customFormat="1" ht="26.25" customHeight="1" x14ac:dyDescent="0.15">
      <c r="A19" s="257">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48"/>
      <c r="BA19" s="248"/>
      <c r="BB19" s="248"/>
      <c r="BC19" s="248"/>
      <c r="BD19" s="248"/>
      <c r="BE19" s="249"/>
      <c r="BF19" s="249"/>
      <c r="BG19" s="249"/>
      <c r="BH19" s="249"/>
      <c r="BI19" s="249"/>
      <c r="BJ19" s="249"/>
      <c r="BK19" s="249"/>
      <c r="BL19" s="249"/>
      <c r="BM19" s="249"/>
      <c r="BN19" s="249"/>
      <c r="BO19" s="249"/>
      <c r="BP19" s="249"/>
      <c r="BQ19" s="258">
        <v>13</v>
      </c>
      <c r="BR19" s="259"/>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0"/>
    </row>
    <row r="20" spans="1:131" s="251" customFormat="1" ht="26.25" customHeight="1" x14ac:dyDescent="0.15">
      <c r="A20" s="257">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48"/>
      <c r="BA20" s="248"/>
      <c r="BB20" s="248"/>
      <c r="BC20" s="248"/>
      <c r="BD20" s="248"/>
      <c r="BE20" s="249"/>
      <c r="BF20" s="249"/>
      <c r="BG20" s="249"/>
      <c r="BH20" s="249"/>
      <c r="BI20" s="249"/>
      <c r="BJ20" s="249"/>
      <c r="BK20" s="249"/>
      <c r="BL20" s="249"/>
      <c r="BM20" s="249"/>
      <c r="BN20" s="249"/>
      <c r="BO20" s="249"/>
      <c r="BP20" s="249"/>
      <c r="BQ20" s="258">
        <v>14</v>
      </c>
      <c r="BR20" s="259"/>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0"/>
    </row>
    <row r="21" spans="1:131" s="251" customFormat="1" ht="26.25" customHeight="1" thickBot="1" x14ac:dyDescent="0.2">
      <c r="A21" s="257">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48"/>
      <c r="BA21" s="248"/>
      <c r="BB21" s="248"/>
      <c r="BC21" s="248"/>
      <c r="BD21" s="248"/>
      <c r="BE21" s="249"/>
      <c r="BF21" s="249"/>
      <c r="BG21" s="249"/>
      <c r="BH21" s="249"/>
      <c r="BI21" s="249"/>
      <c r="BJ21" s="249"/>
      <c r="BK21" s="249"/>
      <c r="BL21" s="249"/>
      <c r="BM21" s="249"/>
      <c r="BN21" s="249"/>
      <c r="BO21" s="249"/>
      <c r="BP21" s="249"/>
      <c r="BQ21" s="258">
        <v>15</v>
      </c>
      <c r="BR21" s="259"/>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0"/>
    </row>
    <row r="22" spans="1:131" s="251" customFormat="1" ht="26.25" customHeight="1" x14ac:dyDescent="0.15">
      <c r="A22" s="257">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382</v>
      </c>
      <c r="BA22" s="1127"/>
      <c r="BB22" s="1127"/>
      <c r="BC22" s="1127"/>
      <c r="BD22" s="1128"/>
      <c r="BE22" s="249"/>
      <c r="BF22" s="249"/>
      <c r="BG22" s="249"/>
      <c r="BH22" s="249"/>
      <c r="BI22" s="249"/>
      <c r="BJ22" s="249"/>
      <c r="BK22" s="249"/>
      <c r="BL22" s="249"/>
      <c r="BM22" s="249"/>
      <c r="BN22" s="249"/>
      <c r="BO22" s="249"/>
      <c r="BP22" s="249"/>
      <c r="BQ22" s="258">
        <v>16</v>
      </c>
      <c r="BR22" s="259"/>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0"/>
    </row>
    <row r="23" spans="1:131" s="251" customFormat="1" ht="26.25" customHeight="1" thickBot="1" x14ac:dyDescent="0.2">
      <c r="A23" s="260" t="s">
        <v>383</v>
      </c>
      <c r="B23" s="1033" t="s">
        <v>384</v>
      </c>
      <c r="C23" s="1034"/>
      <c r="D23" s="1034"/>
      <c r="E23" s="1034"/>
      <c r="F23" s="1034"/>
      <c r="G23" s="1034"/>
      <c r="H23" s="1034"/>
      <c r="I23" s="1034"/>
      <c r="J23" s="1034"/>
      <c r="K23" s="1034"/>
      <c r="L23" s="1034"/>
      <c r="M23" s="1034"/>
      <c r="N23" s="1034"/>
      <c r="O23" s="1034"/>
      <c r="P23" s="1035"/>
      <c r="Q23" s="1160">
        <v>3505</v>
      </c>
      <c r="R23" s="1161"/>
      <c r="S23" s="1161"/>
      <c r="T23" s="1161"/>
      <c r="U23" s="1161"/>
      <c r="V23" s="1161">
        <v>3277</v>
      </c>
      <c r="W23" s="1161"/>
      <c r="X23" s="1161"/>
      <c r="Y23" s="1161"/>
      <c r="Z23" s="1161"/>
      <c r="AA23" s="1161">
        <v>228</v>
      </c>
      <c r="AB23" s="1161"/>
      <c r="AC23" s="1161"/>
      <c r="AD23" s="1161"/>
      <c r="AE23" s="1162"/>
      <c r="AF23" s="1163">
        <v>150</v>
      </c>
      <c r="AG23" s="1161"/>
      <c r="AH23" s="1161"/>
      <c r="AI23" s="1161"/>
      <c r="AJ23" s="1164"/>
      <c r="AK23" s="1165"/>
      <c r="AL23" s="1166"/>
      <c r="AM23" s="1166"/>
      <c r="AN23" s="1166"/>
      <c r="AO23" s="1166"/>
      <c r="AP23" s="1161">
        <v>3047</v>
      </c>
      <c r="AQ23" s="1161"/>
      <c r="AR23" s="1161"/>
      <c r="AS23" s="1161"/>
      <c r="AT23" s="1161"/>
      <c r="AU23" s="1167"/>
      <c r="AV23" s="1167"/>
      <c r="AW23" s="1167"/>
      <c r="AX23" s="1167"/>
      <c r="AY23" s="1168"/>
      <c r="AZ23" s="1157" t="s">
        <v>385</v>
      </c>
      <c r="BA23" s="1158"/>
      <c r="BB23" s="1158"/>
      <c r="BC23" s="1158"/>
      <c r="BD23" s="1159"/>
      <c r="BE23" s="249"/>
      <c r="BF23" s="249"/>
      <c r="BG23" s="249"/>
      <c r="BH23" s="249"/>
      <c r="BI23" s="249"/>
      <c r="BJ23" s="249"/>
      <c r="BK23" s="249"/>
      <c r="BL23" s="249"/>
      <c r="BM23" s="249"/>
      <c r="BN23" s="249"/>
      <c r="BO23" s="249"/>
      <c r="BP23" s="249"/>
      <c r="BQ23" s="258">
        <v>17</v>
      </c>
      <c r="BR23" s="259"/>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0"/>
    </row>
    <row r="24" spans="1:131" s="251" customFormat="1" ht="26.25" customHeight="1" x14ac:dyDescent="0.15">
      <c r="A24" s="1156" t="s">
        <v>386</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48"/>
      <c r="BA24" s="248"/>
      <c r="BB24" s="248"/>
      <c r="BC24" s="248"/>
      <c r="BD24" s="248"/>
      <c r="BE24" s="249"/>
      <c r="BF24" s="249"/>
      <c r="BG24" s="249"/>
      <c r="BH24" s="249"/>
      <c r="BI24" s="249"/>
      <c r="BJ24" s="249"/>
      <c r="BK24" s="249"/>
      <c r="BL24" s="249"/>
      <c r="BM24" s="249"/>
      <c r="BN24" s="249"/>
      <c r="BO24" s="249"/>
      <c r="BP24" s="249"/>
      <c r="BQ24" s="258">
        <v>18</v>
      </c>
      <c r="BR24" s="259"/>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0"/>
    </row>
    <row r="25" spans="1:131" s="243" customFormat="1" ht="26.25" customHeight="1" thickBot="1" x14ac:dyDescent="0.2">
      <c r="A25" s="1155" t="s">
        <v>387</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48"/>
      <c r="BK25" s="248"/>
      <c r="BL25" s="248"/>
      <c r="BM25" s="248"/>
      <c r="BN25" s="248"/>
      <c r="BO25" s="261"/>
      <c r="BP25" s="261"/>
      <c r="BQ25" s="258">
        <v>19</v>
      </c>
      <c r="BR25" s="259"/>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2"/>
    </row>
    <row r="26" spans="1:131" s="243" customFormat="1" ht="26.25" customHeight="1" x14ac:dyDescent="0.15">
      <c r="A26" s="1087" t="s">
        <v>364</v>
      </c>
      <c r="B26" s="1088"/>
      <c r="C26" s="1088"/>
      <c r="D26" s="1088"/>
      <c r="E26" s="1088"/>
      <c r="F26" s="1088"/>
      <c r="G26" s="1088"/>
      <c r="H26" s="1088"/>
      <c r="I26" s="1088"/>
      <c r="J26" s="1088"/>
      <c r="K26" s="1088"/>
      <c r="L26" s="1088"/>
      <c r="M26" s="1088"/>
      <c r="N26" s="1088"/>
      <c r="O26" s="1088"/>
      <c r="P26" s="1089"/>
      <c r="Q26" s="1093" t="s">
        <v>388</v>
      </c>
      <c r="R26" s="1094"/>
      <c r="S26" s="1094"/>
      <c r="T26" s="1094"/>
      <c r="U26" s="1095"/>
      <c r="V26" s="1093" t="s">
        <v>389</v>
      </c>
      <c r="W26" s="1094"/>
      <c r="X26" s="1094"/>
      <c r="Y26" s="1094"/>
      <c r="Z26" s="1095"/>
      <c r="AA26" s="1093" t="s">
        <v>390</v>
      </c>
      <c r="AB26" s="1094"/>
      <c r="AC26" s="1094"/>
      <c r="AD26" s="1094"/>
      <c r="AE26" s="1094"/>
      <c r="AF26" s="1151" t="s">
        <v>391</v>
      </c>
      <c r="AG26" s="1100"/>
      <c r="AH26" s="1100"/>
      <c r="AI26" s="1100"/>
      <c r="AJ26" s="1152"/>
      <c r="AK26" s="1094" t="s">
        <v>392</v>
      </c>
      <c r="AL26" s="1094"/>
      <c r="AM26" s="1094"/>
      <c r="AN26" s="1094"/>
      <c r="AO26" s="1095"/>
      <c r="AP26" s="1093" t="s">
        <v>393</v>
      </c>
      <c r="AQ26" s="1094"/>
      <c r="AR26" s="1094"/>
      <c r="AS26" s="1094"/>
      <c r="AT26" s="1095"/>
      <c r="AU26" s="1093" t="s">
        <v>394</v>
      </c>
      <c r="AV26" s="1094"/>
      <c r="AW26" s="1094"/>
      <c r="AX26" s="1094"/>
      <c r="AY26" s="1095"/>
      <c r="AZ26" s="1093" t="s">
        <v>395</v>
      </c>
      <c r="BA26" s="1094"/>
      <c r="BB26" s="1094"/>
      <c r="BC26" s="1094"/>
      <c r="BD26" s="1095"/>
      <c r="BE26" s="1093" t="s">
        <v>371</v>
      </c>
      <c r="BF26" s="1094"/>
      <c r="BG26" s="1094"/>
      <c r="BH26" s="1094"/>
      <c r="BI26" s="1109"/>
      <c r="BJ26" s="248"/>
      <c r="BK26" s="248"/>
      <c r="BL26" s="248"/>
      <c r="BM26" s="248"/>
      <c r="BN26" s="248"/>
      <c r="BO26" s="261"/>
      <c r="BP26" s="261"/>
      <c r="BQ26" s="258">
        <v>20</v>
      </c>
      <c r="BR26" s="259"/>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2"/>
    </row>
    <row r="27" spans="1:131" s="243"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48"/>
      <c r="BK27" s="248"/>
      <c r="BL27" s="248"/>
      <c r="BM27" s="248"/>
      <c r="BN27" s="248"/>
      <c r="BO27" s="261"/>
      <c r="BP27" s="261"/>
      <c r="BQ27" s="258">
        <v>21</v>
      </c>
      <c r="BR27" s="259"/>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2"/>
    </row>
    <row r="28" spans="1:131" s="243" customFormat="1" ht="26.25" customHeight="1" thickTop="1" x14ac:dyDescent="0.15">
      <c r="A28" s="262">
        <v>1</v>
      </c>
      <c r="B28" s="1142" t="s">
        <v>396</v>
      </c>
      <c r="C28" s="1143"/>
      <c r="D28" s="1143"/>
      <c r="E28" s="1143"/>
      <c r="F28" s="1143"/>
      <c r="G28" s="1143"/>
      <c r="H28" s="1143"/>
      <c r="I28" s="1143"/>
      <c r="J28" s="1143"/>
      <c r="K28" s="1143"/>
      <c r="L28" s="1143"/>
      <c r="M28" s="1143"/>
      <c r="N28" s="1143"/>
      <c r="O28" s="1143"/>
      <c r="P28" s="1144"/>
      <c r="Q28" s="1145">
        <v>864</v>
      </c>
      <c r="R28" s="1146"/>
      <c r="S28" s="1146"/>
      <c r="T28" s="1146"/>
      <c r="U28" s="1146"/>
      <c r="V28" s="1146">
        <v>703</v>
      </c>
      <c r="W28" s="1146"/>
      <c r="X28" s="1146"/>
      <c r="Y28" s="1146"/>
      <c r="Z28" s="1146"/>
      <c r="AA28" s="1146">
        <v>161</v>
      </c>
      <c r="AB28" s="1146"/>
      <c r="AC28" s="1146"/>
      <c r="AD28" s="1146"/>
      <c r="AE28" s="1147"/>
      <c r="AF28" s="1148">
        <v>161</v>
      </c>
      <c r="AG28" s="1146"/>
      <c r="AH28" s="1146"/>
      <c r="AI28" s="1146"/>
      <c r="AJ28" s="1149"/>
      <c r="AK28" s="1150">
        <v>48</v>
      </c>
      <c r="AL28" s="1138"/>
      <c r="AM28" s="1138"/>
      <c r="AN28" s="1138"/>
      <c r="AO28" s="1138"/>
      <c r="AP28" s="1138" t="s">
        <v>573</v>
      </c>
      <c r="AQ28" s="1138"/>
      <c r="AR28" s="1138"/>
      <c r="AS28" s="1138"/>
      <c r="AT28" s="1138"/>
      <c r="AU28" s="1138" t="s">
        <v>573</v>
      </c>
      <c r="AV28" s="1138"/>
      <c r="AW28" s="1138"/>
      <c r="AX28" s="1138"/>
      <c r="AY28" s="1138"/>
      <c r="AZ28" s="1139" t="s">
        <v>573</v>
      </c>
      <c r="BA28" s="1139"/>
      <c r="BB28" s="1139"/>
      <c r="BC28" s="1139"/>
      <c r="BD28" s="1139"/>
      <c r="BE28" s="1140"/>
      <c r="BF28" s="1140"/>
      <c r="BG28" s="1140"/>
      <c r="BH28" s="1140"/>
      <c r="BI28" s="1141"/>
      <c r="BJ28" s="248"/>
      <c r="BK28" s="248"/>
      <c r="BL28" s="248"/>
      <c r="BM28" s="248"/>
      <c r="BN28" s="248"/>
      <c r="BO28" s="261"/>
      <c r="BP28" s="261"/>
      <c r="BQ28" s="258">
        <v>22</v>
      </c>
      <c r="BR28" s="259"/>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2"/>
    </row>
    <row r="29" spans="1:131" s="243" customFormat="1" ht="26.25" customHeight="1" x14ac:dyDescent="0.15">
      <c r="A29" s="262">
        <v>2</v>
      </c>
      <c r="B29" s="1129" t="s">
        <v>397</v>
      </c>
      <c r="C29" s="1130"/>
      <c r="D29" s="1130"/>
      <c r="E29" s="1130"/>
      <c r="F29" s="1130"/>
      <c r="G29" s="1130"/>
      <c r="H29" s="1130"/>
      <c r="I29" s="1130"/>
      <c r="J29" s="1130"/>
      <c r="K29" s="1130"/>
      <c r="L29" s="1130"/>
      <c r="M29" s="1130"/>
      <c r="N29" s="1130"/>
      <c r="O29" s="1130"/>
      <c r="P29" s="1131"/>
      <c r="Q29" s="1135">
        <v>81</v>
      </c>
      <c r="R29" s="1136"/>
      <c r="S29" s="1136"/>
      <c r="T29" s="1136"/>
      <c r="U29" s="1136"/>
      <c r="V29" s="1136">
        <v>81</v>
      </c>
      <c r="W29" s="1136"/>
      <c r="X29" s="1136"/>
      <c r="Y29" s="1136"/>
      <c r="Z29" s="1136"/>
      <c r="AA29" s="1136">
        <v>1</v>
      </c>
      <c r="AB29" s="1136"/>
      <c r="AC29" s="1136"/>
      <c r="AD29" s="1136"/>
      <c r="AE29" s="1137"/>
      <c r="AF29" s="1111">
        <v>1</v>
      </c>
      <c r="AG29" s="1112"/>
      <c r="AH29" s="1112"/>
      <c r="AI29" s="1112"/>
      <c r="AJ29" s="1113"/>
      <c r="AK29" s="1069">
        <v>27</v>
      </c>
      <c r="AL29" s="1060"/>
      <c r="AM29" s="1060"/>
      <c r="AN29" s="1060"/>
      <c r="AO29" s="1060"/>
      <c r="AP29" s="1060" t="s">
        <v>573</v>
      </c>
      <c r="AQ29" s="1060"/>
      <c r="AR29" s="1060"/>
      <c r="AS29" s="1060"/>
      <c r="AT29" s="1060"/>
      <c r="AU29" s="1060" t="s">
        <v>573</v>
      </c>
      <c r="AV29" s="1060"/>
      <c r="AW29" s="1060"/>
      <c r="AX29" s="1060"/>
      <c r="AY29" s="1060"/>
      <c r="AZ29" s="1134" t="s">
        <v>573</v>
      </c>
      <c r="BA29" s="1134"/>
      <c r="BB29" s="1134"/>
      <c r="BC29" s="1134"/>
      <c r="BD29" s="1134"/>
      <c r="BE29" s="1124"/>
      <c r="BF29" s="1124"/>
      <c r="BG29" s="1124"/>
      <c r="BH29" s="1124"/>
      <c r="BI29" s="1125"/>
      <c r="BJ29" s="248"/>
      <c r="BK29" s="248"/>
      <c r="BL29" s="248"/>
      <c r="BM29" s="248"/>
      <c r="BN29" s="248"/>
      <c r="BO29" s="261"/>
      <c r="BP29" s="261"/>
      <c r="BQ29" s="258">
        <v>23</v>
      </c>
      <c r="BR29" s="259"/>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2"/>
    </row>
    <row r="30" spans="1:131" s="243" customFormat="1" ht="26.25" customHeight="1" x14ac:dyDescent="0.15">
      <c r="A30" s="262">
        <v>3</v>
      </c>
      <c r="B30" s="1129" t="s">
        <v>398</v>
      </c>
      <c r="C30" s="1130"/>
      <c r="D30" s="1130"/>
      <c r="E30" s="1130"/>
      <c r="F30" s="1130"/>
      <c r="G30" s="1130"/>
      <c r="H30" s="1130"/>
      <c r="I30" s="1130"/>
      <c r="J30" s="1130"/>
      <c r="K30" s="1130"/>
      <c r="L30" s="1130"/>
      <c r="M30" s="1130"/>
      <c r="N30" s="1130"/>
      <c r="O30" s="1130"/>
      <c r="P30" s="1131"/>
      <c r="Q30" s="1135">
        <v>942</v>
      </c>
      <c r="R30" s="1136"/>
      <c r="S30" s="1136"/>
      <c r="T30" s="1136"/>
      <c r="U30" s="1136"/>
      <c r="V30" s="1136">
        <v>923</v>
      </c>
      <c r="W30" s="1136"/>
      <c r="X30" s="1136"/>
      <c r="Y30" s="1136"/>
      <c r="Z30" s="1136"/>
      <c r="AA30" s="1136">
        <v>19</v>
      </c>
      <c r="AB30" s="1136"/>
      <c r="AC30" s="1136"/>
      <c r="AD30" s="1136"/>
      <c r="AE30" s="1137"/>
      <c r="AF30" s="1111">
        <v>19</v>
      </c>
      <c r="AG30" s="1112"/>
      <c r="AH30" s="1112"/>
      <c r="AI30" s="1112"/>
      <c r="AJ30" s="1113"/>
      <c r="AK30" s="1069">
        <v>128</v>
      </c>
      <c r="AL30" s="1060"/>
      <c r="AM30" s="1060"/>
      <c r="AN30" s="1060"/>
      <c r="AO30" s="1060"/>
      <c r="AP30" s="1134" t="s">
        <v>573</v>
      </c>
      <c r="AQ30" s="1134"/>
      <c r="AR30" s="1134"/>
      <c r="AS30" s="1134"/>
      <c r="AT30" s="1134"/>
      <c r="AU30" s="1134" t="s">
        <v>573</v>
      </c>
      <c r="AV30" s="1134"/>
      <c r="AW30" s="1134"/>
      <c r="AX30" s="1134"/>
      <c r="AY30" s="1134"/>
      <c r="AZ30" s="1134" t="s">
        <v>573</v>
      </c>
      <c r="BA30" s="1134"/>
      <c r="BB30" s="1134"/>
      <c r="BC30" s="1134"/>
      <c r="BD30" s="1134"/>
      <c r="BE30" s="1124"/>
      <c r="BF30" s="1124"/>
      <c r="BG30" s="1124"/>
      <c r="BH30" s="1124"/>
      <c r="BI30" s="1125"/>
      <c r="BJ30" s="248"/>
      <c r="BK30" s="248"/>
      <c r="BL30" s="248"/>
      <c r="BM30" s="248"/>
      <c r="BN30" s="248"/>
      <c r="BO30" s="261"/>
      <c r="BP30" s="261"/>
      <c r="BQ30" s="258">
        <v>24</v>
      </c>
      <c r="BR30" s="259"/>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2"/>
    </row>
    <row r="31" spans="1:131" s="243" customFormat="1" ht="26.25" customHeight="1" x14ac:dyDescent="0.15">
      <c r="A31" s="262">
        <v>4</v>
      </c>
      <c r="B31" s="1129" t="s">
        <v>399</v>
      </c>
      <c r="C31" s="1130"/>
      <c r="D31" s="1130"/>
      <c r="E31" s="1130"/>
      <c r="F31" s="1130"/>
      <c r="G31" s="1130"/>
      <c r="H31" s="1130"/>
      <c r="I31" s="1130"/>
      <c r="J31" s="1130"/>
      <c r="K31" s="1130"/>
      <c r="L31" s="1130"/>
      <c r="M31" s="1130"/>
      <c r="N31" s="1130"/>
      <c r="O31" s="1130"/>
      <c r="P31" s="1131"/>
      <c r="Q31" s="1135">
        <v>3</v>
      </c>
      <c r="R31" s="1136"/>
      <c r="S31" s="1136"/>
      <c r="T31" s="1136"/>
      <c r="U31" s="1136"/>
      <c r="V31" s="1136">
        <v>3</v>
      </c>
      <c r="W31" s="1136"/>
      <c r="X31" s="1136"/>
      <c r="Y31" s="1136"/>
      <c r="Z31" s="1136"/>
      <c r="AA31" s="1136" t="s">
        <v>573</v>
      </c>
      <c r="AB31" s="1136"/>
      <c r="AC31" s="1136"/>
      <c r="AD31" s="1136"/>
      <c r="AE31" s="1137"/>
      <c r="AF31" s="1111" t="s">
        <v>127</v>
      </c>
      <c r="AG31" s="1112"/>
      <c r="AH31" s="1112"/>
      <c r="AI31" s="1112"/>
      <c r="AJ31" s="1113"/>
      <c r="AK31" s="1069" t="s">
        <v>573</v>
      </c>
      <c r="AL31" s="1060"/>
      <c r="AM31" s="1060"/>
      <c r="AN31" s="1060"/>
      <c r="AO31" s="1060"/>
      <c r="AP31" s="1134" t="s">
        <v>573</v>
      </c>
      <c r="AQ31" s="1134"/>
      <c r="AR31" s="1134"/>
      <c r="AS31" s="1134"/>
      <c r="AT31" s="1134"/>
      <c r="AU31" s="1134" t="s">
        <v>573</v>
      </c>
      <c r="AV31" s="1134"/>
      <c r="AW31" s="1134"/>
      <c r="AX31" s="1134"/>
      <c r="AY31" s="1134"/>
      <c r="AZ31" s="1134" t="s">
        <v>573</v>
      </c>
      <c r="BA31" s="1134"/>
      <c r="BB31" s="1134"/>
      <c r="BC31" s="1134"/>
      <c r="BD31" s="1134"/>
      <c r="BE31" s="1124"/>
      <c r="BF31" s="1124"/>
      <c r="BG31" s="1124"/>
      <c r="BH31" s="1124"/>
      <c r="BI31" s="1125"/>
      <c r="BJ31" s="248"/>
      <c r="BK31" s="248"/>
      <c r="BL31" s="248"/>
      <c r="BM31" s="248"/>
      <c r="BN31" s="248"/>
      <c r="BO31" s="261"/>
      <c r="BP31" s="261"/>
      <c r="BQ31" s="258">
        <v>25</v>
      </c>
      <c r="BR31" s="259"/>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2"/>
    </row>
    <row r="32" spans="1:131" s="243" customFormat="1" ht="26.25" customHeight="1" x14ac:dyDescent="0.15">
      <c r="A32" s="262">
        <v>5</v>
      </c>
      <c r="B32" s="1129" t="s">
        <v>400</v>
      </c>
      <c r="C32" s="1130"/>
      <c r="D32" s="1130"/>
      <c r="E32" s="1130"/>
      <c r="F32" s="1130"/>
      <c r="G32" s="1130"/>
      <c r="H32" s="1130"/>
      <c r="I32" s="1130"/>
      <c r="J32" s="1130"/>
      <c r="K32" s="1130"/>
      <c r="L32" s="1130"/>
      <c r="M32" s="1130"/>
      <c r="N32" s="1130"/>
      <c r="O32" s="1130"/>
      <c r="P32" s="1131"/>
      <c r="Q32" s="1135">
        <v>147</v>
      </c>
      <c r="R32" s="1136"/>
      <c r="S32" s="1136"/>
      <c r="T32" s="1136"/>
      <c r="U32" s="1136"/>
      <c r="V32" s="1136">
        <v>126</v>
      </c>
      <c r="W32" s="1136"/>
      <c r="X32" s="1136"/>
      <c r="Y32" s="1136"/>
      <c r="Z32" s="1136"/>
      <c r="AA32" s="1136">
        <v>21</v>
      </c>
      <c r="AB32" s="1136"/>
      <c r="AC32" s="1136"/>
      <c r="AD32" s="1136"/>
      <c r="AE32" s="1137"/>
      <c r="AF32" s="1111">
        <v>201</v>
      </c>
      <c r="AG32" s="1112"/>
      <c r="AH32" s="1112"/>
      <c r="AI32" s="1112"/>
      <c r="AJ32" s="1113"/>
      <c r="AK32" s="1069">
        <v>11</v>
      </c>
      <c r="AL32" s="1060"/>
      <c r="AM32" s="1060"/>
      <c r="AN32" s="1060"/>
      <c r="AO32" s="1060"/>
      <c r="AP32" s="1060">
        <v>482</v>
      </c>
      <c r="AQ32" s="1060"/>
      <c r="AR32" s="1060"/>
      <c r="AS32" s="1060"/>
      <c r="AT32" s="1060"/>
      <c r="AU32" s="1060">
        <v>0</v>
      </c>
      <c r="AV32" s="1060"/>
      <c r="AW32" s="1060"/>
      <c r="AX32" s="1060"/>
      <c r="AY32" s="1060"/>
      <c r="AZ32" s="1134" t="s">
        <v>573</v>
      </c>
      <c r="BA32" s="1134"/>
      <c r="BB32" s="1134"/>
      <c r="BC32" s="1134"/>
      <c r="BD32" s="1134"/>
      <c r="BE32" s="1124" t="s">
        <v>401</v>
      </c>
      <c r="BF32" s="1124"/>
      <c r="BG32" s="1124"/>
      <c r="BH32" s="1124"/>
      <c r="BI32" s="1125"/>
      <c r="BJ32" s="248"/>
      <c r="BK32" s="248"/>
      <c r="BL32" s="248"/>
      <c r="BM32" s="248"/>
      <c r="BN32" s="248"/>
      <c r="BO32" s="261"/>
      <c r="BP32" s="261"/>
      <c r="BQ32" s="258">
        <v>26</v>
      </c>
      <c r="BR32" s="259"/>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2"/>
    </row>
    <row r="33" spans="1:131" s="243" customFormat="1" ht="26.25" customHeight="1" x14ac:dyDescent="0.15">
      <c r="A33" s="262">
        <v>6</v>
      </c>
      <c r="B33" s="1129" t="s">
        <v>402</v>
      </c>
      <c r="C33" s="1130"/>
      <c r="D33" s="1130"/>
      <c r="E33" s="1130"/>
      <c r="F33" s="1130"/>
      <c r="G33" s="1130"/>
      <c r="H33" s="1130"/>
      <c r="I33" s="1130"/>
      <c r="J33" s="1130"/>
      <c r="K33" s="1130"/>
      <c r="L33" s="1130"/>
      <c r="M33" s="1130"/>
      <c r="N33" s="1130"/>
      <c r="O33" s="1130"/>
      <c r="P33" s="1131"/>
      <c r="Q33" s="1135">
        <v>323</v>
      </c>
      <c r="R33" s="1136"/>
      <c r="S33" s="1136"/>
      <c r="T33" s="1136"/>
      <c r="U33" s="1136"/>
      <c r="V33" s="1136">
        <v>306</v>
      </c>
      <c r="W33" s="1136"/>
      <c r="X33" s="1136"/>
      <c r="Y33" s="1136"/>
      <c r="Z33" s="1136"/>
      <c r="AA33" s="1136">
        <v>16</v>
      </c>
      <c r="AB33" s="1136"/>
      <c r="AC33" s="1136"/>
      <c r="AD33" s="1136"/>
      <c r="AE33" s="1137"/>
      <c r="AF33" s="1111">
        <v>16</v>
      </c>
      <c r="AG33" s="1112"/>
      <c r="AH33" s="1112"/>
      <c r="AI33" s="1112"/>
      <c r="AJ33" s="1113"/>
      <c r="AK33" s="1069">
        <v>158</v>
      </c>
      <c r="AL33" s="1060"/>
      <c r="AM33" s="1060"/>
      <c r="AN33" s="1060"/>
      <c r="AO33" s="1060"/>
      <c r="AP33" s="1060">
        <v>2016</v>
      </c>
      <c r="AQ33" s="1060"/>
      <c r="AR33" s="1060"/>
      <c r="AS33" s="1060"/>
      <c r="AT33" s="1060"/>
      <c r="AU33" s="1060">
        <v>1737</v>
      </c>
      <c r="AV33" s="1060"/>
      <c r="AW33" s="1060"/>
      <c r="AX33" s="1060"/>
      <c r="AY33" s="1060"/>
      <c r="AZ33" s="1134" t="s">
        <v>573</v>
      </c>
      <c r="BA33" s="1134"/>
      <c r="BB33" s="1134"/>
      <c r="BC33" s="1134"/>
      <c r="BD33" s="1134"/>
      <c r="BE33" s="1124" t="s">
        <v>403</v>
      </c>
      <c r="BF33" s="1124"/>
      <c r="BG33" s="1124"/>
      <c r="BH33" s="1124"/>
      <c r="BI33" s="1125"/>
      <c r="BJ33" s="248"/>
      <c r="BK33" s="248"/>
      <c r="BL33" s="248"/>
      <c r="BM33" s="248"/>
      <c r="BN33" s="248"/>
      <c r="BO33" s="261"/>
      <c r="BP33" s="261"/>
      <c r="BQ33" s="258">
        <v>27</v>
      </c>
      <c r="BR33" s="259"/>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2"/>
    </row>
    <row r="34" spans="1:131" s="243" customFormat="1" ht="26.25" customHeight="1" x14ac:dyDescent="0.15">
      <c r="A34" s="262">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48"/>
      <c r="BK34" s="248"/>
      <c r="BL34" s="248"/>
      <c r="BM34" s="248"/>
      <c r="BN34" s="248"/>
      <c r="BO34" s="261"/>
      <c r="BP34" s="261"/>
      <c r="BQ34" s="258">
        <v>28</v>
      </c>
      <c r="BR34" s="259"/>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2"/>
    </row>
    <row r="35" spans="1:131" s="243" customFormat="1" ht="26.25" customHeight="1" x14ac:dyDescent="0.15">
      <c r="A35" s="262">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48"/>
      <c r="BK35" s="248"/>
      <c r="BL35" s="248"/>
      <c r="BM35" s="248"/>
      <c r="BN35" s="248"/>
      <c r="BO35" s="261"/>
      <c r="BP35" s="261"/>
      <c r="BQ35" s="258">
        <v>29</v>
      </c>
      <c r="BR35" s="259"/>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2"/>
    </row>
    <row r="36" spans="1:131" s="243" customFormat="1" ht="26.25" customHeight="1" x14ac:dyDescent="0.15">
      <c r="A36" s="262">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48"/>
      <c r="BK36" s="248"/>
      <c r="BL36" s="248"/>
      <c r="BM36" s="248"/>
      <c r="BN36" s="248"/>
      <c r="BO36" s="261"/>
      <c r="BP36" s="261"/>
      <c r="BQ36" s="258">
        <v>30</v>
      </c>
      <c r="BR36" s="259"/>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2"/>
    </row>
    <row r="37" spans="1:131" s="243" customFormat="1" ht="26.25" customHeight="1" x14ac:dyDescent="0.15">
      <c r="A37" s="262">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48"/>
      <c r="BK37" s="248"/>
      <c r="BL37" s="248"/>
      <c r="BM37" s="248"/>
      <c r="BN37" s="248"/>
      <c r="BO37" s="261"/>
      <c r="BP37" s="261"/>
      <c r="BQ37" s="258">
        <v>31</v>
      </c>
      <c r="BR37" s="259"/>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2"/>
    </row>
    <row r="38" spans="1:131" s="243" customFormat="1" ht="26.25" customHeight="1" x14ac:dyDescent="0.15">
      <c r="A38" s="262">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48"/>
      <c r="BK38" s="248"/>
      <c r="BL38" s="248"/>
      <c r="BM38" s="248"/>
      <c r="BN38" s="248"/>
      <c r="BO38" s="261"/>
      <c r="BP38" s="261"/>
      <c r="BQ38" s="258">
        <v>32</v>
      </c>
      <c r="BR38" s="259"/>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2"/>
    </row>
    <row r="39" spans="1:131" s="243" customFormat="1" ht="26.25" customHeight="1" x14ac:dyDescent="0.15">
      <c r="A39" s="262">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48"/>
      <c r="BK39" s="248"/>
      <c r="BL39" s="248"/>
      <c r="BM39" s="248"/>
      <c r="BN39" s="248"/>
      <c r="BO39" s="261"/>
      <c r="BP39" s="261"/>
      <c r="BQ39" s="258">
        <v>33</v>
      </c>
      <c r="BR39" s="259"/>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2"/>
    </row>
    <row r="40" spans="1:131" s="243" customFormat="1" ht="26.25" customHeight="1" x14ac:dyDescent="0.15">
      <c r="A40" s="257">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48"/>
      <c r="BK40" s="248"/>
      <c r="BL40" s="248"/>
      <c r="BM40" s="248"/>
      <c r="BN40" s="248"/>
      <c r="BO40" s="261"/>
      <c r="BP40" s="261"/>
      <c r="BQ40" s="258">
        <v>34</v>
      </c>
      <c r="BR40" s="259"/>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2"/>
    </row>
    <row r="41" spans="1:131" s="243" customFormat="1" ht="26.25" customHeight="1" x14ac:dyDescent="0.15">
      <c r="A41" s="257">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48"/>
      <c r="BK41" s="248"/>
      <c r="BL41" s="248"/>
      <c r="BM41" s="248"/>
      <c r="BN41" s="248"/>
      <c r="BO41" s="261"/>
      <c r="BP41" s="261"/>
      <c r="BQ41" s="258">
        <v>35</v>
      </c>
      <c r="BR41" s="259"/>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2"/>
    </row>
    <row r="42" spans="1:131" s="243" customFormat="1" ht="26.25" customHeight="1" x14ac:dyDescent="0.15">
      <c r="A42" s="257">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48"/>
      <c r="BK42" s="248"/>
      <c r="BL42" s="248"/>
      <c r="BM42" s="248"/>
      <c r="BN42" s="248"/>
      <c r="BO42" s="261"/>
      <c r="BP42" s="261"/>
      <c r="BQ42" s="258">
        <v>36</v>
      </c>
      <c r="BR42" s="259"/>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2"/>
    </row>
    <row r="43" spans="1:131" s="243" customFormat="1" ht="26.25" customHeight="1" x14ac:dyDescent="0.15">
      <c r="A43" s="257">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48"/>
      <c r="BK43" s="248"/>
      <c r="BL43" s="248"/>
      <c r="BM43" s="248"/>
      <c r="BN43" s="248"/>
      <c r="BO43" s="261"/>
      <c r="BP43" s="261"/>
      <c r="BQ43" s="258">
        <v>37</v>
      </c>
      <c r="BR43" s="259"/>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2"/>
    </row>
    <row r="44" spans="1:131" s="243" customFormat="1" ht="26.25" customHeight="1" x14ac:dyDescent="0.15">
      <c r="A44" s="257">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48"/>
      <c r="BK44" s="248"/>
      <c r="BL44" s="248"/>
      <c r="BM44" s="248"/>
      <c r="BN44" s="248"/>
      <c r="BO44" s="261"/>
      <c r="BP44" s="261"/>
      <c r="BQ44" s="258">
        <v>38</v>
      </c>
      <c r="BR44" s="259"/>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2"/>
    </row>
    <row r="45" spans="1:131" s="243" customFormat="1" ht="26.25" customHeight="1" x14ac:dyDescent="0.15">
      <c r="A45" s="257">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48"/>
      <c r="BK45" s="248"/>
      <c r="BL45" s="248"/>
      <c r="BM45" s="248"/>
      <c r="BN45" s="248"/>
      <c r="BO45" s="261"/>
      <c r="BP45" s="261"/>
      <c r="BQ45" s="258">
        <v>39</v>
      </c>
      <c r="BR45" s="259"/>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2"/>
    </row>
    <row r="46" spans="1:131" s="243" customFormat="1" ht="26.25" customHeight="1" x14ac:dyDescent="0.15">
      <c r="A46" s="257">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48"/>
      <c r="BK46" s="248"/>
      <c r="BL46" s="248"/>
      <c r="BM46" s="248"/>
      <c r="BN46" s="248"/>
      <c r="BO46" s="261"/>
      <c r="BP46" s="261"/>
      <c r="BQ46" s="258">
        <v>40</v>
      </c>
      <c r="BR46" s="259"/>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2"/>
    </row>
    <row r="47" spans="1:131" s="243" customFormat="1" ht="26.25" customHeight="1" x14ac:dyDescent="0.15">
      <c r="A47" s="257">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48"/>
      <c r="BK47" s="248"/>
      <c r="BL47" s="248"/>
      <c r="BM47" s="248"/>
      <c r="BN47" s="248"/>
      <c r="BO47" s="261"/>
      <c r="BP47" s="261"/>
      <c r="BQ47" s="258">
        <v>41</v>
      </c>
      <c r="BR47" s="259"/>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2"/>
    </row>
    <row r="48" spans="1:131" s="243" customFormat="1" ht="26.25" customHeight="1" x14ac:dyDescent="0.15">
      <c r="A48" s="257">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48"/>
      <c r="BK48" s="248"/>
      <c r="BL48" s="248"/>
      <c r="BM48" s="248"/>
      <c r="BN48" s="248"/>
      <c r="BO48" s="261"/>
      <c r="BP48" s="261"/>
      <c r="BQ48" s="258">
        <v>42</v>
      </c>
      <c r="BR48" s="259"/>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2"/>
    </row>
    <row r="49" spans="1:131" s="243" customFormat="1" ht="26.25" customHeight="1" x14ac:dyDescent="0.15">
      <c r="A49" s="257">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48"/>
      <c r="BK49" s="248"/>
      <c r="BL49" s="248"/>
      <c r="BM49" s="248"/>
      <c r="BN49" s="248"/>
      <c r="BO49" s="261"/>
      <c r="BP49" s="261"/>
      <c r="BQ49" s="258">
        <v>43</v>
      </c>
      <c r="BR49" s="259"/>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2"/>
    </row>
    <row r="50" spans="1:131" s="243" customFormat="1" ht="26.25" customHeight="1" x14ac:dyDescent="0.15">
      <c r="A50" s="257">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48"/>
      <c r="BK50" s="248"/>
      <c r="BL50" s="248"/>
      <c r="BM50" s="248"/>
      <c r="BN50" s="248"/>
      <c r="BO50" s="261"/>
      <c r="BP50" s="261"/>
      <c r="BQ50" s="258">
        <v>44</v>
      </c>
      <c r="BR50" s="259"/>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2"/>
    </row>
    <row r="51" spans="1:131" s="243" customFormat="1" ht="26.25" customHeight="1" x14ac:dyDescent="0.15">
      <c r="A51" s="257">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48"/>
      <c r="BK51" s="248"/>
      <c r="BL51" s="248"/>
      <c r="BM51" s="248"/>
      <c r="BN51" s="248"/>
      <c r="BO51" s="261"/>
      <c r="BP51" s="261"/>
      <c r="BQ51" s="258">
        <v>45</v>
      </c>
      <c r="BR51" s="259"/>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2"/>
    </row>
    <row r="52" spans="1:131" s="243" customFormat="1" ht="26.25" customHeight="1" x14ac:dyDescent="0.15">
      <c r="A52" s="257">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48"/>
      <c r="BK52" s="248"/>
      <c r="BL52" s="248"/>
      <c r="BM52" s="248"/>
      <c r="BN52" s="248"/>
      <c r="BO52" s="261"/>
      <c r="BP52" s="261"/>
      <c r="BQ52" s="258">
        <v>46</v>
      </c>
      <c r="BR52" s="259"/>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2"/>
    </row>
    <row r="53" spans="1:131" s="243" customFormat="1" ht="26.25" customHeight="1" x14ac:dyDescent="0.15">
      <c r="A53" s="257">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48"/>
      <c r="BK53" s="248"/>
      <c r="BL53" s="248"/>
      <c r="BM53" s="248"/>
      <c r="BN53" s="248"/>
      <c r="BO53" s="261"/>
      <c r="BP53" s="261"/>
      <c r="BQ53" s="258">
        <v>47</v>
      </c>
      <c r="BR53" s="259"/>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2"/>
    </row>
    <row r="54" spans="1:131" s="243" customFormat="1" ht="26.25" customHeight="1" x14ac:dyDescent="0.15">
      <c r="A54" s="257">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48"/>
      <c r="BK54" s="248"/>
      <c r="BL54" s="248"/>
      <c r="BM54" s="248"/>
      <c r="BN54" s="248"/>
      <c r="BO54" s="261"/>
      <c r="BP54" s="261"/>
      <c r="BQ54" s="258">
        <v>48</v>
      </c>
      <c r="BR54" s="259"/>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2"/>
    </row>
    <row r="55" spans="1:131" s="243" customFormat="1" ht="26.25" customHeight="1" x14ac:dyDescent="0.15">
      <c r="A55" s="257">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48"/>
      <c r="BK55" s="248"/>
      <c r="BL55" s="248"/>
      <c r="BM55" s="248"/>
      <c r="BN55" s="248"/>
      <c r="BO55" s="261"/>
      <c r="BP55" s="261"/>
      <c r="BQ55" s="258">
        <v>49</v>
      </c>
      <c r="BR55" s="259"/>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2"/>
    </row>
    <row r="56" spans="1:131" s="243" customFormat="1" ht="26.25" customHeight="1" x14ac:dyDescent="0.15">
      <c r="A56" s="257">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48"/>
      <c r="BK56" s="248"/>
      <c r="BL56" s="248"/>
      <c r="BM56" s="248"/>
      <c r="BN56" s="248"/>
      <c r="BO56" s="261"/>
      <c r="BP56" s="261"/>
      <c r="BQ56" s="258">
        <v>50</v>
      </c>
      <c r="BR56" s="259"/>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2"/>
    </row>
    <row r="57" spans="1:131" s="243" customFormat="1" ht="26.25" customHeight="1" x14ac:dyDescent="0.15">
      <c r="A57" s="257">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48"/>
      <c r="BK57" s="248"/>
      <c r="BL57" s="248"/>
      <c r="BM57" s="248"/>
      <c r="BN57" s="248"/>
      <c r="BO57" s="261"/>
      <c r="BP57" s="261"/>
      <c r="BQ57" s="258">
        <v>51</v>
      </c>
      <c r="BR57" s="259"/>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2"/>
    </row>
    <row r="58" spans="1:131" s="243" customFormat="1" ht="26.25" customHeight="1" x14ac:dyDescent="0.15">
      <c r="A58" s="257">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48"/>
      <c r="BK58" s="248"/>
      <c r="BL58" s="248"/>
      <c r="BM58" s="248"/>
      <c r="BN58" s="248"/>
      <c r="BO58" s="261"/>
      <c r="BP58" s="261"/>
      <c r="BQ58" s="258">
        <v>52</v>
      </c>
      <c r="BR58" s="259"/>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2"/>
    </row>
    <row r="59" spans="1:131" s="243" customFormat="1" ht="26.25" customHeight="1" x14ac:dyDescent="0.15">
      <c r="A59" s="257">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48"/>
      <c r="BK59" s="248"/>
      <c r="BL59" s="248"/>
      <c r="BM59" s="248"/>
      <c r="BN59" s="248"/>
      <c r="BO59" s="261"/>
      <c r="BP59" s="261"/>
      <c r="BQ59" s="258">
        <v>53</v>
      </c>
      <c r="BR59" s="259"/>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2"/>
    </row>
    <row r="60" spans="1:131" s="243" customFormat="1" ht="26.25" customHeight="1" x14ac:dyDescent="0.15">
      <c r="A60" s="257">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48"/>
      <c r="BK60" s="248"/>
      <c r="BL60" s="248"/>
      <c r="BM60" s="248"/>
      <c r="BN60" s="248"/>
      <c r="BO60" s="261"/>
      <c r="BP60" s="261"/>
      <c r="BQ60" s="258">
        <v>54</v>
      </c>
      <c r="BR60" s="259"/>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2"/>
    </row>
    <row r="61" spans="1:131" s="243" customFormat="1" ht="26.25" customHeight="1" thickBot="1" x14ac:dyDescent="0.2">
      <c r="A61" s="257">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48"/>
      <c r="BK61" s="248"/>
      <c r="BL61" s="248"/>
      <c r="BM61" s="248"/>
      <c r="BN61" s="248"/>
      <c r="BO61" s="261"/>
      <c r="BP61" s="261"/>
      <c r="BQ61" s="258">
        <v>55</v>
      </c>
      <c r="BR61" s="259"/>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2"/>
    </row>
    <row r="62" spans="1:131" s="243" customFormat="1" ht="26.25" customHeight="1" x14ac:dyDescent="0.15">
      <c r="A62" s="257">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404</v>
      </c>
      <c r="BK62" s="1127"/>
      <c r="BL62" s="1127"/>
      <c r="BM62" s="1127"/>
      <c r="BN62" s="1128"/>
      <c r="BO62" s="261"/>
      <c r="BP62" s="261"/>
      <c r="BQ62" s="258">
        <v>56</v>
      </c>
      <c r="BR62" s="259"/>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2"/>
    </row>
    <row r="63" spans="1:131" s="243" customFormat="1" ht="26.25" customHeight="1" thickBot="1" x14ac:dyDescent="0.2">
      <c r="A63" s="260" t="s">
        <v>383</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399</v>
      </c>
      <c r="AG63" s="1048"/>
      <c r="AH63" s="1048"/>
      <c r="AI63" s="1048"/>
      <c r="AJ63" s="1122"/>
      <c r="AK63" s="1123"/>
      <c r="AL63" s="1052"/>
      <c r="AM63" s="1052"/>
      <c r="AN63" s="1052"/>
      <c r="AO63" s="1052"/>
      <c r="AP63" s="1048">
        <v>2498</v>
      </c>
      <c r="AQ63" s="1048"/>
      <c r="AR63" s="1048"/>
      <c r="AS63" s="1048"/>
      <c r="AT63" s="1048"/>
      <c r="AU63" s="1048">
        <v>1737</v>
      </c>
      <c r="AV63" s="1048"/>
      <c r="AW63" s="1048"/>
      <c r="AX63" s="1048"/>
      <c r="AY63" s="1048"/>
      <c r="AZ63" s="1117"/>
      <c r="BA63" s="1117"/>
      <c r="BB63" s="1117"/>
      <c r="BC63" s="1117"/>
      <c r="BD63" s="1117"/>
      <c r="BE63" s="1049"/>
      <c r="BF63" s="1049"/>
      <c r="BG63" s="1049"/>
      <c r="BH63" s="1049"/>
      <c r="BI63" s="1050"/>
      <c r="BJ63" s="1118" t="s">
        <v>127</v>
      </c>
      <c r="BK63" s="1040"/>
      <c r="BL63" s="1040"/>
      <c r="BM63" s="1040"/>
      <c r="BN63" s="1119"/>
      <c r="BO63" s="261"/>
      <c r="BP63" s="261"/>
      <c r="BQ63" s="258">
        <v>57</v>
      </c>
      <c r="BR63" s="259"/>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2"/>
    </row>
    <row r="65" spans="1:131" s="243" customFormat="1" ht="26.25" customHeight="1" thickBot="1" x14ac:dyDescent="0.2">
      <c r="A65" s="248" t="s">
        <v>406</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2"/>
    </row>
    <row r="66" spans="1:131" s="243" customFormat="1" ht="26.25" customHeight="1" x14ac:dyDescent="0.15">
      <c r="A66" s="1087" t="s">
        <v>407</v>
      </c>
      <c r="B66" s="1088"/>
      <c r="C66" s="1088"/>
      <c r="D66" s="1088"/>
      <c r="E66" s="1088"/>
      <c r="F66" s="1088"/>
      <c r="G66" s="1088"/>
      <c r="H66" s="1088"/>
      <c r="I66" s="1088"/>
      <c r="J66" s="1088"/>
      <c r="K66" s="1088"/>
      <c r="L66" s="1088"/>
      <c r="M66" s="1088"/>
      <c r="N66" s="1088"/>
      <c r="O66" s="1088"/>
      <c r="P66" s="1089"/>
      <c r="Q66" s="1093" t="s">
        <v>388</v>
      </c>
      <c r="R66" s="1094"/>
      <c r="S66" s="1094"/>
      <c r="T66" s="1094"/>
      <c r="U66" s="1095"/>
      <c r="V66" s="1093" t="s">
        <v>408</v>
      </c>
      <c r="W66" s="1094"/>
      <c r="X66" s="1094"/>
      <c r="Y66" s="1094"/>
      <c r="Z66" s="1095"/>
      <c r="AA66" s="1093" t="s">
        <v>409</v>
      </c>
      <c r="AB66" s="1094"/>
      <c r="AC66" s="1094"/>
      <c r="AD66" s="1094"/>
      <c r="AE66" s="1095"/>
      <c r="AF66" s="1099" t="s">
        <v>410</v>
      </c>
      <c r="AG66" s="1100"/>
      <c r="AH66" s="1100"/>
      <c r="AI66" s="1100"/>
      <c r="AJ66" s="1101"/>
      <c r="AK66" s="1093" t="s">
        <v>392</v>
      </c>
      <c r="AL66" s="1088"/>
      <c r="AM66" s="1088"/>
      <c r="AN66" s="1088"/>
      <c r="AO66" s="1089"/>
      <c r="AP66" s="1093" t="s">
        <v>393</v>
      </c>
      <c r="AQ66" s="1094"/>
      <c r="AR66" s="1094"/>
      <c r="AS66" s="1094"/>
      <c r="AT66" s="1095"/>
      <c r="AU66" s="1093" t="s">
        <v>411</v>
      </c>
      <c r="AV66" s="1094"/>
      <c r="AW66" s="1094"/>
      <c r="AX66" s="1094"/>
      <c r="AY66" s="1095"/>
      <c r="AZ66" s="1093" t="s">
        <v>371</v>
      </c>
      <c r="BA66" s="1094"/>
      <c r="BB66" s="1094"/>
      <c r="BC66" s="1094"/>
      <c r="BD66" s="1109"/>
      <c r="BE66" s="261"/>
      <c r="BF66" s="261"/>
      <c r="BG66" s="261"/>
      <c r="BH66" s="261"/>
      <c r="BI66" s="261"/>
      <c r="BJ66" s="261"/>
      <c r="BK66" s="261"/>
      <c r="BL66" s="261"/>
      <c r="BM66" s="261"/>
      <c r="BN66" s="261"/>
      <c r="BO66" s="261"/>
      <c r="BP66" s="261"/>
      <c r="BQ66" s="258">
        <v>60</v>
      </c>
      <c r="BR66" s="263"/>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2"/>
    </row>
    <row r="67" spans="1:131" s="243"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1"/>
      <c r="BF67" s="261"/>
      <c r="BG67" s="261"/>
      <c r="BH67" s="261"/>
      <c r="BI67" s="261"/>
      <c r="BJ67" s="261"/>
      <c r="BK67" s="261"/>
      <c r="BL67" s="261"/>
      <c r="BM67" s="261"/>
      <c r="BN67" s="261"/>
      <c r="BO67" s="261"/>
      <c r="BP67" s="261"/>
      <c r="BQ67" s="258">
        <v>61</v>
      </c>
      <c r="BR67" s="263"/>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2"/>
    </row>
    <row r="68" spans="1:131" s="243" customFormat="1" ht="26.25" customHeight="1" thickTop="1" x14ac:dyDescent="0.15">
      <c r="A68" s="254">
        <v>1</v>
      </c>
      <c r="B68" s="1077" t="s">
        <v>574</v>
      </c>
      <c r="C68" s="1078"/>
      <c r="D68" s="1078"/>
      <c r="E68" s="1078"/>
      <c r="F68" s="1078"/>
      <c r="G68" s="1078"/>
      <c r="H68" s="1078"/>
      <c r="I68" s="1078"/>
      <c r="J68" s="1078"/>
      <c r="K68" s="1078"/>
      <c r="L68" s="1078"/>
      <c r="M68" s="1078"/>
      <c r="N68" s="1078"/>
      <c r="O68" s="1078"/>
      <c r="P68" s="1079"/>
      <c r="Q68" s="1080">
        <v>594</v>
      </c>
      <c r="R68" s="1074"/>
      <c r="S68" s="1074"/>
      <c r="T68" s="1074"/>
      <c r="U68" s="1074"/>
      <c r="V68" s="1074">
        <v>576</v>
      </c>
      <c r="W68" s="1074"/>
      <c r="X68" s="1074"/>
      <c r="Y68" s="1074"/>
      <c r="Z68" s="1074"/>
      <c r="AA68" s="1074">
        <v>18</v>
      </c>
      <c r="AB68" s="1074"/>
      <c r="AC68" s="1074"/>
      <c r="AD68" s="1074"/>
      <c r="AE68" s="1074"/>
      <c r="AF68" s="1074">
        <v>18</v>
      </c>
      <c r="AG68" s="1074"/>
      <c r="AH68" s="1074"/>
      <c r="AI68" s="1074"/>
      <c r="AJ68" s="1074"/>
      <c r="AK68" s="1074" t="s">
        <v>573</v>
      </c>
      <c r="AL68" s="1074"/>
      <c r="AM68" s="1074"/>
      <c r="AN68" s="1074"/>
      <c r="AO68" s="1074"/>
      <c r="AP68" s="1074">
        <v>174</v>
      </c>
      <c r="AQ68" s="1074"/>
      <c r="AR68" s="1074"/>
      <c r="AS68" s="1074"/>
      <c r="AT68" s="1074"/>
      <c r="AU68" s="1074">
        <v>19</v>
      </c>
      <c r="AV68" s="1074"/>
      <c r="AW68" s="1074"/>
      <c r="AX68" s="1074"/>
      <c r="AY68" s="1074"/>
      <c r="AZ68" s="1075"/>
      <c r="BA68" s="1075"/>
      <c r="BB68" s="1075"/>
      <c r="BC68" s="1075"/>
      <c r="BD68" s="1076"/>
      <c r="BE68" s="261"/>
      <c r="BF68" s="261"/>
      <c r="BG68" s="261"/>
      <c r="BH68" s="261"/>
      <c r="BI68" s="261"/>
      <c r="BJ68" s="261"/>
      <c r="BK68" s="261"/>
      <c r="BL68" s="261"/>
      <c r="BM68" s="261"/>
      <c r="BN68" s="261"/>
      <c r="BO68" s="261"/>
      <c r="BP68" s="261"/>
      <c r="BQ68" s="258">
        <v>62</v>
      </c>
      <c r="BR68" s="263"/>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2"/>
    </row>
    <row r="69" spans="1:131" s="243" customFormat="1" ht="26.25" customHeight="1" x14ac:dyDescent="0.15">
      <c r="A69" s="257">
        <v>2</v>
      </c>
      <c r="B69" s="1071" t="s">
        <v>575</v>
      </c>
      <c r="C69" s="1072"/>
      <c r="D69" s="1072"/>
      <c r="E69" s="1072"/>
      <c r="F69" s="1072"/>
      <c r="G69" s="1072"/>
      <c r="H69" s="1072"/>
      <c r="I69" s="1072"/>
      <c r="J69" s="1072"/>
      <c r="K69" s="1072"/>
      <c r="L69" s="1072"/>
      <c r="M69" s="1072"/>
      <c r="N69" s="1072"/>
      <c r="O69" s="1072"/>
      <c r="P69" s="1073"/>
      <c r="Q69" s="1066">
        <v>617</v>
      </c>
      <c r="R69" s="1060"/>
      <c r="S69" s="1060"/>
      <c r="T69" s="1060"/>
      <c r="U69" s="1060"/>
      <c r="V69" s="1060">
        <v>608</v>
      </c>
      <c r="W69" s="1060"/>
      <c r="X69" s="1060"/>
      <c r="Y69" s="1060"/>
      <c r="Z69" s="1060"/>
      <c r="AA69" s="1060">
        <v>8</v>
      </c>
      <c r="AB69" s="1060"/>
      <c r="AC69" s="1060"/>
      <c r="AD69" s="1060"/>
      <c r="AE69" s="1060"/>
      <c r="AF69" s="1060">
        <v>8</v>
      </c>
      <c r="AG69" s="1060"/>
      <c r="AH69" s="1060"/>
      <c r="AI69" s="1060"/>
      <c r="AJ69" s="1060"/>
      <c r="AK69" s="1060" t="s">
        <v>573</v>
      </c>
      <c r="AL69" s="1060"/>
      <c r="AM69" s="1060"/>
      <c r="AN69" s="1060"/>
      <c r="AO69" s="1060"/>
      <c r="AP69" s="1060">
        <v>627</v>
      </c>
      <c r="AQ69" s="1060"/>
      <c r="AR69" s="1060"/>
      <c r="AS69" s="1060"/>
      <c r="AT69" s="1060"/>
      <c r="AU69" s="1060">
        <v>79</v>
      </c>
      <c r="AV69" s="1060"/>
      <c r="AW69" s="1060"/>
      <c r="AX69" s="1060"/>
      <c r="AY69" s="1060"/>
      <c r="AZ69" s="1061"/>
      <c r="BA69" s="1061"/>
      <c r="BB69" s="1061"/>
      <c r="BC69" s="1061"/>
      <c r="BD69" s="1062"/>
      <c r="BE69" s="261"/>
      <c r="BF69" s="261"/>
      <c r="BG69" s="261"/>
      <c r="BH69" s="261"/>
      <c r="BI69" s="261"/>
      <c r="BJ69" s="261"/>
      <c r="BK69" s="261"/>
      <c r="BL69" s="261"/>
      <c r="BM69" s="261"/>
      <c r="BN69" s="261"/>
      <c r="BO69" s="261"/>
      <c r="BP69" s="261"/>
      <c r="BQ69" s="258">
        <v>63</v>
      </c>
      <c r="BR69" s="263"/>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2"/>
    </row>
    <row r="70" spans="1:131" s="243" customFormat="1" ht="26.25" customHeight="1" x14ac:dyDescent="0.15">
      <c r="A70" s="257">
        <v>3</v>
      </c>
      <c r="B70" s="1071" t="s">
        <v>576</v>
      </c>
      <c r="C70" s="1072"/>
      <c r="D70" s="1072"/>
      <c r="E70" s="1072"/>
      <c r="F70" s="1072"/>
      <c r="G70" s="1072"/>
      <c r="H70" s="1072"/>
      <c r="I70" s="1072"/>
      <c r="J70" s="1072"/>
      <c r="K70" s="1072"/>
      <c r="L70" s="1072"/>
      <c r="M70" s="1072"/>
      <c r="N70" s="1072"/>
      <c r="O70" s="1072"/>
      <c r="P70" s="1073"/>
      <c r="Q70" s="1066">
        <v>64</v>
      </c>
      <c r="R70" s="1060"/>
      <c r="S70" s="1060"/>
      <c r="T70" s="1060"/>
      <c r="U70" s="1060"/>
      <c r="V70" s="1060">
        <v>61</v>
      </c>
      <c r="W70" s="1060"/>
      <c r="X70" s="1060"/>
      <c r="Y70" s="1060"/>
      <c r="Z70" s="1060"/>
      <c r="AA70" s="1060">
        <v>3</v>
      </c>
      <c r="AB70" s="1060"/>
      <c r="AC70" s="1060"/>
      <c r="AD70" s="1060"/>
      <c r="AE70" s="1060"/>
      <c r="AF70" s="1060">
        <v>3</v>
      </c>
      <c r="AG70" s="1060"/>
      <c r="AH70" s="1060"/>
      <c r="AI70" s="1060"/>
      <c r="AJ70" s="1060"/>
      <c r="AK70" s="1060" t="s">
        <v>573</v>
      </c>
      <c r="AL70" s="1060"/>
      <c r="AM70" s="1060"/>
      <c r="AN70" s="1060"/>
      <c r="AO70" s="1060"/>
      <c r="AP70" s="1060">
        <v>21</v>
      </c>
      <c r="AQ70" s="1060"/>
      <c r="AR70" s="1060"/>
      <c r="AS70" s="1060"/>
      <c r="AT70" s="1060"/>
      <c r="AU70" s="1060">
        <v>11</v>
      </c>
      <c r="AV70" s="1060"/>
      <c r="AW70" s="1060"/>
      <c r="AX70" s="1060"/>
      <c r="AY70" s="1060"/>
      <c r="AZ70" s="1061"/>
      <c r="BA70" s="1061"/>
      <c r="BB70" s="1061"/>
      <c r="BC70" s="1061"/>
      <c r="BD70" s="1062"/>
      <c r="BE70" s="261"/>
      <c r="BF70" s="261"/>
      <c r="BG70" s="261"/>
      <c r="BH70" s="261"/>
      <c r="BI70" s="261"/>
      <c r="BJ70" s="261"/>
      <c r="BK70" s="261"/>
      <c r="BL70" s="261"/>
      <c r="BM70" s="261"/>
      <c r="BN70" s="261"/>
      <c r="BO70" s="261"/>
      <c r="BP70" s="261"/>
      <c r="BQ70" s="258">
        <v>64</v>
      </c>
      <c r="BR70" s="263"/>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2"/>
    </row>
    <row r="71" spans="1:131" s="243" customFormat="1" ht="26.25" customHeight="1" x14ac:dyDescent="0.15">
      <c r="A71" s="257">
        <v>4</v>
      </c>
      <c r="B71" s="1071" t="s">
        <v>577</v>
      </c>
      <c r="C71" s="1072"/>
      <c r="D71" s="1072"/>
      <c r="E71" s="1072"/>
      <c r="F71" s="1072"/>
      <c r="G71" s="1072"/>
      <c r="H71" s="1072"/>
      <c r="I71" s="1072"/>
      <c r="J71" s="1072"/>
      <c r="K71" s="1072"/>
      <c r="L71" s="1072"/>
      <c r="M71" s="1072"/>
      <c r="N71" s="1072"/>
      <c r="O71" s="1072"/>
      <c r="P71" s="1073"/>
      <c r="Q71" s="1066">
        <v>8778</v>
      </c>
      <c r="R71" s="1060"/>
      <c r="S71" s="1060"/>
      <c r="T71" s="1060"/>
      <c r="U71" s="1060"/>
      <c r="V71" s="1060">
        <v>8501</v>
      </c>
      <c r="W71" s="1060"/>
      <c r="X71" s="1060"/>
      <c r="Y71" s="1060"/>
      <c r="Z71" s="1060"/>
      <c r="AA71" s="1060">
        <v>276</v>
      </c>
      <c r="AB71" s="1060"/>
      <c r="AC71" s="1060"/>
      <c r="AD71" s="1060"/>
      <c r="AE71" s="1060"/>
      <c r="AF71" s="1060">
        <v>276</v>
      </c>
      <c r="AG71" s="1060"/>
      <c r="AH71" s="1060"/>
      <c r="AI71" s="1060"/>
      <c r="AJ71" s="1060"/>
      <c r="AK71" s="1060">
        <v>373</v>
      </c>
      <c r="AL71" s="1060"/>
      <c r="AM71" s="1060"/>
      <c r="AN71" s="1060"/>
      <c r="AO71" s="1060"/>
      <c r="AP71" s="1060" t="s">
        <v>573</v>
      </c>
      <c r="AQ71" s="1060"/>
      <c r="AR71" s="1060"/>
      <c r="AS71" s="1060"/>
      <c r="AT71" s="1060"/>
      <c r="AU71" s="1060" t="s">
        <v>573</v>
      </c>
      <c r="AV71" s="1060"/>
      <c r="AW71" s="1060"/>
      <c r="AX71" s="1060"/>
      <c r="AY71" s="1060"/>
      <c r="AZ71" s="1061"/>
      <c r="BA71" s="1061"/>
      <c r="BB71" s="1061"/>
      <c r="BC71" s="1061"/>
      <c r="BD71" s="1062"/>
      <c r="BE71" s="261"/>
      <c r="BF71" s="261"/>
      <c r="BG71" s="261"/>
      <c r="BH71" s="261"/>
      <c r="BI71" s="261"/>
      <c r="BJ71" s="261"/>
      <c r="BK71" s="261"/>
      <c r="BL71" s="261"/>
      <c r="BM71" s="261"/>
      <c r="BN71" s="261"/>
      <c r="BO71" s="261"/>
      <c r="BP71" s="261"/>
      <c r="BQ71" s="258">
        <v>65</v>
      </c>
      <c r="BR71" s="263"/>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2"/>
    </row>
    <row r="72" spans="1:131" s="243" customFormat="1" ht="26.25" customHeight="1" x14ac:dyDescent="0.15">
      <c r="A72" s="257">
        <v>5</v>
      </c>
      <c r="B72" s="1071" t="s">
        <v>578</v>
      </c>
      <c r="C72" s="1072"/>
      <c r="D72" s="1072"/>
      <c r="E72" s="1072"/>
      <c r="F72" s="1072"/>
      <c r="G72" s="1072"/>
      <c r="H72" s="1072"/>
      <c r="I72" s="1072"/>
      <c r="J72" s="1072"/>
      <c r="K72" s="1072"/>
      <c r="L72" s="1072"/>
      <c r="M72" s="1072"/>
      <c r="N72" s="1072"/>
      <c r="O72" s="1072"/>
      <c r="P72" s="1073"/>
      <c r="Q72" s="1066">
        <v>116</v>
      </c>
      <c r="R72" s="1060"/>
      <c r="S72" s="1060"/>
      <c r="T72" s="1060"/>
      <c r="U72" s="1060"/>
      <c r="V72" s="1060">
        <v>93</v>
      </c>
      <c r="W72" s="1060"/>
      <c r="X72" s="1060"/>
      <c r="Y72" s="1060"/>
      <c r="Z72" s="1060"/>
      <c r="AA72" s="1060">
        <v>23</v>
      </c>
      <c r="AB72" s="1060"/>
      <c r="AC72" s="1060"/>
      <c r="AD72" s="1060"/>
      <c r="AE72" s="1060"/>
      <c r="AF72" s="1060">
        <v>23</v>
      </c>
      <c r="AG72" s="1060"/>
      <c r="AH72" s="1060"/>
      <c r="AI72" s="1060"/>
      <c r="AJ72" s="1060"/>
      <c r="AK72" s="1060">
        <v>12</v>
      </c>
      <c r="AL72" s="1060"/>
      <c r="AM72" s="1060"/>
      <c r="AN72" s="1060"/>
      <c r="AO72" s="1060"/>
      <c r="AP72" s="1060" t="s">
        <v>573</v>
      </c>
      <c r="AQ72" s="1060"/>
      <c r="AR72" s="1060"/>
      <c r="AS72" s="1060"/>
      <c r="AT72" s="1060"/>
      <c r="AU72" s="1060" t="s">
        <v>573</v>
      </c>
      <c r="AV72" s="1060"/>
      <c r="AW72" s="1060"/>
      <c r="AX72" s="1060"/>
      <c r="AY72" s="1060"/>
      <c r="AZ72" s="1061"/>
      <c r="BA72" s="1061"/>
      <c r="BB72" s="1061"/>
      <c r="BC72" s="1061"/>
      <c r="BD72" s="1062"/>
      <c r="BE72" s="261"/>
      <c r="BF72" s="261"/>
      <c r="BG72" s="261"/>
      <c r="BH72" s="261"/>
      <c r="BI72" s="261"/>
      <c r="BJ72" s="261"/>
      <c r="BK72" s="261"/>
      <c r="BL72" s="261"/>
      <c r="BM72" s="261"/>
      <c r="BN72" s="261"/>
      <c r="BO72" s="261"/>
      <c r="BP72" s="261"/>
      <c r="BQ72" s="258">
        <v>66</v>
      </c>
      <c r="BR72" s="263"/>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2"/>
    </row>
    <row r="73" spans="1:131" s="243" customFormat="1" ht="26.25" customHeight="1" x14ac:dyDescent="0.15">
      <c r="A73" s="257">
        <v>6</v>
      </c>
      <c r="B73" s="1071" t="s">
        <v>579</v>
      </c>
      <c r="C73" s="1072"/>
      <c r="D73" s="1072"/>
      <c r="E73" s="1072"/>
      <c r="F73" s="1072"/>
      <c r="G73" s="1072"/>
      <c r="H73" s="1072"/>
      <c r="I73" s="1072"/>
      <c r="J73" s="1072"/>
      <c r="K73" s="1072"/>
      <c r="L73" s="1072"/>
      <c r="M73" s="1072"/>
      <c r="N73" s="1072"/>
      <c r="O73" s="1072"/>
      <c r="P73" s="1073"/>
      <c r="Q73" s="1066">
        <v>265</v>
      </c>
      <c r="R73" s="1060"/>
      <c r="S73" s="1060"/>
      <c r="T73" s="1060"/>
      <c r="U73" s="1060"/>
      <c r="V73" s="1060">
        <v>248</v>
      </c>
      <c r="W73" s="1060"/>
      <c r="X73" s="1060"/>
      <c r="Y73" s="1060"/>
      <c r="Z73" s="1060"/>
      <c r="AA73" s="1060">
        <v>17</v>
      </c>
      <c r="AB73" s="1060"/>
      <c r="AC73" s="1060"/>
      <c r="AD73" s="1060"/>
      <c r="AE73" s="1060"/>
      <c r="AF73" s="1060">
        <v>17</v>
      </c>
      <c r="AG73" s="1060"/>
      <c r="AH73" s="1060"/>
      <c r="AI73" s="1060"/>
      <c r="AJ73" s="1060"/>
      <c r="AK73" s="1060">
        <v>151</v>
      </c>
      <c r="AL73" s="1060"/>
      <c r="AM73" s="1060"/>
      <c r="AN73" s="1060"/>
      <c r="AO73" s="1060"/>
      <c r="AP73" s="1060" t="s">
        <v>573</v>
      </c>
      <c r="AQ73" s="1060"/>
      <c r="AR73" s="1060"/>
      <c r="AS73" s="1060"/>
      <c r="AT73" s="1060"/>
      <c r="AU73" s="1060" t="s">
        <v>573</v>
      </c>
      <c r="AV73" s="1060"/>
      <c r="AW73" s="1060"/>
      <c r="AX73" s="1060"/>
      <c r="AY73" s="1060"/>
      <c r="AZ73" s="1061"/>
      <c r="BA73" s="1061"/>
      <c r="BB73" s="1061"/>
      <c r="BC73" s="1061"/>
      <c r="BD73" s="1062"/>
      <c r="BE73" s="261"/>
      <c r="BF73" s="261"/>
      <c r="BG73" s="261"/>
      <c r="BH73" s="261"/>
      <c r="BI73" s="261"/>
      <c r="BJ73" s="261"/>
      <c r="BK73" s="261"/>
      <c r="BL73" s="261"/>
      <c r="BM73" s="261"/>
      <c r="BN73" s="261"/>
      <c r="BO73" s="261"/>
      <c r="BP73" s="261"/>
      <c r="BQ73" s="258">
        <v>67</v>
      </c>
      <c r="BR73" s="263"/>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2"/>
    </row>
    <row r="74" spans="1:131" s="243" customFormat="1" ht="26.25" customHeight="1" x14ac:dyDescent="0.15">
      <c r="A74" s="257">
        <v>7</v>
      </c>
      <c r="B74" s="1071" t="s">
        <v>580</v>
      </c>
      <c r="C74" s="1072"/>
      <c r="D74" s="1072"/>
      <c r="E74" s="1072"/>
      <c r="F74" s="1072"/>
      <c r="G74" s="1072"/>
      <c r="H74" s="1072"/>
      <c r="I74" s="1072"/>
      <c r="J74" s="1072"/>
      <c r="K74" s="1072"/>
      <c r="L74" s="1072"/>
      <c r="M74" s="1072"/>
      <c r="N74" s="1072"/>
      <c r="O74" s="1072"/>
      <c r="P74" s="1073"/>
      <c r="Q74" s="1066">
        <v>545</v>
      </c>
      <c r="R74" s="1060"/>
      <c r="S74" s="1060"/>
      <c r="T74" s="1060"/>
      <c r="U74" s="1060"/>
      <c r="V74" s="1060">
        <v>409</v>
      </c>
      <c r="W74" s="1060"/>
      <c r="X74" s="1060"/>
      <c r="Y74" s="1060"/>
      <c r="Z74" s="1060"/>
      <c r="AA74" s="1060">
        <v>136</v>
      </c>
      <c r="AB74" s="1060"/>
      <c r="AC74" s="1060"/>
      <c r="AD74" s="1060"/>
      <c r="AE74" s="1060"/>
      <c r="AF74" s="1060">
        <v>136</v>
      </c>
      <c r="AG74" s="1060"/>
      <c r="AH74" s="1060"/>
      <c r="AI74" s="1060"/>
      <c r="AJ74" s="1060"/>
      <c r="AK74" s="1060" t="s">
        <v>573</v>
      </c>
      <c r="AL74" s="1060"/>
      <c r="AM74" s="1060"/>
      <c r="AN74" s="1060"/>
      <c r="AO74" s="1060"/>
      <c r="AP74" s="1060" t="s">
        <v>573</v>
      </c>
      <c r="AQ74" s="1060"/>
      <c r="AR74" s="1060"/>
      <c r="AS74" s="1060"/>
      <c r="AT74" s="1060"/>
      <c r="AU74" s="1060" t="s">
        <v>573</v>
      </c>
      <c r="AV74" s="1060"/>
      <c r="AW74" s="1060"/>
      <c r="AX74" s="1060"/>
      <c r="AY74" s="1060"/>
      <c r="AZ74" s="1061"/>
      <c r="BA74" s="1061"/>
      <c r="BB74" s="1061"/>
      <c r="BC74" s="1061"/>
      <c r="BD74" s="1062"/>
      <c r="BE74" s="261"/>
      <c r="BF74" s="261"/>
      <c r="BG74" s="261"/>
      <c r="BH74" s="261"/>
      <c r="BI74" s="261"/>
      <c r="BJ74" s="261"/>
      <c r="BK74" s="261"/>
      <c r="BL74" s="261"/>
      <c r="BM74" s="261"/>
      <c r="BN74" s="261"/>
      <c r="BO74" s="261"/>
      <c r="BP74" s="261"/>
      <c r="BQ74" s="258">
        <v>68</v>
      </c>
      <c r="BR74" s="263"/>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2"/>
    </row>
    <row r="75" spans="1:131" s="243" customFormat="1" ht="26.25" customHeight="1" x14ac:dyDescent="0.15">
      <c r="A75" s="257">
        <v>8</v>
      </c>
      <c r="B75" s="1071" t="s">
        <v>581</v>
      </c>
      <c r="C75" s="1072"/>
      <c r="D75" s="1072"/>
      <c r="E75" s="1072"/>
      <c r="F75" s="1072"/>
      <c r="G75" s="1072"/>
      <c r="H75" s="1072"/>
      <c r="I75" s="1072"/>
      <c r="J75" s="1072"/>
      <c r="K75" s="1072"/>
      <c r="L75" s="1072"/>
      <c r="M75" s="1072"/>
      <c r="N75" s="1072"/>
      <c r="O75" s="1072"/>
      <c r="P75" s="1073"/>
      <c r="Q75" s="1067">
        <v>152075</v>
      </c>
      <c r="R75" s="1068"/>
      <c r="S75" s="1068"/>
      <c r="T75" s="1068"/>
      <c r="U75" s="1069"/>
      <c r="V75" s="1070">
        <v>147885</v>
      </c>
      <c r="W75" s="1068"/>
      <c r="X75" s="1068"/>
      <c r="Y75" s="1068"/>
      <c r="Z75" s="1069"/>
      <c r="AA75" s="1070">
        <v>4190</v>
      </c>
      <c r="AB75" s="1068"/>
      <c r="AC75" s="1068"/>
      <c r="AD75" s="1068"/>
      <c r="AE75" s="1069"/>
      <c r="AF75" s="1070">
        <v>4190</v>
      </c>
      <c r="AG75" s="1068"/>
      <c r="AH75" s="1068"/>
      <c r="AI75" s="1068"/>
      <c r="AJ75" s="1069"/>
      <c r="AK75" s="1070">
        <v>1425</v>
      </c>
      <c r="AL75" s="1068"/>
      <c r="AM75" s="1068"/>
      <c r="AN75" s="1068"/>
      <c r="AO75" s="1069"/>
      <c r="AP75" s="1060" t="s">
        <v>573</v>
      </c>
      <c r="AQ75" s="1060"/>
      <c r="AR75" s="1060"/>
      <c r="AS75" s="1060"/>
      <c r="AT75" s="1060"/>
      <c r="AU75" s="1060" t="s">
        <v>573</v>
      </c>
      <c r="AV75" s="1060"/>
      <c r="AW75" s="1060"/>
      <c r="AX75" s="1060"/>
      <c r="AY75" s="1060"/>
      <c r="AZ75" s="1061"/>
      <c r="BA75" s="1061"/>
      <c r="BB75" s="1061"/>
      <c r="BC75" s="1061"/>
      <c r="BD75" s="1062"/>
      <c r="BE75" s="261"/>
      <c r="BF75" s="261"/>
      <c r="BG75" s="261"/>
      <c r="BH75" s="261"/>
      <c r="BI75" s="261"/>
      <c r="BJ75" s="261"/>
      <c r="BK75" s="261"/>
      <c r="BL75" s="261"/>
      <c r="BM75" s="261"/>
      <c r="BN75" s="261"/>
      <c r="BO75" s="261"/>
      <c r="BP75" s="261"/>
      <c r="BQ75" s="258">
        <v>69</v>
      </c>
      <c r="BR75" s="263"/>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2"/>
    </row>
    <row r="76" spans="1:131" s="243" customFormat="1" ht="26.25" customHeight="1" x14ac:dyDescent="0.15">
      <c r="A76" s="257">
        <v>9</v>
      </c>
      <c r="B76" s="1071" t="s">
        <v>582</v>
      </c>
      <c r="C76" s="1072"/>
      <c r="D76" s="1072"/>
      <c r="E76" s="1072"/>
      <c r="F76" s="1072"/>
      <c r="G76" s="1072"/>
      <c r="H76" s="1072"/>
      <c r="I76" s="1072"/>
      <c r="J76" s="1072"/>
      <c r="K76" s="1072"/>
      <c r="L76" s="1072"/>
      <c r="M76" s="1072"/>
      <c r="N76" s="1072"/>
      <c r="O76" s="1072"/>
      <c r="P76" s="1073"/>
      <c r="Q76" s="1067">
        <v>729</v>
      </c>
      <c r="R76" s="1068"/>
      <c r="S76" s="1068"/>
      <c r="T76" s="1068"/>
      <c r="U76" s="1069"/>
      <c r="V76" s="1070">
        <v>719</v>
      </c>
      <c r="W76" s="1068"/>
      <c r="X76" s="1068"/>
      <c r="Y76" s="1068"/>
      <c r="Z76" s="1069"/>
      <c r="AA76" s="1070">
        <v>10</v>
      </c>
      <c r="AB76" s="1068"/>
      <c r="AC76" s="1068"/>
      <c r="AD76" s="1068"/>
      <c r="AE76" s="1069"/>
      <c r="AF76" s="1070">
        <v>10</v>
      </c>
      <c r="AG76" s="1068"/>
      <c r="AH76" s="1068"/>
      <c r="AI76" s="1068"/>
      <c r="AJ76" s="1069"/>
      <c r="AK76" s="1070" t="s">
        <v>573</v>
      </c>
      <c r="AL76" s="1068"/>
      <c r="AM76" s="1068"/>
      <c r="AN76" s="1068"/>
      <c r="AO76" s="1069"/>
      <c r="AP76" s="1060" t="s">
        <v>573</v>
      </c>
      <c r="AQ76" s="1060"/>
      <c r="AR76" s="1060"/>
      <c r="AS76" s="1060"/>
      <c r="AT76" s="1060"/>
      <c r="AU76" s="1060" t="s">
        <v>573</v>
      </c>
      <c r="AV76" s="1060"/>
      <c r="AW76" s="1060"/>
      <c r="AX76" s="1060"/>
      <c r="AY76" s="1060"/>
      <c r="AZ76" s="1061"/>
      <c r="BA76" s="1061"/>
      <c r="BB76" s="1061"/>
      <c r="BC76" s="1061"/>
      <c r="BD76" s="1062"/>
      <c r="BE76" s="261"/>
      <c r="BF76" s="261"/>
      <c r="BG76" s="261"/>
      <c r="BH76" s="261"/>
      <c r="BI76" s="261"/>
      <c r="BJ76" s="261"/>
      <c r="BK76" s="261"/>
      <c r="BL76" s="261"/>
      <c r="BM76" s="261"/>
      <c r="BN76" s="261"/>
      <c r="BO76" s="261"/>
      <c r="BP76" s="261"/>
      <c r="BQ76" s="258">
        <v>70</v>
      </c>
      <c r="BR76" s="263"/>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2"/>
    </row>
    <row r="77" spans="1:131" s="243" customFormat="1" ht="26.25" customHeight="1" x14ac:dyDescent="0.15">
      <c r="A77" s="257">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1"/>
      <c r="BF77" s="261"/>
      <c r="BG77" s="261"/>
      <c r="BH77" s="261"/>
      <c r="BI77" s="261"/>
      <c r="BJ77" s="261"/>
      <c r="BK77" s="261"/>
      <c r="BL77" s="261"/>
      <c r="BM77" s="261"/>
      <c r="BN77" s="261"/>
      <c r="BO77" s="261"/>
      <c r="BP77" s="261"/>
      <c r="BQ77" s="258">
        <v>71</v>
      </c>
      <c r="BR77" s="263"/>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2"/>
    </row>
    <row r="78" spans="1:131" s="243" customFormat="1" ht="26.25" customHeight="1" x14ac:dyDescent="0.15">
      <c r="A78" s="257">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1"/>
      <c r="BF78" s="261"/>
      <c r="BG78" s="261"/>
      <c r="BH78" s="261"/>
      <c r="BI78" s="261"/>
      <c r="BJ78" s="264"/>
      <c r="BK78" s="264"/>
      <c r="BL78" s="264"/>
      <c r="BM78" s="264"/>
      <c r="BN78" s="264"/>
      <c r="BO78" s="261"/>
      <c r="BP78" s="261"/>
      <c r="BQ78" s="258">
        <v>72</v>
      </c>
      <c r="BR78" s="263"/>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2"/>
    </row>
    <row r="79" spans="1:131" s="243" customFormat="1" ht="26.25" customHeight="1" x14ac:dyDescent="0.15">
      <c r="A79" s="257">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1"/>
      <c r="BF79" s="261"/>
      <c r="BG79" s="261"/>
      <c r="BH79" s="261"/>
      <c r="BI79" s="261"/>
      <c r="BJ79" s="264"/>
      <c r="BK79" s="264"/>
      <c r="BL79" s="264"/>
      <c r="BM79" s="264"/>
      <c r="BN79" s="264"/>
      <c r="BO79" s="261"/>
      <c r="BP79" s="261"/>
      <c r="BQ79" s="258">
        <v>73</v>
      </c>
      <c r="BR79" s="263"/>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2"/>
    </row>
    <row r="80" spans="1:131" s="243" customFormat="1" ht="26.25" customHeight="1" x14ac:dyDescent="0.15">
      <c r="A80" s="257">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1"/>
      <c r="BF80" s="261"/>
      <c r="BG80" s="261"/>
      <c r="BH80" s="261"/>
      <c r="BI80" s="261"/>
      <c r="BJ80" s="261"/>
      <c r="BK80" s="261"/>
      <c r="BL80" s="261"/>
      <c r="BM80" s="261"/>
      <c r="BN80" s="261"/>
      <c r="BO80" s="261"/>
      <c r="BP80" s="261"/>
      <c r="BQ80" s="258">
        <v>74</v>
      </c>
      <c r="BR80" s="263"/>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2"/>
    </row>
    <row r="81" spans="1:131" s="243" customFormat="1" ht="26.25" customHeight="1" x14ac:dyDescent="0.15">
      <c r="A81" s="257">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1"/>
      <c r="BF81" s="261"/>
      <c r="BG81" s="261"/>
      <c r="BH81" s="261"/>
      <c r="BI81" s="261"/>
      <c r="BJ81" s="261"/>
      <c r="BK81" s="261"/>
      <c r="BL81" s="261"/>
      <c r="BM81" s="261"/>
      <c r="BN81" s="261"/>
      <c r="BO81" s="261"/>
      <c r="BP81" s="261"/>
      <c r="BQ81" s="258">
        <v>75</v>
      </c>
      <c r="BR81" s="263"/>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2"/>
    </row>
    <row r="82" spans="1:131" s="243" customFormat="1" ht="26.25" customHeight="1" x14ac:dyDescent="0.15">
      <c r="A82" s="257">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1"/>
      <c r="BF82" s="261"/>
      <c r="BG82" s="261"/>
      <c r="BH82" s="261"/>
      <c r="BI82" s="261"/>
      <c r="BJ82" s="261"/>
      <c r="BK82" s="261"/>
      <c r="BL82" s="261"/>
      <c r="BM82" s="261"/>
      <c r="BN82" s="261"/>
      <c r="BO82" s="261"/>
      <c r="BP82" s="261"/>
      <c r="BQ82" s="258">
        <v>76</v>
      </c>
      <c r="BR82" s="263"/>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2"/>
    </row>
    <row r="83" spans="1:131" s="243" customFormat="1" ht="26.25" customHeight="1" x14ac:dyDescent="0.15">
      <c r="A83" s="257">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1"/>
      <c r="BF83" s="261"/>
      <c r="BG83" s="261"/>
      <c r="BH83" s="261"/>
      <c r="BI83" s="261"/>
      <c r="BJ83" s="261"/>
      <c r="BK83" s="261"/>
      <c r="BL83" s="261"/>
      <c r="BM83" s="261"/>
      <c r="BN83" s="261"/>
      <c r="BO83" s="261"/>
      <c r="BP83" s="261"/>
      <c r="BQ83" s="258">
        <v>77</v>
      </c>
      <c r="BR83" s="263"/>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2"/>
    </row>
    <row r="84" spans="1:131" s="243" customFormat="1" ht="26.25" customHeight="1" x14ac:dyDescent="0.15">
      <c r="A84" s="257">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1"/>
      <c r="BF84" s="261"/>
      <c r="BG84" s="261"/>
      <c r="BH84" s="261"/>
      <c r="BI84" s="261"/>
      <c r="BJ84" s="261"/>
      <c r="BK84" s="261"/>
      <c r="BL84" s="261"/>
      <c r="BM84" s="261"/>
      <c r="BN84" s="261"/>
      <c r="BO84" s="261"/>
      <c r="BP84" s="261"/>
      <c r="BQ84" s="258">
        <v>78</v>
      </c>
      <c r="BR84" s="263"/>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2"/>
    </row>
    <row r="85" spans="1:131" s="243" customFormat="1" ht="26.25" customHeight="1" x14ac:dyDescent="0.15">
      <c r="A85" s="257">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1"/>
      <c r="BF85" s="261"/>
      <c r="BG85" s="261"/>
      <c r="BH85" s="261"/>
      <c r="BI85" s="261"/>
      <c r="BJ85" s="261"/>
      <c r="BK85" s="261"/>
      <c r="BL85" s="261"/>
      <c r="BM85" s="261"/>
      <c r="BN85" s="261"/>
      <c r="BO85" s="261"/>
      <c r="BP85" s="261"/>
      <c r="BQ85" s="258">
        <v>79</v>
      </c>
      <c r="BR85" s="263"/>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2"/>
    </row>
    <row r="86" spans="1:131" s="243" customFormat="1" ht="26.25" customHeight="1" x14ac:dyDescent="0.15">
      <c r="A86" s="257">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1"/>
      <c r="BF86" s="261"/>
      <c r="BG86" s="261"/>
      <c r="BH86" s="261"/>
      <c r="BI86" s="261"/>
      <c r="BJ86" s="261"/>
      <c r="BK86" s="261"/>
      <c r="BL86" s="261"/>
      <c r="BM86" s="261"/>
      <c r="BN86" s="261"/>
      <c r="BO86" s="261"/>
      <c r="BP86" s="261"/>
      <c r="BQ86" s="258">
        <v>80</v>
      </c>
      <c r="BR86" s="263"/>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2"/>
    </row>
    <row r="87" spans="1:131" s="243" customFormat="1" ht="26.25" customHeight="1" x14ac:dyDescent="0.15">
      <c r="A87" s="265">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1"/>
      <c r="BF87" s="261"/>
      <c r="BG87" s="261"/>
      <c r="BH87" s="261"/>
      <c r="BI87" s="261"/>
      <c r="BJ87" s="261"/>
      <c r="BK87" s="261"/>
      <c r="BL87" s="261"/>
      <c r="BM87" s="261"/>
      <c r="BN87" s="261"/>
      <c r="BO87" s="261"/>
      <c r="BP87" s="261"/>
      <c r="BQ87" s="258">
        <v>81</v>
      </c>
      <c r="BR87" s="263"/>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2"/>
    </row>
    <row r="88" spans="1:131" s="243" customFormat="1" ht="26.25" customHeight="1" thickBot="1" x14ac:dyDescent="0.2">
      <c r="A88" s="260" t="s">
        <v>383</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4681</v>
      </c>
      <c r="AG88" s="1048"/>
      <c r="AH88" s="1048"/>
      <c r="AI88" s="1048"/>
      <c r="AJ88" s="1048"/>
      <c r="AK88" s="1052"/>
      <c r="AL88" s="1052"/>
      <c r="AM88" s="1052"/>
      <c r="AN88" s="1052"/>
      <c r="AO88" s="1052"/>
      <c r="AP88" s="1048">
        <v>822</v>
      </c>
      <c r="AQ88" s="1048"/>
      <c r="AR88" s="1048"/>
      <c r="AS88" s="1048"/>
      <c r="AT88" s="1048"/>
      <c r="AU88" s="1048">
        <v>109</v>
      </c>
      <c r="AV88" s="1048"/>
      <c r="AW88" s="1048"/>
      <c r="AX88" s="1048"/>
      <c r="AY88" s="1048"/>
      <c r="AZ88" s="1049"/>
      <c r="BA88" s="1049"/>
      <c r="BB88" s="1049"/>
      <c r="BC88" s="1049"/>
      <c r="BD88" s="1050"/>
      <c r="BE88" s="261"/>
      <c r="BF88" s="261"/>
      <c r="BG88" s="261"/>
      <c r="BH88" s="261"/>
      <c r="BI88" s="261"/>
      <c r="BJ88" s="261"/>
      <c r="BK88" s="261"/>
      <c r="BL88" s="261"/>
      <c r="BM88" s="261"/>
      <c r="BN88" s="261"/>
      <c r="BO88" s="261"/>
      <c r="BP88" s="261"/>
      <c r="BQ88" s="258">
        <v>82</v>
      </c>
      <c r="BR88" s="263"/>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383</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t="s">
        <v>583</v>
      </c>
      <c r="CS102" s="1040"/>
      <c r="CT102" s="1040"/>
      <c r="CU102" s="1040"/>
      <c r="CV102" s="1041"/>
      <c r="CW102" s="1039" t="s">
        <v>583</v>
      </c>
      <c r="CX102" s="1040"/>
      <c r="CY102" s="1040"/>
      <c r="CZ102" s="1040"/>
      <c r="DA102" s="1041"/>
      <c r="DB102" s="1039" t="s">
        <v>583</v>
      </c>
      <c r="DC102" s="1040"/>
      <c r="DD102" s="1040"/>
      <c r="DE102" s="1040"/>
      <c r="DF102" s="1041"/>
      <c r="DG102" s="1039" t="s">
        <v>583</v>
      </c>
      <c r="DH102" s="1040"/>
      <c r="DI102" s="1040"/>
      <c r="DJ102" s="1040"/>
      <c r="DK102" s="1041"/>
      <c r="DL102" s="1039" t="s">
        <v>583</v>
      </c>
      <c r="DM102" s="1040"/>
      <c r="DN102" s="1040"/>
      <c r="DO102" s="1040"/>
      <c r="DP102" s="1041"/>
      <c r="DQ102" s="1039" t="s">
        <v>583</v>
      </c>
      <c r="DR102" s="1040"/>
      <c r="DS102" s="1040"/>
      <c r="DT102" s="1040"/>
      <c r="DU102" s="1041"/>
      <c r="DV102" s="1022"/>
      <c r="DW102" s="1023"/>
      <c r="DX102" s="1023"/>
      <c r="DY102" s="1023"/>
      <c r="DZ102" s="1024"/>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416</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417</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2"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303</v>
      </c>
      <c r="AG109" s="983"/>
      <c r="AH109" s="983"/>
      <c r="AI109" s="983"/>
      <c r="AJ109" s="984"/>
      <c r="AK109" s="985" t="s">
        <v>302</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303</v>
      </c>
      <c r="BW109" s="983"/>
      <c r="BX109" s="983"/>
      <c r="BY109" s="983"/>
      <c r="BZ109" s="984"/>
      <c r="CA109" s="985" t="s">
        <v>302</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303</v>
      </c>
      <c r="DM109" s="983"/>
      <c r="DN109" s="983"/>
      <c r="DO109" s="983"/>
      <c r="DP109" s="984"/>
      <c r="DQ109" s="985" t="s">
        <v>302</v>
      </c>
      <c r="DR109" s="983"/>
      <c r="DS109" s="983"/>
      <c r="DT109" s="983"/>
      <c r="DU109" s="984"/>
      <c r="DV109" s="985" t="s">
        <v>422</v>
      </c>
      <c r="DW109" s="983"/>
      <c r="DX109" s="983"/>
      <c r="DY109" s="983"/>
      <c r="DZ109" s="1014"/>
    </row>
    <row r="110" spans="1:131" s="242"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330546</v>
      </c>
      <c r="AB110" s="976"/>
      <c r="AC110" s="976"/>
      <c r="AD110" s="976"/>
      <c r="AE110" s="977"/>
      <c r="AF110" s="978">
        <v>304690</v>
      </c>
      <c r="AG110" s="976"/>
      <c r="AH110" s="976"/>
      <c r="AI110" s="976"/>
      <c r="AJ110" s="977"/>
      <c r="AK110" s="978">
        <v>309588</v>
      </c>
      <c r="AL110" s="976"/>
      <c r="AM110" s="976"/>
      <c r="AN110" s="976"/>
      <c r="AO110" s="977"/>
      <c r="AP110" s="979">
        <v>17.600000000000001</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2932273</v>
      </c>
      <c r="BR110" s="923"/>
      <c r="BS110" s="923"/>
      <c r="BT110" s="923"/>
      <c r="BU110" s="923"/>
      <c r="BV110" s="923">
        <v>2897145</v>
      </c>
      <c r="BW110" s="923"/>
      <c r="BX110" s="923"/>
      <c r="BY110" s="923"/>
      <c r="BZ110" s="923"/>
      <c r="CA110" s="923">
        <v>3047138</v>
      </c>
      <c r="CB110" s="923"/>
      <c r="CC110" s="923"/>
      <c r="CD110" s="923"/>
      <c r="CE110" s="923"/>
      <c r="CF110" s="947">
        <v>172.9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127</v>
      </c>
      <c r="DM110" s="923"/>
      <c r="DN110" s="923"/>
      <c r="DO110" s="923"/>
      <c r="DP110" s="923"/>
      <c r="DQ110" s="923" t="s">
        <v>429</v>
      </c>
      <c r="DR110" s="923"/>
      <c r="DS110" s="923"/>
      <c r="DT110" s="923"/>
      <c r="DU110" s="923"/>
      <c r="DV110" s="924" t="s">
        <v>127</v>
      </c>
      <c r="DW110" s="924"/>
      <c r="DX110" s="924"/>
      <c r="DY110" s="924"/>
      <c r="DZ110" s="925"/>
    </row>
    <row r="111" spans="1:131" s="242"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428</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3222</v>
      </c>
      <c r="BR111" s="895"/>
      <c r="BS111" s="895"/>
      <c r="BT111" s="895"/>
      <c r="BU111" s="895"/>
      <c r="BV111" s="895">
        <v>2119</v>
      </c>
      <c r="BW111" s="895"/>
      <c r="BX111" s="895"/>
      <c r="BY111" s="895"/>
      <c r="BZ111" s="895"/>
      <c r="CA111" s="895">
        <v>2009</v>
      </c>
      <c r="CB111" s="895"/>
      <c r="CC111" s="895"/>
      <c r="CD111" s="895"/>
      <c r="CE111" s="895"/>
      <c r="CF111" s="956">
        <v>0.1</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429</v>
      </c>
      <c r="DM111" s="895"/>
      <c r="DN111" s="895"/>
      <c r="DO111" s="895"/>
      <c r="DP111" s="895"/>
      <c r="DQ111" s="895" t="s">
        <v>127</v>
      </c>
      <c r="DR111" s="895"/>
      <c r="DS111" s="895"/>
      <c r="DT111" s="895"/>
      <c r="DU111" s="895"/>
      <c r="DV111" s="872" t="s">
        <v>127</v>
      </c>
      <c r="DW111" s="872"/>
      <c r="DX111" s="872"/>
      <c r="DY111" s="872"/>
      <c r="DZ111" s="873"/>
    </row>
    <row r="112" spans="1:131" s="242"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429</v>
      </c>
      <c r="AB112" s="858"/>
      <c r="AC112" s="858"/>
      <c r="AD112" s="858"/>
      <c r="AE112" s="859"/>
      <c r="AF112" s="860" t="s">
        <v>429</v>
      </c>
      <c r="AG112" s="858"/>
      <c r="AH112" s="858"/>
      <c r="AI112" s="858"/>
      <c r="AJ112" s="859"/>
      <c r="AK112" s="860" t="s">
        <v>429</v>
      </c>
      <c r="AL112" s="858"/>
      <c r="AM112" s="858"/>
      <c r="AN112" s="858"/>
      <c r="AO112" s="859"/>
      <c r="AP112" s="905" t="s">
        <v>429</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1608287</v>
      </c>
      <c r="BR112" s="895"/>
      <c r="BS112" s="895"/>
      <c r="BT112" s="895"/>
      <c r="BU112" s="895"/>
      <c r="BV112" s="895">
        <v>1700651</v>
      </c>
      <c r="BW112" s="895"/>
      <c r="BX112" s="895"/>
      <c r="BY112" s="895"/>
      <c r="BZ112" s="895"/>
      <c r="CA112" s="895">
        <v>1737786</v>
      </c>
      <c r="CB112" s="895"/>
      <c r="CC112" s="895"/>
      <c r="CD112" s="895"/>
      <c r="CE112" s="895"/>
      <c r="CF112" s="956">
        <v>98.6</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429</v>
      </c>
      <c r="DH112" s="895"/>
      <c r="DI112" s="895"/>
      <c r="DJ112" s="895"/>
      <c r="DK112" s="895"/>
      <c r="DL112" s="895" t="s">
        <v>429</v>
      </c>
      <c r="DM112" s="895"/>
      <c r="DN112" s="895"/>
      <c r="DO112" s="895"/>
      <c r="DP112" s="895"/>
      <c r="DQ112" s="895" t="s">
        <v>429</v>
      </c>
      <c r="DR112" s="895"/>
      <c r="DS112" s="895"/>
      <c r="DT112" s="895"/>
      <c r="DU112" s="895"/>
      <c r="DV112" s="872" t="s">
        <v>429</v>
      </c>
      <c r="DW112" s="872"/>
      <c r="DX112" s="872"/>
      <c r="DY112" s="872"/>
      <c r="DZ112" s="873"/>
    </row>
    <row r="113" spans="1:130" s="242"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107167</v>
      </c>
      <c r="AB113" s="1004"/>
      <c r="AC113" s="1004"/>
      <c r="AD113" s="1004"/>
      <c r="AE113" s="1005"/>
      <c r="AF113" s="1006">
        <v>139991</v>
      </c>
      <c r="AG113" s="1004"/>
      <c r="AH113" s="1004"/>
      <c r="AI113" s="1004"/>
      <c r="AJ113" s="1005"/>
      <c r="AK113" s="1006">
        <v>158133</v>
      </c>
      <c r="AL113" s="1004"/>
      <c r="AM113" s="1004"/>
      <c r="AN113" s="1004"/>
      <c r="AO113" s="1005"/>
      <c r="AP113" s="1007">
        <v>9</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143751</v>
      </c>
      <c r="BR113" s="895"/>
      <c r="BS113" s="895"/>
      <c r="BT113" s="895"/>
      <c r="BU113" s="895"/>
      <c r="BV113" s="895">
        <v>120455</v>
      </c>
      <c r="BW113" s="895"/>
      <c r="BX113" s="895"/>
      <c r="BY113" s="895"/>
      <c r="BZ113" s="895"/>
      <c r="CA113" s="895">
        <v>109072</v>
      </c>
      <c r="CB113" s="895"/>
      <c r="CC113" s="895"/>
      <c r="CD113" s="895"/>
      <c r="CE113" s="895"/>
      <c r="CF113" s="956">
        <v>6.2</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429</v>
      </c>
      <c r="DH113" s="858"/>
      <c r="DI113" s="858"/>
      <c r="DJ113" s="858"/>
      <c r="DK113" s="859"/>
      <c r="DL113" s="860" t="s">
        <v>429</v>
      </c>
      <c r="DM113" s="858"/>
      <c r="DN113" s="858"/>
      <c r="DO113" s="858"/>
      <c r="DP113" s="859"/>
      <c r="DQ113" s="860" t="s">
        <v>429</v>
      </c>
      <c r="DR113" s="858"/>
      <c r="DS113" s="858"/>
      <c r="DT113" s="858"/>
      <c r="DU113" s="859"/>
      <c r="DV113" s="905" t="s">
        <v>429</v>
      </c>
      <c r="DW113" s="906"/>
      <c r="DX113" s="906"/>
      <c r="DY113" s="906"/>
      <c r="DZ113" s="907"/>
    </row>
    <row r="114" spans="1:130" s="242"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17485</v>
      </c>
      <c r="AB114" s="858"/>
      <c r="AC114" s="858"/>
      <c r="AD114" s="858"/>
      <c r="AE114" s="859"/>
      <c r="AF114" s="860">
        <v>20277</v>
      </c>
      <c r="AG114" s="858"/>
      <c r="AH114" s="858"/>
      <c r="AI114" s="858"/>
      <c r="AJ114" s="859"/>
      <c r="AK114" s="860">
        <v>19474</v>
      </c>
      <c r="AL114" s="858"/>
      <c r="AM114" s="858"/>
      <c r="AN114" s="858"/>
      <c r="AO114" s="859"/>
      <c r="AP114" s="905">
        <v>1.1000000000000001</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459063</v>
      </c>
      <c r="BR114" s="895"/>
      <c r="BS114" s="895"/>
      <c r="BT114" s="895"/>
      <c r="BU114" s="895"/>
      <c r="BV114" s="895">
        <v>369954</v>
      </c>
      <c r="BW114" s="895"/>
      <c r="BX114" s="895"/>
      <c r="BY114" s="895"/>
      <c r="BZ114" s="895"/>
      <c r="CA114" s="895">
        <v>313787</v>
      </c>
      <c r="CB114" s="895"/>
      <c r="CC114" s="895"/>
      <c r="CD114" s="895"/>
      <c r="CE114" s="895"/>
      <c r="CF114" s="956">
        <v>17.8</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429</v>
      </c>
      <c r="DH114" s="858"/>
      <c r="DI114" s="858"/>
      <c r="DJ114" s="858"/>
      <c r="DK114" s="859"/>
      <c r="DL114" s="860" t="s">
        <v>429</v>
      </c>
      <c r="DM114" s="858"/>
      <c r="DN114" s="858"/>
      <c r="DO114" s="858"/>
      <c r="DP114" s="859"/>
      <c r="DQ114" s="860" t="s">
        <v>429</v>
      </c>
      <c r="DR114" s="858"/>
      <c r="DS114" s="858"/>
      <c r="DT114" s="858"/>
      <c r="DU114" s="859"/>
      <c r="DV114" s="905" t="s">
        <v>429</v>
      </c>
      <c r="DW114" s="906"/>
      <c r="DX114" s="906"/>
      <c r="DY114" s="906"/>
      <c r="DZ114" s="907"/>
    </row>
    <row r="115" spans="1:130" s="242" customFormat="1" ht="26.25" customHeight="1" x14ac:dyDescent="0.15">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585</v>
      </c>
      <c r="AB115" s="1004"/>
      <c r="AC115" s="1004"/>
      <c r="AD115" s="1004"/>
      <c r="AE115" s="1005"/>
      <c r="AF115" s="1006">
        <v>584</v>
      </c>
      <c r="AG115" s="1004"/>
      <c r="AH115" s="1004"/>
      <c r="AI115" s="1004"/>
      <c r="AJ115" s="1005"/>
      <c r="AK115" s="1006">
        <v>617</v>
      </c>
      <c r="AL115" s="1004"/>
      <c r="AM115" s="1004"/>
      <c r="AN115" s="1004"/>
      <c r="AO115" s="1005"/>
      <c r="AP115" s="1007">
        <v>0</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429</v>
      </c>
      <c r="BR115" s="895"/>
      <c r="BS115" s="895"/>
      <c r="BT115" s="895"/>
      <c r="BU115" s="895"/>
      <c r="BV115" s="895" t="s">
        <v>429</v>
      </c>
      <c r="BW115" s="895"/>
      <c r="BX115" s="895"/>
      <c r="BY115" s="895"/>
      <c r="BZ115" s="895"/>
      <c r="CA115" s="895" t="s">
        <v>429</v>
      </c>
      <c r="CB115" s="895"/>
      <c r="CC115" s="895"/>
      <c r="CD115" s="895"/>
      <c r="CE115" s="895"/>
      <c r="CF115" s="956" t="s">
        <v>429</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429</v>
      </c>
      <c r="DM115" s="858"/>
      <c r="DN115" s="858"/>
      <c r="DO115" s="858"/>
      <c r="DP115" s="859"/>
      <c r="DQ115" s="860" t="s">
        <v>429</v>
      </c>
      <c r="DR115" s="858"/>
      <c r="DS115" s="858"/>
      <c r="DT115" s="858"/>
      <c r="DU115" s="859"/>
      <c r="DV115" s="905" t="s">
        <v>127</v>
      </c>
      <c r="DW115" s="906"/>
      <c r="DX115" s="906"/>
      <c r="DY115" s="906"/>
      <c r="DZ115" s="907"/>
    </row>
    <row r="116" spans="1:130" s="242" customFormat="1" ht="26.25" customHeight="1" x14ac:dyDescent="0.15">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429</v>
      </c>
      <c r="AB116" s="858"/>
      <c r="AC116" s="858"/>
      <c r="AD116" s="858"/>
      <c r="AE116" s="859"/>
      <c r="AF116" s="860" t="s">
        <v>429</v>
      </c>
      <c r="AG116" s="858"/>
      <c r="AH116" s="858"/>
      <c r="AI116" s="858"/>
      <c r="AJ116" s="859"/>
      <c r="AK116" s="860" t="s">
        <v>429</v>
      </c>
      <c r="AL116" s="858"/>
      <c r="AM116" s="858"/>
      <c r="AN116" s="858"/>
      <c r="AO116" s="859"/>
      <c r="AP116" s="905" t="s">
        <v>429</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429</v>
      </c>
      <c r="BR116" s="895"/>
      <c r="BS116" s="895"/>
      <c r="BT116" s="895"/>
      <c r="BU116" s="895"/>
      <c r="BV116" s="895" t="s">
        <v>429</v>
      </c>
      <c r="BW116" s="895"/>
      <c r="BX116" s="895"/>
      <c r="BY116" s="895"/>
      <c r="BZ116" s="895"/>
      <c r="CA116" s="895" t="s">
        <v>429</v>
      </c>
      <c r="CB116" s="895"/>
      <c r="CC116" s="895"/>
      <c r="CD116" s="895"/>
      <c r="CE116" s="895"/>
      <c r="CF116" s="956" t="s">
        <v>429</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429</v>
      </c>
      <c r="DH116" s="858"/>
      <c r="DI116" s="858"/>
      <c r="DJ116" s="858"/>
      <c r="DK116" s="859"/>
      <c r="DL116" s="860" t="s">
        <v>127</v>
      </c>
      <c r="DM116" s="858"/>
      <c r="DN116" s="858"/>
      <c r="DO116" s="858"/>
      <c r="DP116" s="859"/>
      <c r="DQ116" s="860" t="s">
        <v>429</v>
      </c>
      <c r="DR116" s="858"/>
      <c r="DS116" s="858"/>
      <c r="DT116" s="858"/>
      <c r="DU116" s="859"/>
      <c r="DV116" s="905" t="s">
        <v>429</v>
      </c>
      <c r="DW116" s="906"/>
      <c r="DX116" s="906"/>
      <c r="DY116" s="906"/>
      <c r="DZ116" s="907"/>
    </row>
    <row r="117" spans="1:130" s="242"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455783</v>
      </c>
      <c r="AB117" s="990"/>
      <c r="AC117" s="990"/>
      <c r="AD117" s="990"/>
      <c r="AE117" s="991"/>
      <c r="AF117" s="992">
        <v>465542</v>
      </c>
      <c r="AG117" s="990"/>
      <c r="AH117" s="990"/>
      <c r="AI117" s="990"/>
      <c r="AJ117" s="991"/>
      <c r="AK117" s="992">
        <v>487812</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451</v>
      </c>
      <c r="BR117" s="895"/>
      <c r="BS117" s="895"/>
      <c r="BT117" s="895"/>
      <c r="BU117" s="895"/>
      <c r="BV117" s="895" t="s">
        <v>452</v>
      </c>
      <c r="BW117" s="895"/>
      <c r="BX117" s="895"/>
      <c r="BY117" s="895"/>
      <c r="BZ117" s="895"/>
      <c r="CA117" s="895" t="s">
        <v>127</v>
      </c>
      <c r="CB117" s="895"/>
      <c r="CC117" s="895"/>
      <c r="CD117" s="895"/>
      <c r="CE117" s="895"/>
      <c r="CF117" s="956" t="s">
        <v>127</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451</v>
      </c>
      <c r="DW117" s="906"/>
      <c r="DX117" s="906"/>
      <c r="DY117" s="906"/>
      <c r="DZ117" s="907"/>
    </row>
    <row r="118" spans="1:130" s="242"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303</v>
      </c>
      <c r="AG118" s="983"/>
      <c r="AH118" s="983"/>
      <c r="AI118" s="983"/>
      <c r="AJ118" s="984"/>
      <c r="AK118" s="985" t="s">
        <v>302</v>
      </c>
      <c r="AL118" s="983"/>
      <c r="AM118" s="983"/>
      <c r="AN118" s="983"/>
      <c r="AO118" s="984"/>
      <c r="AP118" s="986" t="s">
        <v>422</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455</v>
      </c>
      <c r="CB118" s="926"/>
      <c r="CC118" s="926"/>
      <c r="CD118" s="926"/>
      <c r="CE118" s="926"/>
      <c r="CF118" s="956" t="s">
        <v>127</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457</v>
      </c>
      <c r="DR118" s="858"/>
      <c r="DS118" s="858"/>
      <c r="DT118" s="858"/>
      <c r="DU118" s="859"/>
      <c r="DV118" s="905" t="s">
        <v>127</v>
      </c>
      <c r="DW118" s="906"/>
      <c r="DX118" s="906"/>
      <c r="DY118" s="906"/>
      <c r="DZ118" s="907"/>
    </row>
    <row r="119" spans="1:130" s="242"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458</v>
      </c>
      <c r="AB119" s="976"/>
      <c r="AC119" s="976"/>
      <c r="AD119" s="976"/>
      <c r="AE119" s="977"/>
      <c r="AF119" s="978" t="s">
        <v>127</v>
      </c>
      <c r="AG119" s="976"/>
      <c r="AH119" s="976"/>
      <c r="AI119" s="976"/>
      <c r="AJ119" s="977"/>
      <c r="AK119" s="978" t="s">
        <v>127</v>
      </c>
      <c r="AL119" s="976"/>
      <c r="AM119" s="976"/>
      <c r="AN119" s="976"/>
      <c r="AO119" s="977"/>
      <c r="AP119" s="979" t="s">
        <v>455</v>
      </c>
      <c r="AQ119" s="980"/>
      <c r="AR119" s="980"/>
      <c r="AS119" s="980"/>
      <c r="AT119" s="981"/>
      <c r="AU119" s="1019"/>
      <c r="AV119" s="1020"/>
      <c r="AW119" s="1020"/>
      <c r="AX119" s="1020"/>
      <c r="AY119" s="1020"/>
      <c r="AZ119" s="273" t="s">
        <v>186</v>
      </c>
      <c r="BA119" s="273"/>
      <c r="BB119" s="273"/>
      <c r="BC119" s="273"/>
      <c r="BD119" s="273"/>
      <c r="BE119" s="273"/>
      <c r="BF119" s="273"/>
      <c r="BG119" s="273"/>
      <c r="BH119" s="273"/>
      <c r="BI119" s="273"/>
      <c r="BJ119" s="273"/>
      <c r="BK119" s="273"/>
      <c r="BL119" s="273"/>
      <c r="BM119" s="273"/>
      <c r="BN119" s="273"/>
      <c r="BO119" s="958" t="s">
        <v>459</v>
      </c>
      <c r="BP119" s="959"/>
      <c r="BQ119" s="963">
        <v>5146596</v>
      </c>
      <c r="BR119" s="926"/>
      <c r="BS119" s="926"/>
      <c r="BT119" s="926"/>
      <c r="BU119" s="926"/>
      <c r="BV119" s="926">
        <v>5090324</v>
      </c>
      <c r="BW119" s="926"/>
      <c r="BX119" s="926"/>
      <c r="BY119" s="926"/>
      <c r="BZ119" s="926"/>
      <c r="CA119" s="926">
        <v>5209792</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3222</v>
      </c>
      <c r="DH119" s="841"/>
      <c r="DI119" s="841"/>
      <c r="DJ119" s="841"/>
      <c r="DK119" s="842"/>
      <c r="DL119" s="843">
        <v>2119</v>
      </c>
      <c r="DM119" s="841"/>
      <c r="DN119" s="841"/>
      <c r="DO119" s="841"/>
      <c r="DP119" s="842"/>
      <c r="DQ119" s="843">
        <v>2009</v>
      </c>
      <c r="DR119" s="841"/>
      <c r="DS119" s="841"/>
      <c r="DT119" s="841"/>
      <c r="DU119" s="842"/>
      <c r="DV119" s="929">
        <v>0.1</v>
      </c>
      <c r="DW119" s="930"/>
      <c r="DX119" s="930"/>
      <c r="DY119" s="930"/>
      <c r="DZ119" s="931"/>
    </row>
    <row r="120" spans="1:130" s="242"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2854978</v>
      </c>
      <c r="BR120" s="923"/>
      <c r="BS120" s="923"/>
      <c r="BT120" s="923"/>
      <c r="BU120" s="923"/>
      <c r="BV120" s="923">
        <v>2920483</v>
      </c>
      <c r="BW120" s="923"/>
      <c r="BX120" s="923"/>
      <c r="BY120" s="923"/>
      <c r="BZ120" s="923"/>
      <c r="CA120" s="923">
        <v>3090136</v>
      </c>
      <c r="CB120" s="923"/>
      <c r="CC120" s="923"/>
      <c r="CD120" s="923"/>
      <c r="CE120" s="923"/>
      <c r="CF120" s="947">
        <v>175.3</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1606765</v>
      </c>
      <c r="DH120" s="923"/>
      <c r="DI120" s="923"/>
      <c r="DJ120" s="923"/>
      <c r="DK120" s="923"/>
      <c r="DL120" s="923">
        <v>1700171</v>
      </c>
      <c r="DM120" s="923"/>
      <c r="DN120" s="923"/>
      <c r="DO120" s="923"/>
      <c r="DP120" s="923"/>
      <c r="DQ120" s="923">
        <v>1737304</v>
      </c>
      <c r="DR120" s="923"/>
      <c r="DS120" s="923"/>
      <c r="DT120" s="923"/>
      <c r="DU120" s="923"/>
      <c r="DV120" s="924">
        <v>98.6</v>
      </c>
      <c r="DW120" s="924"/>
      <c r="DX120" s="924"/>
      <c r="DY120" s="924"/>
      <c r="DZ120" s="925"/>
    </row>
    <row r="121" spans="1:130" s="242"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458</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9351</v>
      </c>
      <c r="BR121" s="895"/>
      <c r="BS121" s="895"/>
      <c r="BT121" s="895"/>
      <c r="BU121" s="895"/>
      <c r="BV121" s="895">
        <v>4962</v>
      </c>
      <c r="BW121" s="895"/>
      <c r="BX121" s="895"/>
      <c r="BY121" s="895"/>
      <c r="BZ121" s="895"/>
      <c r="CA121" s="895">
        <v>3680</v>
      </c>
      <c r="CB121" s="895"/>
      <c r="CC121" s="895"/>
      <c r="CD121" s="895"/>
      <c r="CE121" s="895"/>
      <c r="CF121" s="956">
        <v>0.2</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1522</v>
      </c>
      <c r="DH121" s="895"/>
      <c r="DI121" s="895"/>
      <c r="DJ121" s="895"/>
      <c r="DK121" s="895"/>
      <c r="DL121" s="895">
        <v>480</v>
      </c>
      <c r="DM121" s="895"/>
      <c r="DN121" s="895"/>
      <c r="DO121" s="895"/>
      <c r="DP121" s="895"/>
      <c r="DQ121" s="895">
        <v>482</v>
      </c>
      <c r="DR121" s="895"/>
      <c r="DS121" s="895"/>
      <c r="DT121" s="895"/>
      <c r="DU121" s="895"/>
      <c r="DV121" s="872">
        <v>0</v>
      </c>
      <c r="DW121" s="872"/>
      <c r="DX121" s="872"/>
      <c r="DY121" s="872"/>
      <c r="DZ121" s="873"/>
    </row>
    <row r="122" spans="1:130" s="242"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468</v>
      </c>
      <c r="AL122" s="858"/>
      <c r="AM122" s="858"/>
      <c r="AN122" s="858"/>
      <c r="AO122" s="859"/>
      <c r="AP122" s="905" t="s">
        <v>127</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3299323</v>
      </c>
      <c r="BR122" s="926"/>
      <c r="BS122" s="926"/>
      <c r="BT122" s="926"/>
      <c r="BU122" s="926"/>
      <c r="BV122" s="926">
        <v>3221118</v>
      </c>
      <c r="BW122" s="926"/>
      <c r="BX122" s="926"/>
      <c r="BY122" s="926"/>
      <c r="BZ122" s="926"/>
      <c r="CA122" s="926">
        <v>3299286</v>
      </c>
      <c r="CB122" s="926"/>
      <c r="CC122" s="926"/>
      <c r="CD122" s="926"/>
      <c r="CE122" s="926"/>
      <c r="CF122" s="927">
        <v>187.2</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t="s">
        <v>457</v>
      </c>
      <c r="DH122" s="895"/>
      <c r="DI122" s="895"/>
      <c r="DJ122" s="895"/>
      <c r="DK122" s="895"/>
      <c r="DL122" s="895" t="s">
        <v>127</v>
      </c>
      <c r="DM122" s="895"/>
      <c r="DN122" s="895"/>
      <c r="DO122" s="895"/>
      <c r="DP122" s="895"/>
      <c r="DQ122" s="895" t="s">
        <v>457</v>
      </c>
      <c r="DR122" s="895"/>
      <c r="DS122" s="895"/>
      <c r="DT122" s="895"/>
      <c r="DU122" s="895"/>
      <c r="DV122" s="872" t="s">
        <v>127</v>
      </c>
      <c r="DW122" s="872"/>
      <c r="DX122" s="872"/>
      <c r="DY122" s="872"/>
      <c r="DZ122" s="873"/>
    </row>
    <row r="123" spans="1:130" s="242" customFormat="1" ht="26.25" customHeight="1" x14ac:dyDescent="0.15">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3" t="s">
        <v>186</v>
      </c>
      <c r="BA123" s="273"/>
      <c r="BB123" s="273"/>
      <c r="BC123" s="273"/>
      <c r="BD123" s="273"/>
      <c r="BE123" s="273"/>
      <c r="BF123" s="273"/>
      <c r="BG123" s="273"/>
      <c r="BH123" s="273"/>
      <c r="BI123" s="273"/>
      <c r="BJ123" s="273"/>
      <c r="BK123" s="273"/>
      <c r="BL123" s="273"/>
      <c r="BM123" s="273"/>
      <c r="BN123" s="273"/>
      <c r="BO123" s="958" t="s">
        <v>471</v>
      </c>
      <c r="BP123" s="959"/>
      <c r="BQ123" s="913">
        <v>6163652</v>
      </c>
      <c r="BR123" s="914"/>
      <c r="BS123" s="914"/>
      <c r="BT123" s="914"/>
      <c r="BU123" s="914"/>
      <c r="BV123" s="914">
        <v>6146563</v>
      </c>
      <c r="BW123" s="914"/>
      <c r="BX123" s="914"/>
      <c r="BY123" s="914"/>
      <c r="BZ123" s="914"/>
      <c r="CA123" s="914">
        <v>6393102</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458</v>
      </c>
      <c r="DM123" s="858"/>
      <c r="DN123" s="858"/>
      <c r="DO123" s="858"/>
      <c r="DP123" s="859"/>
      <c r="DQ123" s="860" t="s">
        <v>127</v>
      </c>
      <c r="DR123" s="858"/>
      <c r="DS123" s="858"/>
      <c r="DT123" s="858"/>
      <c r="DU123" s="859"/>
      <c r="DV123" s="905" t="s">
        <v>127</v>
      </c>
      <c r="DW123" s="906"/>
      <c r="DX123" s="906"/>
      <c r="DY123" s="906"/>
      <c r="DZ123" s="907"/>
    </row>
    <row r="124" spans="1:130" s="242"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457</v>
      </c>
      <c r="AL124" s="858"/>
      <c r="AM124" s="858"/>
      <c r="AN124" s="858"/>
      <c r="AO124" s="859"/>
      <c r="AP124" s="905" t="s">
        <v>127</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458</v>
      </c>
      <c r="BR124" s="912"/>
      <c r="BS124" s="912"/>
      <c r="BT124" s="912"/>
      <c r="BU124" s="912"/>
      <c r="BV124" s="912" t="s">
        <v>127</v>
      </c>
      <c r="BW124" s="912"/>
      <c r="BX124" s="912"/>
      <c r="BY124" s="912"/>
      <c r="BZ124" s="912"/>
      <c r="CA124" s="912" t="s">
        <v>474</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468</v>
      </c>
      <c r="DH124" s="841"/>
      <c r="DI124" s="841"/>
      <c r="DJ124" s="841"/>
      <c r="DK124" s="842"/>
      <c r="DL124" s="843" t="s">
        <v>457</v>
      </c>
      <c r="DM124" s="841"/>
      <c r="DN124" s="841"/>
      <c r="DO124" s="841"/>
      <c r="DP124" s="842"/>
      <c r="DQ124" s="843" t="s">
        <v>127</v>
      </c>
      <c r="DR124" s="841"/>
      <c r="DS124" s="841"/>
      <c r="DT124" s="841"/>
      <c r="DU124" s="842"/>
      <c r="DV124" s="929" t="s">
        <v>457</v>
      </c>
      <c r="DW124" s="930"/>
      <c r="DX124" s="930"/>
      <c r="DY124" s="930"/>
      <c r="DZ124" s="931"/>
    </row>
    <row r="125" spans="1:130" s="242"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457</v>
      </c>
      <c r="AB125" s="858"/>
      <c r="AC125" s="858"/>
      <c r="AD125" s="858"/>
      <c r="AE125" s="859"/>
      <c r="AF125" s="860" t="s">
        <v>468</v>
      </c>
      <c r="AG125" s="858"/>
      <c r="AH125" s="858"/>
      <c r="AI125" s="858"/>
      <c r="AJ125" s="859"/>
      <c r="AK125" s="860" t="s">
        <v>127</v>
      </c>
      <c r="AL125" s="858"/>
      <c r="AM125" s="858"/>
      <c r="AN125" s="858"/>
      <c r="AO125" s="859"/>
      <c r="AP125" s="905" t="s">
        <v>127</v>
      </c>
      <c r="AQ125" s="906"/>
      <c r="AR125" s="906"/>
      <c r="AS125" s="906"/>
      <c r="AT125" s="907"/>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455</v>
      </c>
      <c r="DH125" s="923"/>
      <c r="DI125" s="923"/>
      <c r="DJ125" s="923"/>
      <c r="DK125" s="923"/>
      <c r="DL125" s="923" t="s">
        <v>127</v>
      </c>
      <c r="DM125" s="923"/>
      <c r="DN125" s="923"/>
      <c r="DO125" s="923"/>
      <c r="DP125" s="923"/>
      <c r="DQ125" s="923" t="s">
        <v>127</v>
      </c>
      <c r="DR125" s="923"/>
      <c r="DS125" s="923"/>
      <c r="DT125" s="923"/>
      <c r="DU125" s="923"/>
      <c r="DV125" s="924" t="s">
        <v>468</v>
      </c>
      <c r="DW125" s="924"/>
      <c r="DX125" s="924"/>
      <c r="DY125" s="924"/>
      <c r="DZ125" s="925"/>
    </row>
    <row r="126" spans="1:130" s="242"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451</v>
      </c>
      <c r="DM126" s="895"/>
      <c r="DN126" s="895"/>
      <c r="DO126" s="895"/>
      <c r="DP126" s="895"/>
      <c r="DQ126" s="895" t="s">
        <v>468</v>
      </c>
      <c r="DR126" s="895"/>
      <c r="DS126" s="895"/>
      <c r="DT126" s="895"/>
      <c r="DU126" s="895"/>
      <c r="DV126" s="872" t="s">
        <v>457</v>
      </c>
      <c r="DW126" s="872"/>
      <c r="DX126" s="872"/>
      <c r="DY126" s="872"/>
      <c r="DZ126" s="873"/>
    </row>
    <row r="127" spans="1:130" s="242"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585</v>
      </c>
      <c r="AB127" s="858"/>
      <c r="AC127" s="858"/>
      <c r="AD127" s="858"/>
      <c r="AE127" s="859"/>
      <c r="AF127" s="860">
        <v>584</v>
      </c>
      <c r="AG127" s="858"/>
      <c r="AH127" s="858"/>
      <c r="AI127" s="858"/>
      <c r="AJ127" s="859"/>
      <c r="AK127" s="860">
        <v>617</v>
      </c>
      <c r="AL127" s="858"/>
      <c r="AM127" s="858"/>
      <c r="AN127" s="858"/>
      <c r="AO127" s="859"/>
      <c r="AP127" s="905">
        <v>0</v>
      </c>
      <c r="AQ127" s="906"/>
      <c r="AR127" s="906"/>
      <c r="AS127" s="906"/>
      <c r="AT127" s="907"/>
      <c r="AU127" s="278"/>
      <c r="AV127" s="278"/>
      <c r="AW127" s="278"/>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78"/>
      <c r="CB127" s="278"/>
      <c r="CC127" s="278"/>
      <c r="CD127" s="279"/>
      <c r="CE127" s="279"/>
      <c r="CF127" s="279"/>
      <c r="CG127" s="276"/>
      <c r="CH127" s="276"/>
      <c r="CI127" s="276"/>
      <c r="CJ127" s="277"/>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457</v>
      </c>
      <c r="DH127" s="895"/>
      <c r="DI127" s="895"/>
      <c r="DJ127" s="895"/>
      <c r="DK127" s="895"/>
      <c r="DL127" s="895" t="s">
        <v>468</v>
      </c>
      <c r="DM127" s="895"/>
      <c r="DN127" s="895"/>
      <c r="DO127" s="895"/>
      <c r="DP127" s="895"/>
      <c r="DQ127" s="895" t="s">
        <v>127</v>
      </c>
      <c r="DR127" s="895"/>
      <c r="DS127" s="895"/>
      <c r="DT127" s="895"/>
      <c r="DU127" s="895"/>
      <c r="DV127" s="872" t="s">
        <v>127</v>
      </c>
      <c r="DW127" s="872"/>
      <c r="DX127" s="872"/>
      <c r="DY127" s="872"/>
      <c r="DZ127" s="873"/>
    </row>
    <row r="128" spans="1:130" s="242"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2323</v>
      </c>
      <c r="AB128" s="879"/>
      <c r="AC128" s="879"/>
      <c r="AD128" s="879"/>
      <c r="AE128" s="880"/>
      <c r="AF128" s="881">
        <v>3122</v>
      </c>
      <c r="AG128" s="879"/>
      <c r="AH128" s="879"/>
      <c r="AI128" s="879"/>
      <c r="AJ128" s="880"/>
      <c r="AK128" s="881">
        <v>2321</v>
      </c>
      <c r="AL128" s="879"/>
      <c r="AM128" s="879"/>
      <c r="AN128" s="879"/>
      <c r="AO128" s="880"/>
      <c r="AP128" s="882"/>
      <c r="AQ128" s="883"/>
      <c r="AR128" s="883"/>
      <c r="AS128" s="883"/>
      <c r="AT128" s="884"/>
      <c r="AU128" s="278"/>
      <c r="AV128" s="278"/>
      <c r="AW128" s="278"/>
      <c r="AX128" s="885" t="s">
        <v>487</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79"/>
      <c r="CB128" s="279"/>
      <c r="CC128" s="279"/>
      <c r="CD128" s="279"/>
      <c r="CE128" s="279"/>
      <c r="CF128" s="279"/>
      <c r="CG128" s="276"/>
      <c r="CH128" s="276"/>
      <c r="CI128" s="276"/>
      <c r="CJ128" s="277"/>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489</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2"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2079731</v>
      </c>
      <c r="AB129" s="858"/>
      <c r="AC129" s="858"/>
      <c r="AD129" s="858"/>
      <c r="AE129" s="859"/>
      <c r="AF129" s="860">
        <v>2067752</v>
      </c>
      <c r="AG129" s="858"/>
      <c r="AH129" s="858"/>
      <c r="AI129" s="858"/>
      <c r="AJ129" s="859"/>
      <c r="AK129" s="860">
        <v>2053321</v>
      </c>
      <c r="AL129" s="858"/>
      <c r="AM129" s="858"/>
      <c r="AN129" s="858"/>
      <c r="AO129" s="859"/>
      <c r="AP129" s="861"/>
      <c r="AQ129" s="862"/>
      <c r="AR129" s="862"/>
      <c r="AS129" s="862"/>
      <c r="AT129" s="863"/>
      <c r="AU129" s="280"/>
      <c r="AV129" s="280"/>
      <c r="AW129" s="280"/>
      <c r="AX129" s="827" t="s">
        <v>491</v>
      </c>
      <c r="AY129" s="828"/>
      <c r="AZ129" s="828"/>
      <c r="BA129" s="828"/>
      <c r="BB129" s="828"/>
      <c r="BC129" s="828"/>
      <c r="BD129" s="828"/>
      <c r="BE129" s="829"/>
      <c r="BF129" s="847" t="s">
        <v>458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283780</v>
      </c>
      <c r="AB130" s="858"/>
      <c r="AC130" s="858"/>
      <c r="AD130" s="858"/>
      <c r="AE130" s="859"/>
      <c r="AF130" s="860">
        <v>286141</v>
      </c>
      <c r="AG130" s="858"/>
      <c r="AH130" s="858"/>
      <c r="AI130" s="858"/>
      <c r="AJ130" s="859"/>
      <c r="AK130" s="860">
        <v>290920</v>
      </c>
      <c r="AL130" s="858"/>
      <c r="AM130" s="858"/>
      <c r="AN130" s="858"/>
      <c r="AO130" s="859"/>
      <c r="AP130" s="861"/>
      <c r="AQ130" s="862"/>
      <c r="AR130" s="862"/>
      <c r="AS130" s="862"/>
      <c r="AT130" s="863"/>
      <c r="AU130" s="280"/>
      <c r="AV130" s="280"/>
      <c r="AW130" s="280"/>
      <c r="AX130" s="827" t="s">
        <v>494</v>
      </c>
      <c r="AY130" s="828"/>
      <c r="AZ130" s="828"/>
      <c r="BA130" s="828"/>
      <c r="BB130" s="828"/>
      <c r="BC130" s="828"/>
      <c r="BD130" s="828"/>
      <c r="BE130" s="829"/>
      <c r="BF130" s="830">
        <v>10.1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1795951</v>
      </c>
      <c r="AB131" s="841"/>
      <c r="AC131" s="841"/>
      <c r="AD131" s="841"/>
      <c r="AE131" s="842"/>
      <c r="AF131" s="843">
        <v>1781611</v>
      </c>
      <c r="AG131" s="841"/>
      <c r="AH131" s="841"/>
      <c r="AI131" s="841"/>
      <c r="AJ131" s="842"/>
      <c r="AK131" s="843">
        <v>1762401</v>
      </c>
      <c r="AL131" s="841"/>
      <c r="AM131" s="841"/>
      <c r="AN131" s="841"/>
      <c r="AO131" s="842"/>
      <c r="AP131" s="844"/>
      <c r="AQ131" s="845"/>
      <c r="AR131" s="845"/>
      <c r="AS131" s="845"/>
      <c r="AT131" s="846"/>
      <c r="AU131" s="280"/>
      <c r="AV131" s="280"/>
      <c r="AW131" s="280"/>
      <c r="AX131" s="805" t="s">
        <v>496</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9.4479192360000006</v>
      </c>
      <c r="AB132" s="821"/>
      <c r="AC132" s="821"/>
      <c r="AD132" s="821"/>
      <c r="AE132" s="822"/>
      <c r="AF132" s="823">
        <v>9.8943596550000006</v>
      </c>
      <c r="AG132" s="821"/>
      <c r="AH132" s="821"/>
      <c r="AI132" s="821"/>
      <c r="AJ132" s="822"/>
      <c r="AK132" s="823">
        <v>11.040109490000001</v>
      </c>
      <c r="AL132" s="821"/>
      <c r="AM132" s="821"/>
      <c r="AN132" s="821"/>
      <c r="AO132" s="822"/>
      <c r="AP132" s="824"/>
      <c r="AQ132" s="825"/>
      <c r="AR132" s="825"/>
      <c r="AS132" s="825"/>
      <c r="AT132" s="826"/>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9.1</v>
      </c>
      <c r="AB133" s="800"/>
      <c r="AC133" s="800"/>
      <c r="AD133" s="800"/>
      <c r="AE133" s="801"/>
      <c r="AF133" s="799">
        <v>9.3000000000000007</v>
      </c>
      <c r="AG133" s="800"/>
      <c r="AH133" s="800"/>
      <c r="AI133" s="800"/>
      <c r="AJ133" s="801"/>
      <c r="AK133" s="799">
        <v>10.1</v>
      </c>
      <c r="AL133" s="800"/>
      <c r="AM133" s="800"/>
      <c r="AN133" s="800"/>
      <c r="AO133" s="801"/>
      <c r="AP133" s="802"/>
      <c r="AQ133" s="803"/>
      <c r="AR133" s="803"/>
      <c r="AS133" s="803"/>
      <c r="AT133" s="804"/>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hq4u2uChoE8B0HWq/5sk1GjxNOFktqqSxIQ9DbmESJ9CK7JvX3wZRjhObl9ZHvkIeHpdzUEMAOIdLGUNIWvskQ==" saltValue="W+0/+do5d5NHnrC/kFDx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500</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zVv7lAfmlG0m6tY4jpdjFKXxzzHhRBGuJJaAaHnxvkj1z1aBofX9j/TZ6U8MJY49/gNp1vbRzP1sQK9EmQAGA==" saltValue="FisN3FpWDdDdtitLcJH5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KbPIQfMAs04wHGx7VhzKB847519QKt5xFChrx0Apg4fXt/wk65i6jKchJt8VQ74nEY00XfwpruMlOPQfXThnQ==" saltValue="HP0nK4t396OnNihKrr/v0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502</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5" t="s">
        <v>503</v>
      </c>
      <c r="AP7" s="299"/>
      <c r="AQ7" s="300" t="s">
        <v>504</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6"/>
      <c r="AP8" s="305" t="s">
        <v>505</v>
      </c>
      <c r="AQ8" s="306" t="s">
        <v>506</v>
      </c>
      <c r="AR8" s="307" t="s">
        <v>507</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9" t="s">
        <v>508</v>
      </c>
      <c r="AL9" s="1230"/>
      <c r="AM9" s="1230"/>
      <c r="AN9" s="1231"/>
      <c r="AO9" s="308">
        <v>495710</v>
      </c>
      <c r="AP9" s="308">
        <v>84104</v>
      </c>
      <c r="AQ9" s="309">
        <v>116834</v>
      </c>
      <c r="AR9" s="310">
        <v>-28</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9" t="s">
        <v>509</v>
      </c>
      <c r="AL10" s="1230"/>
      <c r="AM10" s="1230"/>
      <c r="AN10" s="1231"/>
      <c r="AO10" s="311">
        <v>67322</v>
      </c>
      <c r="AP10" s="311">
        <v>11422</v>
      </c>
      <c r="AQ10" s="312">
        <v>12766</v>
      </c>
      <c r="AR10" s="313">
        <v>-10.5</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9" t="s">
        <v>510</v>
      </c>
      <c r="AL11" s="1230"/>
      <c r="AM11" s="1230"/>
      <c r="AN11" s="1231"/>
      <c r="AO11" s="311">
        <v>128193</v>
      </c>
      <c r="AP11" s="311">
        <v>21750</v>
      </c>
      <c r="AQ11" s="312">
        <v>19336</v>
      </c>
      <c r="AR11" s="313">
        <v>12.5</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9" t="s">
        <v>511</v>
      </c>
      <c r="AL12" s="1230"/>
      <c r="AM12" s="1230"/>
      <c r="AN12" s="1231"/>
      <c r="AO12" s="311" t="s">
        <v>512</v>
      </c>
      <c r="AP12" s="311" t="s">
        <v>512</v>
      </c>
      <c r="AQ12" s="312">
        <v>1049</v>
      </c>
      <c r="AR12" s="313" t="s">
        <v>512</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9" t="s">
        <v>513</v>
      </c>
      <c r="AL13" s="1230"/>
      <c r="AM13" s="1230"/>
      <c r="AN13" s="1231"/>
      <c r="AO13" s="311" t="s">
        <v>512</v>
      </c>
      <c r="AP13" s="311" t="s">
        <v>512</v>
      </c>
      <c r="AQ13" s="312" t="s">
        <v>512</v>
      </c>
      <c r="AR13" s="313" t="s">
        <v>512</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9" t="s">
        <v>514</v>
      </c>
      <c r="AL14" s="1230"/>
      <c r="AM14" s="1230"/>
      <c r="AN14" s="1231"/>
      <c r="AO14" s="311">
        <v>38453</v>
      </c>
      <c r="AP14" s="311">
        <v>6524</v>
      </c>
      <c r="AQ14" s="312">
        <v>5063</v>
      </c>
      <c r="AR14" s="313">
        <v>28.9</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9" t="s">
        <v>515</v>
      </c>
      <c r="AL15" s="1230"/>
      <c r="AM15" s="1230"/>
      <c r="AN15" s="1231"/>
      <c r="AO15" s="311">
        <v>11912</v>
      </c>
      <c r="AP15" s="311">
        <v>2021</v>
      </c>
      <c r="AQ15" s="312">
        <v>3168</v>
      </c>
      <c r="AR15" s="313">
        <v>-36.200000000000003</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32" t="s">
        <v>516</v>
      </c>
      <c r="AL16" s="1233"/>
      <c r="AM16" s="1233"/>
      <c r="AN16" s="1234"/>
      <c r="AO16" s="311">
        <v>-85763</v>
      </c>
      <c r="AP16" s="311">
        <v>-14551</v>
      </c>
      <c r="AQ16" s="312">
        <v>-11723</v>
      </c>
      <c r="AR16" s="313">
        <v>24.1</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32" t="s">
        <v>186</v>
      </c>
      <c r="AL17" s="1233"/>
      <c r="AM17" s="1233"/>
      <c r="AN17" s="1234"/>
      <c r="AO17" s="311">
        <v>655827</v>
      </c>
      <c r="AP17" s="311">
        <v>111270</v>
      </c>
      <c r="AQ17" s="312">
        <v>146494</v>
      </c>
      <c r="AR17" s="313">
        <v>-24</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517</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518</v>
      </c>
      <c r="AP20" s="319" t="s">
        <v>519</v>
      </c>
      <c r="AQ20" s="320" t="s">
        <v>520</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26" t="s">
        <v>521</v>
      </c>
      <c r="AL21" s="1227"/>
      <c r="AM21" s="1227"/>
      <c r="AN21" s="1228"/>
      <c r="AO21" s="323">
        <v>9.5</v>
      </c>
      <c r="AP21" s="324">
        <v>13.76</v>
      </c>
      <c r="AQ21" s="325">
        <v>-4.26</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26" t="s">
        <v>522</v>
      </c>
      <c r="AL22" s="1227"/>
      <c r="AM22" s="1227"/>
      <c r="AN22" s="1228"/>
      <c r="AO22" s="328">
        <v>88.2</v>
      </c>
      <c r="AP22" s="329">
        <v>94.9</v>
      </c>
      <c r="AQ22" s="330">
        <v>-6.7</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524</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525</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5" t="s">
        <v>503</v>
      </c>
      <c r="AP30" s="299"/>
      <c r="AQ30" s="300" t="s">
        <v>504</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6"/>
      <c r="AP31" s="305" t="s">
        <v>505</v>
      </c>
      <c r="AQ31" s="306" t="s">
        <v>506</v>
      </c>
      <c r="AR31" s="307" t="s">
        <v>507</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7" t="s">
        <v>526</v>
      </c>
      <c r="AL32" s="1218"/>
      <c r="AM32" s="1218"/>
      <c r="AN32" s="1219"/>
      <c r="AO32" s="338">
        <v>309588</v>
      </c>
      <c r="AP32" s="338">
        <v>52526</v>
      </c>
      <c r="AQ32" s="339">
        <v>73591</v>
      </c>
      <c r="AR32" s="340">
        <v>-28.6</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7" t="s">
        <v>527</v>
      </c>
      <c r="AL33" s="1218"/>
      <c r="AM33" s="1218"/>
      <c r="AN33" s="1219"/>
      <c r="AO33" s="338" t="s">
        <v>512</v>
      </c>
      <c r="AP33" s="338" t="s">
        <v>512</v>
      </c>
      <c r="AQ33" s="339" t="s">
        <v>512</v>
      </c>
      <c r="AR33" s="340" t="s">
        <v>512</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7" t="s">
        <v>528</v>
      </c>
      <c r="AL34" s="1218"/>
      <c r="AM34" s="1218"/>
      <c r="AN34" s="1219"/>
      <c r="AO34" s="338" t="s">
        <v>512</v>
      </c>
      <c r="AP34" s="338" t="s">
        <v>512</v>
      </c>
      <c r="AQ34" s="339">
        <v>1</v>
      </c>
      <c r="AR34" s="340" t="s">
        <v>512</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7" t="s">
        <v>529</v>
      </c>
      <c r="AL35" s="1218"/>
      <c r="AM35" s="1218"/>
      <c r="AN35" s="1219"/>
      <c r="AO35" s="338">
        <v>158133</v>
      </c>
      <c r="AP35" s="338">
        <v>26829</v>
      </c>
      <c r="AQ35" s="339">
        <v>19214</v>
      </c>
      <c r="AR35" s="340">
        <v>39.6</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7" t="s">
        <v>530</v>
      </c>
      <c r="AL36" s="1218"/>
      <c r="AM36" s="1218"/>
      <c r="AN36" s="1219"/>
      <c r="AO36" s="338">
        <v>19474</v>
      </c>
      <c r="AP36" s="338">
        <v>3304</v>
      </c>
      <c r="AQ36" s="339">
        <v>5293</v>
      </c>
      <c r="AR36" s="340">
        <v>-37.6</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7" t="s">
        <v>531</v>
      </c>
      <c r="AL37" s="1218"/>
      <c r="AM37" s="1218"/>
      <c r="AN37" s="1219"/>
      <c r="AO37" s="338">
        <v>617</v>
      </c>
      <c r="AP37" s="338">
        <v>105</v>
      </c>
      <c r="AQ37" s="339">
        <v>1256</v>
      </c>
      <c r="AR37" s="340">
        <v>-91.6</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20" t="s">
        <v>532</v>
      </c>
      <c r="AL38" s="1221"/>
      <c r="AM38" s="1221"/>
      <c r="AN38" s="1222"/>
      <c r="AO38" s="341" t="s">
        <v>512</v>
      </c>
      <c r="AP38" s="341" t="s">
        <v>512</v>
      </c>
      <c r="AQ38" s="342">
        <v>9</v>
      </c>
      <c r="AR38" s="330" t="s">
        <v>512</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20" t="s">
        <v>533</v>
      </c>
      <c r="AL39" s="1221"/>
      <c r="AM39" s="1221"/>
      <c r="AN39" s="1222"/>
      <c r="AO39" s="338">
        <v>-2321</v>
      </c>
      <c r="AP39" s="338">
        <v>-394</v>
      </c>
      <c r="AQ39" s="339">
        <v>-3572</v>
      </c>
      <c r="AR39" s="340">
        <v>-89</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7" t="s">
        <v>534</v>
      </c>
      <c r="AL40" s="1218"/>
      <c r="AM40" s="1218"/>
      <c r="AN40" s="1219"/>
      <c r="AO40" s="338">
        <v>-290920</v>
      </c>
      <c r="AP40" s="338">
        <v>-49359</v>
      </c>
      <c r="AQ40" s="339">
        <v>-65248</v>
      </c>
      <c r="AR40" s="340">
        <v>-24.4</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23" t="s">
        <v>297</v>
      </c>
      <c r="AL41" s="1224"/>
      <c r="AM41" s="1224"/>
      <c r="AN41" s="1225"/>
      <c r="AO41" s="338">
        <v>194571</v>
      </c>
      <c r="AP41" s="338">
        <v>33012</v>
      </c>
      <c r="AQ41" s="339">
        <v>30545</v>
      </c>
      <c r="AR41" s="340">
        <v>8.1</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535</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536</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537</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10" t="s">
        <v>503</v>
      </c>
      <c r="AN49" s="1212" t="s">
        <v>538</v>
      </c>
      <c r="AO49" s="1213"/>
      <c r="AP49" s="1213"/>
      <c r="AQ49" s="1213"/>
      <c r="AR49" s="1214"/>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11"/>
      <c r="AN50" s="354" t="s">
        <v>539</v>
      </c>
      <c r="AO50" s="355" t="s">
        <v>540</v>
      </c>
      <c r="AP50" s="356" t="s">
        <v>541</v>
      </c>
      <c r="AQ50" s="357" t="s">
        <v>542</v>
      </c>
      <c r="AR50" s="358" t="s">
        <v>543</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544</v>
      </c>
      <c r="AL51" s="351"/>
      <c r="AM51" s="359">
        <v>1084568</v>
      </c>
      <c r="AN51" s="360">
        <v>171284</v>
      </c>
      <c r="AO51" s="361">
        <v>130.1</v>
      </c>
      <c r="AP51" s="362">
        <v>119685</v>
      </c>
      <c r="AQ51" s="363">
        <v>0</v>
      </c>
      <c r="AR51" s="364">
        <v>130.1</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545</v>
      </c>
      <c r="AM52" s="367">
        <v>425690</v>
      </c>
      <c r="AN52" s="368">
        <v>67228</v>
      </c>
      <c r="AO52" s="369">
        <v>25</v>
      </c>
      <c r="AP52" s="370">
        <v>68464</v>
      </c>
      <c r="AQ52" s="371">
        <v>18.399999999999999</v>
      </c>
      <c r="AR52" s="372">
        <v>6.6</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546</v>
      </c>
      <c r="AL53" s="351"/>
      <c r="AM53" s="359">
        <v>208750</v>
      </c>
      <c r="AN53" s="360">
        <v>33653</v>
      </c>
      <c r="AO53" s="361">
        <v>-80.400000000000006</v>
      </c>
      <c r="AP53" s="362">
        <v>109920</v>
      </c>
      <c r="AQ53" s="363">
        <v>-8.1999999999999993</v>
      </c>
      <c r="AR53" s="364">
        <v>-72.2</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545</v>
      </c>
      <c r="AM54" s="367">
        <v>121860</v>
      </c>
      <c r="AN54" s="368">
        <v>19645</v>
      </c>
      <c r="AO54" s="369">
        <v>-70.8</v>
      </c>
      <c r="AP54" s="370">
        <v>62739</v>
      </c>
      <c r="AQ54" s="371">
        <v>-8.4</v>
      </c>
      <c r="AR54" s="372">
        <v>-62.4</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547</v>
      </c>
      <c r="AL55" s="351"/>
      <c r="AM55" s="359">
        <v>276262</v>
      </c>
      <c r="AN55" s="360">
        <v>45185</v>
      </c>
      <c r="AO55" s="361">
        <v>34.299999999999997</v>
      </c>
      <c r="AP55" s="362">
        <v>119882</v>
      </c>
      <c r="AQ55" s="363">
        <v>9.1</v>
      </c>
      <c r="AR55" s="364">
        <v>25.2</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545</v>
      </c>
      <c r="AM56" s="367">
        <v>92408</v>
      </c>
      <c r="AN56" s="368">
        <v>15114</v>
      </c>
      <c r="AO56" s="369">
        <v>-23.1</v>
      </c>
      <c r="AP56" s="370">
        <v>66481</v>
      </c>
      <c r="AQ56" s="371">
        <v>6</v>
      </c>
      <c r="AR56" s="372">
        <v>-29.1</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548</v>
      </c>
      <c r="AL57" s="351"/>
      <c r="AM57" s="359">
        <v>430361</v>
      </c>
      <c r="AN57" s="360">
        <v>71465</v>
      </c>
      <c r="AO57" s="361">
        <v>58.2</v>
      </c>
      <c r="AP57" s="362">
        <v>116162</v>
      </c>
      <c r="AQ57" s="363">
        <v>-3.1</v>
      </c>
      <c r="AR57" s="364">
        <v>61.3</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545</v>
      </c>
      <c r="AM58" s="367">
        <v>112366</v>
      </c>
      <c r="AN58" s="368">
        <v>18659</v>
      </c>
      <c r="AO58" s="369">
        <v>23.5</v>
      </c>
      <c r="AP58" s="370">
        <v>61562</v>
      </c>
      <c r="AQ58" s="371">
        <v>-7.4</v>
      </c>
      <c r="AR58" s="372">
        <v>30.9</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549</v>
      </c>
      <c r="AL59" s="351"/>
      <c r="AM59" s="359">
        <v>540845</v>
      </c>
      <c r="AN59" s="360">
        <v>91762</v>
      </c>
      <c r="AO59" s="361">
        <v>28.4</v>
      </c>
      <c r="AP59" s="362">
        <v>121449</v>
      </c>
      <c r="AQ59" s="363">
        <v>4.5999999999999996</v>
      </c>
      <c r="AR59" s="364">
        <v>23.8</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545</v>
      </c>
      <c r="AM60" s="367">
        <v>333803</v>
      </c>
      <c r="AN60" s="368">
        <v>56634</v>
      </c>
      <c r="AO60" s="369">
        <v>203.5</v>
      </c>
      <c r="AP60" s="370">
        <v>62922</v>
      </c>
      <c r="AQ60" s="371">
        <v>2.2000000000000002</v>
      </c>
      <c r="AR60" s="372">
        <v>201.3</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550</v>
      </c>
      <c r="AL61" s="373"/>
      <c r="AM61" s="374">
        <v>508157</v>
      </c>
      <c r="AN61" s="375">
        <v>82670</v>
      </c>
      <c r="AO61" s="376">
        <v>34.1</v>
      </c>
      <c r="AP61" s="377">
        <v>117420</v>
      </c>
      <c r="AQ61" s="378">
        <v>0.5</v>
      </c>
      <c r="AR61" s="364">
        <v>33.6</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545</v>
      </c>
      <c r="AM62" s="367">
        <v>217225</v>
      </c>
      <c r="AN62" s="368">
        <v>35456</v>
      </c>
      <c r="AO62" s="369">
        <v>31.6</v>
      </c>
      <c r="AP62" s="370">
        <v>64434</v>
      </c>
      <c r="AQ62" s="371">
        <v>2.2000000000000002</v>
      </c>
      <c r="AR62" s="372">
        <v>29.4</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ERn8PkbZT3bqxCKfmjty6dBZH6wXogJj/YmTPWQ5J4XvXpmVpNSsxad7HWZGF4eepRw2rpLzAGRxu1e2EUbKhg==" saltValue="dKOwL7LhYqYbDh55EjcG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4S7MUEUly0OQRNGL3DdKhEfMgYAMvK21KvmAIuBUBzNyWZ3yOSGRVEHnQEGl9723cqRuyfKOuzDh1HJCoODUw==" saltValue="Kw9CG11MYaihwwHzDm9P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quAQHaHOsIeUDMiX5/Tcnp2HIiBmFhObL+OP7QhBtdVz2Rt788VUECCWVXjI+dJ71o+ByCYVG7XHkEU8gMaw==" saltValue="ESzWBvJ9Ig+XbxjAzTLo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5" t="s">
        <v>3</v>
      </c>
      <c r="D47" s="1235"/>
      <c r="E47" s="1236"/>
      <c r="F47" s="11">
        <v>99.11</v>
      </c>
      <c r="G47" s="12">
        <v>106.85</v>
      </c>
      <c r="H47" s="12">
        <v>119.83</v>
      </c>
      <c r="I47" s="12">
        <v>123.26</v>
      </c>
      <c r="J47" s="13">
        <v>130.71</v>
      </c>
    </row>
    <row r="48" spans="2:10" ht="57.75" customHeight="1" x14ac:dyDescent="0.15">
      <c r="B48" s="14"/>
      <c r="C48" s="1237" t="s">
        <v>4</v>
      </c>
      <c r="D48" s="1237"/>
      <c r="E48" s="1238"/>
      <c r="F48" s="15">
        <v>10.220000000000001</v>
      </c>
      <c r="G48" s="16">
        <v>11.39</v>
      </c>
      <c r="H48" s="16">
        <v>9.99</v>
      </c>
      <c r="I48" s="16">
        <v>10.36</v>
      </c>
      <c r="J48" s="17">
        <v>7.29</v>
      </c>
    </row>
    <row r="49" spans="2:10" ht="57.75" customHeight="1" thickBot="1" x14ac:dyDescent="0.2">
      <c r="B49" s="18"/>
      <c r="C49" s="1239" t="s">
        <v>5</v>
      </c>
      <c r="D49" s="1239"/>
      <c r="E49" s="1240"/>
      <c r="F49" s="19">
        <v>13.51</v>
      </c>
      <c r="G49" s="20">
        <v>12.43</v>
      </c>
      <c r="H49" s="20">
        <v>7.97</v>
      </c>
      <c r="I49" s="20">
        <v>3.06</v>
      </c>
      <c r="J49" s="21">
        <v>3.44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Rdb6VRfehiEM6RWXivIqounzhZMDaT+GGbHMCmNRI8QhZ5BCzJPvIi1BJDdgwMU1+kqG5yrMYn7THMnDWUMg7Q==" saltValue="ayq/U3lNkYKKX4AWgO4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7" t="s">
        <v>559</v>
      </c>
      <c r="D34" s="1247"/>
      <c r="E34" s="1248"/>
      <c r="F34" s="32">
        <v>6.78</v>
      </c>
      <c r="G34" s="33">
        <v>8.31</v>
      </c>
      <c r="H34" s="33">
        <v>8.81</v>
      </c>
      <c r="I34" s="33">
        <v>8.23</v>
      </c>
      <c r="J34" s="34">
        <v>9.7799999999999994</v>
      </c>
      <c r="K34" s="22"/>
      <c r="L34" s="22"/>
      <c r="M34" s="22"/>
      <c r="N34" s="22"/>
      <c r="O34" s="22"/>
      <c r="P34" s="22"/>
    </row>
    <row r="35" spans="1:16" ht="39" customHeight="1" x14ac:dyDescent="0.15">
      <c r="A35" s="22"/>
      <c r="B35" s="35"/>
      <c r="C35" s="1241" t="s">
        <v>560</v>
      </c>
      <c r="D35" s="1242"/>
      <c r="E35" s="1243"/>
      <c r="F35" s="36">
        <v>6.83</v>
      </c>
      <c r="G35" s="37">
        <v>9.1199999999999992</v>
      </c>
      <c r="H35" s="37">
        <v>10.44</v>
      </c>
      <c r="I35" s="37">
        <v>9.07</v>
      </c>
      <c r="J35" s="38">
        <v>7.85</v>
      </c>
      <c r="K35" s="22"/>
      <c r="L35" s="22"/>
      <c r="M35" s="22"/>
      <c r="N35" s="22"/>
      <c r="O35" s="22"/>
      <c r="P35" s="22"/>
    </row>
    <row r="36" spans="1:16" ht="39" customHeight="1" x14ac:dyDescent="0.15">
      <c r="A36" s="22"/>
      <c r="B36" s="35"/>
      <c r="C36" s="1241" t="s">
        <v>561</v>
      </c>
      <c r="D36" s="1242"/>
      <c r="E36" s="1243"/>
      <c r="F36" s="36">
        <v>10.210000000000001</v>
      </c>
      <c r="G36" s="37">
        <v>11.39</v>
      </c>
      <c r="H36" s="37">
        <v>9.98</v>
      </c>
      <c r="I36" s="37">
        <v>10.36</v>
      </c>
      <c r="J36" s="38">
        <v>7.29</v>
      </c>
      <c r="K36" s="22"/>
      <c r="L36" s="22"/>
      <c r="M36" s="22"/>
      <c r="N36" s="22"/>
      <c r="O36" s="22"/>
      <c r="P36" s="22"/>
    </row>
    <row r="37" spans="1:16" ht="39" customHeight="1" x14ac:dyDescent="0.15">
      <c r="A37" s="22"/>
      <c r="B37" s="35"/>
      <c r="C37" s="1241" t="s">
        <v>562</v>
      </c>
      <c r="D37" s="1242"/>
      <c r="E37" s="1243"/>
      <c r="F37" s="36">
        <v>1.1299999999999999</v>
      </c>
      <c r="G37" s="37">
        <v>1.5</v>
      </c>
      <c r="H37" s="37">
        <v>1.38</v>
      </c>
      <c r="I37" s="37">
        <v>1.5</v>
      </c>
      <c r="J37" s="38">
        <v>0.94</v>
      </c>
      <c r="K37" s="22"/>
      <c r="L37" s="22"/>
      <c r="M37" s="22"/>
      <c r="N37" s="22"/>
      <c r="O37" s="22"/>
      <c r="P37" s="22"/>
    </row>
    <row r="38" spans="1:16" ht="39" customHeight="1" x14ac:dyDescent="0.15">
      <c r="A38" s="22"/>
      <c r="B38" s="35"/>
      <c r="C38" s="1241" t="s">
        <v>563</v>
      </c>
      <c r="D38" s="1242"/>
      <c r="E38" s="1243"/>
      <c r="F38" s="36">
        <v>0.32</v>
      </c>
      <c r="G38" s="37">
        <v>0.43</v>
      </c>
      <c r="H38" s="37">
        <v>0.53</v>
      </c>
      <c r="I38" s="37">
        <v>0.84</v>
      </c>
      <c r="J38" s="38">
        <v>0.79</v>
      </c>
      <c r="K38" s="22"/>
      <c r="L38" s="22"/>
      <c r="M38" s="22"/>
      <c r="N38" s="22"/>
      <c r="O38" s="22"/>
      <c r="P38" s="22"/>
    </row>
    <row r="39" spans="1:16" ht="39" customHeight="1" x14ac:dyDescent="0.15">
      <c r="A39" s="22"/>
      <c r="B39" s="35"/>
      <c r="C39" s="1241" t="s">
        <v>564</v>
      </c>
      <c r="D39" s="1242"/>
      <c r="E39" s="1243"/>
      <c r="F39" s="36">
        <v>0.04</v>
      </c>
      <c r="G39" s="37">
        <v>0.05</v>
      </c>
      <c r="H39" s="37">
        <v>0.01</v>
      </c>
      <c r="I39" s="37">
        <v>0.05</v>
      </c>
      <c r="J39" s="38">
        <v>0.02</v>
      </c>
      <c r="K39" s="22"/>
      <c r="L39" s="22"/>
      <c r="M39" s="22"/>
      <c r="N39" s="22"/>
      <c r="O39" s="22"/>
      <c r="P39" s="22"/>
    </row>
    <row r="40" spans="1:16" ht="39" customHeight="1" x14ac:dyDescent="0.15">
      <c r="A40" s="22"/>
      <c r="B40" s="35"/>
      <c r="C40" s="1241" t="s">
        <v>565</v>
      </c>
      <c r="D40" s="1242"/>
      <c r="E40" s="1243"/>
      <c r="F40" s="36">
        <v>0.01</v>
      </c>
      <c r="G40" s="37">
        <v>7.0000000000000007E-2</v>
      </c>
      <c r="H40" s="37">
        <v>0</v>
      </c>
      <c r="I40" s="37">
        <v>0</v>
      </c>
      <c r="J40" s="38">
        <v>0</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566</v>
      </c>
      <c r="D42" s="1242"/>
      <c r="E42" s="1243"/>
      <c r="F42" s="36" t="s">
        <v>512</v>
      </c>
      <c r="G42" s="37" t="s">
        <v>512</v>
      </c>
      <c r="H42" s="37" t="s">
        <v>512</v>
      </c>
      <c r="I42" s="37" t="s">
        <v>512</v>
      </c>
      <c r="J42" s="38" t="s">
        <v>512</v>
      </c>
      <c r="K42" s="22"/>
      <c r="L42" s="22"/>
      <c r="M42" s="22"/>
      <c r="N42" s="22"/>
      <c r="O42" s="22"/>
      <c r="P42" s="22"/>
    </row>
    <row r="43" spans="1:16" ht="39" customHeight="1" thickBot="1" x14ac:dyDescent="0.2">
      <c r="A43" s="22"/>
      <c r="B43" s="40"/>
      <c r="C43" s="1244" t="s">
        <v>567</v>
      </c>
      <c r="D43" s="1245"/>
      <c r="E43" s="1246"/>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oelq0zmRdnzg7fLEntwIUX9fXPcZP23CeAyvMP+koC/MFosm10abmHC1XeyLtfrthLDu4BhzXad+B8eUvBUNg==" saltValue="Iw/Ki35TS45bpNja6lVO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354</v>
      </c>
      <c r="L45" s="60">
        <v>331</v>
      </c>
      <c r="M45" s="60">
        <v>331</v>
      </c>
      <c r="N45" s="60">
        <v>305</v>
      </c>
      <c r="O45" s="61">
        <v>310</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512</v>
      </c>
      <c r="L46" s="64" t="s">
        <v>512</v>
      </c>
      <c r="M46" s="64" t="s">
        <v>512</v>
      </c>
      <c r="N46" s="64" t="s">
        <v>512</v>
      </c>
      <c r="O46" s="65" t="s">
        <v>512</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512</v>
      </c>
      <c r="L47" s="64" t="s">
        <v>512</v>
      </c>
      <c r="M47" s="64" t="s">
        <v>512</v>
      </c>
      <c r="N47" s="64" t="s">
        <v>512</v>
      </c>
      <c r="O47" s="65" t="s">
        <v>512</v>
      </c>
      <c r="P47" s="48"/>
      <c r="Q47" s="48"/>
      <c r="R47" s="48"/>
      <c r="S47" s="48"/>
      <c r="T47" s="48"/>
      <c r="U47" s="48"/>
    </row>
    <row r="48" spans="1:21" ht="30.75" customHeight="1" x14ac:dyDescent="0.15">
      <c r="A48" s="48"/>
      <c r="B48" s="1269"/>
      <c r="C48" s="1270"/>
      <c r="D48" s="62"/>
      <c r="E48" s="1251" t="s">
        <v>15</v>
      </c>
      <c r="F48" s="1251"/>
      <c r="G48" s="1251"/>
      <c r="H48" s="1251"/>
      <c r="I48" s="1251"/>
      <c r="J48" s="1252"/>
      <c r="K48" s="63">
        <v>109</v>
      </c>
      <c r="L48" s="64">
        <v>114</v>
      </c>
      <c r="M48" s="64">
        <v>107</v>
      </c>
      <c r="N48" s="64">
        <v>140</v>
      </c>
      <c r="O48" s="65">
        <v>158</v>
      </c>
      <c r="P48" s="48"/>
      <c r="Q48" s="48"/>
      <c r="R48" s="48"/>
      <c r="S48" s="48"/>
      <c r="T48" s="48"/>
      <c r="U48" s="48"/>
    </row>
    <row r="49" spans="1:21" ht="30.75" customHeight="1" x14ac:dyDescent="0.15">
      <c r="A49" s="48"/>
      <c r="B49" s="1269"/>
      <c r="C49" s="1270"/>
      <c r="D49" s="62"/>
      <c r="E49" s="1251" t="s">
        <v>16</v>
      </c>
      <c r="F49" s="1251"/>
      <c r="G49" s="1251"/>
      <c r="H49" s="1251"/>
      <c r="I49" s="1251"/>
      <c r="J49" s="1252"/>
      <c r="K49" s="63">
        <v>14</v>
      </c>
      <c r="L49" s="64">
        <v>18</v>
      </c>
      <c r="M49" s="64">
        <v>17</v>
      </c>
      <c r="N49" s="64">
        <v>20</v>
      </c>
      <c r="O49" s="65">
        <v>19</v>
      </c>
      <c r="P49" s="48"/>
      <c r="Q49" s="48"/>
      <c r="R49" s="48"/>
      <c r="S49" s="48"/>
      <c r="T49" s="48"/>
      <c r="U49" s="48"/>
    </row>
    <row r="50" spans="1:21" ht="30.75" customHeight="1" x14ac:dyDescent="0.15">
      <c r="A50" s="48"/>
      <c r="B50" s="1269"/>
      <c r="C50" s="1270"/>
      <c r="D50" s="62"/>
      <c r="E50" s="1251" t="s">
        <v>17</v>
      </c>
      <c r="F50" s="1251"/>
      <c r="G50" s="1251"/>
      <c r="H50" s="1251"/>
      <c r="I50" s="1251"/>
      <c r="J50" s="1252"/>
      <c r="K50" s="63">
        <v>1</v>
      </c>
      <c r="L50" s="64">
        <v>1</v>
      </c>
      <c r="M50" s="64">
        <v>1</v>
      </c>
      <c r="N50" s="64">
        <v>1</v>
      </c>
      <c r="O50" s="65">
        <v>1</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512</v>
      </c>
      <c r="L51" s="64" t="s">
        <v>512</v>
      </c>
      <c r="M51" s="64" t="s">
        <v>512</v>
      </c>
      <c r="N51" s="64" t="s">
        <v>512</v>
      </c>
      <c r="O51" s="65" t="s">
        <v>512</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315</v>
      </c>
      <c r="L52" s="64">
        <v>301</v>
      </c>
      <c r="M52" s="64">
        <v>285</v>
      </c>
      <c r="N52" s="64">
        <v>289</v>
      </c>
      <c r="O52" s="65">
        <v>293</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163</v>
      </c>
      <c r="L53" s="69">
        <v>163</v>
      </c>
      <c r="M53" s="69">
        <v>171</v>
      </c>
      <c r="N53" s="69">
        <v>177</v>
      </c>
      <c r="O53" s="70">
        <v>195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7" t="s">
        <v>25</v>
      </c>
      <c r="C57" s="1258"/>
      <c r="D57" s="1261" t="s">
        <v>26</v>
      </c>
      <c r="E57" s="1262"/>
      <c r="F57" s="1262"/>
      <c r="G57" s="1262"/>
      <c r="H57" s="1262"/>
      <c r="I57" s="1262"/>
      <c r="J57" s="1263"/>
      <c r="K57" s="82"/>
      <c r="L57" s="83"/>
      <c r="M57" s="83"/>
      <c r="N57" s="83"/>
      <c r="O57" s="84"/>
    </row>
    <row r="58" spans="1:21" ht="31.5" customHeight="1" thickBot="1" x14ac:dyDescent="0.2">
      <c r="B58" s="1259"/>
      <c r="C58" s="1260"/>
      <c r="D58" s="1264" t="s">
        <v>27</v>
      </c>
      <c r="E58" s="1265"/>
      <c r="F58" s="1265"/>
      <c r="G58" s="1265"/>
      <c r="H58" s="1265"/>
      <c r="I58" s="1265"/>
      <c r="J58" s="1266"/>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VmgqsxSWD3u4gCrrUyosFjgi7RupMcGZKZK1ICf0e68xuHwPBIhUaLC7LrEBGS68GkyQwYyAXQ9Gjk6uyFvg==" saltValue="8g3CnUJHyoDFtUz/hKCV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7" t="s">
        <v>30</v>
      </c>
      <c r="C41" s="1288"/>
      <c r="D41" s="101"/>
      <c r="E41" s="1289" t="s">
        <v>31</v>
      </c>
      <c r="F41" s="1289"/>
      <c r="G41" s="1289"/>
      <c r="H41" s="1290"/>
      <c r="I41" s="102">
        <v>3190</v>
      </c>
      <c r="J41" s="103">
        <v>3076</v>
      </c>
      <c r="K41" s="103">
        <v>2932</v>
      </c>
      <c r="L41" s="103">
        <v>2897</v>
      </c>
      <c r="M41" s="104">
        <v>3047</v>
      </c>
    </row>
    <row r="42" spans="2:13" ht="27.75" customHeight="1" x14ac:dyDescent="0.15">
      <c r="B42" s="1277"/>
      <c r="C42" s="1278"/>
      <c r="D42" s="105"/>
      <c r="E42" s="1281" t="s">
        <v>32</v>
      </c>
      <c r="F42" s="1281"/>
      <c r="G42" s="1281"/>
      <c r="H42" s="1282"/>
      <c r="I42" s="106">
        <v>4</v>
      </c>
      <c r="J42" s="107">
        <v>4</v>
      </c>
      <c r="K42" s="107">
        <v>3</v>
      </c>
      <c r="L42" s="107">
        <v>2</v>
      </c>
      <c r="M42" s="108">
        <v>2</v>
      </c>
    </row>
    <row r="43" spans="2:13" ht="27.75" customHeight="1" x14ac:dyDescent="0.15">
      <c r="B43" s="1277"/>
      <c r="C43" s="1278"/>
      <c r="D43" s="105"/>
      <c r="E43" s="1281" t="s">
        <v>33</v>
      </c>
      <c r="F43" s="1281"/>
      <c r="G43" s="1281"/>
      <c r="H43" s="1282"/>
      <c r="I43" s="106">
        <v>1867</v>
      </c>
      <c r="J43" s="107">
        <v>1746</v>
      </c>
      <c r="K43" s="107">
        <v>1608</v>
      </c>
      <c r="L43" s="107">
        <v>1701</v>
      </c>
      <c r="M43" s="108">
        <v>1738</v>
      </c>
    </row>
    <row r="44" spans="2:13" ht="27.75" customHeight="1" x14ac:dyDescent="0.15">
      <c r="B44" s="1277"/>
      <c r="C44" s="1278"/>
      <c r="D44" s="105"/>
      <c r="E44" s="1281" t="s">
        <v>34</v>
      </c>
      <c r="F44" s="1281"/>
      <c r="G44" s="1281"/>
      <c r="H44" s="1282"/>
      <c r="I44" s="106">
        <v>182</v>
      </c>
      <c r="J44" s="107">
        <v>166</v>
      </c>
      <c r="K44" s="107">
        <v>144</v>
      </c>
      <c r="L44" s="107">
        <v>120</v>
      </c>
      <c r="M44" s="108">
        <v>109</v>
      </c>
    </row>
    <row r="45" spans="2:13" ht="27.75" customHeight="1" x14ac:dyDescent="0.15">
      <c r="B45" s="1277"/>
      <c r="C45" s="1278"/>
      <c r="D45" s="105"/>
      <c r="E45" s="1281" t="s">
        <v>35</v>
      </c>
      <c r="F45" s="1281"/>
      <c r="G45" s="1281"/>
      <c r="H45" s="1282"/>
      <c r="I45" s="106">
        <v>511</v>
      </c>
      <c r="J45" s="107">
        <v>481</v>
      </c>
      <c r="K45" s="107">
        <v>459</v>
      </c>
      <c r="L45" s="107">
        <v>370</v>
      </c>
      <c r="M45" s="108">
        <v>314</v>
      </c>
    </row>
    <row r="46" spans="2:13" ht="27.75" customHeight="1" x14ac:dyDescent="0.15">
      <c r="B46" s="1277"/>
      <c r="C46" s="1278"/>
      <c r="D46" s="109"/>
      <c r="E46" s="1281" t="s">
        <v>36</v>
      </c>
      <c r="F46" s="1281"/>
      <c r="G46" s="1281"/>
      <c r="H46" s="1282"/>
      <c r="I46" s="106" t="s">
        <v>512</v>
      </c>
      <c r="J46" s="107" t="s">
        <v>512</v>
      </c>
      <c r="K46" s="107" t="s">
        <v>512</v>
      </c>
      <c r="L46" s="107" t="s">
        <v>512</v>
      </c>
      <c r="M46" s="108" t="s">
        <v>512</v>
      </c>
    </row>
    <row r="47" spans="2:13" ht="27.75" customHeight="1" x14ac:dyDescent="0.15">
      <c r="B47" s="1277"/>
      <c r="C47" s="1278"/>
      <c r="D47" s="110"/>
      <c r="E47" s="1291" t="s">
        <v>37</v>
      </c>
      <c r="F47" s="1292"/>
      <c r="G47" s="1292"/>
      <c r="H47" s="1293"/>
      <c r="I47" s="106" t="s">
        <v>512</v>
      </c>
      <c r="J47" s="107" t="s">
        <v>512</v>
      </c>
      <c r="K47" s="107" t="s">
        <v>512</v>
      </c>
      <c r="L47" s="107" t="s">
        <v>512</v>
      </c>
      <c r="M47" s="108" t="s">
        <v>512</v>
      </c>
    </row>
    <row r="48" spans="2:13" ht="27.75" customHeight="1" x14ac:dyDescent="0.15">
      <c r="B48" s="1277"/>
      <c r="C48" s="1278"/>
      <c r="D48" s="105"/>
      <c r="E48" s="1281" t="s">
        <v>38</v>
      </c>
      <c r="F48" s="1281"/>
      <c r="G48" s="1281"/>
      <c r="H48" s="1282"/>
      <c r="I48" s="106" t="s">
        <v>512</v>
      </c>
      <c r="J48" s="107" t="s">
        <v>512</v>
      </c>
      <c r="K48" s="107" t="s">
        <v>512</v>
      </c>
      <c r="L48" s="107" t="s">
        <v>512</v>
      </c>
      <c r="M48" s="108" t="s">
        <v>512</v>
      </c>
    </row>
    <row r="49" spans="2:13" ht="27.75" customHeight="1" x14ac:dyDescent="0.15">
      <c r="B49" s="1279"/>
      <c r="C49" s="1280"/>
      <c r="D49" s="105"/>
      <c r="E49" s="1281" t="s">
        <v>39</v>
      </c>
      <c r="F49" s="1281"/>
      <c r="G49" s="1281"/>
      <c r="H49" s="1282"/>
      <c r="I49" s="106" t="s">
        <v>512</v>
      </c>
      <c r="J49" s="107" t="s">
        <v>512</v>
      </c>
      <c r="K49" s="107" t="s">
        <v>512</v>
      </c>
      <c r="L49" s="107" t="s">
        <v>512</v>
      </c>
      <c r="M49" s="108" t="s">
        <v>512</v>
      </c>
    </row>
    <row r="50" spans="2:13" ht="27.75" customHeight="1" x14ac:dyDescent="0.15">
      <c r="B50" s="1275" t="s">
        <v>40</v>
      </c>
      <c r="C50" s="1276"/>
      <c r="D50" s="111"/>
      <c r="E50" s="1281" t="s">
        <v>41</v>
      </c>
      <c r="F50" s="1281"/>
      <c r="G50" s="1281"/>
      <c r="H50" s="1282"/>
      <c r="I50" s="106">
        <v>2397</v>
      </c>
      <c r="J50" s="107">
        <v>2633</v>
      </c>
      <c r="K50" s="107">
        <v>2855</v>
      </c>
      <c r="L50" s="107">
        <v>2920</v>
      </c>
      <c r="M50" s="108">
        <v>3090</v>
      </c>
    </row>
    <row r="51" spans="2:13" ht="27.75" customHeight="1" x14ac:dyDescent="0.15">
      <c r="B51" s="1277"/>
      <c r="C51" s="1278"/>
      <c r="D51" s="105"/>
      <c r="E51" s="1281" t="s">
        <v>42</v>
      </c>
      <c r="F51" s="1281"/>
      <c r="G51" s="1281"/>
      <c r="H51" s="1282"/>
      <c r="I51" s="106">
        <v>30</v>
      </c>
      <c r="J51" s="107">
        <v>15</v>
      </c>
      <c r="K51" s="107">
        <v>9</v>
      </c>
      <c r="L51" s="107">
        <v>5</v>
      </c>
      <c r="M51" s="108">
        <v>4</v>
      </c>
    </row>
    <row r="52" spans="2:13" ht="27.75" customHeight="1" x14ac:dyDescent="0.15">
      <c r="B52" s="1279"/>
      <c r="C52" s="1280"/>
      <c r="D52" s="105"/>
      <c r="E52" s="1281" t="s">
        <v>43</v>
      </c>
      <c r="F52" s="1281"/>
      <c r="G52" s="1281"/>
      <c r="H52" s="1282"/>
      <c r="I52" s="106">
        <v>3453</v>
      </c>
      <c r="J52" s="107">
        <v>3371</v>
      </c>
      <c r="K52" s="107">
        <v>3299</v>
      </c>
      <c r="L52" s="107">
        <v>3221</v>
      </c>
      <c r="M52" s="108">
        <v>3299</v>
      </c>
    </row>
    <row r="53" spans="2:13" ht="27.75" customHeight="1" thickBot="1" x14ac:dyDescent="0.2">
      <c r="B53" s="1283" t="s">
        <v>44</v>
      </c>
      <c r="C53" s="1284"/>
      <c r="D53" s="112"/>
      <c r="E53" s="1285" t="s">
        <v>45</v>
      </c>
      <c r="F53" s="1285"/>
      <c r="G53" s="1285"/>
      <c r="H53" s="1286"/>
      <c r="I53" s="113">
        <v>-125</v>
      </c>
      <c r="J53" s="114">
        <v>-545</v>
      </c>
      <c r="K53" s="114">
        <v>-1017</v>
      </c>
      <c r="L53" s="114">
        <v>-1056</v>
      </c>
      <c r="M53" s="115">
        <v>-1183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jhm8EmdgKQ6OIIa8G0duWqUjW0NUtuW8Rnzk5ZJ8HOBRzNI4s7SjMRjRgaH+m2SDNwQvLuoRprcpMfjYq414w==" saltValue="21ucERihK8aik3+z26Ex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302" t="s">
        <v>48</v>
      </c>
      <c r="D55" s="1302"/>
      <c r="E55" s="1303"/>
      <c r="F55" s="127">
        <v>2492</v>
      </c>
      <c r="G55" s="127">
        <v>2549</v>
      </c>
      <c r="H55" s="128">
        <v>2684</v>
      </c>
    </row>
    <row r="56" spans="2:8" ht="52.5" customHeight="1" x14ac:dyDescent="0.15">
      <c r="B56" s="129"/>
      <c r="C56" s="1304" t="s">
        <v>49</v>
      </c>
      <c r="D56" s="1304"/>
      <c r="E56" s="1305"/>
      <c r="F56" s="130">
        <v>169</v>
      </c>
      <c r="G56" s="130">
        <v>169</v>
      </c>
      <c r="H56" s="131">
        <v>169</v>
      </c>
    </row>
    <row r="57" spans="2:8" ht="53.25" customHeight="1" x14ac:dyDescent="0.15">
      <c r="B57" s="129"/>
      <c r="C57" s="1306" t="s">
        <v>50</v>
      </c>
      <c r="D57" s="1306"/>
      <c r="E57" s="1307"/>
      <c r="F57" s="132">
        <v>154</v>
      </c>
      <c r="G57" s="132">
        <v>132</v>
      </c>
      <c r="H57" s="133">
        <v>137</v>
      </c>
    </row>
    <row r="58" spans="2:8" ht="45.75" customHeight="1" x14ac:dyDescent="0.15">
      <c r="B58" s="134"/>
      <c r="C58" s="1294" t="s">
        <v>584</v>
      </c>
      <c r="D58" s="1295"/>
      <c r="E58" s="1296"/>
      <c r="F58" s="381">
        <v>70</v>
      </c>
      <c r="G58" s="381">
        <v>70</v>
      </c>
      <c r="H58" s="382">
        <v>70</v>
      </c>
    </row>
    <row r="59" spans="2:8" ht="45.75" customHeight="1" x14ac:dyDescent="0.15">
      <c r="B59" s="134"/>
      <c r="C59" s="1294" t="s">
        <v>585</v>
      </c>
      <c r="D59" s="1295"/>
      <c r="E59" s="1296"/>
      <c r="F59" s="381">
        <v>70</v>
      </c>
      <c r="G59" s="381">
        <v>50</v>
      </c>
      <c r="H59" s="382">
        <v>50</v>
      </c>
    </row>
    <row r="60" spans="2:8" ht="45.75" customHeight="1" x14ac:dyDescent="0.15">
      <c r="B60" s="134"/>
      <c r="C60" s="1294" t="s">
        <v>586</v>
      </c>
      <c r="D60" s="1295"/>
      <c r="E60" s="1296"/>
      <c r="F60" s="381">
        <v>4</v>
      </c>
      <c r="G60" s="381">
        <v>3</v>
      </c>
      <c r="H60" s="382">
        <v>8</v>
      </c>
    </row>
    <row r="61" spans="2:8" ht="45.75" customHeight="1" x14ac:dyDescent="0.15">
      <c r="B61" s="134"/>
      <c r="C61" s="1294" t="s">
        <v>587</v>
      </c>
      <c r="D61" s="1295"/>
      <c r="E61" s="1296"/>
      <c r="F61" s="381">
        <v>5</v>
      </c>
      <c r="G61" s="381">
        <v>5</v>
      </c>
      <c r="H61" s="382">
        <v>5</v>
      </c>
    </row>
    <row r="62" spans="2:8" ht="45.75" customHeight="1" thickBot="1" x14ac:dyDescent="0.2">
      <c r="B62" s="135"/>
      <c r="C62" s="1297" t="s">
        <v>588</v>
      </c>
      <c r="D62" s="1298"/>
      <c r="E62" s="1299"/>
      <c r="F62" s="383">
        <v>5</v>
      </c>
      <c r="G62" s="383">
        <v>4</v>
      </c>
      <c r="H62" s="384">
        <v>4</v>
      </c>
    </row>
    <row r="63" spans="2:8" ht="52.5" customHeight="1" thickBot="1" x14ac:dyDescent="0.2">
      <c r="B63" s="136"/>
      <c r="C63" s="1300" t="s">
        <v>51</v>
      </c>
      <c r="D63" s="1300"/>
      <c r="E63" s="1301"/>
      <c r="F63" s="137">
        <v>2815</v>
      </c>
      <c r="G63" s="137">
        <v>2850</v>
      </c>
      <c r="H63" s="138">
        <v>2990</v>
      </c>
    </row>
    <row r="64" spans="2:8" ht="15" customHeight="1" x14ac:dyDescent="0.15"/>
    <row r="65" ht="0" hidden="1" customHeight="1" x14ac:dyDescent="0.15"/>
    <row r="66" ht="0" hidden="1" customHeight="1" x14ac:dyDescent="0.15"/>
  </sheetData>
  <sheetProtection algorithmName="SHA-512" hashValue="kDz4OV/552t0k01iTwg5t32yBis3Eo8UXYm06jTXwB2cnAXlGzPz2HG9DGGjpqiAOK1xB/5ZLpSx3K6SXZickg==" saltValue="tWc6AVo3u8IqSaWF1mkI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589</v>
      </c>
    </row>
    <row r="11" spans="1:143" s="286"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589</v>
      </c>
    </row>
    <row r="13" spans="1:143" s="286"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599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08"/>
      <c r="H50" s="1308"/>
      <c r="I50" s="1308"/>
      <c r="J50" s="1308"/>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4"/>
      <c r="G51" s="1326"/>
      <c r="H51" s="1326"/>
      <c r="I51" s="1330"/>
      <c r="J51" s="1330"/>
      <c r="K51" s="1315"/>
      <c r="L51" s="1315"/>
      <c r="M51" s="1315"/>
      <c r="N51" s="1315"/>
      <c r="AM51" s="403"/>
      <c r="AN51" s="1313" t="s">
        <v>593</v>
      </c>
      <c r="AO51" s="1313"/>
      <c r="AP51" s="1313"/>
      <c r="AQ51" s="1313"/>
      <c r="AR51" s="1313"/>
      <c r="AS51" s="1313"/>
      <c r="AT51" s="1313"/>
      <c r="AU51" s="1313"/>
      <c r="AV51" s="1313"/>
      <c r="AW51" s="1313"/>
      <c r="AX51" s="1313"/>
      <c r="AY51" s="1313"/>
      <c r="AZ51" s="1313"/>
      <c r="BA51" s="1313"/>
      <c r="BB51" s="1313" t="s">
        <v>594</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25"/>
      <c r="CG51" s="1310"/>
      <c r="CH51" s="1310"/>
      <c r="CI51" s="1310"/>
      <c r="CJ51" s="1310"/>
      <c r="CK51" s="1310"/>
      <c r="CL51" s="1310"/>
      <c r="CM51" s="1310"/>
      <c r="CN51" s="1325"/>
      <c r="CO51" s="1310"/>
      <c r="CP51" s="1310"/>
      <c r="CQ51" s="1310"/>
      <c r="CR51" s="1310"/>
      <c r="CS51" s="1310"/>
      <c r="CT51" s="1310"/>
      <c r="CU51" s="1310"/>
      <c r="CV51" s="1325"/>
      <c r="CW51" s="1310"/>
      <c r="CX51" s="1310"/>
      <c r="CY51" s="1310"/>
      <c r="CZ51" s="1310"/>
      <c r="DA51" s="1310"/>
      <c r="DB51" s="1310"/>
      <c r="DC51" s="1310"/>
    </row>
    <row r="52" spans="1:109" x14ac:dyDescent="0.15">
      <c r="B52" s="394"/>
      <c r="G52" s="1326"/>
      <c r="H52" s="1326"/>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6"/>
      <c r="H53" s="1326"/>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595</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25"/>
      <c r="CG53" s="1310"/>
      <c r="CH53" s="1310"/>
      <c r="CI53" s="1310"/>
      <c r="CJ53" s="1310"/>
      <c r="CK53" s="1310"/>
      <c r="CL53" s="1310"/>
      <c r="CM53" s="1310"/>
      <c r="CN53" s="1325"/>
      <c r="CO53" s="1310"/>
      <c r="CP53" s="1310"/>
      <c r="CQ53" s="1310"/>
      <c r="CR53" s="1310"/>
      <c r="CS53" s="1310"/>
      <c r="CT53" s="1310"/>
      <c r="CU53" s="1310"/>
      <c r="CV53" s="1325"/>
      <c r="CW53" s="1310"/>
      <c r="CX53" s="1310"/>
      <c r="CY53" s="1310"/>
      <c r="CZ53" s="1310"/>
      <c r="DA53" s="1310"/>
      <c r="DB53" s="1310"/>
      <c r="DC53" s="1310"/>
    </row>
    <row r="54" spans="1:109" x14ac:dyDescent="0.15">
      <c r="A54" s="402"/>
      <c r="B54" s="394"/>
      <c r="G54" s="1326"/>
      <c r="H54" s="1326"/>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596</v>
      </c>
      <c r="AO55" s="1314"/>
      <c r="AP55" s="1314"/>
      <c r="AQ55" s="1314"/>
      <c r="AR55" s="1314"/>
      <c r="AS55" s="1314"/>
      <c r="AT55" s="1314"/>
      <c r="AU55" s="1314"/>
      <c r="AV55" s="1314"/>
      <c r="AW55" s="1314"/>
      <c r="AX55" s="1314"/>
      <c r="AY55" s="1314"/>
      <c r="AZ55" s="1314"/>
      <c r="BA55" s="1314"/>
      <c r="BB55" s="1313" t="s">
        <v>594</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25"/>
      <c r="CG55" s="1310"/>
      <c r="CH55" s="1310"/>
      <c r="CI55" s="1310"/>
      <c r="CJ55" s="1310"/>
      <c r="CK55" s="1310"/>
      <c r="CL55" s="1310"/>
      <c r="CM55" s="1310"/>
      <c r="CN55" s="1325"/>
      <c r="CO55" s="1310"/>
      <c r="CP55" s="1310"/>
      <c r="CQ55" s="1310"/>
      <c r="CR55" s="1310"/>
      <c r="CS55" s="1310"/>
      <c r="CT55" s="1310"/>
      <c r="CU55" s="1310"/>
      <c r="CV55" s="1325"/>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595</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25"/>
      <c r="CG57" s="1310"/>
      <c r="CH57" s="1310"/>
      <c r="CI57" s="1310"/>
      <c r="CJ57" s="1310"/>
      <c r="CK57" s="1310"/>
      <c r="CL57" s="1310"/>
      <c r="CM57" s="1310"/>
      <c r="CN57" s="1325"/>
      <c r="CO57" s="1310"/>
      <c r="CP57" s="1310"/>
      <c r="CQ57" s="1310"/>
      <c r="CR57" s="1310"/>
      <c r="CS57" s="1310"/>
      <c r="CT57" s="1310"/>
      <c r="CU57" s="1310"/>
      <c r="CV57" s="1325"/>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600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08"/>
      <c r="H72" s="1308"/>
      <c r="I72" s="1308"/>
      <c r="J72" s="1308"/>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4"/>
      <c r="G73" s="1326"/>
      <c r="H73" s="1326"/>
      <c r="I73" s="1326"/>
      <c r="J73" s="1326"/>
      <c r="K73" s="1309"/>
      <c r="L73" s="1309"/>
      <c r="M73" s="1309"/>
      <c r="N73" s="1309"/>
      <c r="AM73" s="403"/>
      <c r="AN73" s="1313" t="s">
        <v>593</v>
      </c>
      <c r="AO73" s="1313"/>
      <c r="AP73" s="1313"/>
      <c r="AQ73" s="1313"/>
      <c r="AR73" s="1313"/>
      <c r="AS73" s="1313"/>
      <c r="AT73" s="1313"/>
      <c r="AU73" s="1313"/>
      <c r="AV73" s="1313"/>
      <c r="AW73" s="1313"/>
      <c r="AX73" s="1313"/>
      <c r="AY73" s="1313"/>
      <c r="AZ73" s="1313"/>
      <c r="BA73" s="1313"/>
      <c r="BB73" s="1313" t="s">
        <v>594</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6"/>
      <c r="H74" s="1326"/>
      <c r="I74" s="1326"/>
      <c r="J74" s="1326"/>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6"/>
      <c r="H75" s="1326"/>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598</v>
      </c>
      <c r="BC75" s="1313"/>
      <c r="BD75" s="1313"/>
      <c r="BE75" s="1313"/>
      <c r="BF75" s="1313"/>
      <c r="BG75" s="1313"/>
      <c r="BH75" s="1313"/>
      <c r="BI75" s="1313"/>
      <c r="BJ75" s="1313"/>
      <c r="BK75" s="1313"/>
      <c r="BL75" s="1313"/>
      <c r="BM75" s="1313"/>
      <c r="BN75" s="1313"/>
      <c r="BO75" s="1313"/>
      <c r="BP75" s="1310">
        <v>10.1</v>
      </c>
      <c r="BQ75" s="1310"/>
      <c r="BR75" s="1310"/>
      <c r="BS75" s="1310"/>
      <c r="BT75" s="1310"/>
      <c r="BU75" s="1310"/>
      <c r="BV75" s="1310"/>
      <c r="BW75" s="1310"/>
      <c r="BX75" s="1310">
        <v>9.4</v>
      </c>
      <c r="BY75" s="1310"/>
      <c r="BZ75" s="1310"/>
      <c r="CA75" s="1310"/>
      <c r="CB75" s="1310"/>
      <c r="CC75" s="1310"/>
      <c r="CD75" s="1310"/>
      <c r="CE75" s="1310"/>
      <c r="CF75" s="1310">
        <v>9.1</v>
      </c>
      <c r="CG75" s="1310"/>
      <c r="CH75" s="1310"/>
      <c r="CI75" s="1310"/>
      <c r="CJ75" s="1310"/>
      <c r="CK75" s="1310"/>
      <c r="CL75" s="1310"/>
      <c r="CM75" s="1310"/>
      <c r="CN75" s="1310">
        <v>9.3000000000000007</v>
      </c>
      <c r="CO75" s="1310"/>
      <c r="CP75" s="1310"/>
      <c r="CQ75" s="1310"/>
      <c r="CR75" s="1310"/>
      <c r="CS75" s="1310"/>
      <c r="CT75" s="1310"/>
      <c r="CU75" s="1310"/>
      <c r="CV75" s="1310">
        <v>10.1</v>
      </c>
      <c r="CW75" s="1310"/>
      <c r="CX75" s="1310"/>
      <c r="CY75" s="1310"/>
      <c r="CZ75" s="1310"/>
      <c r="DA75" s="1310"/>
      <c r="DB75" s="1310"/>
      <c r="DC75" s="1310"/>
    </row>
    <row r="76" spans="2:107" x14ac:dyDescent="0.15">
      <c r="B76" s="394"/>
      <c r="G76" s="1326"/>
      <c r="H76" s="1326"/>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596</v>
      </c>
      <c r="AO77" s="1314"/>
      <c r="AP77" s="1314"/>
      <c r="AQ77" s="1314"/>
      <c r="AR77" s="1314"/>
      <c r="AS77" s="1314"/>
      <c r="AT77" s="1314"/>
      <c r="AU77" s="1314"/>
      <c r="AV77" s="1314"/>
      <c r="AW77" s="1314"/>
      <c r="AX77" s="1314"/>
      <c r="AY77" s="1314"/>
      <c r="AZ77" s="1314"/>
      <c r="BA77" s="1314"/>
      <c r="BB77" s="1313" t="s">
        <v>594</v>
      </c>
      <c r="BC77" s="1313"/>
      <c r="BD77" s="1313"/>
      <c r="BE77" s="1313"/>
      <c r="BF77" s="1313"/>
      <c r="BG77" s="1313"/>
      <c r="BH77" s="1313"/>
      <c r="BI77" s="1313"/>
      <c r="BJ77" s="1313"/>
      <c r="BK77" s="1313"/>
      <c r="BL77" s="1313"/>
      <c r="BM77" s="1313"/>
      <c r="BN77" s="1313"/>
      <c r="BO77" s="1313"/>
      <c r="BP77" s="1310">
        <v>17.899999999999999</v>
      </c>
      <c r="BQ77" s="1310"/>
      <c r="BR77" s="1310"/>
      <c r="BS77" s="1310"/>
      <c r="BT77" s="1310"/>
      <c r="BU77" s="1310"/>
      <c r="BV77" s="1310"/>
      <c r="BW77" s="1310"/>
      <c r="BX77" s="1310">
        <v>27</v>
      </c>
      <c r="BY77" s="1310"/>
      <c r="BZ77" s="1310"/>
      <c r="CA77" s="1310"/>
      <c r="CB77" s="1310"/>
      <c r="CC77" s="1310"/>
      <c r="CD77" s="1310"/>
      <c r="CE77" s="1310"/>
      <c r="CF77" s="1310">
        <v>25.4</v>
      </c>
      <c r="CG77" s="1310"/>
      <c r="CH77" s="1310"/>
      <c r="CI77" s="1310"/>
      <c r="CJ77" s="1310"/>
      <c r="CK77" s="1310"/>
      <c r="CL77" s="1310"/>
      <c r="CM77" s="1310"/>
      <c r="CN77" s="1310">
        <v>23.4</v>
      </c>
      <c r="CO77" s="1310"/>
      <c r="CP77" s="1310"/>
      <c r="CQ77" s="1310"/>
      <c r="CR77" s="1310"/>
      <c r="CS77" s="1310"/>
      <c r="CT77" s="1310"/>
      <c r="CU77" s="1310"/>
      <c r="CV77" s="1310">
        <v>7.7</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598</v>
      </c>
      <c r="BC79" s="1313"/>
      <c r="BD79" s="1313"/>
      <c r="BE79" s="1313"/>
      <c r="BF79" s="1313"/>
      <c r="BG79" s="1313"/>
      <c r="BH79" s="1313"/>
      <c r="BI79" s="1313"/>
      <c r="BJ79" s="1313"/>
      <c r="BK79" s="1313"/>
      <c r="BL79" s="1313"/>
      <c r="BM79" s="1313"/>
      <c r="BN79" s="1313"/>
      <c r="BO79" s="1313"/>
      <c r="BP79" s="1310">
        <v>9.5</v>
      </c>
      <c r="BQ79" s="1310"/>
      <c r="BR79" s="1310"/>
      <c r="BS79" s="1310"/>
      <c r="BT79" s="1310"/>
      <c r="BU79" s="1310"/>
      <c r="BV79" s="1310"/>
      <c r="BW79" s="1310"/>
      <c r="BX79" s="1310">
        <v>8.6999999999999993</v>
      </c>
      <c r="BY79" s="1310"/>
      <c r="BZ79" s="1310"/>
      <c r="CA79" s="1310"/>
      <c r="CB79" s="1310"/>
      <c r="CC79" s="1310"/>
      <c r="CD79" s="1310"/>
      <c r="CE79" s="1310"/>
      <c r="CF79" s="1310">
        <v>8.6</v>
      </c>
      <c r="CG79" s="1310"/>
      <c r="CH79" s="1310"/>
      <c r="CI79" s="1310"/>
      <c r="CJ79" s="1310"/>
      <c r="CK79" s="1310"/>
      <c r="CL79" s="1310"/>
      <c r="CM79" s="1310"/>
      <c r="CN79" s="1310">
        <v>8.5</v>
      </c>
      <c r="CO79" s="1310"/>
      <c r="CP79" s="1310"/>
      <c r="CQ79" s="1310"/>
      <c r="CR79" s="1310"/>
      <c r="CS79" s="1310"/>
      <c r="CT79" s="1310"/>
      <c r="CU79" s="1310"/>
      <c r="CV79" s="1310">
        <v>8.6</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IahONGAH5L/iJcFOF5ksY4zOKyP9dhJnxaYJV6ppCndvlkvRigA3ctewIK2edi43aHu0Kz1SDszmnuh8tuNg==" saltValue="dBEER4Ew/F9AAbKR6jrqm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5Xc4NqIJ81QgbaHMxheLuIaE1ajatvI81rHn701PiFtF7dIbnaAH2PHei4Wp1EzrIc4JqLITE3VsL5UhiKH4g==" saltValue="18JlSoD72/a2n+eaUjYX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Oi70oRChqyqfTiIope5C+AeUiDAfrzg79jzQxQikFdjRzixqZJkA1+YBUYt0aOaXqZcCczOyeIj8rCm1uwJHg==" saltValue="ZuCvvmzmf4rTUwKqtulI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551</v>
      </c>
      <c r="G2" s="152"/>
      <c r="H2" s="153"/>
    </row>
    <row r="3" spans="1:8" x14ac:dyDescent="0.15">
      <c r="A3" s="149" t="s">
        <v>544</v>
      </c>
      <c r="B3" s="154"/>
      <c r="C3" s="155"/>
      <c r="D3" s="156">
        <v>171284</v>
      </c>
      <c r="E3" s="157"/>
      <c r="F3" s="158">
        <v>119685</v>
      </c>
      <c r="G3" s="159"/>
      <c r="H3" s="160"/>
    </row>
    <row r="4" spans="1:8" x14ac:dyDescent="0.15">
      <c r="A4" s="161"/>
      <c r="B4" s="162"/>
      <c r="C4" s="163"/>
      <c r="D4" s="164">
        <v>67228</v>
      </c>
      <c r="E4" s="165"/>
      <c r="F4" s="166">
        <v>68464</v>
      </c>
      <c r="G4" s="167"/>
      <c r="H4" s="168"/>
    </row>
    <row r="5" spans="1:8" x14ac:dyDescent="0.15">
      <c r="A5" s="149" t="s">
        <v>546</v>
      </c>
      <c r="B5" s="154"/>
      <c r="C5" s="155"/>
      <c r="D5" s="156">
        <v>33653</v>
      </c>
      <c r="E5" s="157"/>
      <c r="F5" s="158">
        <v>109920</v>
      </c>
      <c r="G5" s="159"/>
      <c r="H5" s="160"/>
    </row>
    <row r="6" spans="1:8" x14ac:dyDescent="0.15">
      <c r="A6" s="161"/>
      <c r="B6" s="162"/>
      <c r="C6" s="163"/>
      <c r="D6" s="164">
        <v>19645</v>
      </c>
      <c r="E6" s="165"/>
      <c r="F6" s="166">
        <v>62739</v>
      </c>
      <c r="G6" s="167"/>
      <c r="H6" s="168"/>
    </row>
    <row r="7" spans="1:8" x14ac:dyDescent="0.15">
      <c r="A7" s="149" t="s">
        <v>547</v>
      </c>
      <c r="B7" s="154"/>
      <c r="C7" s="155"/>
      <c r="D7" s="156">
        <v>45185</v>
      </c>
      <c r="E7" s="157"/>
      <c r="F7" s="158">
        <v>119882</v>
      </c>
      <c r="G7" s="159"/>
      <c r="H7" s="160"/>
    </row>
    <row r="8" spans="1:8" x14ac:dyDescent="0.15">
      <c r="A8" s="161"/>
      <c r="B8" s="162"/>
      <c r="C8" s="163"/>
      <c r="D8" s="164">
        <v>15114</v>
      </c>
      <c r="E8" s="165"/>
      <c r="F8" s="166">
        <v>66481</v>
      </c>
      <c r="G8" s="167"/>
      <c r="H8" s="168"/>
    </row>
    <row r="9" spans="1:8" x14ac:dyDescent="0.15">
      <c r="A9" s="149" t="s">
        <v>548</v>
      </c>
      <c r="B9" s="154"/>
      <c r="C9" s="155"/>
      <c r="D9" s="156">
        <v>71465</v>
      </c>
      <c r="E9" s="157"/>
      <c r="F9" s="158">
        <v>116162</v>
      </c>
      <c r="G9" s="159"/>
      <c r="H9" s="160"/>
    </row>
    <row r="10" spans="1:8" x14ac:dyDescent="0.15">
      <c r="A10" s="161"/>
      <c r="B10" s="162"/>
      <c r="C10" s="163"/>
      <c r="D10" s="164">
        <v>18659</v>
      </c>
      <c r="E10" s="165"/>
      <c r="F10" s="166">
        <v>61562</v>
      </c>
      <c r="G10" s="167"/>
      <c r="H10" s="168"/>
    </row>
    <row r="11" spans="1:8" x14ac:dyDescent="0.15">
      <c r="A11" s="149" t="s">
        <v>549</v>
      </c>
      <c r="B11" s="154"/>
      <c r="C11" s="155"/>
      <c r="D11" s="156">
        <v>91762</v>
      </c>
      <c r="E11" s="157"/>
      <c r="F11" s="158">
        <v>121449</v>
      </c>
      <c r="G11" s="159"/>
      <c r="H11" s="160"/>
    </row>
    <row r="12" spans="1:8" x14ac:dyDescent="0.15">
      <c r="A12" s="161"/>
      <c r="B12" s="162"/>
      <c r="C12" s="169"/>
      <c r="D12" s="164">
        <v>56634</v>
      </c>
      <c r="E12" s="165"/>
      <c r="F12" s="166">
        <v>62922</v>
      </c>
      <c r="G12" s="167"/>
      <c r="H12" s="168"/>
    </row>
    <row r="13" spans="1:8" x14ac:dyDescent="0.15">
      <c r="A13" s="149"/>
      <c r="B13" s="154"/>
      <c r="C13" s="170"/>
      <c r="D13" s="171">
        <v>82670</v>
      </c>
      <c r="E13" s="172"/>
      <c r="F13" s="173">
        <v>117420</v>
      </c>
      <c r="G13" s="174"/>
      <c r="H13" s="160"/>
    </row>
    <row r="14" spans="1:8" x14ac:dyDescent="0.15">
      <c r="A14" s="161"/>
      <c r="B14" s="162"/>
      <c r="C14" s="163"/>
      <c r="D14" s="164">
        <v>35456</v>
      </c>
      <c r="E14" s="165"/>
      <c r="F14" s="166">
        <v>64434</v>
      </c>
      <c r="G14" s="167"/>
      <c r="H14" s="168"/>
    </row>
    <row r="17" spans="1:11" x14ac:dyDescent="0.15">
      <c r="A17" s="145" t="s">
        <v>53</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54</v>
      </c>
      <c r="B19" s="175">
        <f>ROUND(VALUE(SUBSTITUTE(実質収支比率等に係る経年分析!F$48,"▲","-")),2)</f>
        <v>10.220000000000001</v>
      </c>
      <c r="C19" s="175">
        <f>ROUND(VALUE(SUBSTITUTE(実質収支比率等に係る経年分析!G$48,"▲","-")),2)</f>
        <v>11.39</v>
      </c>
      <c r="D19" s="175">
        <f>ROUND(VALUE(SUBSTITUTE(実質収支比率等に係る経年分析!H$48,"▲","-")),2)</f>
        <v>9.99</v>
      </c>
      <c r="E19" s="175">
        <f>ROUND(VALUE(SUBSTITUTE(実質収支比率等に係る経年分析!I$48,"▲","-")),2)</f>
        <v>10.36</v>
      </c>
      <c r="F19" s="175">
        <f>ROUND(VALUE(SUBSTITUTE(実質収支比率等に係る経年分析!J$48,"▲","-")),2)</f>
        <v>7.29</v>
      </c>
    </row>
    <row r="20" spans="1:11" x14ac:dyDescent="0.15">
      <c r="A20" s="175" t="s">
        <v>55</v>
      </c>
      <c r="B20" s="175">
        <f>ROUND(VALUE(SUBSTITUTE(実質収支比率等に係る経年分析!F$47,"▲","-")),2)</f>
        <v>99.11</v>
      </c>
      <c r="C20" s="175">
        <f>ROUND(VALUE(SUBSTITUTE(実質収支比率等に係る経年分析!G$47,"▲","-")),2)</f>
        <v>106.85</v>
      </c>
      <c r="D20" s="175">
        <f>ROUND(VALUE(SUBSTITUTE(実質収支比率等に係る経年分析!H$47,"▲","-")),2)</f>
        <v>119.83</v>
      </c>
      <c r="E20" s="175">
        <f>ROUND(VALUE(SUBSTITUTE(実質収支比率等に係る経年分析!I$47,"▲","-")),2)</f>
        <v>123.26</v>
      </c>
      <c r="F20" s="175">
        <f>ROUND(VALUE(SUBSTITUTE(実質収支比率等に係る経年分析!J$47,"▲","-")),2)</f>
        <v>130.71</v>
      </c>
    </row>
    <row r="21" spans="1:11" x14ac:dyDescent="0.15">
      <c r="A21" s="175" t="s">
        <v>56</v>
      </c>
      <c r="B21" s="175">
        <f>IF(ISNUMBER(VALUE(SUBSTITUTE(実質収支比率等に係る経年分析!F$49,"▲","-"))),ROUND(VALUE(SUBSTITUTE(実質収支比率等に係る経年分析!F$49,"▲","-")),2),NA())</f>
        <v>13.51</v>
      </c>
      <c r="C21" s="175">
        <f>IF(ISNUMBER(VALUE(SUBSTITUTE(実質収支比率等に係る経年分析!G$49,"▲","-"))),ROUND(VALUE(SUBSTITUTE(実質収支比率等に係る経年分析!G$49,"▲","-")),2),NA())</f>
        <v>12.43</v>
      </c>
      <c r="D21" s="175">
        <f>IF(ISNUMBER(VALUE(SUBSTITUTE(実質収支比率等に係る経年分析!H$49,"▲","-"))),ROUND(VALUE(SUBSTITUTE(実質収支比率等に係る経年分析!H$49,"▲","-")),2),NA())</f>
        <v>7.97</v>
      </c>
      <c r="E21" s="175">
        <f>IF(ISNUMBER(VALUE(SUBSTITUTE(実質収支比率等に係る経年分析!I$49,"▲","-"))),ROUND(VALUE(SUBSTITUTE(実質収支比率等に係る経年分析!I$49,"▲","-")),2),NA())</f>
        <v>3.06</v>
      </c>
      <c r="F21" s="175">
        <f>IF(ISNUMBER(VALUE(SUBSTITUTE(実質収支比率等に係る経年分析!J$49,"▲","-"))),ROUND(VALUE(SUBSTITUTE(実質収支比率等に係る経年分析!J$49,"▲","-")),2),NA())</f>
        <v>3.44</v>
      </c>
    </row>
    <row r="24" spans="1:11" x14ac:dyDescent="0.15">
      <c r="A24" s="145" t="s">
        <v>57</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#VALUE!</v>
      </c>
      <c r="C27" s="176" t="e">
        <f>IF(ROUND(VALUE(SUBSTITUTE(連結実質赤字比率に係る赤字・黒字の構成分析!F$43,"▲", "-")), 2) &gt;= 0, ABS(ROUND(VALUE(SUBSTITUTE(連結実質赤字比率に係る赤字・黒字の構成分析!F$43,"▲", "-")), 2)), NA())</f>
        <v>#VALUE!</v>
      </c>
      <c r="D27" s="176" t="e">
        <f>IF(ROUND(VALUE(SUBSTITUTE(連結実質赤字比率に係る赤字・黒字の構成分析!G$43,"▲", "-")), 2) &lt; 0, ABS(ROUND(VALUE(SUBSTITUTE(連結実質赤字比率に係る赤字・黒字の構成分析!G$43,"▲", "-")), 2)), NA())</f>
        <v>#VALUE!</v>
      </c>
      <c r="E27" s="176" t="e">
        <f>IF(ROUND(VALUE(SUBSTITUTE(連結実質赤字比率に係る赤字・黒字の構成分析!G$43,"▲", "-")), 2) &gt;= 0, ABS(ROUND(VALUE(SUBSTITUTE(連結実質赤字比率に係る赤字・黒字の構成分析!G$43,"▲", "-")), 2)), NA())</f>
        <v>#VALUE!</v>
      </c>
      <c r="F27" s="176" t="e">
        <f>IF(ROUND(VALUE(SUBSTITUTE(連結実質赤字比率に係る赤字・黒字の構成分析!H$43,"▲", "-")), 2) &lt; 0, ABS(ROUND(VALUE(SUBSTITUTE(連結実質赤字比率に係る赤字・黒字の構成分析!H$43,"▲", "-")), 2)), NA())</f>
        <v>#VALUE!</v>
      </c>
      <c r="G27" s="176" t="e">
        <f>IF(ROUND(VALUE(SUBSTITUTE(連結実質赤字比率に係る赤字・黒字の構成分析!H$43,"▲", "-")), 2) &gt;= 0, ABS(ROUND(VALUE(SUBSTITUTE(連結実質赤字比率に係る赤字・黒字の構成分析!H$43,"▲", "-")), 2)), NA())</f>
        <v>#VALUE!</v>
      </c>
      <c r="H27" s="176" t="e">
        <f>IF(ROUND(VALUE(SUBSTITUTE(連結実質赤字比率に係る赤字・黒字の構成分析!I$43,"▲", "-")), 2) &lt; 0, ABS(ROUND(VALUE(SUBSTITUTE(連結実質赤字比率に係る赤字・黒字の構成分析!I$43,"▲", "-")), 2)), NA())</f>
        <v>#VALUE!</v>
      </c>
      <c r="I27" s="176" t="e">
        <f>IF(ROUND(VALUE(SUBSTITUTE(連結実質赤字比率に係る赤字・黒字の構成分析!I$43,"▲", "-")), 2) &gt;= 0, ABS(ROUND(VALUE(SUBSTITUTE(連結実質赤字比率に係る赤字・黒字の構成分析!I$43,"▲", "-")), 2)), NA())</f>
        <v>#VALUE!</v>
      </c>
      <c r="J27" s="176" t="e">
        <f>IF(ROUND(VALUE(SUBSTITUTE(連結実質赤字比率に係る赤字・黒字の構成分析!J$43,"▲", "-")), 2) &lt; 0, ABS(ROUND(VALUE(SUBSTITUTE(連結実質赤字比率に係る赤字・黒字の構成分析!J$43,"▲", "-")), 2)), NA())</f>
        <v>#VALUE!</v>
      </c>
      <c r="K27" s="176" t="e">
        <f>IF(ROUND(VALUE(SUBSTITUTE(連結実質赤字比率に係る赤字・黒字の構成分析!J$43,"▲", "-")), 2) &gt;= 0, ABS(ROUND(VALUE(SUBSTITUTE(連結実質赤字比率に係る赤字・黒字の構成分析!J$43,"▲", "-")), 2)), NA())</f>
        <v>#VALUE!</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e">
        <f>IF(連結実質赤字比率に係る赤字・黒字の構成分析!C$41="",NA(),連結実質赤字比率に係る赤字・黒字の構成分析!C$41)</f>
        <v>#N/A</v>
      </c>
      <c r="B29" s="176" t="e">
        <f>IF(ROUND(VALUE(SUBSTITUTE(連結実質赤字比率に係る赤字・黒字の構成分析!F$41,"▲", "-")), 2) &lt; 0, ABS(ROUND(VALUE(SUBSTITUTE(連結実質赤字比率に係る赤字・黒字の構成分析!F$41,"▲", "-")), 2)), NA())</f>
        <v>#VALUE!</v>
      </c>
      <c r="C29" s="176" t="e">
        <f>IF(ROUND(VALUE(SUBSTITUTE(連結実質赤字比率に係る赤字・黒字の構成分析!F$41,"▲", "-")), 2) &gt;= 0, ABS(ROUND(VALUE(SUBSTITUTE(連結実質赤字比率に係る赤字・黒字の構成分析!F$41,"▲", "-")), 2)), NA())</f>
        <v>#VALUE!</v>
      </c>
      <c r="D29" s="176" t="e">
        <f>IF(ROUND(VALUE(SUBSTITUTE(連結実質赤字比率に係る赤字・黒字の構成分析!G$41,"▲", "-")), 2) &lt; 0, ABS(ROUND(VALUE(SUBSTITUTE(連結実質赤字比率に係る赤字・黒字の構成分析!G$41,"▲", "-")), 2)), NA())</f>
        <v>#VALUE!</v>
      </c>
      <c r="E29" s="176" t="e">
        <f>IF(ROUND(VALUE(SUBSTITUTE(連結実質赤字比率に係る赤字・黒字の構成分析!G$41,"▲", "-")), 2) &gt;= 0, ABS(ROUND(VALUE(SUBSTITUTE(連結実質赤字比率に係る赤字・黒字の構成分析!G$41,"▲", "-")), 2)), NA())</f>
        <v>#VALUE!</v>
      </c>
      <c r="F29" s="176" t="e">
        <f>IF(ROUND(VALUE(SUBSTITUTE(連結実質赤字比率に係る赤字・黒字の構成分析!H$41,"▲", "-")), 2) &lt; 0, ABS(ROUND(VALUE(SUBSTITUTE(連結実質赤字比率に係る赤字・黒字の構成分析!H$41,"▲", "-")), 2)), NA())</f>
        <v>#VALUE!</v>
      </c>
      <c r="G29" s="176" t="e">
        <f>IF(ROUND(VALUE(SUBSTITUTE(連結実質赤字比率に係る赤字・黒字の構成分析!H$41,"▲", "-")), 2) &gt;= 0, ABS(ROUND(VALUE(SUBSTITUTE(連結実質赤字比率に係る赤字・黒字の構成分析!H$41,"▲", "-")), 2)), NA())</f>
        <v>#VALUE!</v>
      </c>
      <c r="H29" s="176" t="e">
        <f>IF(ROUND(VALUE(SUBSTITUTE(連結実質赤字比率に係る赤字・黒字の構成分析!I$41,"▲", "-")), 2) &lt; 0, ABS(ROUND(VALUE(SUBSTITUTE(連結実質赤字比率に係る赤字・黒字の構成分析!I$41,"▲", "-")), 2)), NA())</f>
        <v>#VALUE!</v>
      </c>
      <c r="I29" s="176" t="e">
        <f>IF(ROUND(VALUE(SUBSTITUTE(連結実質赤字比率に係る赤字・黒字の構成分析!I$41,"▲", "-")), 2) &gt;= 0, ABS(ROUND(VALUE(SUBSTITUTE(連結実質赤字比率に係る赤字・黒字の構成分析!I$41,"▲", "-")), 2)), NA())</f>
        <v>#VALUE!</v>
      </c>
      <c r="J29" s="176" t="e">
        <f>IF(ROUND(VALUE(SUBSTITUTE(連結実質赤字比率に係る赤字・黒字の構成分析!J$41,"▲", "-")), 2) &lt; 0, ABS(ROUND(VALUE(SUBSTITUTE(連結実質赤字比率に係る赤字・黒字の構成分析!J$41,"▲", "-")), 2)), NA())</f>
        <v>#VALUE!</v>
      </c>
      <c r="K29" s="176" t="e">
        <f>IF(ROUND(VALUE(SUBSTITUTE(連結実質赤字比率に係る赤字・黒字の構成分析!J$41,"▲", "-")), 2) &gt;= 0, ABS(ROUND(VALUE(SUBSTITUTE(連結実質赤字比率に係る赤字・黒字の構成分析!J$41,"▲", "-")), 2)), NA())</f>
        <v>#VALUE!</v>
      </c>
    </row>
    <row r="30" spans="1:11" x14ac:dyDescent="0.15">
      <c r="A30" s="176" t="str">
        <f>IF(連結実質赤字比率に係る赤字・黒字の構成分析!C$40="",NA(),連結実質赤字比率に係る赤字・黒字の構成分析!C$40)</f>
        <v>介護保険特別会計(サービス勘定)</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0.01</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7.0000000000000007E-2</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v>
      </c>
    </row>
    <row r="31" spans="1:11" x14ac:dyDescent="0.15">
      <c r="A31" s="176" t="str">
        <f>IF(連結実質赤字比率に係る赤字・黒字の構成分析!C$39="",NA(),連結実質赤字比率に係る赤字・黒字の構成分析!C$39)</f>
        <v>後期高齢者医療特別会計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0.04</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0.05</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0.01</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0.05</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0.02</v>
      </c>
    </row>
    <row r="32" spans="1:11" x14ac:dyDescent="0.15">
      <c r="A32" s="176" t="str">
        <f>IF(連結実質赤字比率に係る赤字・黒字の構成分析!C$38="",NA(),連結実質赤字比率に係る赤字・黒字の構成分析!C$38)</f>
        <v>公共下水道事業特別会計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0.32</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0.43</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0.53</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0.84</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0.79</v>
      </c>
    </row>
    <row r="33" spans="1:16" x14ac:dyDescent="0.15">
      <c r="A33" s="176" t="str">
        <f>IF(連結実質赤字比率に係る赤字・黒字の構成分析!C$37="",NA(),連結実質赤字比率に係る赤字・黒字の構成分析!C$37)</f>
        <v>介護保険特別会計(保険事業勘定)</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1.1299999999999999</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1.5</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1.38</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1.5</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0.94</v>
      </c>
    </row>
    <row r="34" spans="1:16" x14ac:dyDescent="0.15">
      <c r="A34" s="176" t="str">
        <f>IF(連結実質赤字比率に係る赤字・黒字の構成分析!C$36="",NA(),連結実質赤字比率に係る赤字・黒字の構成分析!C$36)</f>
        <v>一般会計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10.210000000000001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11.39</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9.98</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10.36</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7.29</v>
      </c>
    </row>
    <row r="35" spans="1:16" x14ac:dyDescent="0.15">
      <c r="A35" s="176" t="str">
        <f>IF(連結実質赤字比率に係る赤字・黒字の構成分析!C$35="",NA(),連結実質赤字比率に係る赤字・黒字の構成分析!C$35)</f>
        <v>国民健康保険特別会計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6.83</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9.1199999999999992</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10.44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9.07</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7.85</v>
      </c>
    </row>
    <row r="36" spans="1:16" x14ac:dyDescent="0.15">
      <c r="A36" s="176" t="str">
        <f>IF(連結実質赤字比率に係る赤字・黒字の構成分析!C$34="",NA(),連結実質赤字比率に係る赤字・黒字の構成分析!C$34)</f>
        <v>上水道特別会計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6.78</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8.31</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8.81</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8.23</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9.7799999999999994</v>
      </c>
    </row>
    <row r="39" spans="1:16" x14ac:dyDescent="0.15">
      <c r="A39" s="145" t="s">
        <v>60</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315</v>
      </c>
      <c r="E42" s="177"/>
      <c r="F42" s="177"/>
      <c r="G42" s="177">
        <f>'実質公債費比率（分子）の構造'!L$52</f>
        <v>301</v>
      </c>
      <c r="H42" s="177"/>
      <c r="I42" s="177"/>
      <c r="J42" s="177">
        <f>'実質公債費比率（分子）の構造'!M$52</f>
        <v>285</v>
      </c>
      <c r="K42" s="177"/>
      <c r="L42" s="177"/>
      <c r="M42" s="177">
        <f>'実質公債費比率（分子）の構造'!N$52</f>
        <v>289</v>
      </c>
      <c r="N42" s="177"/>
      <c r="O42" s="177"/>
      <c r="P42" s="177">
        <f>'実質公債費比率（分子）の構造'!O$52</f>
        <v>293</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f>'実質公債費比率（分子）の構造'!K$50</f>
        <v>1</v>
      </c>
      <c r="C44" s="177"/>
      <c r="D44" s="177"/>
      <c r="E44" s="177">
        <f>'実質公債費比率（分子）の構造'!L$50</f>
        <v>1</v>
      </c>
      <c r="F44" s="177"/>
      <c r="G44" s="177"/>
      <c r="H44" s="177">
        <f>'実質公債費比率（分子）の構造'!M$50</f>
        <v>1</v>
      </c>
      <c r="I44" s="177"/>
      <c r="J44" s="177"/>
      <c r="K44" s="177">
        <f>'実質公債費比率（分子）の構造'!N$50</f>
        <v>1</v>
      </c>
      <c r="L44" s="177"/>
      <c r="M44" s="177"/>
      <c r="N44" s="177">
        <f>'実質公債費比率（分子）の構造'!O$50</f>
        <v>1</v>
      </c>
      <c r="O44" s="177"/>
      <c r="P44" s="177"/>
    </row>
    <row r="45" spans="1:16" x14ac:dyDescent="0.15">
      <c r="A45" s="177" t="s">
        <v>66</v>
      </c>
      <c r="B45" s="177">
        <f>'実質公債費比率（分子）の構造'!K$49</f>
        <v>14</v>
      </c>
      <c r="C45" s="177"/>
      <c r="D45" s="177"/>
      <c r="E45" s="177">
        <f>'実質公債費比率（分子）の構造'!L$49</f>
        <v>18</v>
      </c>
      <c r="F45" s="177"/>
      <c r="G45" s="177"/>
      <c r="H45" s="177">
        <f>'実質公債費比率（分子）の構造'!M$49</f>
        <v>17</v>
      </c>
      <c r="I45" s="177"/>
      <c r="J45" s="177"/>
      <c r="K45" s="177">
        <f>'実質公債費比率（分子）の構造'!N$49</f>
        <v>20</v>
      </c>
      <c r="L45" s="177"/>
      <c r="M45" s="177"/>
      <c r="N45" s="177">
        <f>'実質公債費比率（分子）の構造'!O$49</f>
        <v>19</v>
      </c>
      <c r="O45" s="177"/>
      <c r="P45" s="177"/>
    </row>
    <row r="46" spans="1:16" x14ac:dyDescent="0.15">
      <c r="A46" s="177" t="s">
        <v>67</v>
      </c>
      <c r="B46" s="177">
        <f>'実質公債費比率（分子）の構造'!K$48</f>
        <v>109</v>
      </c>
      <c r="C46" s="177"/>
      <c r="D46" s="177"/>
      <c r="E46" s="177">
        <f>'実質公債費比率（分子）の構造'!L$48</f>
        <v>114</v>
      </c>
      <c r="F46" s="177"/>
      <c r="G46" s="177"/>
      <c r="H46" s="177">
        <f>'実質公債費比率（分子）の構造'!M$48</f>
        <v>107</v>
      </c>
      <c r="I46" s="177"/>
      <c r="J46" s="177"/>
      <c r="K46" s="177">
        <f>'実質公債費比率（分子）の構造'!N$48</f>
        <v>140</v>
      </c>
      <c r="L46" s="177"/>
      <c r="M46" s="177"/>
      <c r="N46" s="177">
        <f>'実質公債費比率（分子）の構造'!O$48</f>
        <v>158</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354</v>
      </c>
      <c r="C49" s="177"/>
      <c r="D49" s="177"/>
      <c r="E49" s="177">
        <f>'実質公債費比率（分子）の構造'!L$45</f>
        <v>331</v>
      </c>
      <c r="F49" s="177"/>
      <c r="G49" s="177"/>
      <c r="H49" s="177">
        <f>'実質公債費比率（分子）の構造'!M$45</f>
        <v>331</v>
      </c>
      <c r="I49" s="177"/>
      <c r="J49" s="177"/>
      <c r="K49" s="177">
        <f>'実質公債費比率（分子）の構造'!N$45</f>
        <v>305</v>
      </c>
      <c r="L49" s="177"/>
      <c r="M49" s="177"/>
      <c r="N49" s="177">
        <f>'実質公債費比率（分子）の構造'!O$45</f>
        <v>310</v>
      </c>
      <c r="O49" s="177"/>
      <c r="P49" s="177"/>
    </row>
    <row r="50" spans="1:16" x14ac:dyDescent="0.15">
      <c r="A50" s="177" t="s">
        <v>71</v>
      </c>
      <c r="B50" s="177" t="e">
        <f>NA()</f>
        <v>#N/A</v>
      </c>
      <c r="C50" s="177">
        <f>IF(ISNUMBER('実質公債費比率（分子）の構造'!K$53),'実質公債費比率（分子）の構造'!K$53,NA())</f>
        <v>163</v>
      </c>
      <c r="D50" s="177" t="e">
        <f>NA()</f>
        <v>#N/A</v>
      </c>
      <c r="E50" s="177" t="e">
        <f>NA()</f>
        <v>#N/A</v>
      </c>
      <c r="F50" s="177">
        <f>IF(ISNUMBER('実質公債費比率（分子）の構造'!L$53),'実質公債費比率（分子）の構造'!L$53,NA())</f>
        <v>163</v>
      </c>
      <c r="G50" s="177" t="e">
        <f>NA()</f>
        <v>#N/A</v>
      </c>
      <c r="H50" s="177" t="e">
        <f>NA()</f>
        <v>#N/A</v>
      </c>
      <c r="I50" s="177">
        <f>IF(ISNUMBER('実質公債費比率（分子）の構造'!M$53),'実質公債費比率（分子）の構造'!M$53,NA())</f>
        <v>171</v>
      </c>
      <c r="J50" s="177" t="e">
        <f>NA()</f>
        <v>#N/A</v>
      </c>
      <c r="K50" s="177" t="e">
        <f>NA()</f>
        <v>#N/A</v>
      </c>
      <c r="L50" s="177">
        <f>IF(ISNUMBER('実質公債費比率（分子）の構造'!N$53),'実質公債費比率（分子）の構造'!N$53,NA())</f>
        <v>177</v>
      </c>
      <c r="M50" s="177" t="e">
        <f>NA()</f>
        <v>#N/A</v>
      </c>
      <c r="N50" s="177" t="e">
        <f>NA()</f>
        <v>#N/A</v>
      </c>
      <c r="O50" s="177">
        <f>IF(ISNUMBER('実質公債費比率（分子）の構造'!O$53),'実質公債費比率（分子）の構造'!O$53,NA())</f>
        <v>195</v>
      </c>
      <c r="P50" s="177" t="e">
        <f>NA()</f>
        <v>#N/A</v>
      </c>
    </row>
    <row r="53" spans="1:16" x14ac:dyDescent="0.15">
      <c r="A53" s="145" t="s">
        <v>72</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3453</v>
      </c>
      <c r="E56" s="176"/>
      <c r="F56" s="176"/>
      <c r="G56" s="176">
        <f>'将来負担比率（分子）の構造'!J$52</f>
        <v>3371</v>
      </c>
      <c r="H56" s="176"/>
      <c r="I56" s="176"/>
      <c r="J56" s="176">
        <f>'将来負担比率（分子）の構造'!K$52</f>
        <v>3299</v>
      </c>
      <c r="K56" s="176"/>
      <c r="L56" s="176"/>
      <c r="M56" s="176">
        <f>'将来負担比率（分子）の構造'!L$52</f>
        <v>3221</v>
      </c>
      <c r="N56" s="176"/>
      <c r="O56" s="176"/>
      <c r="P56" s="176">
        <f>'将来負担比率（分子）の構造'!M$52</f>
        <v>3299</v>
      </c>
    </row>
    <row r="57" spans="1:16" x14ac:dyDescent="0.15">
      <c r="A57" s="176" t="s">
        <v>42</v>
      </c>
      <c r="B57" s="176"/>
      <c r="C57" s="176"/>
      <c r="D57" s="176">
        <f>'将来負担比率（分子）の構造'!I$51</f>
        <v>30</v>
      </c>
      <c r="E57" s="176"/>
      <c r="F57" s="176"/>
      <c r="G57" s="176">
        <f>'将来負担比率（分子）の構造'!J$51</f>
        <v>15</v>
      </c>
      <c r="H57" s="176"/>
      <c r="I57" s="176"/>
      <c r="J57" s="176">
        <f>'将来負担比率（分子）の構造'!K$51</f>
        <v>9</v>
      </c>
      <c r="K57" s="176"/>
      <c r="L57" s="176"/>
      <c r="M57" s="176">
        <f>'将来負担比率（分子）の構造'!L$51</f>
        <v>5</v>
      </c>
      <c r="N57" s="176"/>
      <c r="O57" s="176"/>
      <c r="P57" s="176">
        <f>'将来負担比率（分子）の構造'!M$51</f>
        <v>4</v>
      </c>
    </row>
    <row r="58" spans="1:16" x14ac:dyDescent="0.15">
      <c r="A58" s="176" t="s">
        <v>41</v>
      </c>
      <c r="B58" s="176"/>
      <c r="C58" s="176"/>
      <c r="D58" s="176">
        <f>'将来負担比率（分子）の構造'!I$50</f>
        <v>2397</v>
      </c>
      <c r="E58" s="176"/>
      <c r="F58" s="176"/>
      <c r="G58" s="176">
        <f>'将来負担比率（分子）の構造'!J$50</f>
        <v>2633</v>
      </c>
      <c r="H58" s="176"/>
      <c r="I58" s="176"/>
      <c r="J58" s="176">
        <f>'将来負担比率（分子）の構造'!K$50</f>
        <v>2855</v>
      </c>
      <c r="K58" s="176"/>
      <c r="L58" s="176"/>
      <c r="M58" s="176">
        <f>'将来負担比率（分子）の構造'!L$50</f>
        <v>2920</v>
      </c>
      <c r="N58" s="176"/>
      <c r="O58" s="176"/>
      <c r="P58" s="176">
        <f>'将来負担比率（分子）の構造'!M$50</f>
        <v>3090</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35</v>
      </c>
      <c r="B62" s="176">
        <f>'将来負担比率（分子）の構造'!I$45</f>
        <v>511</v>
      </c>
      <c r="C62" s="176"/>
      <c r="D62" s="176"/>
      <c r="E62" s="176">
        <f>'将来負担比率（分子）の構造'!J$45</f>
        <v>481</v>
      </c>
      <c r="F62" s="176"/>
      <c r="G62" s="176"/>
      <c r="H62" s="176">
        <f>'将来負担比率（分子）の構造'!K$45</f>
        <v>459</v>
      </c>
      <c r="I62" s="176"/>
      <c r="J62" s="176"/>
      <c r="K62" s="176">
        <f>'将来負担比率（分子）の構造'!L$45</f>
        <v>370</v>
      </c>
      <c r="L62" s="176"/>
      <c r="M62" s="176"/>
      <c r="N62" s="176">
        <f>'将来負担比率（分子）の構造'!M$45</f>
        <v>314</v>
      </c>
      <c r="O62" s="176"/>
      <c r="P62" s="176"/>
    </row>
    <row r="63" spans="1:16" x14ac:dyDescent="0.15">
      <c r="A63" s="176" t="s">
        <v>34</v>
      </c>
      <c r="B63" s="176">
        <f>'将来負担比率（分子）の構造'!I$44</f>
        <v>182</v>
      </c>
      <c r="C63" s="176"/>
      <c r="D63" s="176"/>
      <c r="E63" s="176">
        <f>'将来負担比率（分子）の構造'!J$44</f>
        <v>166</v>
      </c>
      <c r="F63" s="176"/>
      <c r="G63" s="176"/>
      <c r="H63" s="176">
        <f>'将来負担比率（分子）の構造'!K$44</f>
        <v>144</v>
      </c>
      <c r="I63" s="176"/>
      <c r="J63" s="176"/>
      <c r="K63" s="176">
        <f>'将来負担比率（分子）の構造'!L$44</f>
        <v>120</v>
      </c>
      <c r="L63" s="176"/>
      <c r="M63" s="176"/>
      <c r="N63" s="176">
        <f>'将来負担比率（分子）の構造'!M$44</f>
        <v>109</v>
      </c>
      <c r="O63" s="176"/>
      <c r="P63" s="176"/>
    </row>
    <row r="64" spans="1:16" x14ac:dyDescent="0.15">
      <c r="A64" s="176" t="s">
        <v>33</v>
      </c>
      <c r="B64" s="176">
        <f>'将来負担比率（分子）の構造'!I$43</f>
        <v>1867</v>
      </c>
      <c r="C64" s="176"/>
      <c r="D64" s="176"/>
      <c r="E64" s="176">
        <f>'将来負担比率（分子）の構造'!J$43</f>
        <v>1746</v>
      </c>
      <c r="F64" s="176"/>
      <c r="G64" s="176"/>
      <c r="H64" s="176">
        <f>'将来負担比率（分子）の構造'!K$43</f>
        <v>1608</v>
      </c>
      <c r="I64" s="176"/>
      <c r="J64" s="176"/>
      <c r="K64" s="176">
        <f>'将来負担比率（分子）の構造'!L$43</f>
        <v>1701</v>
      </c>
      <c r="L64" s="176"/>
      <c r="M64" s="176"/>
      <c r="N64" s="176">
        <f>'将来負担比率（分子）の構造'!M$43</f>
        <v>1738</v>
      </c>
      <c r="O64" s="176"/>
      <c r="P64" s="176"/>
    </row>
    <row r="65" spans="1:16" x14ac:dyDescent="0.15">
      <c r="A65" s="176" t="s">
        <v>32</v>
      </c>
      <c r="B65" s="176">
        <f>'将来負担比率（分子）の構造'!I$42</f>
        <v>4</v>
      </c>
      <c r="C65" s="176"/>
      <c r="D65" s="176"/>
      <c r="E65" s="176">
        <f>'将来負担比率（分子）の構造'!J$42</f>
        <v>4</v>
      </c>
      <c r="F65" s="176"/>
      <c r="G65" s="176"/>
      <c r="H65" s="176">
        <f>'将来負担比率（分子）の構造'!K$42</f>
        <v>3</v>
      </c>
      <c r="I65" s="176"/>
      <c r="J65" s="176"/>
      <c r="K65" s="176">
        <f>'将来負担比率（分子）の構造'!L$42</f>
        <v>2</v>
      </c>
      <c r="L65" s="176"/>
      <c r="M65" s="176"/>
      <c r="N65" s="176">
        <f>'将来負担比率（分子）の構造'!M$42</f>
        <v>2</v>
      </c>
      <c r="O65" s="176"/>
      <c r="P65" s="176"/>
    </row>
    <row r="66" spans="1:16" x14ac:dyDescent="0.15">
      <c r="A66" s="176" t="s">
        <v>31</v>
      </c>
      <c r="B66" s="176">
        <f>'将来負担比率（分子）の構造'!I$41</f>
        <v>3190</v>
      </c>
      <c r="C66" s="176"/>
      <c r="D66" s="176"/>
      <c r="E66" s="176">
        <f>'将来負担比率（分子）の構造'!J$41</f>
        <v>3076</v>
      </c>
      <c r="F66" s="176"/>
      <c r="G66" s="176"/>
      <c r="H66" s="176">
        <f>'将来負担比率（分子）の構造'!K$41</f>
        <v>2932</v>
      </c>
      <c r="I66" s="176"/>
      <c r="J66" s="176"/>
      <c r="K66" s="176">
        <f>'将来負担比率（分子）の構造'!L$41</f>
        <v>2897</v>
      </c>
      <c r="L66" s="176"/>
      <c r="M66" s="176"/>
      <c r="N66" s="176">
        <f>'将来負担比率（分子）の構造'!M$41</f>
        <v>3047</v>
      </c>
      <c r="O66" s="176"/>
      <c r="P66" s="176"/>
    </row>
    <row r="67" spans="1:16" x14ac:dyDescent="0.15">
      <c r="A67" s="176" t="s">
        <v>75</v>
      </c>
      <c r="B67" s="176" t="e">
        <f>NA()</f>
        <v>#N/A</v>
      </c>
      <c r="C67" s="176">
        <f>IF(ISNUMBER('将来負担比率（分子）の構造'!I$53), IF('将来負担比率（分子）の構造'!I$53 &lt; 0, 0, '将来負担比率（分子）の構造'!I$53), NA())</f>
        <v>0</v>
      </c>
      <c r="D67" s="176" t="e">
        <f>NA()</f>
        <v>#N/A</v>
      </c>
      <c r="E67" s="176" t="e">
        <f>NA()</f>
        <v>#N/A</v>
      </c>
      <c r="F67" s="176">
        <f>IF(ISNUMBER('将来負担比率（分子）の構造'!J$53), IF('将来負担比率（分子）の構造'!J$53 &lt; 0, 0, '将来負担比率（分子）の構造'!J$53), NA())</f>
        <v>0</v>
      </c>
      <c r="G67" s="176" t="e">
        <f>NA()</f>
        <v>#N/A</v>
      </c>
      <c r="H67" s="176" t="e">
        <f>NA()</f>
        <v>#N/A</v>
      </c>
      <c r="I67" s="176">
        <f>IF(ISNUMBER('将来負担比率（分子）の構造'!K$53), IF('将来負担比率（分子）の構造'!K$53 &lt; 0, 0, '将来負担比率（分子）の構造'!K$53), NA())</f>
        <v>0</v>
      </c>
      <c r="J67" s="176" t="e">
        <f>NA()</f>
        <v>#N/A</v>
      </c>
      <c r="K67" s="176" t="e">
        <f>NA()</f>
        <v>#N/A</v>
      </c>
      <c r="L67" s="176">
        <f>IF(ISNUMBER('将来負担比率（分子）の構造'!L$53), IF('将来負担比率（分子）の構造'!L$53 &lt; 0, 0, '将来負担比率（分子）の構造'!L$53), NA())</f>
        <v>0</v>
      </c>
      <c r="M67" s="176" t="e">
        <f>NA()</f>
        <v>#N/A</v>
      </c>
      <c r="N67" s="176" t="e">
        <f>NA()</f>
        <v>#N/A</v>
      </c>
      <c r="O67" s="176">
        <f>IF(ISNUMBER('将来負担比率（分子）の構造'!M$53), IF('将来負担比率（分子）の構造'!M$53 &lt; 0, 0, '将来負担比率（分子）の構造'!M$53), NA())</f>
        <v>0</v>
      </c>
      <c r="P67" s="176" t="e">
        <f>NA()</f>
        <v>#N/A</v>
      </c>
    </row>
    <row r="70" spans="1:16" x14ac:dyDescent="0.15">
      <c r="A70" s="178" t="s">
        <v>76</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77</v>
      </c>
      <c r="B72" s="180">
        <f>基金残高に係る経年分析!F55</f>
        <v>2492</v>
      </c>
      <c r="C72" s="180">
        <f>基金残高に係る経年分析!G55</f>
        <v>2549</v>
      </c>
      <c r="D72" s="180">
        <f>基金残高に係る経年分析!H55</f>
        <v>2684</v>
      </c>
    </row>
    <row r="73" spans="1:16" x14ac:dyDescent="0.15">
      <c r="A73" s="179" t="s">
        <v>78</v>
      </c>
      <c r="B73" s="180">
        <f>基金残高に係る経年分析!F56</f>
        <v>169</v>
      </c>
      <c r="C73" s="180">
        <f>基金残高に係る経年分析!G56</f>
        <v>169</v>
      </c>
      <c r="D73" s="180">
        <f>基金残高に係る経年分析!H56</f>
        <v>169</v>
      </c>
    </row>
    <row r="74" spans="1:16" x14ac:dyDescent="0.15">
      <c r="A74" s="179" t="s">
        <v>79</v>
      </c>
      <c r="B74" s="180">
        <f>基金残高に係る経年分析!F57</f>
        <v>154</v>
      </c>
      <c r="C74" s="180">
        <f>基金残高に係る経年分析!G57</f>
        <v>132</v>
      </c>
      <c r="D74" s="180">
        <f>基金残高に係る経年分析!H57</f>
        <v>137</v>
      </c>
    </row>
  </sheetData>
  <sheetProtection algorithmName="SHA-512" hashValue="WN9sZMtuSgivJa5Ou2ji3qqq1LSSm4QZDqgZ1pxU67MXJ2qZxImNCbg9fbWYGFrppaw+m3IYbVlUohX/J0asQQ==" saltValue="RGX4gZzUYgbWK1cujlJW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2020-09-10T05:21:27Z</cp:lastPrinted>
  <dcterms:created xsi:type="dcterms:W3CDTF">2020-02-10T02:30:56Z</dcterms:created>
  <dcterms:modified xsi:type="dcterms:W3CDTF">2020-09-17T06:54:34Z</dcterms:modified>
  <cp:category/>
</cp:coreProperties>
</file>