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9"/>
  <workbookPr/>
  <mc:AlternateContent xmlns:mc="http://schemas.openxmlformats.org/markup-compatibility/2006">
    <mc:Choice Requires="x15">
      <x15ac:absPath xmlns:x15ac="http://schemas.microsoft.com/office/spreadsheetml/2010/11/ac" url="U:\03_財政課\財務関係\公営企業\経営比較分析表\H31\"/>
    </mc:Choice>
  </mc:AlternateContent>
  <xr:revisionPtr revIDLastSave="0" documentId="8_{C5AF42EE-ED86-4B88-B8C7-8B9070579D51}" xr6:coauthVersionLast="36" xr6:coauthVersionMax="36" xr10:uidLastSave="{00000000-0000-0000-0000-000000000000}"/>
  <workbookProtection workbookAlgorithmName="SHA-512" workbookHashValue="Pg8XEpMmMPHjCr2lzvfBh4FWvOkKx905/DfGfuZ2kRG9xTfiUGbCqYDmOVAYqSR8Qa5OUDDQyjfmDXCVd66MQw==" workbookSaltValue="FfBu4aSt+P9LZk4oUGJV2g==" workbookSpinCount="100000" lockStructure="1"/>
  <bookViews>
    <workbookView xWindow="0" yWindow="0" windowWidth="15360" windowHeight="763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AD10" i="4" s="1"/>
  <c r="Q6" i="5"/>
  <c r="P6" i="5"/>
  <c r="O6" i="5"/>
  <c r="N6" i="5"/>
  <c r="B10" i="4" s="1"/>
  <c r="M6" i="5"/>
  <c r="AD8" i="4" s="1"/>
  <c r="L6" i="5"/>
  <c r="K6" i="5"/>
  <c r="J6" i="5"/>
  <c r="I8" i="4" s="1"/>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H86" i="4"/>
  <c r="E86" i="4"/>
  <c r="BB10" i="4"/>
  <c r="AT10" i="4"/>
  <c r="AL10" i="4"/>
  <c r="W10" i="4"/>
  <c r="P10" i="4"/>
  <c r="I10" i="4"/>
  <c r="BB8" i="4"/>
  <c r="AT8" i="4"/>
  <c r="AL8" i="4"/>
  <c r="W8" i="4"/>
  <c r="P8" i="4"/>
  <c r="C10" i="5" l="1"/>
  <c r="D10" i="5"/>
  <c r="E10" i="5"/>
  <c r="B10" i="5"/>
</calcChain>
</file>

<file path=xl/sharedStrings.xml><?xml version="1.0" encoding="utf-8"?>
<sst xmlns="http://schemas.openxmlformats.org/spreadsheetml/2006/main" count="228" uniqueCount="115">
  <si>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</si>
  <si>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</si>
  <si>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</si>
  <si>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</si>
  <si>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</si>
  <si>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</si>
  <si>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</si>
  <si>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</si>
  <si>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</si>
  <si>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</si>
  <si>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</si>
  <si>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</si>
  <si>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</si>
  <si>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</si>
  <si>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</si>
  <si>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</si>
  <si>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</si>
  <si>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</si>
  <si>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</si>
  <si>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</si>
  <si>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</si>
  <si>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</si>
  <si>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</si>
  <si>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</si>
  <si>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</si>
  <si>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</si>
  <si>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</si>
  <si>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</si>
  <si>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</si>
  <si>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</si>
  <si>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</si>
  <si>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</si>
  <si>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</si>
  <si>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</si>
  <si>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</si>
  <si>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</si>
  <si>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</si>
  <si>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</si>
  <si>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</si>
  <si>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</si>
  <si>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</si>
  <si>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</si>
  <si>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</si>
  <si>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</si>
  <si>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</si>
  <si>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</si>
  <si>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</si>
  <si>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</si>
  <si>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</si>
  <si>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</si>
  <si>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</si>
  <si>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</si>
  <si>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</si>
  <si>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</si>
  <si>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</si>
  <si>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</si>
  <si>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</si>
  <si>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</si>
  <si>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</si>
  <si>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</si>
  <si>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</si>
  <si>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</si>
  <si>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</si>
  <si>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</si>
  <si>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</si>
  <si>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</si>
  <si>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</si>
  <si>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</si>
  <si>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</si>
  <si>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</si>
  <si>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</si>
  <si>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</si>
  <si>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</si>
  <si>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</si>
  <si>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</si>
  <si>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</si>
  <si>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</si>
  <si>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</si>
  <si>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</si>
  <si>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</si>
  <si>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</si>
  <si>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</si>
  <si>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</si>
  <si>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</si>
  <si>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</si>
  <si>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</si>
  <si>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</si>
  <si>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</si>
  <si>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</si>
  <si>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</si>
  <si>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</si>
  <si>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</si>
  <si>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</si>
  <si>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</si>
  <si>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</si>
  <si>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</si>
  <si>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</si>
  <si>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</si>
  <si>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</si>
  <si>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羽後町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</si>
  <si>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</si>
  <si>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</si>
  <si>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</si>
  <si>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</si>
  <si>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</si>
  <si>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</si>
  <si>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</si>
  <si>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</si>
  <si>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</si>
  <si>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</si>
  <si>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</si>
  <si>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</si>
  <si>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特定環境保全公共下水道は現在も管渠整備を実施中であり、財源の4割が国からの交付金と残りの半分を企業債で賄っており、面整備を令和元年度が概成することを目標としています。
　公共下水道の維持管理費と企業債の返済などの費用と下水道料金を比較する「収益的収支比率」は100％を維持しており、「経費回収率」は類似団体平均値から30％ほど上回っています。
　経済的に困難であることや高齢者世帯は現在の生活環境に不便を感じていないなどの理由から水洗化率は52％と低い水準となっています。
　今後も下水道施設の効率的な運用に努めていきますが、維持管理費が増加することが見込まれるため、現行料金単価の実態を精査し1割以上の使用料引き上げや効率的な施設統廃合を目指していきます。</t>
    <rPh sb="1" eb="3">
      <t>トクテイ</t>
    </rPh>
    <rPh sb="3" eb="5">
      <t>カンキョウ</t>
    </rPh>
    <rPh sb="5" eb="7">
      <t>ホゼン</t>
    </rPh>
    <rPh sb="7" eb="9">
      <t>コウキョウ</t>
    </rPh>
    <rPh sb="9" eb="12">
      <t>ゲスイドウ</t>
    </rPh>
    <rPh sb="13" eb="15">
      <t>ゲンザイ</t>
    </rPh>
    <rPh sb="16" eb="18">
      <t>カンキョ</t>
    </rPh>
    <rPh sb="18" eb="20">
      <t>セイビ</t>
    </rPh>
    <rPh sb="21" eb="24">
      <t>ジッシチュウ</t>
    </rPh>
    <rPh sb="28" eb="30">
      <t>ザイゲン</t>
    </rPh>
    <rPh sb="32" eb="33">
      <t>ワリ</t>
    </rPh>
    <rPh sb="34" eb="35">
      <t>クニ</t>
    </rPh>
    <rPh sb="38" eb="41">
      <t>コウフキン</t>
    </rPh>
    <rPh sb="42" eb="43">
      <t>ノコ</t>
    </rPh>
    <rPh sb="45" eb="47">
      <t>ハンブン</t>
    </rPh>
    <rPh sb="48" eb="50">
      <t>キギョウ</t>
    </rPh>
    <rPh sb="50" eb="51">
      <t>サイ</t>
    </rPh>
    <rPh sb="52" eb="53">
      <t>マカナ</t>
    </rPh>
    <rPh sb="58" eb="59">
      <t>メン</t>
    </rPh>
    <rPh sb="59" eb="61">
      <t>セイビ</t>
    </rPh>
    <rPh sb="62" eb="64">
      <t>レイワ</t>
    </rPh>
    <rPh sb="64" eb="66">
      <t>ガンネン</t>
    </rPh>
    <rPh sb="66" eb="67">
      <t>ド</t>
    </rPh>
    <rPh sb="68" eb="69">
      <t>ガイ</t>
    </rPh>
    <rPh sb="69" eb="70">
      <t>セイ</t>
    </rPh>
    <rPh sb="75" eb="77">
      <t>モクヒョウ</t>
    </rPh>
    <rPh sb="86" eb="88">
      <t>コウキョウ</t>
    </rPh>
    <rPh sb="88" eb="90">
      <t>ゲスイ</t>
    </rPh>
    <rPh sb="90" eb="91">
      <t>ドウ</t>
    </rPh>
    <rPh sb="92" eb="94">
      <t>イジ</t>
    </rPh>
    <rPh sb="94" eb="97">
      <t>カンリヒ</t>
    </rPh>
    <rPh sb="98" eb="100">
      <t>キギョウ</t>
    </rPh>
    <rPh sb="100" eb="101">
      <t>サイ</t>
    </rPh>
    <rPh sb="102" eb="104">
      <t>ヘンサイ</t>
    </rPh>
    <rPh sb="107" eb="109">
      <t>ヒヨウ</t>
    </rPh>
    <rPh sb="110" eb="113">
      <t>ゲスイドウ</t>
    </rPh>
    <rPh sb="113" eb="115">
      <t>リョウキン</t>
    </rPh>
    <rPh sb="116" eb="118">
      <t>ヒカク</t>
    </rPh>
    <rPh sb="121" eb="124">
      <t>シュウエキテキ</t>
    </rPh>
    <rPh sb="124" eb="126">
      <t>シュウシ</t>
    </rPh>
    <rPh sb="126" eb="128">
      <t>ヒリツ</t>
    </rPh>
    <rPh sb="135" eb="137">
      <t>イジ</t>
    </rPh>
    <rPh sb="143" eb="145">
      <t>ケイヒ</t>
    </rPh>
    <rPh sb="145" eb="147">
      <t>カイシュウ</t>
    </rPh>
    <rPh sb="147" eb="148">
      <t>リツ</t>
    </rPh>
    <rPh sb="150" eb="152">
      <t>ルイジ</t>
    </rPh>
    <rPh sb="152" eb="154">
      <t>ダンタイ</t>
    </rPh>
    <rPh sb="154" eb="157">
      <t>ヘイキンチ</t>
    </rPh>
    <rPh sb="164" eb="166">
      <t>ウワマワ</t>
    </rPh>
    <rPh sb="174" eb="176">
      <t>ケイザイ</t>
    </rPh>
    <rPh sb="176" eb="177">
      <t>テキ</t>
    </rPh>
    <rPh sb="178" eb="180">
      <t>コンナン</t>
    </rPh>
    <rPh sb="186" eb="189">
      <t>コウレイシャ</t>
    </rPh>
    <rPh sb="189" eb="191">
      <t>セタイ</t>
    </rPh>
    <rPh sb="192" eb="194">
      <t>ゲンザイ</t>
    </rPh>
    <rPh sb="195" eb="197">
      <t>セイカツ</t>
    </rPh>
    <rPh sb="197" eb="199">
      <t>カンキョウ</t>
    </rPh>
    <rPh sb="200" eb="202">
      <t>フベン</t>
    </rPh>
    <rPh sb="203" eb="204">
      <t>カン</t>
    </rPh>
    <rPh sb="212" eb="214">
      <t>リユウ</t>
    </rPh>
    <rPh sb="216" eb="219">
      <t>スイセンカ</t>
    </rPh>
    <rPh sb="219" eb="220">
      <t>リツ</t>
    </rPh>
    <rPh sb="225" eb="226">
      <t>ヒク</t>
    </rPh>
    <rPh sb="227" eb="229">
      <t>スイジュン</t>
    </rPh>
    <rPh sb="239" eb="241">
      <t>コンゴ</t>
    </rPh>
    <rPh sb="242" eb="245">
      <t>ゲスイドウ</t>
    </rPh>
    <rPh sb="245" eb="247">
      <t>シセツ</t>
    </rPh>
    <rPh sb="248" eb="251">
      <t>コウリツテキ</t>
    </rPh>
    <rPh sb="252" eb="254">
      <t>ウンヨウ</t>
    </rPh>
    <rPh sb="255" eb="256">
      <t>ツト</t>
    </rPh>
    <rPh sb="264" eb="266">
      <t>イジ</t>
    </rPh>
    <rPh sb="266" eb="269">
      <t>カンリヒ</t>
    </rPh>
    <rPh sb="270" eb="272">
      <t>ゾウカ</t>
    </rPh>
    <rPh sb="277" eb="279">
      <t>ミコ</t>
    </rPh>
    <rPh sb="285" eb="287">
      <t>ゲンコウ</t>
    </rPh>
    <rPh sb="287" eb="289">
      <t>リョウキン</t>
    </rPh>
    <rPh sb="289" eb="291">
      <t>タンカ</t>
    </rPh>
    <rPh sb="292" eb="294">
      <t>ジッタイ</t>
    </rPh>
    <rPh sb="295" eb="297">
      <t>セイサ</t>
    </rPh>
    <rPh sb="299" eb="302">
      <t>ワリイジョウ</t>
    </rPh>
    <rPh sb="303" eb="306">
      <t>シヨウリョウ</t>
    </rPh>
    <rPh sb="306" eb="307">
      <t>ヒ</t>
    </rPh>
    <rPh sb="308" eb="309">
      <t>ア</t>
    </rPh>
    <rPh sb="311" eb="314">
      <t>コウリツテキ</t>
    </rPh>
    <rPh sb="315" eb="317">
      <t>シセツ</t>
    </rPh>
    <rPh sb="317" eb="320">
      <t>トウハイゴウ</t>
    </rPh>
    <rPh sb="321" eb="323">
      <t>メザ</t>
    </rPh>
    <phoneticPr fontId="4"/>
  </si>
  <si>
    <t>　平成16年3月に供用を開始した特定環境保全公共下水道の処理施設「西馬音内浄化センター」も稼働から14年経過し、主要施設の主機材のオーバーホール、修繕費が今後の維持管理費が大きくなってきます。
　対策として今後策定予定の長寿命化計画に基づき機械・電気設備を中心に耐用年数を重視しながら計画的修繕・更新計画を立案します。
　ただし今後整備に係る起債の償還金が年々増加するため、一般会計からの繰入金が現在より極端に増加とならない様、綿密な長期財源計画と照査する必要があります。</t>
    <rPh sb="1" eb="3">
      <t>ヘイセイ</t>
    </rPh>
    <rPh sb="5" eb="6">
      <t>ネン</t>
    </rPh>
    <rPh sb="7" eb="8">
      <t>ガツ</t>
    </rPh>
    <rPh sb="9" eb="11">
      <t>キョウヨウ</t>
    </rPh>
    <rPh sb="12" eb="14">
      <t>カイシ</t>
    </rPh>
    <rPh sb="16" eb="18">
      <t>トクテイ</t>
    </rPh>
    <rPh sb="18" eb="20">
      <t>カンキョウ</t>
    </rPh>
    <rPh sb="20" eb="22">
      <t>ホゼン</t>
    </rPh>
    <rPh sb="22" eb="24">
      <t>コウキョウ</t>
    </rPh>
    <rPh sb="24" eb="26">
      <t>ゲスイ</t>
    </rPh>
    <rPh sb="26" eb="27">
      <t>ドウ</t>
    </rPh>
    <rPh sb="28" eb="30">
      <t>ショリ</t>
    </rPh>
    <rPh sb="30" eb="32">
      <t>シセツ</t>
    </rPh>
    <rPh sb="33" eb="37">
      <t>ニシモナイ</t>
    </rPh>
    <rPh sb="37" eb="39">
      <t>ジョウカ</t>
    </rPh>
    <rPh sb="45" eb="47">
      <t>カドウ</t>
    </rPh>
    <rPh sb="51" eb="52">
      <t>ネン</t>
    </rPh>
    <rPh sb="52" eb="54">
      <t>ケイカ</t>
    </rPh>
    <rPh sb="56" eb="58">
      <t>シュヨウ</t>
    </rPh>
    <rPh sb="58" eb="60">
      <t>シセツ</t>
    </rPh>
    <rPh sb="61" eb="62">
      <t>シュ</t>
    </rPh>
    <rPh sb="62" eb="64">
      <t>キザイ</t>
    </rPh>
    <rPh sb="73" eb="76">
      <t>シュウゼンヒ</t>
    </rPh>
    <rPh sb="77" eb="79">
      <t>コンゴ</t>
    </rPh>
    <rPh sb="80" eb="82">
      <t>イジ</t>
    </rPh>
    <rPh sb="82" eb="85">
      <t>カンリヒ</t>
    </rPh>
    <rPh sb="86" eb="87">
      <t>オオ</t>
    </rPh>
    <rPh sb="98" eb="100">
      <t>タイサク</t>
    </rPh>
    <rPh sb="103" eb="105">
      <t>コンゴ</t>
    </rPh>
    <rPh sb="105" eb="107">
      <t>サクテイ</t>
    </rPh>
    <rPh sb="107" eb="109">
      <t>ヨテイ</t>
    </rPh>
    <rPh sb="110" eb="114">
      <t>チョウジュミョウカ</t>
    </rPh>
    <rPh sb="114" eb="116">
      <t>ケイカク</t>
    </rPh>
    <rPh sb="117" eb="118">
      <t>モト</t>
    </rPh>
    <rPh sb="120" eb="122">
      <t>キカイ</t>
    </rPh>
    <rPh sb="123" eb="125">
      <t>デンキ</t>
    </rPh>
    <rPh sb="125" eb="127">
      <t>セツビ</t>
    </rPh>
    <rPh sb="128" eb="130">
      <t>チュウシン</t>
    </rPh>
    <rPh sb="131" eb="133">
      <t>タイヨウ</t>
    </rPh>
    <rPh sb="133" eb="135">
      <t>ネンスウ</t>
    </rPh>
    <rPh sb="136" eb="138">
      <t>ジュウシ</t>
    </rPh>
    <rPh sb="142" eb="145">
      <t>ケイカクテキ</t>
    </rPh>
    <rPh sb="145" eb="147">
      <t>シュウゼン</t>
    </rPh>
    <rPh sb="148" eb="150">
      <t>コウシン</t>
    </rPh>
    <rPh sb="150" eb="152">
      <t>ケイカク</t>
    </rPh>
    <rPh sb="153" eb="155">
      <t>リツアン</t>
    </rPh>
    <rPh sb="164" eb="166">
      <t>コンゴ</t>
    </rPh>
    <rPh sb="166" eb="168">
      <t>セイビ</t>
    </rPh>
    <rPh sb="169" eb="170">
      <t>カカ</t>
    </rPh>
    <rPh sb="171" eb="173">
      <t>キサイ</t>
    </rPh>
    <rPh sb="174" eb="176">
      <t>ショウカン</t>
    </rPh>
    <rPh sb="176" eb="177">
      <t>キン</t>
    </rPh>
    <rPh sb="178" eb="180">
      <t>ネンネン</t>
    </rPh>
    <rPh sb="180" eb="182">
      <t>ゾウカ</t>
    </rPh>
    <phoneticPr fontId="4"/>
  </si>
  <si>
    <t>　下水道の水洗化率を向上するため整備構想の見直しを図り、誘致企業を取り込みつつ過大な建設投資を回避することにより、将来の資本費の削減を図っていきます。
　また人口減少により、施設の稼働率の低下・使用料の増収が見込めない現状や公営企業移行支援業務委託へ経費が係っていくことを考慮し、機械設備への汎用部品の採用、ならびに薬品や資材等の調達に関して、事業担当者と維持管理業者が連携し、経常経費全体の削減に努めていきます。</t>
    <rPh sb="1" eb="4">
      <t>ゲスイドウ</t>
    </rPh>
    <rPh sb="5" eb="8">
      <t>スイセンカ</t>
    </rPh>
    <rPh sb="8" eb="9">
      <t>リツ</t>
    </rPh>
    <rPh sb="10" eb="12">
      <t>コウジョウ</t>
    </rPh>
    <rPh sb="16" eb="18">
      <t>セイビ</t>
    </rPh>
    <rPh sb="18" eb="20">
      <t>コウソウ</t>
    </rPh>
    <rPh sb="21" eb="23">
      <t>ミナオ</t>
    </rPh>
    <rPh sb="25" eb="26">
      <t>ハカ</t>
    </rPh>
    <rPh sb="28" eb="30">
      <t>ユウチ</t>
    </rPh>
    <rPh sb="30" eb="32">
      <t>キギョウ</t>
    </rPh>
    <rPh sb="33" eb="34">
      <t>ト</t>
    </rPh>
    <rPh sb="35" eb="36">
      <t>コ</t>
    </rPh>
    <rPh sb="39" eb="41">
      <t>カダイ</t>
    </rPh>
    <rPh sb="42" eb="44">
      <t>ケンセツ</t>
    </rPh>
    <rPh sb="44" eb="46">
      <t>トウシ</t>
    </rPh>
    <rPh sb="47" eb="49">
      <t>カイヒ</t>
    </rPh>
    <rPh sb="57" eb="59">
      <t>ショウライ</t>
    </rPh>
    <rPh sb="60" eb="62">
      <t>シホン</t>
    </rPh>
    <rPh sb="62" eb="63">
      <t>ヒ</t>
    </rPh>
    <rPh sb="64" eb="66">
      <t>サクゲン</t>
    </rPh>
    <rPh sb="67" eb="68">
      <t>ハカ</t>
    </rPh>
    <rPh sb="79" eb="81">
      <t>ジンコウ</t>
    </rPh>
    <rPh sb="81" eb="83">
      <t>ゲンショウ</t>
    </rPh>
    <rPh sb="87" eb="89">
      <t>シセツ</t>
    </rPh>
    <rPh sb="90" eb="92">
      <t>カドウ</t>
    </rPh>
    <rPh sb="92" eb="93">
      <t>リツ</t>
    </rPh>
    <rPh sb="94" eb="96">
      <t>テイカ</t>
    </rPh>
    <rPh sb="97" eb="99">
      <t>シヨウ</t>
    </rPh>
    <rPh sb="99" eb="100">
      <t>リョウ</t>
    </rPh>
    <rPh sb="101" eb="103">
      <t>ゾウシュウ</t>
    </rPh>
    <rPh sb="104" eb="106">
      <t>ミコ</t>
    </rPh>
    <rPh sb="109" eb="111">
      <t>ゲンジョウ</t>
    </rPh>
    <rPh sb="112" eb="114">
      <t>コウエイ</t>
    </rPh>
    <rPh sb="114" eb="116">
      <t>キギョウ</t>
    </rPh>
    <rPh sb="116" eb="118">
      <t>イコウ</t>
    </rPh>
    <rPh sb="118" eb="120">
      <t>シエン</t>
    </rPh>
    <rPh sb="120" eb="122">
      <t>ギョウム</t>
    </rPh>
    <rPh sb="122" eb="124">
      <t>イタク</t>
    </rPh>
    <rPh sb="125" eb="127">
      <t>ケイヒ</t>
    </rPh>
    <rPh sb="128" eb="129">
      <t>カカ</t>
    </rPh>
    <rPh sb="136" eb="138">
      <t>コウリョ</t>
    </rPh>
    <rPh sb="140" eb="142">
      <t>キカイ</t>
    </rPh>
    <rPh sb="142" eb="144">
      <t>セツビ</t>
    </rPh>
    <rPh sb="146" eb="148">
      <t>ハンヨウ</t>
    </rPh>
    <rPh sb="148" eb="150">
      <t>ブヒン</t>
    </rPh>
    <rPh sb="151" eb="153">
      <t>サイヨウ</t>
    </rPh>
    <rPh sb="158" eb="160">
      <t>ヤクヒン</t>
    </rPh>
    <rPh sb="161" eb="163">
      <t>シザイ</t>
    </rPh>
    <rPh sb="163" eb="164">
      <t>トウ</t>
    </rPh>
    <rPh sb="165" eb="167">
      <t>チョウタツ</t>
    </rPh>
    <rPh sb="168" eb="169">
      <t>カン</t>
    </rPh>
    <rPh sb="172" eb="174">
      <t>ジギョウ</t>
    </rPh>
    <rPh sb="174" eb="177">
      <t>タントウシャ</t>
    </rPh>
    <rPh sb="178" eb="180">
      <t>イジ</t>
    </rPh>
    <rPh sb="180" eb="182">
      <t>カンリ</t>
    </rPh>
    <rPh sb="182" eb="183">
      <t>ギョウ</t>
    </rPh>
    <rPh sb="183" eb="184">
      <t>シャ</t>
    </rPh>
    <rPh sb="185" eb="187">
      <t>レンケイ</t>
    </rPh>
    <rPh sb="189" eb="191">
      <t>ケイジョウ</t>
    </rPh>
    <rPh sb="191" eb="193">
      <t>ケイヒ</t>
    </rPh>
    <rPh sb="193" eb="195">
      <t>ゼンタイ</t>
    </rPh>
    <rPh sb="196" eb="198">
      <t>サクゲン</t>
    </rPh>
    <rPh sb="199" eb="200">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</si>
</sst>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formatCode="#,##0.00;&quot;△&quot;#,##0.00">
                  <c:v>0</c:v>
                </c:pt>
                <c:pt idx="1">
                  <c:v>2.13</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1F6F-4A76-B0DA-8CFAEF86F198}"/>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0.08</c:v>
                </c:pt>
                <c:pt idx="1">
                  <c:v>0.26</c:v>
                </c:pt>
                <c:pt idx="2">
                  <c:v>0.13</c:v>
                </c:pt>
                <c:pt idx="3">
                  <c:v>0.13</c:v>
                </c:pt>
                <c:pt idx="4">
                  <c:v>0.13</c:v>
                </c:pt>
              </c:numCache>
            </c:numRef>
          </c:val>
          <c:smooth val="0"/>
          <c:extLst>
            <c:ext xmlns:c16="http://schemas.microsoft.com/office/drawing/2014/chart" uri="{C3380CC4-5D6E-409C-BE32-E72D297353CC}">
              <c16:uniqueId val="{00000001-1F6F-4A76-B0DA-8CFAEF86F198}"/>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40.909999999999997</c:v>
                </c:pt>
                <c:pt idx="1">
                  <c:v>41.91</c:v>
                </c:pt>
                <c:pt idx="2">
                  <c:v>43.64</c:v>
                </c:pt>
                <c:pt idx="3">
                  <c:v>46.73</c:v>
                </c:pt>
                <c:pt idx="4">
                  <c:v>46.82</c:v>
                </c:pt>
              </c:numCache>
            </c:numRef>
          </c:val>
          <c:extLst>
            <c:ext xmlns:c16="http://schemas.microsoft.com/office/drawing/2014/chart" uri="{C3380CC4-5D6E-409C-BE32-E72D297353CC}">
              <c16:uniqueId val="{00000000-28AC-4D06-B388-3D604CD1FC2C}"/>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34.74</c:v>
                </c:pt>
                <c:pt idx="1">
                  <c:v>36.65</c:v>
                </c:pt>
                <c:pt idx="2">
                  <c:v>37.72</c:v>
                </c:pt>
                <c:pt idx="3">
                  <c:v>37.08</c:v>
                </c:pt>
                <c:pt idx="4">
                  <c:v>42.56</c:v>
                </c:pt>
              </c:numCache>
            </c:numRef>
          </c:val>
          <c:smooth val="0"/>
          <c:extLst>
            <c:ext xmlns:c16="http://schemas.microsoft.com/office/drawing/2014/chart" uri="{C3380CC4-5D6E-409C-BE32-E72D297353CC}">
              <c16:uniqueId val="{00000001-28AC-4D06-B388-3D604CD1FC2C}"/>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47.62</c:v>
                </c:pt>
                <c:pt idx="1">
                  <c:v>50.75</c:v>
                </c:pt>
                <c:pt idx="2">
                  <c:v>53.03</c:v>
                </c:pt>
                <c:pt idx="3">
                  <c:v>52.3</c:v>
                </c:pt>
                <c:pt idx="4">
                  <c:v>52.83</c:v>
                </c:pt>
              </c:numCache>
            </c:numRef>
          </c:val>
          <c:extLst>
            <c:ext xmlns:c16="http://schemas.microsoft.com/office/drawing/2014/chart" uri="{C3380CC4-5D6E-409C-BE32-E72D297353CC}">
              <c16:uniqueId val="{00000000-B87D-4B28-9C45-76B8DF84EECB}"/>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70.14</c:v>
                </c:pt>
                <c:pt idx="1">
                  <c:v>68.83</c:v>
                </c:pt>
                <c:pt idx="2">
                  <c:v>68.459999999999994</c:v>
                </c:pt>
                <c:pt idx="3">
                  <c:v>67.22</c:v>
                </c:pt>
                <c:pt idx="4">
                  <c:v>83.32</c:v>
                </c:pt>
              </c:numCache>
            </c:numRef>
          </c:val>
          <c:smooth val="0"/>
          <c:extLst>
            <c:ext xmlns:c16="http://schemas.microsoft.com/office/drawing/2014/chart" uri="{C3380CC4-5D6E-409C-BE32-E72D297353CC}">
              <c16:uniqueId val="{00000001-B87D-4B28-9C45-76B8DF84EECB}"/>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84.46</c:v>
                </c:pt>
                <c:pt idx="1">
                  <c:v>82.92</c:v>
                </c:pt>
                <c:pt idx="2">
                  <c:v>85.35</c:v>
                </c:pt>
                <c:pt idx="3">
                  <c:v>100.13</c:v>
                </c:pt>
                <c:pt idx="4">
                  <c:v>100.45</c:v>
                </c:pt>
              </c:numCache>
            </c:numRef>
          </c:val>
          <c:extLst>
            <c:ext xmlns:c16="http://schemas.microsoft.com/office/drawing/2014/chart" uri="{C3380CC4-5D6E-409C-BE32-E72D297353CC}">
              <c16:uniqueId val="{00000000-9B6F-40B4-B0B3-6295EA2B539B}"/>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B6F-40B4-B0B3-6295EA2B539B}"/>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E76-4FE9-B6C5-46326E39F958}"/>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E76-4FE9-B6C5-46326E39F958}"/>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294-4EB8-86BC-E945F5178878}"/>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294-4EB8-86BC-E945F5178878}"/>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861-4CA0-B4B3-B3879D61A49C}"/>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861-4CA0-B4B3-B3879D61A49C}"/>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2DF-4B11-A67B-A00F289B931E}"/>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2DF-4B11-A67B-A00F289B931E}"/>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1492.77</c:v>
                </c:pt>
                <c:pt idx="1">
                  <c:v>1444.99</c:v>
                </c:pt>
                <c:pt idx="2">
                  <c:v>1391.84</c:v>
                </c:pt>
                <c:pt idx="3">
                  <c:v>1010.25</c:v>
                </c:pt>
                <c:pt idx="4">
                  <c:v>973.12</c:v>
                </c:pt>
              </c:numCache>
            </c:numRef>
          </c:val>
          <c:extLst>
            <c:ext xmlns:c16="http://schemas.microsoft.com/office/drawing/2014/chart" uri="{C3380CC4-5D6E-409C-BE32-E72D297353CC}">
              <c16:uniqueId val="{00000000-38F7-4482-9EC7-BE2D6134B198}"/>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1671.86</c:v>
                </c:pt>
                <c:pt idx="1">
                  <c:v>1673.47</c:v>
                </c:pt>
                <c:pt idx="2">
                  <c:v>1592.72</c:v>
                </c:pt>
                <c:pt idx="3">
                  <c:v>1223.96</c:v>
                </c:pt>
                <c:pt idx="4">
                  <c:v>1194.1500000000001</c:v>
                </c:pt>
              </c:numCache>
            </c:numRef>
          </c:val>
          <c:smooth val="0"/>
          <c:extLst>
            <c:ext xmlns:c16="http://schemas.microsoft.com/office/drawing/2014/chart" uri="{C3380CC4-5D6E-409C-BE32-E72D297353CC}">
              <c16:uniqueId val="{00000001-38F7-4482-9EC7-BE2D6134B198}"/>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77.459999999999994</c:v>
                </c:pt>
                <c:pt idx="1">
                  <c:v>68.27</c:v>
                </c:pt>
                <c:pt idx="2">
                  <c:v>72.569999999999993</c:v>
                </c:pt>
                <c:pt idx="3">
                  <c:v>100</c:v>
                </c:pt>
                <c:pt idx="4">
                  <c:v>100</c:v>
                </c:pt>
              </c:numCache>
            </c:numRef>
          </c:val>
          <c:extLst>
            <c:ext xmlns:c16="http://schemas.microsoft.com/office/drawing/2014/chart" uri="{C3380CC4-5D6E-409C-BE32-E72D297353CC}">
              <c16:uniqueId val="{00000000-35F6-4A17-B040-3E082BD82AF2}"/>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50.54</c:v>
                </c:pt>
                <c:pt idx="1">
                  <c:v>49.22</c:v>
                </c:pt>
                <c:pt idx="2">
                  <c:v>53.7</c:v>
                </c:pt>
                <c:pt idx="3">
                  <c:v>61.54</c:v>
                </c:pt>
                <c:pt idx="4">
                  <c:v>72.260000000000005</c:v>
                </c:pt>
              </c:numCache>
            </c:numRef>
          </c:val>
          <c:smooth val="0"/>
          <c:extLst>
            <c:ext xmlns:c16="http://schemas.microsoft.com/office/drawing/2014/chart" uri="{C3380CC4-5D6E-409C-BE32-E72D297353CC}">
              <c16:uniqueId val="{00000001-35F6-4A17-B040-3E082BD82AF2}"/>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229.4</c:v>
                </c:pt>
                <c:pt idx="1">
                  <c:v>259.58999999999997</c:v>
                </c:pt>
                <c:pt idx="2">
                  <c:v>245.37</c:v>
                </c:pt>
                <c:pt idx="3">
                  <c:v>178.65</c:v>
                </c:pt>
                <c:pt idx="4">
                  <c:v>178.67</c:v>
                </c:pt>
              </c:numCache>
            </c:numRef>
          </c:val>
          <c:extLst>
            <c:ext xmlns:c16="http://schemas.microsoft.com/office/drawing/2014/chart" uri="{C3380CC4-5D6E-409C-BE32-E72D297353CC}">
              <c16:uniqueId val="{00000000-7E94-4765-8483-BF266CEF9C0E}"/>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320.36</c:v>
                </c:pt>
                <c:pt idx="1">
                  <c:v>332.02</c:v>
                </c:pt>
                <c:pt idx="2">
                  <c:v>300.35000000000002</c:v>
                </c:pt>
                <c:pt idx="3">
                  <c:v>267.86</c:v>
                </c:pt>
                <c:pt idx="4">
                  <c:v>230.02</c:v>
                </c:pt>
              </c:numCache>
            </c:numRef>
          </c:val>
          <c:smooth val="0"/>
          <c:extLst>
            <c:ext xmlns:c16="http://schemas.microsoft.com/office/drawing/2014/chart" uri="{C3380CC4-5D6E-409C-BE32-E72D297353CC}">
              <c16:uniqueId val="{00000001-7E94-4765-8483-BF266CEF9C0E}"/>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【1,209.40】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【219.46】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【74.48】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Q1" zoomScaleNormal="100" workbookViewId="0">
      <selection activeCell="BZ9" sqref="BZ9"/>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秋田県　羽後町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特定環境保全公共下水道</v>
      </c>
      <c r="Q8" s="48"/>
      <c r="R8" s="48"/>
      <c r="S8" s="48"/>
      <c r="T8" s="48"/>
      <c r="U8" s="48"/>
      <c r="V8" s="48"/>
      <c r="W8" s="48" t="str">
        <f>データ!L6</f>
        <v>D2</v>
      </c>
      <c r="X8" s="48"/>
      <c r="Y8" s="48"/>
      <c r="Z8" s="48"/>
      <c r="AA8" s="48"/>
      <c r="AB8" s="48"/>
      <c r="AC8" s="48"/>
      <c r="AD8" s="49" t="str">
        <f>データ!$M$6</f>
        <v>非設置</v>
      </c>
      <c r="AE8" s="49"/>
      <c r="AF8" s="49"/>
      <c r="AG8" s="49"/>
      <c r="AH8" s="49"/>
      <c r="AI8" s="49"/>
      <c r="AJ8" s="49"/>
      <c r="AK8" s="3"/>
      <c r="AL8" s="50">
        <f>データ!S6</f>
        <v>14981</v>
      </c>
      <c r="AM8" s="50"/>
      <c r="AN8" s="50"/>
      <c r="AO8" s="50"/>
      <c r="AP8" s="50"/>
      <c r="AQ8" s="50"/>
      <c r="AR8" s="50"/>
      <c r="AS8" s="50"/>
      <c r="AT8" s="45">
        <f>データ!T6</f>
        <v>230.78</v>
      </c>
      <c r="AU8" s="45"/>
      <c r="AV8" s="45"/>
      <c r="AW8" s="45"/>
      <c r="AX8" s="45"/>
      <c r="AY8" s="45"/>
      <c r="AZ8" s="45"/>
      <c r="BA8" s="45"/>
      <c r="BB8" s="45">
        <f>データ!U6</f>
        <v>64.91</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43.12</v>
      </c>
      <c r="Q10" s="45"/>
      <c r="R10" s="45"/>
      <c r="S10" s="45"/>
      <c r="T10" s="45"/>
      <c r="U10" s="45"/>
      <c r="V10" s="45"/>
      <c r="W10" s="45">
        <f>データ!Q6</f>
        <v>88.96</v>
      </c>
      <c r="X10" s="45"/>
      <c r="Y10" s="45"/>
      <c r="Z10" s="45"/>
      <c r="AA10" s="45"/>
      <c r="AB10" s="45"/>
      <c r="AC10" s="45"/>
      <c r="AD10" s="50">
        <f>データ!R6</f>
        <v>3230</v>
      </c>
      <c r="AE10" s="50"/>
      <c r="AF10" s="50"/>
      <c r="AG10" s="50"/>
      <c r="AH10" s="50"/>
      <c r="AI10" s="50"/>
      <c r="AJ10" s="50"/>
      <c r="AK10" s="2"/>
      <c r="AL10" s="50">
        <f>データ!V6</f>
        <v>6415</v>
      </c>
      <c r="AM10" s="50"/>
      <c r="AN10" s="50"/>
      <c r="AO10" s="50"/>
      <c r="AP10" s="50"/>
      <c r="AQ10" s="50"/>
      <c r="AR10" s="50"/>
      <c r="AS10" s="50"/>
      <c r="AT10" s="45">
        <f>データ!W6</f>
        <v>2.35</v>
      </c>
      <c r="AU10" s="45"/>
      <c r="AV10" s="45"/>
      <c r="AW10" s="45"/>
      <c r="AX10" s="45"/>
      <c r="AY10" s="45"/>
      <c r="AZ10" s="45"/>
      <c r="BA10" s="45"/>
      <c r="BB10" s="45">
        <f>データ!X6</f>
        <v>2729.79</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112</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113</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114</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【1,209.40】</v>
      </c>
      <c r="I86" s="26" t="str">
        <f>データ!CA6</f>
        <v>【74.48】</v>
      </c>
      <c r="J86" s="26" t="str">
        <f>データ!CL6</f>
        <v>【219.46】</v>
      </c>
      <c r="K86" s="26" t="str">
        <f>データ!CW6</f>
        <v>【42.82】</v>
      </c>
      <c r="L86" s="26" t="str">
        <f>データ!DH6</f>
        <v>【83.36】</v>
      </c>
      <c r="M86" s="26" t="s">
        <v>45</v>
      </c>
      <c r="N86" s="26" t="s">
        <v>43</v>
      </c>
      <c r="O86" s="26" t="str">
        <f>データ!EO6</f>
        <v>【0.12】</v>
      </c>
    </row>
  </sheetData>
  <sheetProtection algorithmName="SHA-512" hashValue="2pBYlrcf/BuUlpIQMdSv3fbLmf685yngaGiICTZMqtA0Z8TQ3yv0ptH2q7yjlyAPQ96Vj06n2d1KTJzdUDnpOg==" saltValue="Z28UVZjZ8eHR7Y2luTr7/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horizontalDpi="4294967294"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0"/>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76" t="s">
        <v>55</v>
      </c>
      <c r="I3" s="77"/>
      <c r="J3" s="77"/>
      <c r="K3" s="77"/>
      <c r="L3" s="77"/>
      <c r="M3" s="77"/>
      <c r="N3" s="77"/>
      <c r="O3" s="77"/>
      <c r="P3" s="77"/>
      <c r="Q3" s="77"/>
      <c r="R3" s="77"/>
      <c r="S3" s="77"/>
      <c r="T3" s="77"/>
      <c r="U3" s="77"/>
      <c r="V3" s="77"/>
      <c r="W3" s="77"/>
      <c r="X3" s="78"/>
      <c r="Y3" s="82" t="s">
        <v>56</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57</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58</v>
      </c>
      <c r="B4" s="30"/>
      <c r="C4" s="30"/>
      <c r="D4" s="30"/>
      <c r="E4" s="30"/>
      <c r="F4" s="30"/>
      <c r="G4" s="30"/>
      <c r="H4" s="79"/>
      <c r="I4" s="80"/>
      <c r="J4" s="80"/>
      <c r="K4" s="80"/>
      <c r="L4" s="80"/>
      <c r="M4" s="80"/>
      <c r="N4" s="80"/>
      <c r="O4" s="80"/>
      <c r="P4" s="80"/>
      <c r="Q4" s="80"/>
      <c r="R4" s="80"/>
      <c r="S4" s="80"/>
      <c r="T4" s="80"/>
      <c r="U4" s="80"/>
      <c r="V4" s="80"/>
      <c r="W4" s="80"/>
      <c r="X4" s="81"/>
      <c r="Y4" s="75" t="s">
        <v>59</v>
      </c>
      <c r="Z4" s="75"/>
      <c r="AA4" s="75"/>
      <c r="AB4" s="75"/>
      <c r="AC4" s="75"/>
      <c r="AD4" s="75"/>
      <c r="AE4" s="75"/>
      <c r="AF4" s="75"/>
      <c r="AG4" s="75"/>
      <c r="AH4" s="75"/>
      <c r="AI4" s="75"/>
      <c r="AJ4" s="75" t="s">
        <v>60</v>
      </c>
      <c r="AK4" s="75"/>
      <c r="AL4" s="75"/>
      <c r="AM4" s="75"/>
      <c r="AN4" s="75"/>
      <c r="AO4" s="75"/>
      <c r="AP4" s="75"/>
      <c r="AQ4" s="75"/>
      <c r="AR4" s="75"/>
      <c r="AS4" s="75"/>
      <c r="AT4" s="75"/>
      <c r="AU4" s="75" t="s">
        <v>61</v>
      </c>
      <c r="AV4" s="75"/>
      <c r="AW4" s="75"/>
      <c r="AX4" s="75"/>
      <c r="AY4" s="75"/>
      <c r="AZ4" s="75"/>
      <c r="BA4" s="75"/>
      <c r="BB4" s="75"/>
      <c r="BC4" s="75"/>
      <c r="BD4" s="75"/>
      <c r="BE4" s="75"/>
      <c r="BF4" s="75" t="s">
        <v>62</v>
      </c>
      <c r="BG4" s="75"/>
      <c r="BH4" s="75"/>
      <c r="BI4" s="75"/>
      <c r="BJ4" s="75"/>
      <c r="BK4" s="75"/>
      <c r="BL4" s="75"/>
      <c r="BM4" s="75"/>
      <c r="BN4" s="75"/>
      <c r="BO4" s="75"/>
      <c r="BP4" s="75"/>
      <c r="BQ4" s="75" t="s">
        <v>63</v>
      </c>
      <c r="BR4" s="75"/>
      <c r="BS4" s="75"/>
      <c r="BT4" s="75"/>
      <c r="BU4" s="75"/>
      <c r="BV4" s="75"/>
      <c r="BW4" s="75"/>
      <c r="BX4" s="75"/>
      <c r="BY4" s="75"/>
      <c r="BZ4" s="75"/>
      <c r="CA4" s="75"/>
      <c r="CB4" s="75" t="s">
        <v>64</v>
      </c>
      <c r="CC4" s="75"/>
      <c r="CD4" s="75"/>
      <c r="CE4" s="75"/>
      <c r="CF4" s="75"/>
      <c r="CG4" s="75"/>
      <c r="CH4" s="75"/>
      <c r="CI4" s="75"/>
      <c r="CJ4" s="75"/>
      <c r="CK4" s="75"/>
      <c r="CL4" s="75"/>
      <c r="CM4" s="75" t="s">
        <v>65</v>
      </c>
      <c r="CN4" s="75"/>
      <c r="CO4" s="75"/>
      <c r="CP4" s="75"/>
      <c r="CQ4" s="75"/>
      <c r="CR4" s="75"/>
      <c r="CS4" s="75"/>
      <c r="CT4" s="75"/>
      <c r="CU4" s="75"/>
      <c r="CV4" s="75"/>
      <c r="CW4" s="75"/>
      <c r="CX4" s="75" t="s">
        <v>66</v>
      </c>
      <c r="CY4" s="75"/>
      <c r="CZ4" s="75"/>
      <c r="DA4" s="75"/>
      <c r="DB4" s="75"/>
      <c r="DC4" s="75"/>
      <c r="DD4" s="75"/>
      <c r="DE4" s="75"/>
      <c r="DF4" s="75"/>
      <c r="DG4" s="75"/>
      <c r="DH4" s="75"/>
      <c r="DI4" s="75" t="s">
        <v>67</v>
      </c>
      <c r="DJ4" s="75"/>
      <c r="DK4" s="75"/>
      <c r="DL4" s="75"/>
      <c r="DM4" s="75"/>
      <c r="DN4" s="75"/>
      <c r="DO4" s="75"/>
      <c r="DP4" s="75"/>
      <c r="DQ4" s="75"/>
      <c r="DR4" s="75"/>
      <c r="DS4" s="75"/>
      <c r="DT4" s="75" t="s">
        <v>68</v>
      </c>
      <c r="DU4" s="75"/>
      <c r="DV4" s="75"/>
      <c r="DW4" s="75"/>
      <c r="DX4" s="75"/>
      <c r="DY4" s="75"/>
      <c r="DZ4" s="75"/>
      <c r="EA4" s="75"/>
      <c r="EB4" s="75"/>
      <c r="EC4" s="75"/>
      <c r="ED4" s="75"/>
      <c r="EE4" s="75" t="s">
        <v>69</v>
      </c>
      <c r="EF4" s="75"/>
      <c r="EG4" s="75"/>
      <c r="EH4" s="75"/>
      <c r="EI4" s="75"/>
      <c r="EJ4" s="75"/>
      <c r="EK4" s="75"/>
      <c r="EL4" s="75"/>
      <c r="EM4" s="75"/>
      <c r="EN4" s="75"/>
      <c r="EO4" s="75"/>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2018</v>
      </c>
      <c r="C6" s="33">
        <f t="shared" ref="C6:X6" si="3">C7</f>
        <v>54631</v>
      </c>
      <c r="D6" s="33">
        <f t="shared" si="3"/>
        <v>47</v>
      </c>
      <c r="E6" s="33">
        <f t="shared" si="3"/>
        <v>17</v>
      </c>
      <c r="F6" s="33">
        <f t="shared" si="3"/>
        <v>4</v>
      </c>
      <c r="G6" s="33">
        <f t="shared" si="3"/>
        <v>0</v>
      </c>
      <c r="H6" s="33" t="str">
        <f t="shared" si="3"/>
        <v>秋田県　羽後町</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43.12</v>
      </c>
      <c r="Q6" s="34">
        <f t="shared" si="3"/>
        <v>88.96</v>
      </c>
      <c r="R6" s="34">
        <f t="shared" si="3"/>
        <v>3230</v>
      </c>
      <c r="S6" s="34">
        <f t="shared" si="3"/>
        <v>14981</v>
      </c>
      <c r="T6" s="34">
        <f t="shared" si="3"/>
        <v>230.78</v>
      </c>
      <c r="U6" s="34">
        <f t="shared" si="3"/>
        <v>64.91</v>
      </c>
      <c r="V6" s="34">
        <f t="shared" si="3"/>
        <v>6415</v>
      </c>
      <c r="W6" s="34">
        <f t="shared" si="3"/>
        <v>2.35</v>
      </c>
      <c r="X6" s="34">
        <f t="shared" si="3"/>
        <v>2729.79</v>
      </c>
      <c r="Y6" s="35">
        <f>IF(Y7="",NA(),Y7)</f>
        <v>84.46</v>
      </c>
      <c r="Z6" s="35">
        <f t="shared" ref="Z6:AH6" si="4">IF(Z7="",NA(),Z7)</f>
        <v>82.92</v>
      </c>
      <c r="AA6" s="35">
        <f t="shared" si="4"/>
        <v>85.35</v>
      </c>
      <c r="AB6" s="35">
        <f t="shared" si="4"/>
        <v>100.13</v>
      </c>
      <c r="AC6" s="35">
        <f t="shared" si="4"/>
        <v>100.45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1492.77</v>
      </c>
      <c r="BG6" s="35">
        <f t="shared" ref="BG6:BO6" si="7">IF(BG7="",NA(),BG7)</f>
        <v>1444.99</v>
      </c>
      <c r="BH6" s="35">
        <f t="shared" si="7"/>
        <v>1391.84</v>
      </c>
      <c r="BI6" s="35">
        <f t="shared" si="7"/>
        <v>1010.25</v>
      </c>
      <c r="BJ6" s="35">
        <f t="shared" si="7"/>
        <v>973.12</v>
      </c>
      <c r="BK6" s="35">
        <f t="shared" si="7"/>
        <v>1671.86</v>
      </c>
      <c r="BL6" s="35">
        <f t="shared" si="7"/>
        <v>1673.47</v>
      </c>
      <c r="BM6" s="35">
        <f t="shared" si="7"/>
        <v>1592.72</v>
      </c>
      <c r="BN6" s="35">
        <f t="shared" si="7"/>
        <v>1223.96</v>
      </c>
      <c r="BO6" s="35">
        <f t="shared" si="7"/>
        <v>1194.1500000000001</v>
      </c>
      <c r="BP6" s="34" t="str">
        <f>IF(BP7="","",IF(BP7="-","【-】","【"&amp;SUBSTITUTE(TEXT(BP7,"#,##0.00"),"-","△")&amp;"】"))</f>
        <v>【1,209.40】</v>
      </c>
      <c r="BQ6" s="35">
        <f>IF(BQ7="",NA(),BQ7)</f>
        <v>77.459999999999994</v>
      </c>
      <c r="BR6" s="35">
        <f t="shared" ref="BR6:BZ6" si="8">IF(BR7="",NA(),BR7)</f>
        <v>68.27</v>
      </c>
      <c r="BS6" s="35">
        <f t="shared" si="8"/>
        <v>72.569999999999993</v>
      </c>
      <c r="BT6" s="35">
        <f t="shared" si="8"/>
        <v>100</v>
      </c>
      <c r="BU6" s="35">
        <f t="shared" si="8"/>
        <v>100</v>
      </c>
      <c r="BV6" s="35">
        <f t="shared" si="8"/>
        <v>50.54</v>
      </c>
      <c r="BW6" s="35">
        <f t="shared" si="8"/>
        <v>49.22</v>
      </c>
      <c r="BX6" s="35">
        <f t="shared" si="8"/>
        <v>53.7</v>
      </c>
      <c r="BY6" s="35">
        <f t="shared" si="8"/>
        <v>61.54</v>
      </c>
      <c r="BZ6" s="35">
        <f t="shared" si="8"/>
        <v>72.260000000000005</v>
      </c>
      <c r="CA6" s="34" t="str">
        <f>IF(CA7="","",IF(CA7="-","【-】","【"&amp;SUBSTITUTE(TEXT(CA7,"#,##0.00"),"-","△")&amp;"】"))</f>
        <v>【74.48】</v>
      </c>
      <c r="CB6" s="35">
        <f>IF(CB7="",NA(),CB7)</f>
        <v>229.4</v>
      </c>
      <c r="CC6" s="35">
        <f t="shared" ref="CC6:CK6" si="9">IF(CC7="",NA(),CC7)</f>
        <v>259.58999999999997</v>
      </c>
      <c r="CD6" s="35">
        <f t="shared" si="9"/>
        <v>245.37</v>
      </c>
      <c r="CE6" s="35">
        <f t="shared" si="9"/>
        <v>178.65</v>
      </c>
      <c r="CF6" s="35">
        <f t="shared" si="9"/>
        <v>178.67</v>
      </c>
      <c r="CG6" s="35">
        <f t="shared" si="9"/>
        <v>320.36</v>
      </c>
      <c r="CH6" s="35">
        <f t="shared" si="9"/>
        <v>332.02</v>
      </c>
      <c r="CI6" s="35">
        <f t="shared" si="9"/>
        <v>300.35000000000002</v>
      </c>
      <c r="CJ6" s="35">
        <f t="shared" si="9"/>
        <v>267.86</v>
      </c>
      <c r="CK6" s="35">
        <f t="shared" si="9"/>
        <v>230.02</v>
      </c>
      <c r="CL6" s="34" t="str">
        <f>IF(CL7="","",IF(CL7="-","【-】","【"&amp;SUBSTITUTE(TEXT(CL7,"#,##0.00"),"-","△")&amp;"】"))</f>
        <v>【219.46】</v>
      </c>
      <c r="CM6" s="35">
        <f>IF(CM7="",NA(),CM7)</f>
        <v>40.909999999999997</v>
      </c>
      <c r="CN6" s="35">
        <f t="shared" ref="CN6:CV6" si="10">IF(CN7="",NA(),CN7)</f>
        <v>41.91</v>
      </c>
      <c r="CO6" s="35">
        <f t="shared" si="10"/>
        <v>43.64</v>
      </c>
      <c r="CP6" s="35">
        <f t="shared" si="10"/>
        <v>46.73</v>
      </c>
      <c r="CQ6" s="35">
        <f t="shared" si="10"/>
        <v>46.82</v>
      </c>
      <c r="CR6" s="35">
        <f t="shared" si="10"/>
        <v>34.74</v>
      </c>
      <c r="CS6" s="35">
        <f t="shared" si="10"/>
        <v>36.65</v>
      </c>
      <c r="CT6" s="35">
        <f t="shared" si="10"/>
        <v>37.72</v>
      </c>
      <c r="CU6" s="35">
        <f t="shared" si="10"/>
        <v>37.08</v>
      </c>
      <c r="CV6" s="35">
        <f t="shared" si="10"/>
        <v>42.56</v>
      </c>
      <c r="CW6" s="34" t="str">
        <f>IF(CW7="","",IF(CW7="-","【-】","【"&amp;SUBSTITUTE(TEXT(CW7,"#,##0.00"),"-","△")&amp;"】"))</f>
        <v>【42.82】</v>
      </c>
      <c r="CX6" s="35">
        <f>IF(CX7="",NA(),CX7)</f>
        <v>47.62</v>
      </c>
      <c r="CY6" s="35">
        <f t="shared" ref="CY6:DG6" si="11">IF(CY7="",NA(),CY7)</f>
        <v>50.75</v>
      </c>
      <c r="CZ6" s="35">
        <f t="shared" si="11"/>
        <v>53.03</v>
      </c>
      <c r="DA6" s="35">
        <f t="shared" si="11"/>
        <v>52.3</v>
      </c>
      <c r="DB6" s="35">
        <f t="shared" si="11"/>
        <v>52.83</v>
      </c>
      <c r="DC6" s="35">
        <f t="shared" si="11"/>
        <v>70.14</v>
      </c>
      <c r="DD6" s="35">
        <f t="shared" si="11"/>
        <v>68.83</v>
      </c>
      <c r="DE6" s="35">
        <f t="shared" si="11"/>
        <v>68.459999999999994</v>
      </c>
      <c r="DF6" s="35">
        <f t="shared" si="11"/>
        <v>67.22</v>
      </c>
      <c r="DG6" s="35">
        <f t="shared" si="11"/>
        <v>83.32</v>
      </c>
      <c r="DH6" s="34" t="str">
        <f>IF(DH7="","",IF(DH7="-","【-】","【"&amp;SUBSTITUTE(TEXT(DH7,"#,##0.00"),"-","△")&amp;"】"))</f>
        <v>【83.36】</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5">
        <f t="shared" ref="EF6:EN6" si="14">IF(EF7="",NA(),EF7)</f>
        <v>2.13</v>
      </c>
      <c r="EG6" s="34">
        <f t="shared" si="14"/>
        <v>0</v>
      </c>
      <c r="EH6" s="34">
        <f t="shared" si="14"/>
        <v>0</v>
      </c>
      <c r="EI6" s="34">
        <f t="shared" si="14"/>
        <v>0</v>
      </c>
      <c r="EJ6" s="35">
        <f t="shared" si="14"/>
        <v>0.08</v>
      </c>
      <c r="EK6" s="35">
        <f t="shared" si="14"/>
        <v>0.26</v>
      </c>
      <c r="EL6" s="35">
        <f t="shared" si="14"/>
        <v>0.13</v>
      </c>
      <c r="EM6" s="35">
        <f t="shared" si="14"/>
        <v>0.13</v>
      </c>
      <c r="EN6" s="35">
        <f t="shared" si="14"/>
        <v>0.13</v>
      </c>
      <c r="EO6" s="34" t="str">
        <f>IF(EO7="","",IF(EO7="-","【-】","【"&amp;SUBSTITUTE(TEXT(EO7,"#,##0.00"),"-","△")&amp;"】"))</f>
        <v>【0.12】</v>
      </c>
    </row>
    <row r="7" spans="1:145" s="36" customFormat="1" x14ac:dyDescent="0.15">
      <c r="A7" s="28"/>
      <c r="B7" s="37">
        <v>2018</v>
      </c>
      <c r="C7" s="37">
        <v>54631</v>
      </c>
      <c r="D7" s="37">
        <v>47</v>
      </c>
      <c r="E7" s="37">
        <v>17</v>
      </c>
      <c r="F7" s="37">
        <v>4</v>
      </c>
      <c r="G7" s="37">
        <v>0</v>
      </c>
      <c r="H7" s="37" t="s">
        <v>99</v>
      </c>
      <c r="I7" s="37" t="s">
        <v>100</v>
      </c>
      <c r="J7" s="37" t="s">
        <v>101</v>
      </c>
      <c r="K7" s="37" t="s">
        <v>102</v>
      </c>
      <c r="L7" s="37" t="s">
        <v>103</v>
      </c>
      <c r="M7" s="37" t="s">
        <v>104</v>
      </c>
      <c r="N7" s="38" t="s">
        <v>105</v>
      </c>
      <c r="O7" s="38" t="s">
        <v>106</v>
      </c>
      <c r="P7" s="38">
        <v>43.12</v>
      </c>
      <c r="Q7" s="38">
        <v>88.96</v>
      </c>
      <c r="R7" s="38">
        <v>3230</v>
      </c>
      <c r="S7" s="38">
        <v>14981</v>
      </c>
      <c r="T7" s="38">
        <v>230.78</v>
      </c>
      <c r="U7" s="38">
        <v>64.91</v>
      </c>
      <c r="V7" s="38">
        <v>6415</v>
      </c>
      <c r="W7" s="38">
        <v>2.35</v>
      </c>
      <c r="X7" s="38">
        <v>2729.79</v>
      </c>
      <c r="Y7" s="38">
        <v>84.46</v>
      </c>
      <c r="Z7" s="38">
        <v>82.92</v>
      </c>
      <c r="AA7" s="38">
        <v>85.35</v>
      </c>
      <c r="AB7" s="38">
        <v>100.13</v>
      </c>
      <c r="AC7" s="38">
        <v>100.45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1492.77</v>
      </c>
      <c r="BG7" s="38">
        <v>1444.99</v>
      </c>
      <c r="BH7" s="38">
        <v>1391.84</v>
      </c>
      <c r="BI7" s="38">
        <v>1010.25</v>
      </c>
      <c r="BJ7" s="38">
        <v>973.12</v>
      </c>
      <c r="BK7" s="38">
        <v>1671.86</v>
      </c>
      <c r="BL7" s="38">
        <v>1673.47</v>
      </c>
      <c r="BM7" s="38">
        <v>1592.72</v>
      </c>
      <c r="BN7" s="38">
        <v>1223.96</v>
      </c>
      <c r="BO7" s="38">
        <v>1194.1500000000001</v>
      </c>
      <c r="BP7" s="38">
        <v>1209.4000000000001</v>
      </c>
      <c r="BQ7" s="38">
        <v>77.459999999999994</v>
      </c>
      <c r="BR7" s="38">
        <v>68.27</v>
      </c>
      <c r="BS7" s="38">
        <v>72.569999999999993</v>
      </c>
      <c r="BT7" s="38">
        <v>100</v>
      </c>
      <c r="BU7" s="38">
        <v>100</v>
      </c>
      <c r="BV7" s="38">
        <v>50.54</v>
      </c>
      <c r="BW7" s="38">
        <v>49.22</v>
      </c>
      <c r="BX7" s="38">
        <v>53.7</v>
      </c>
      <c r="BY7" s="38">
        <v>61.54</v>
      </c>
      <c r="BZ7" s="38">
        <v>72.260000000000005</v>
      </c>
      <c r="CA7" s="38">
        <v>74.48</v>
      </c>
      <c r="CB7" s="38">
        <v>229.4</v>
      </c>
      <c r="CC7" s="38">
        <v>259.58999999999997</v>
      </c>
      <c r="CD7" s="38">
        <v>245.37</v>
      </c>
      <c r="CE7" s="38">
        <v>178.65</v>
      </c>
      <c r="CF7" s="38">
        <v>178.67</v>
      </c>
      <c r="CG7" s="38">
        <v>320.36</v>
      </c>
      <c r="CH7" s="38">
        <v>332.02</v>
      </c>
      <c r="CI7" s="38">
        <v>300.35000000000002</v>
      </c>
      <c r="CJ7" s="38">
        <v>267.86</v>
      </c>
      <c r="CK7" s="38">
        <v>230.02</v>
      </c>
      <c r="CL7" s="38">
        <v>219.46</v>
      </c>
      <c r="CM7" s="38">
        <v>40.909999999999997</v>
      </c>
      <c r="CN7" s="38">
        <v>41.91</v>
      </c>
      <c r="CO7" s="38">
        <v>43.64</v>
      </c>
      <c r="CP7" s="38">
        <v>46.73</v>
      </c>
      <c r="CQ7" s="38">
        <v>46.82</v>
      </c>
      <c r="CR7" s="38">
        <v>34.74</v>
      </c>
      <c r="CS7" s="38">
        <v>36.65</v>
      </c>
      <c r="CT7" s="38">
        <v>37.72</v>
      </c>
      <c r="CU7" s="38">
        <v>37.08</v>
      </c>
      <c r="CV7" s="38">
        <v>42.56</v>
      </c>
      <c r="CW7" s="38">
        <v>42.82</v>
      </c>
      <c r="CX7" s="38">
        <v>47.62</v>
      </c>
      <c r="CY7" s="38">
        <v>50.75</v>
      </c>
      <c r="CZ7" s="38">
        <v>53.03</v>
      </c>
      <c r="DA7" s="38">
        <v>52.3</v>
      </c>
      <c r="DB7" s="38">
        <v>52.83</v>
      </c>
      <c r="DC7" s="38">
        <v>70.14</v>
      </c>
      <c r="DD7" s="38">
        <v>68.83</v>
      </c>
      <c r="DE7" s="38">
        <v>68.459999999999994</v>
      </c>
      <c r="DF7" s="38">
        <v>67.22</v>
      </c>
      <c r="DG7" s="38">
        <v>83.32</v>
      </c>
      <c r="DH7" s="38">
        <v>83.36</v>
      </c>
      <c r="DI7" s="38"/>
      <c r="DJ7" s="38"/>
      <c r="DK7" s="38"/>
      <c r="DL7" s="38"/>
      <c r="DM7" s="38"/>
      <c r="DN7" s="38"/>
      <c r="DO7" s="38"/>
      <c r="DP7" s="38"/>
      <c r="DQ7" s="38"/>
      <c r="DR7" s="38"/>
      <c r="DS7" s="38"/>
      <c r="DT7" s="38"/>
      <c r="DU7" s="38"/>
      <c r="DV7" s="38"/>
      <c r="DW7" s="38"/>
      <c r="DX7" s="38"/>
      <c r="DY7" s="38"/>
      <c r="DZ7" s="38"/>
      <c r="EA7" s="38"/>
      <c r="EB7" s="38"/>
      <c r="EC7" s="38"/>
      <c r="ED7" s="38"/>
      <c r="EE7" s="38">
        <v>0</v>
      </c>
      <c r="EF7" s="38">
        <v>2.13</v>
      </c>
      <c r="EG7" s="38">
        <v>0</v>
      </c>
      <c r="EH7" s="38">
        <v>0</v>
      </c>
      <c r="EI7" s="38">
        <v>0</v>
      </c>
      <c r="EJ7" s="38">
        <v>0.08</v>
      </c>
      <c r="EK7" s="38">
        <v>0.26</v>
      </c>
      <c r="EL7" s="38">
        <v>0.13</v>
      </c>
      <c r="EM7" s="38">
        <v>0.13</v>
      </c>
      <c r="EN7" s="38">
        <v>0.13</v>
      </c>
      <c r="EO7" s="38">
        <v>0.12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長谷山　勝哉（LGWAN端末）</cp:lastModifiedBy>
  <cp:lastPrinted>2020-01-14T02:15:32Z</cp:lastPrinted>
  <dcterms:created xsi:type="dcterms:W3CDTF">2019-12-05T05:10:31Z</dcterms:created>
  <dcterms:modified xsi:type="dcterms:W3CDTF">2020-01-17T04:50:03Z</dcterms:modified>
  <cp:category/>
</cp:coreProperties>
</file>