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3_財政課\財務関係\公営企業\経営比較分析表\H31\"/>
    </mc:Choice>
  </mc:AlternateContent>
  <xr:revisionPtr revIDLastSave="0" documentId="8_{D1DFB409-FD5C-4922-B305-35EE0E39C0E4}" xr6:coauthVersionLast="36" xr6:coauthVersionMax="36" xr10:uidLastSave="{00000000-0000-0000-0000-000000000000}"/>
  <workbookProtection workbookAlgorithmName="SHA-512" workbookHashValue="gD64KO6eEjwQfzQ+dBt8ME+45u/N9LVVwEXrCiDpSpzC/BKhREU6kArMafdwhIzkvYmz2XvXKigHGuNdG57tjQ==" workbookSaltValue="x5Y/X0TLOqPsGMfb6mupe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<sst xmlns="http://schemas.openxmlformats.org/spreadsheetml/2006/main" count="228" uniqueCount="114">
  <si>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</si>
  <si>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</si>
  <si>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</si>
  <si>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</si>
  <si>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</si>
  <si>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</si>
  <si>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</si>
  <si>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</si>
  <si>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</si>
  <si>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</si>
  <si>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</si>
  <si>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</si>
  <si>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</si>
  <si>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</si>
  <si>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</si>
  <si>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</si>
  <si>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</si>
  <si>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</si>
  <si>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</si>
  <si>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</si>
  <si>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</si>
  <si>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</si>
  <si>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</si>
  <si>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</si>
  <si>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</si>
  <si>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</si>
  <si>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</si>
  <si>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</si>
  <si>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</si>
  <si>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</si>
  <si>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</si>
  <si>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</si>
  <si>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</si>
  <si>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</si>
  <si>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</si>
  <si>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</si>
  <si>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</si>
  <si>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</si>
  <si>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</si>
  <si>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</si>
  <si>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</si>
  <si>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</si>
  <si>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</si>
  <si>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</si>
  <si>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</si>
  <si>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</si>
  <si>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</si>
  <si>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</si>
  <si>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</si>
  <si>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</si>
  <si>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</si>
  <si>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</si>
  <si>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</si>
  <si>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</si>
  <si>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</si>
  <si>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</si>
  <si>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</si>
  <si>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</si>
  <si>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</si>
  <si>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</si>
  <si>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</si>
  <si>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</si>
  <si>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</si>
  <si>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</si>
  <si>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</si>
  <si>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</si>
  <si>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</si>
  <si>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</si>
  <si>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</si>
  <si>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</si>
  <si>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</si>
  <si>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</si>
  <si>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</si>
  <si>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</si>
  <si>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</si>
  <si>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</si>
  <si>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</si>
  <si>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</si>
  <si>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</si>
  <si>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</si>
  <si>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</si>
  <si>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</si>
  <si>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</si>
  <si>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</si>
  <si>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</si>
  <si>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</si>
  <si>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</si>
  <si>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</si>
  <si>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</si>
  <si>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</si>
  <si>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</si>
  <si>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</si>
  <si>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</si>
  <si>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</si>
  <si>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</si>
  <si>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</si>
  <si>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</si>
  <si>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</si>
  <si>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</si>
  <si>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</si>
  <si>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</si>
  <si>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</si>
  <si>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</si>
  <si>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</si>
  <si>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</si>
  <si>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</si>
  <si>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</si>
  <si>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</si>
  <si>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</si>
  <si>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</si>
  <si>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</si>
  <si>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運営に伴う経費の効率化を常に意識するのは当然のことながら、健全な経営の基礎となる収支バランスを改善させるため、主要な財源である現行の農業集落排水使用料が適正であるか検証し、必要に応じ早期に対策を講じます。
　特に使用料については、今後の消費税率アップ・農業集落排水と公共下水道との統合を契機に、現在それぞれの料金体系を見直す必要性があり、事業全般の経営改善・安定化を図るため、現行単価より１～２割程度の使用料金引き上げを検討いたします。</t>
    <phoneticPr fontId="4"/>
  </si>
  <si>
    <t>　農業集落排水施設のある床舞地区・土館地区はともに農村部であるため、近年の少子高齢化の影響のため人口減とともに使用料収入の伸び悩みが課題とされております。
　また老人世帯も多いため供用から10年以上経過している現在も加入に踏み切れず、最近の加入率は鈍化傾向にあります。
　一方、施設整備に係る起債償還金のピークをこれから控えているため、一般会計からの繰入金が年々増加傾向にあります。
　また維持管理上必要な資材・薬品等についても仕入れ段階において事業担当者・維持管理業者が互いに創意工夫をし、経常経費全体の削減に努めます。</t>
    <phoneticPr fontId="4"/>
  </si>
  <si>
    <t>　農業集落排水「床舞地区」の終末処理場「床舞浄化センター」は平成9年度の供用、「土館地区」の終末処理場「土館浄化センター」は平成13年度供用で、それぞれが供用開始後10数年以上経過し、経常的な機器点検費、修繕費が維持管理費全体を圧迫してきています。
　床舞地区は令和8年度以降に特定環境保全公共下水道西馬音内浄化センターへの接続を検討しており、老朽施設の運用廃止を検討しながら、新たに接続する施設の未利用機能の有効活用に努めます。</t>
    <rPh sb="131" eb="133">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</si>
</sst>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B9-49AA-A590-12EF082AB2B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20B9-49AA-A590-12EF082AB2B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51.85</c:v>
                </c:pt>
                <c:pt idx="1">
                  <c:v>50.21</c:v>
                </c:pt>
                <c:pt idx="2">
                  <c:v>51.34</c:v>
                </c:pt>
                <c:pt idx="3">
                  <c:v>52.47</c:v>
                </c:pt>
                <c:pt idx="4">
                  <c:v>49.38</c:v>
                </c:pt>
              </c:numCache>
            </c:numRef>
          </c:val>
          <c:extLst>
            <c:ext xmlns:c16="http://schemas.microsoft.com/office/drawing/2014/chart" uri="{C3380CC4-5D6E-409C-BE32-E72D297353CC}">
              <c16:uniqueId val="{00000000-FD80-4C0F-82E4-59FBB04A808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FD80-4C0F-82E4-59FBB04A808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62.15</c:v>
                </c:pt>
                <c:pt idx="1">
                  <c:v>62.93</c:v>
                </c:pt>
                <c:pt idx="2">
                  <c:v>65.37</c:v>
                </c:pt>
                <c:pt idx="3">
                  <c:v>66.67</c:v>
                </c:pt>
                <c:pt idx="4">
                  <c:v>67.989999999999995</c:v>
                </c:pt>
              </c:numCache>
            </c:numRef>
          </c:val>
          <c:extLst>
            <c:ext xmlns:c16="http://schemas.microsoft.com/office/drawing/2014/chart" uri="{C3380CC4-5D6E-409C-BE32-E72D297353CC}">
              <c16:uniqueId val="{00000000-00D3-476A-85DC-A2B7B4F0787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00D3-476A-85DC-A2B7B4F0787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79.58</c:v>
                </c:pt>
                <c:pt idx="1">
                  <c:v>76.75</c:v>
                </c:pt>
                <c:pt idx="2">
                  <c:v>75.540000000000006</c:v>
                </c:pt>
                <c:pt idx="3">
                  <c:v>97.82</c:v>
                </c:pt>
                <c:pt idx="4">
                  <c:v>98.11</c:v>
                </c:pt>
              </c:numCache>
            </c:numRef>
          </c:val>
          <c:extLst>
            <c:ext xmlns:c16="http://schemas.microsoft.com/office/drawing/2014/chart" uri="{C3380CC4-5D6E-409C-BE32-E72D297353CC}">
              <c16:uniqueId val="{00000000-2EEB-4593-A017-7620BB3DB74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EB-4593-A017-7620BB3DB74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35-4331-B606-A7611AA07BD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35-4331-B606-A7611AA07BD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89-438A-BDE1-07CD1C8C3A1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89-438A-BDE1-07CD1C8C3A1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6F-47AA-8119-C7633E45CB0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6F-47AA-8119-C7633E45CB0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5F-454D-BD82-A77737B3A08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5F-454D-BD82-A77737B3A08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1257.01</c:v>
                </c:pt>
                <c:pt idx="1">
                  <c:v>1172.33</c:v>
                </c:pt>
                <c:pt idx="2">
                  <c:v>1082.33</c:v>
                </c:pt>
                <c:pt idx="3">
                  <c:v>994.01</c:v>
                </c:pt>
                <c:pt idx="4">
                  <c:v>906.46</c:v>
                </c:pt>
              </c:numCache>
            </c:numRef>
          </c:val>
          <c:extLst>
            <c:ext xmlns:c16="http://schemas.microsoft.com/office/drawing/2014/chart" uri="{C3380CC4-5D6E-409C-BE32-E72D297353CC}">
              <c16:uniqueId val="{00000000-73F3-400F-9B42-E05DA419D2A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73F3-400F-9B42-E05DA419D2A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33.25</c:v>
                </c:pt>
                <c:pt idx="1">
                  <c:v>33.200000000000003</c:v>
                </c:pt>
                <c:pt idx="2">
                  <c:v>34.46</c:v>
                </c:pt>
                <c:pt idx="3">
                  <c:v>50.85</c:v>
                </c:pt>
                <c:pt idx="4">
                  <c:v>54.47</c:v>
                </c:pt>
              </c:numCache>
            </c:numRef>
          </c:val>
          <c:extLst>
            <c:ext xmlns:c16="http://schemas.microsoft.com/office/drawing/2014/chart" uri="{C3380CC4-5D6E-409C-BE32-E72D297353CC}">
              <c16:uniqueId val="{00000000-AE45-4A4D-ADB9-D433536E7B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AE45-4A4D-ADB9-D433536E7B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396.89</c:v>
                </c:pt>
                <c:pt idx="1">
                  <c:v>411.65</c:v>
                </c:pt>
                <c:pt idx="2">
                  <c:v>390.75</c:v>
                </c:pt>
                <c:pt idx="3">
                  <c:v>266</c:v>
                </c:pt>
                <c:pt idx="4">
                  <c:v>257.67</c:v>
                </c:pt>
              </c:numCache>
            </c:numRef>
          </c:val>
          <c:extLst>
            <c:ext xmlns:c16="http://schemas.microsoft.com/office/drawing/2014/chart" uri="{C3380CC4-5D6E-409C-BE32-E72D297353CC}">
              <c16:uniqueId val="{00000000-CBCC-46BE-8111-A179F173C0D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CBCC-46BE-8111-A179F173C0D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R1" zoomScaleNormal="100" workbookViewId="0">
      <selection activeCell="CA57" sqref="CA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羽後町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14981</v>
      </c>
      <c r="AM8" s="50"/>
      <c r="AN8" s="50"/>
      <c r="AO8" s="50"/>
      <c r="AP8" s="50"/>
      <c r="AQ8" s="50"/>
      <c r="AR8" s="50"/>
      <c r="AS8" s="50"/>
      <c r="AT8" s="45">
        <f>データ!T6</f>
        <v>230.78</v>
      </c>
      <c r="AU8" s="45"/>
      <c r="AV8" s="45"/>
      <c r="AW8" s="45"/>
      <c r="AX8" s="45"/>
      <c r="AY8" s="45"/>
      <c r="AZ8" s="45"/>
      <c r="BA8" s="45"/>
      <c r="BB8" s="45">
        <f>データ!U6</f>
        <v>64.91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15.86</v>
      </c>
      <c r="Q10" s="45"/>
      <c r="R10" s="45"/>
      <c r="S10" s="45"/>
      <c r="T10" s="45"/>
      <c r="U10" s="45"/>
      <c r="V10" s="45"/>
      <c r="W10" s="45">
        <f>データ!Q6</f>
        <v>90</v>
      </c>
      <c r="X10" s="45"/>
      <c r="Y10" s="45"/>
      <c r="Z10" s="45"/>
      <c r="AA10" s="45"/>
      <c r="AB10" s="45"/>
      <c r="AC10" s="45"/>
      <c r="AD10" s="50">
        <f>データ!R6</f>
        <v>3005</v>
      </c>
      <c r="AE10" s="50"/>
      <c r="AF10" s="50"/>
      <c r="AG10" s="50"/>
      <c r="AH10" s="50"/>
      <c r="AI10" s="50"/>
      <c r="AJ10" s="50"/>
      <c r="AK10" s="2"/>
      <c r="AL10" s="50">
        <f>データ!V6</f>
        <v>2359</v>
      </c>
      <c r="AM10" s="50"/>
      <c r="AN10" s="50"/>
      <c r="AO10" s="50"/>
      <c r="AP10" s="50"/>
      <c r="AQ10" s="50"/>
      <c r="AR10" s="50"/>
      <c r="AS10" s="50"/>
      <c r="AT10" s="45">
        <f>データ!W6</f>
        <v>1.2</v>
      </c>
      <c r="AU10" s="45"/>
      <c r="AV10" s="45"/>
      <c r="AW10" s="45"/>
      <c r="AX10" s="45"/>
      <c r="AY10" s="45"/>
      <c r="AZ10" s="45"/>
      <c r="BA10" s="45"/>
      <c r="BB10" s="45">
        <f>データ!X6</f>
        <v>1965.83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xHAolOuZ4Y+CGSZnpEceFxIKTb2FYeNYJsotu8obCKZUt+W3oPh0+8KjtOWd0jkmx42ND0nckjPT2qoAtr6esQ==" saltValue="ThFHyc0VjE/KjoEJ0Hfsp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54631</v>
      </c>
      <c r="D6" s="33">
        <f t="shared" si="3"/>
        <v>47</v>
      </c>
      <c r="E6" s="33">
        <f t="shared" si="3"/>
        <v>17</v>
      </c>
      <c r="F6" s="33">
        <f t="shared" si="3"/>
        <v>5</v>
      </c>
      <c r="G6" s="33">
        <f t="shared" si="3"/>
        <v>0</v>
      </c>
      <c r="H6" s="33" t="str">
        <f t="shared" si="3"/>
        <v>秋田県　羽後町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15.86</v>
      </c>
      <c r="Q6" s="34">
        <f t="shared" si="3"/>
        <v>90</v>
      </c>
      <c r="R6" s="34">
        <f t="shared" si="3"/>
        <v>3005</v>
      </c>
      <c r="S6" s="34">
        <f t="shared" si="3"/>
        <v>14981</v>
      </c>
      <c r="T6" s="34">
        <f t="shared" si="3"/>
        <v>230.78</v>
      </c>
      <c r="U6" s="34">
        <f t="shared" si="3"/>
        <v>64.91</v>
      </c>
      <c r="V6" s="34">
        <f t="shared" si="3"/>
        <v>2359</v>
      </c>
      <c r="W6" s="34">
        <f t="shared" si="3"/>
        <v>1.2</v>
      </c>
      <c r="X6" s="34">
        <f t="shared" si="3"/>
        <v>1965.83</v>
      </c>
      <c r="Y6" s="35">
        <f>IF(Y7="",NA(),Y7)</f>
        <v>79.58</v>
      </c>
      <c r="Z6" s="35">
        <f t="shared" ref="Z6:AH6" si="4">IF(Z7="",NA(),Z7)</f>
        <v>76.75</v>
      </c>
      <c r="AA6" s="35">
        <f t="shared" si="4"/>
        <v>75.540000000000006</v>
      </c>
      <c r="AB6" s="35">
        <f t="shared" si="4"/>
        <v>97.82</v>
      </c>
      <c r="AC6" s="35">
        <f t="shared" si="4"/>
        <v>98.11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1257.01</v>
      </c>
      <c r="BG6" s="35">
        <f t="shared" ref="BG6:BO6" si="7">IF(BG7="",NA(),BG7)</f>
        <v>1172.33</v>
      </c>
      <c r="BH6" s="35">
        <f t="shared" si="7"/>
        <v>1082.33</v>
      </c>
      <c r="BI6" s="35">
        <f t="shared" si="7"/>
        <v>994.01</v>
      </c>
      <c r="BJ6" s="35">
        <f t="shared" si="7"/>
        <v>906.46</v>
      </c>
      <c r="BK6" s="35">
        <f t="shared" si="7"/>
        <v>1044.8</v>
      </c>
      <c r="BL6" s="35">
        <f t="shared" si="7"/>
        <v>1081.8</v>
      </c>
      <c r="BM6" s="35">
        <f t="shared" si="7"/>
        <v>974.93</v>
      </c>
      <c r="BN6" s="35">
        <f t="shared" si="7"/>
        <v>855.8</v>
      </c>
      <c r="BO6" s="35">
        <f t="shared" si="7"/>
        <v>789.46</v>
      </c>
      <c r="BP6" s="34" t="str">
        <f>IF(BP7="","",IF(BP7="-","【-】","【"&amp;SUBSTITUTE(TEXT(BP7,"#,##0.00"),"-","△")&amp;"】"))</f>
        <v>【747.76】</v>
      </c>
      <c r="BQ6" s="35">
        <f>IF(BQ7="",NA(),BQ7)</f>
        <v>33.25</v>
      </c>
      <c r="BR6" s="35">
        <f t="shared" ref="BR6:BZ6" si="8">IF(BR7="",NA(),BR7)</f>
        <v>33.200000000000003</v>
      </c>
      <c r="BS6" s="35">
        <f t="shared" si="8"/>
        <v>34.46</v>
      </c>
      <c r="BT6" s="35">
        <f t="shared" si="8"/>
        <v>50.85</v>
      </c>
      <c r="BU6" s="35">
        <f t="shared" si="8"/>
        <v>54.47</v>
      </c>
      <c r="BV6" s="35">
        <f t="shared" si="8"/>
        <v>50.82</v>
      </c>
      <c r="BW6" s="35">
        <f t="shared" si="8"/>
        <v>52.19</v>
      </c>
      <c r="BX6" s="35">
        <f t="shared" si="8"/>
        <v>55.32</v>
      </c>
      <c r="BY6" s="35">
        <f t="shared" si="8"/>
        <v>59.8</v>
      </c>
      <c r="BZ6" s="35">
        <f t="shared" si="8"/>
        <v>57.77</v>
      </c>
      <c r="CA6" s="34" t="str">
        <f>IF(CA7="","",IF(CA7="-","【-】","【"&amp;SUBSTITUTE(TEXT(CA7,"#,##0.00"),"-","△")&amp;"】"))</f>
        <v>【59.51】</v>
      </c>
      <c r="CB6" s="35">
        <f>IF(CB7="",NA(),CB7)</f>
        <v>396.89</v>
      </c>
      <c r="CC6" s="35">
        <f t="shared" ref="CC6:CK6" si="9">IF(CC7="",NA(),CC7)</f>
        <v>411.65</v>
      </c>
      <c r="CD6" s="35">
        <f t="shared" si="9"/>
        <v>390.75</v>
      </c>
      <c r="CE6" s="35">
        <f t="shared" si="9"/>
        <v>266</v>
      </c>
      <c r="CF6" s="35">
        <f t="shared" si="9"/>
        <v>257.67</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51.85</v>
      </c>
      <c r="CN6" s="35">
        <f t="shared" ref="CN6:CV6" si="10">IF(CN7="",NA(),CN7)</f>
        <v>50.21</v>
      </c>
      <c r="CO6" s="35">
        <f t="shared" si="10"/>
        <v>51.34</v>
      </c>
      <c r="CP6" s="35">
        <f t="shared" si="10"/>
        <v>52.47</v>
      </c>
      <c r="CQ6" s="35">
        <f t="shared" si="10"/>
        <v>49.38</v>
      </c>
      <c r="CR6" s="35">
        <f t="shared" si="10"/>
        <v>53.24</v>
      </c>
      <c r="CS6" s="35">
        <f t="shared" si="10"/>
        <v>52.31</v>
      </c>
      <c r="CT6" s="35">
        <f t="shared" si="10"/>
        <v>60.65</v>
      </c>
      <c r="CU6" s="35">
        <f t="shared" si="10"/>
        <v>51.75</v>
      </c>
      <c r="CV6" s="35">
        <f t="shared" si="10"/>
        <v>50.68</v>
      </c>
      <c r="CW6" s="34" t="str">
        <f>IF(CW7="","",IF(CW7="-","【-】","【"&amp;SUBSTITUTE(TEXT(CW7,"#,##0.00"),"-","△")&amp;"】"))</f>
        <v>【52.23】</v>
      </c>
      <c r="CX6" s="35">
        <f>IF(CX7="",NA(),CX7)</f>
        <v>62.15</v>
      </c>
      <c r="CY6" s="35">
        <f t="shared" ref="CY6:DG6" si="11">IF(CY7="",NA(),CY7)</f>
        <v>62.93</v>
      </c>
      <c r="CZ6" s="35">
        <f t="shared" si="11"/>
        <v>65.37</v>
      </c>
      <c r="DA6" s="35">
        <f t="shared" si="11"/>
        <v>66.67</v>
      </c>
      <c r="DB6" s="35">
        <f t="shared" si="11"/>
        <v>67.989999999999995</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54631</v>
      </c>
      <c r="D7" s="37">
        <v>47</v>
      </c>
      <c r="E7" s="37">
        <v>17</v>
      </c>
      <c r="F7" s="37">
        <v>5</v>
      </c>
      <c r="G7" s="37">
        <v>0</v>
      </c>
      <c r="H7" s="37" t="s">
        <v>98</v>
      </c>
      <c r="I7" s="37" t="s">
        <v>99</v>
      </c>
      <c r="J7" s="37" t="s">
        <v>100</v>
      </c>
      <c r="K7" s="37" t="s">
        <v>101</v>
      </c>
      <c r="L7" s="37" t="s">
        <v>102</v>
      </c>
      <c r="M7" s="37" t="s">
        <v>103</v>
      </c>
      <c r="N7" s="38" t="s">
        <v>104</v>
      </c>
      <c r="O7" s="38" t="s">
        <v>105</v>
      </c>
      <c r="P7" s="38">
        <v>15.86</v>
      </c>
      <c r="Q7" s="38">
        <v>90</v>
      </c>
      <c r="R7" s="38">
        <v>3005</v>
      </c>
      <c r="S7" s="38">
        <v>14981</v>
      </c>
      <c r="T7" s="38">
        <v>230.78</v>
      </c>
      <c r="U7" s="38">
        <v>64.91</v>
      </c>
      <c r="V7" s="38">
        <v>2359</v>
      </c>
      <c r="W7" s="38">
        <v>1.2</v>
      </c>
      <c r="X7" s="38">
        <v>1965.83</v>
      </c>
      <c r="Y7" s="38">
        <v>79.58</v>
      </c>
      <c r="Z7" s="38">
        <v>76.75</v>
      </c>
      <c r="AA7" s="38">
        <v>75.540000000000006</v>
      </c>
      <c r="AB7" s="38">
        <v>97.82</v>
      </c>
      <c r="AC7" s="38">
        <v>98.11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1257.01</v>
      </c>
      <c r="BG7" s="38">
        <v>1172.33</v>
      </c>
      <c r="BH7" s="38">
        <v>1082.33</v>
      </c>
      <c r="BI7" s="38">
        <v>994.01</v>
      </c>
      <c r="BJ7" s="38">
        <v>906.46</v>
      </c>
      <c r="BK7" s="38">
        <v>1044.8</v>
      </c>
      <c r="BL7" s="38">
        <v>1081.8</v>
      </c>
      <c r="BM7" s="38">
        <v>974.93</v>
      </c>
      <c r="BN7" s="38">
        <v>855.8</v>
      </c>
      <c r="BO7" s="38">
        <v>789.46</v>
      </c>
      <c r="BP7" s="38">
        <v>747.76</v>
      </c>
      <c r="BQ7" s="38">
        <v>33.25</v>
      </c>
      <c r="BR7" s="38">
        <v>33.200000000000003</v>
      </c>
      <c r="BS7" s="38">
        <v>34.46</v>
      </c>
      <c r="BT7" s="38">
        <v>50.85</v>
      </c>
      <c r="BU7" s="38">
        <v>54.47</v>
      </c>
      <c r="BV7" s="38">
        <v>50.82</v>
      </c>
      <c r="BW7" s="38">
        <v>52.19</v>
      </c>
      <c r="BX7" s="38">
        <v>55.32</v>
      </c>
      <c r="BY7" s="38">
        <v>59.8</v>
      </c>
      <c r="BZ7" s="38">
        <v>57.77</v>
      </c>
      <c r="CA7" s="38">
        <v>59.51</v>
      </c>
      <c r="CB7" s="38">
        <v>396.89</v>
      </c>
      <c r="CC7" s="38">
        <v>411.65</v>
      </c>
      <c r="CD7" s="38">
        <v>390.75</v>
      </c>
      <c r="CE7" s="38">
        <v>266</v>
      </c>
      <c r="CF7" s="38">
        <v>257.67</v>
      </c>
      <c r="CG7" s="38">
        <v>300.52</v>
      </c>
      <c r="CH7" s="38">
        <v>296.14</v>
      </c>
      <c r="CI7" s="38">
        <v>283.17</v>
      </c>
      <c r="CJ7" s="38">
        <v>263.76</v>
      </c>
      <c r="CK7" s="38">
        <v>274.35000000000002</v>
      </c>
      <c r="CL7" s="38">
        <v>261.45999999999998</v>
      </c>
      <c r="CM7" s="38">
        <v>51.85</v>
      </c>
      <c r="CN7" s="38">
        <v>50.21</v>
      </c>
      <c r="CO7" s="38">
        <v>51.34</v>
      </c>
      <c r="CP7" s="38">
        <v>52.47</v>
      </c>
      <c r="CQ7" s="38">
        <v>49.38</v>
      </c>
      <c r="CR7" s="38">
        <v>53.24</v>
      </c>
      <c r="CS7" s="38">
        <v>52.31</v>
      </c>
      <c r="CT7" s="38">
        <v>60.65</v>
      </c>
      <c r="CU7" s="38">
        <v>51.75</v>
      </c>
      <c r="CV7" s="38">
        <v>50.68</v>
      </c>
      <c r="CW7" s="38">
        <v>52.23</v>
      </c>
      <c r="CX7" s="38">
        <v>62.15</v>
      </c>
      <c r="CY7" s="38">
        <v>62.93</v>
      </c>
      <c r="CZ7" s="38">
        <v>65.37</v>
      </c>
      <c r="DA7" s="38">
        <v>66.67</v>
      </c>
      <c r="DB7" s="38">
        <v>67.989999999999995</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長谷山　勝哉（LGWAN端末）</cp:lastModifiedBy>
  <dcterms:created xsi:type="dcterms:W3CDTF">2019-12-05T05:16:28Z</dcterms:created>
  <dcterms:modified xsi:type="dcterms:W3CDTF">2020-01-17T04:50:19Z</dcterms:modified>
  <cp:category/>
</cp:coreProperties>
</file>