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C:\Users\sid\Desktop\H31\【下水道】200110経営比較分析表（平成３０年度決算）の分析等\提出\"/>
    </mc:Choice>
  </mc:AlternateContent>
  <xr:revisionPtr revIDLastSave="0" documentId="13_ncr:1_{7886D3A5-E7B9-4EE7-B457-E061CE4E6C11}" xr6:coauthVersionLast="36" xr6:coauthVersionMax="36" xr10:uidLastSave="{00000000-0000-0000-0000-000000000000}"/>
  <workbookProtection workbookAlgorithmName="SHA-512" workbookHashValue="XVfKOgbxlLDItwehlmT1LJ1zHuveIhfapkqJQQGknq844nm89MqIFR4vejOKr4DRM3XIYzthQ5SjB2EaPK3yhw==" workbookSaltValue="2GDWSZ+Mr9EGKdxW7buBpw==" workbookSpinCount="100000" lockStructure="1"/>
  <bookViews>
    <workbookView xWindow="0" yWindow="0" windowWidth="20490" windowHeight="7020"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BB8" i="4" s="1"/>
  <c r="T6" i="5"/>
  <c r="AT8" i="4" s="1"/>
  <c r="S6" i="5"/>
  <c r="R6" i="5"/>
  <c r="AD10" i="4" s="1"/>
  <c r="Q6" i="5"/>
  <c r="P6" i="5"/>
  <c r="P10" i="4" s="1"/>
  <c r="O6" i="5"/>
  <c r="I10" i="4" s="1"/>
  <c r="N6" i="5"/>
  <c r="B10" i="4" s="1"/>
  <c r="M6" i="5"/>
  <c r="AD8" i="4" s="1"/>
  <c r="L6" i="5"/>
  <c r="W8" i="4" s="1"/>
  <c r="K6" i="5"/>
  <c r="J6" i="5"/>
  <c r="I8" i="4" s="1"/>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E86" i="4"/>
  <c r="W10" i="4"/>
  <c r="AL8" i="4"/>
  <c r="P8" i="4"/>
  <c r="C10" i="5" l="1"/>
  <c r="D10" i="5"/>
  <c r="E10" i="5"/>
  <c r="B10" i="5"/>
</calcChain>
</file>

<file path=xl/sharedStrings.xml><?xml version="1.0" encoding="utf-8"?>
<sst xmlns="http://schemas.openxmlformats.org/spreadsheetml/2006/main" count="233" uniqueCount="113">
  <si>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</si>
  <si>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</si>
  <si>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</si>
  <si>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</si>
  <si>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</si>
  <si>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</si>
  <si>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</si>
  <si>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</si>
  <si>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</si>
  <si>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</si>
  <si>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</si>
  <si>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</si>
  <si>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</si>
  <si>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</si>
  <si>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</si>
  <si>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</si>
  <si>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</si>
  <si>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</si>
  <si>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</si>
  <si>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</si>
  <si>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</si>
  <si>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</si>
  <si>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</si>
  <si>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</si>
  <si>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</si>
  <si>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</si>
  <si>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</si>
  <si>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</si>
  <si>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</si>
  <si>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</si>
  <si>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</si>
  <si>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</si>
  <si>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</si>
  <si>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</si>
  <si>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</si>
  <si>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</si>
  <si>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</si>
  <si>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</si>
  <si>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</si>
  <si>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</si>
  <si>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</si>
  <si>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</si>
  <si>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</si>
  <si>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</si>
  <si>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</si>
  <si>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</si>
  <si>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</si>
  <si>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</si>
  <si>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</si>
  <si>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</si>
  <si>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</si>
  <si>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</si>
  <si>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</si>
  <si>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</si>
  <si>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</si>
  <si>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</si>
  <si>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</si>
  <si>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</si>
  <si>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</si>
  <si>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</si>
  <si>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</si>
  <si>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</si>
  <si>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</si>
  <si>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</si>
  <si>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</si>
  <si>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</si>
  <si>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</si>
  <si>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</si>
  <si>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</si>
  <si>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</si>
  <si>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</si>
  <si>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</si>
  <si>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</si>
  <si>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</si>
  <si>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</si>
  <si>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</si>
  <si>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</si>
  <si>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</si>
  <si>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</si>
  <si>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</si>
  <si>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</si>
  <si>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</si>
  <si>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</si>
  <si>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</si>
  <si>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</si>
  <si>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</si>
  <si>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</si>
  <si>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</si>
  <si>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</si>
  <si>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</si>
  <si>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</si>
  <si>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</si>
  <si>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</si>
  <si>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</si>
  <si>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</si>
  <si>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</si>
  <si>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</si>
  <si>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五城目町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</si>
  <si>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</si>
  <si>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</si>
  <si>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</si>
  <si>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</si>
  <si>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</si>
  <si>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</si>
  <si>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</si>
  <si>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</si>
  <si>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</si>
  <si>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</si>
  <si>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</si>
  <si>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</si>
  <si>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平成１４年から下水道の整備を進めています。
今後、更新に当たっては長寿命化などの検討を行い効率化に努める。</t>
    <phoneticPr fontId="4"/>
  </si>
  <si>
    <t>①収益的収支比率について
　下水道を整備するために借り入れした企業債償還金が多額となったため、下水道使用料のみの収入では足りなく、一般会計からの繰入金などに依存している状況です
④企業債残高対事業規模比率について
　地形的要因で事業費が割高なことから企業債残高が高くなっています。反面、人口減少に伴い料金収入が少ないため類似団体と比較して比率が高くなっています。
⑤経費回収率について
　人口減少と高齢化による使用料収入の少なさと、事業費が割高なことから経費に占める支払利息の割合が大きくなっています。
⑥汚水処理原価について
　地理的条件から事業費が割高になり、元利償還の額が大きくなっているためです。
⑧水洗化率について
　人口減少や高齢化で老人世帯が増加、宅内排水工事費の調達が難しいため接続率が伸び悩んでいる。</t>
    <phoneticPr fontId="4"/>
  </si>
  <si>
    <t>１．快適な生活環境の整備及び公衆衛生の向上を図り、あわせて公共用水域の水質の保全に資するため、安定的・中長期的な視点に立った経営を行います。
２．接続の促進や不明流入水の削減を行い、維持管理経費の軽減を図ります。　
３．下水道整備が平成２９年度で終了。それ以降は経営を圧迫している企業債償還金の額が減ると考えられます。
４．指定管理者制度や民間委託等の活用のほか、公共施設等運営権方式を含むＰＦＩ等の活用を積極的に検討します。　　　　　　　　　　　　　　　　　　　　　　　　５．一般会計繰入金の取扱いを変更したことにより、①・⑤・⑥の数値が改善されています。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</si>
</sst>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F84-4550-B8D6-269AB19562A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0.08</c:v>
                </c:pt>
                <c:pt idx="1">
                  <c:v>0.26</c:v>
                </c:pt>
                <c:pt idx="2">
                  <c:v>0.13</c:v>
                </c:pt>
                <c:pt idx="3">
                  <c:v>0.13</c:v>
                </c:pt>
                <c:pt idx="4">
                  <c:v>0.13</c:v>
                </c:pt>
              </c:numCache>
            </c:numRef>
          </c:val>
          <c:smooth val="0"/>
          <c:extLst>
            <c:ext xmlns:c16="http://schemas.microsoft.com/office/drawing/2014/chart" uri="{C3380CC4-5D6E-409C-BE32-E72D297353CC}">
              <c16:uniqueId val="{00000001-4F84-4550-B8D6-269AB19562A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407-4B2C-B468-B594E09ED4A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34.74</c:v>
                </c:pt>
                <c:pt idx="1">
                  <c:v>36.65</c:v>
                </c:pt>
                <c:pt idx="2">
                  <c:v>37.72</c:v>
                </c:pt>
                <c:pt idx="3">
                  <c:v>37.08</c:v>
                </c:pt>
                <c:pt idx="4">
                  <c:v>42.56</c:v>
                </c:pt>
              </c:numCache>
            </c:numRef>
          </c:val>
          <c:smooth val="0"/>
          <c:extLst>
            <c:ext xmlns:c16="http://schemas.microsoft.com/office/drawing/2014/chart" uri="{C3380CC4-5D6E-409C-BE32-E72D297353CC}">
              <c16:uniqueId val="{00000001-0407-4B2C-B468-B594E09ED4A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68.19</c:v>
                </c:pt>
                <c:pt idx="1">
                  <c:v>71.11</c:v>
                </c:pt>
                <c:pt idx="2">
                  <c:v>73.55</c:v>
                </c:pt>
                <c:pt idx="3">
                  <c:v>71.91</c:v>
                </c:pt>
                <c:pt idx="4">
                  <c:v>76.3</c:v>
                </c:pt>
              </c:numCache>
            </c:numRef>
          </c:val>
          <c:extLst>
            <c:ext xmlns:c16="http://schemas.microsoft.com/office/drawing/2014/chart" uri="{C3380CC4-5D6E-409C-BE32-E72D297353CC}">
              <c16:uniqueId val="{00000000-A15D-4E3F-80EB-2902F480470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70.14</c:v>
                </c:pt>
                <c:pt idx="1">
                  <c:v>68.83</c:v>
                </c:pt>
                <c:pt idx="2">
                  <c:v>68.459999999999994</c:v>
                </c:pt>
                <c:pt idx="3">
                  <c:v>67.22</c:v>
                </c:pt>
                <c:pt idx="4">
                  <c:v>83.32</c:v>
                </c:pt>
              </c:numCache>
            </c:numRef>
          </c:val>
          <c:smooth val="0"/>
          <c:extLst>
            <c:ext xmlns:c16="http://schemas.microsoft.com/office/drawing/2014/chart" uri="{C3380CC4-5D6E-409C-BE32-E72D297353CC}">
              <c16:uniqueId val="{00000001-A15D-4E3F-80EB-2902F480470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25.05</c:v>
                </c:pt>
                <c:pt idx="1">
                  <c:v>24.02</c:v>
                </c:pt>
                <c:pt idx="2">
                  <c:v>24.84</c:v>
                </c:pt>
                <c:pt idx="3">
                  <c:v>76.3</c:v>
                </c:pt>
                <c:pt idx="4">
                  <c:v>77.510000000000005</c:v>
                </c:pt>
              </c:numCache>
            </c:numRef>
          </c:val>
          <c:extLst>
            <c:ext xmlns:c16="http://schemas.microsoft.com/office/drawing/2014/chart" uri="{C3380CC4-5D6E-409C-BE32-E72D297353CC}">
              <c16:uniqueId val="{00000000-5FAA-4994-B1CF-42B1ACE245D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FAA-4994-B1CF-42B1ACE245D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47C-4DAF-AE65-CC48ED21E0E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47C-4DAF-AE65-CC48ED21E0E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14E-47DD-B0D4-AD60F58B668D}"/>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14E-47DD-B0D4-AD60F58B668D}"/>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B51-46B3-A5E4-D7FE12BEE98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B51-46B3-A5E4-D7FE12BEE98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10A-4C05-B3E7-39C46A2CBD1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10A-4C05-B3E7-39C46A2CBD1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5008.3100000000004</c:v>
                </c:pt>
                <c:pt idx="1">
                  <c:v>5847.94</c:v>
                </c:pt>
                <c:pt idx="2">
                  <c:v>5505.78</c:v>
                </c:pt>
                <c:pt idx="3">
                  <c:v>2631.46</c:v>
                </c:pt>
                <c:pt idx="4">
                  <c:v>2534.56</c:v>
                </c:pt>
              </c:numCache>
            </c:numRef>
          </c:val>
          <c:extLst>
            <c:ext xmlns:c16="http://schemas.microsoft.com/office/drawing/2014/chart" uri="{C3380CC4-5D6E-409C-BE32-E72D297353CC}">
              <c16:uniqueId val="{00000000-8065-4D87-9320-FC2F2DEB252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1671.86</c:v>
                </c:pt>
                <c:pt idx="1">
                  <c:v>1673.47</c:v>
                </c:pt>
                <c:pt idx="2">
                  <c:v>1592.72</c:v>
                </c:pt>
                <c:pt idx="3">
                  <c:v>1223.96</c:v>
                </c:pt>
                <c:pt idx="4">
                  <c:v>1194.1500000000001</c:v>
                </c:pt>
              </c:numCache>
            </c:numRef>
          </c:val>
          <c:smooth val="0"/>
          <c:extLst>
            <c:ext xmlns:c16="http://schemas.microsoft.com/office/drawing/2014/chart" uri="{C3380CC4-5D6E-409C-BE32-E72D297353CC}">
              <c16:uniqueId val="{00000001-8065-4D87-9320-FC2F2DEB252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22.04</c:v>
                </c:pt>
                <c:pt idx="1">
                  <c:v>22.61</c:v>
                </c:pt>
                <c:pt idx="2">
                  <c:v>23.32</c:v>
                </c:pt>
                <c:pt idx="3">
                  <c:v>79.069999999999993</c:v>
                </c:pt>
                <c:pt idx="4">
                  <c:v>79.97</c:v>
                </c:pt>
              </c:numCache>
            </c:numRef>
          </c:val>
          <c:extLst>
            <c:ext xmlns:c16="http://schemas.microsoft.com/office/drawing/2014/chart" uri="{C3380CC4-5D6E-409C-BE32-E72D297353CC}">
              <c16:uniqueId val="{00000000-9125-46C5-8B55-F29753AEC4C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50.54</c:v>
                </c:pt>
                <c:pt idx="1">
                  <c:v>49.22</c:v>
                </c:pt>
                <c:pt idx="2">
                  <c:v>53.7</c:v>
                </c:pt>
                <c:pt idx="3">
                  <c:v>61.54</c:v>
                </c:pt>
                <c:pt idx="4">
                  <c:v>72.260000000000005</c:v>
                </c:pt>
              </c:numCache>
            </c:numRef>
          </c:val>
          <c:smooth val="0"/>
          <c:extLst>
            <c:ext xmlns:c16="http://schemas.microsoft.com/office/drawing/2014/chart" uri="{C3380CC4-5D6E-409C-BE32-E72D297353CC}">
              <c16:uniqueId val="{00000001-9125-46C5-8B55-F29753AEC4C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589.33000000000004</c:v>
                </c:pt>
                <c:pt idx="1">
                  <c:v>568.98</c:v>
                </c:pt>
                <c:pt idx="2">
                  <c:v>561.11</c:v>
                </c:pt>
                <c:pt idx="3">
                  <c:v>166.54</c:v>
                </c:pt>
                <c:pt idx="4">
                  <c:v>165.08</c:v>
                </c:pt>
              </c:numCache>
            </c:numRef>
          </c:val>
          <c:extLst>
            <c:ext xmlns:c16="http://schemas.microsoft.com/office/drawing/2014/chart" uri="{C3380CC4-5D6E-409C-BE32-E72D297353CC}">
              <c16:uniqueId val="{00000000-842F-45B2-B75E-71DBD7CECE85}"/>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320.36</c:v>
                </c:pt>
                <c:pt idx="1">
                  <c:v>332.02</c:v>
                </c:pt>
                <c:pt idx="2">
                  <c:v>300.35000000000002</c:v>
                </c:pt>
                <c:pt idx="3">
                  <c:v>267.86</c:v>
                </c:pt>
                <c:pt idx="4">
                  <c:v>230.02</c:v>
                </c:pt>
              </c:numCache>
            </c:numRef>
          </c:val>
          <c:smooth val="0"/>
          <c:extLst>
            <c:ext xmlns:c16="http://schemas.microsoft.com/office/drawing/2014/chart" uri="{C3380CC4-5D6E-409C-BE32-E72D297353CC}">
              <c16:uniqueId val="{00000001-842F-45B2-B75E-71DBD7CECE85}"/>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G43"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五城目町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特定環境保全公共下水道</v>
      </c>
      <c r="Q8" s="71"/>
      <c r="R8" s="71"/>
      <c r="S8" s="71"/>
      <c r="T8" s="71"/>
      <c r="U8" s="71"/>
      <c r="V8" s="71"/>
      <c r="W8" s="71" t="str">
        <f>データ!L6</f>
        <v>D2</v>
      </c>
      <c r="X8" s="71"/>
      <c r="Y8" s="71"/>
      <c r="Z8" s="71"/>
      <c r="AA8" s="71"/>
      <c r="AB8" s="71"/>
      <c r="AC8" s="71"/>
      <c r="AD8" s="72" t="str">
        <f>データ!$M$6</f>
        <v>非設置</v>
      </c>
      <c r="AE8" s="72"/>
      <c r="AF8" s="72"/>
      <c r="AG8" s="72"/>
      <c r="AH8" s="72"/>
      <c r="AI8" s="72"/>
      <c r="AJ8" s="72"/>
      <c r="AK8" s="3"/>
      <c r="AL8" s="68">
        <f>データ!S6</f>
        <v>9296</v>
      </c>
      <c r="AM8" s="68"/>
      <c r="AN8" s="68"/>
      <c r="AO8" s="68"/>
      <c r="AP8" s="68"/>
      <c r="AQ8" s="68"/>
      <c r="AR8" s="68"/>
      <c r="AS8" s="68"/>
      <c r="AT8" s="67">
        <f>データ!T6</f>
        <v>214.92</v>
      </c>
      <c r="AU8" s="67"/>
      <c r="AV8" s="67"/>
      <c r="AW8" s="67"/>
      <c r="AX8" s="67"/>
      <c r="AY8" s="67"/>
      <c r="AZ8" s="67"/>
      <c r="BA8" s="67"/>
      <c r="BB8" s="67">
        <f>データ!U6</f>
        <v>43.25</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11.34</v>
      </c>
      <c r="Q10" s="67"/>
      <c r="R10" s="67"/>
      <c r="S10" s="67"/>
      <c r="T10" s="67"/>
      <c r="U10" s="67"/>
      <c r="V10" s="67"/>
      <c r="W10" s="67">
        <f>データ!Q6</f>
        <v>88.52</v>
      </c>
      <c r="X10" s="67"/>
      <c r="Y10" s="67"/>
      <c r="Z10" s="67"/>
      <c r="AA10" s="67"/>
      <c r="AB10" s="67"/>
      <c r="AC10" s="67"/>
      <c r="AD10" s="68">
        <f>データ!R6</f>
        <v>2376</v>
      </c>
      <c r="AE10" s="68"/>
      <c r="AF10" s="68"/>
      <c r="AG10" s="68"/>
      <c r="AH10" s="68"/>
      <c r="AI10" s="68"/>
      <c r="AJ10" s="68"/>
      <c r="AK10" s="2"/>
      <c r="AL10" s="68">
        <f>データ!V6</f>
        <v>1042</v>
      </c>
      <c r="AM10" s="68"/>
      <c r="AN10" s="68"/>
      <c r="AO10" s="68"/>
      <c r="AP10" s="68"/>
      <c r="AQ10" s="68"/>
      <c r="AR10" s="68"/>
      <c r="AS10" s="68"/>
      <c r="AT10" s="67">
        <f>データ!W6</f>
        <v>0.57999999999999996</v>
      </c>
      <c r="AU10" s="67"/>
      <c r="AV10" s="67"/>
      <c r="AW10" s="67"/>
      <c r="AX10" s="67"/>
      <c r="AY10" s="67"/>
      <c r="AZ10" s="67"/>
      <c r="BA10" s="67"/>
      <c r="BB10" s="67">
        <f>データ!X6</f>
        <v>1796.55</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111</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110</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83" t="s">
        <v>112</v>
      </c>
      <c r="BM66" s="84"/>
      <c r="BN66" s="84"/>
      <c r="BO66" s="84"/>
      <c r="BP66" s="84"/>
      <c r="BQ66" s="84"/>
      <c r="BR66" s="84"/>
      <c r="BS66" s="84"/>
      <c r="BT66" s="84"/>
      <c r="BU66" s="84"/>
      <c r="BV66" s="84"/>
      <c r="BW66" s="84"/>
      <c r="BX66" s="84"/>
      <c r="BY66" s="84"/>
      <c r="BZ66" s="8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83"/>
      <c r="BM67" s="84"/>
      <c r="BN67" s="84"/>
      <c r="BO67" s="84"/>
      <c r="BP67" s="84"/>
      <c r="BQ67" s="84"/>
      <c r="BR67" s="84"/>
      <c r="BS67" s="84"/>
      <c r="BT67" s="84"/>
      <c r="BU67" s="84"/>
      <c r="BV67" s="84"/>
      <c r="BW67" s="84"/>
      <c r="BX67" s="84"/>
      <c r="BY67" s="84"/>
      <c r="BZ67" s="8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83"/>
      <c r="BM68" s="84"/>
      <c r="BN68" s="84"/>
      <c r="BO68" s="84"/>
      <c r="BP68" s="84"/>
      <c r="BQ68" s="84"/>
      <c r="BR68" s="84"/>
      <c r="BS68" s="84"/>
      <c r="BT68" s="84"/>
      <c r="BU68" s="84"/>
      <c r="BV68" s="84"/>
      <c r="BW68" s="84"/>
      <c r="BX68" s="84"/>
      <c r="BY68" s="84"/>
      <c r="BZ68" s="8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83"/>
      <c r="BM69" s="84"/>
      <c r="BN69" s="84"/>
      <c r="BO69" s="84"/>
      <c r="BP69" s="84"/>
      <c r="BQ69" s="84"/>
      <c r="BR69" s="84"/>
      <c r="BS69" s="84"/>
      <c r="BT69" s="84"/>
      <c r="BU69" s="84"/>
      <c r="BV69" s="84"/>
      <c r="BW69" s="84"/>
      <c r="BX69" s="84"/>
      <c r="BY69" s="84"/>
      <c r="BZ69" s="8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83"/>
      <c r="BM70" s="84"/>
      <c r="BN70" s="84"/>
      <c r="BO70" s="84"/>
      <c r="BP70" s="84"/>
      <c r="BQ70" s="84"/>
      <c r="BR70" s="84"/>
      <c r="BS70" s="84"/>
      <c r="BT70" s="84"/>
      <c r="BU70" s="84"/>
      <c r="BV70" s="84"/>
      <c r="BW70" s="84"/>
      <c r="BX70" s="84"/>
      <c r="BY70" s="84"/>
      <c r="BZ70" s="8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83"/>
      <c r="BM71" s="84"/>
      <c r="BN71" s="84"/>
      <c r="BO71" s="84"/>
      <c r="BP71" s="84"/>
      <c r="BQ71" s="84"/>
      <c r="BR71" s="84"/>
      <c r="BS71" s="84"/>
      <c r="BT71" s="84"/>
      <c r="BU71" s="84"/>
      <c r="BV71" s="84"/>
      <c r="BW71" s="84"/>
      <c r="BX71" s="84"/>
      <c r="BY71" s="84"/>
      <c r="BZ71" s="8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83"/>
      <c r="BM72" s="84"/>
      <c r="BN72" s="84"/>
      <c r="BO72" s="84"/>
      <c r="BP72" s="84"/>
      <c r="BQ72" s="84"/>
      <c r="BR72" s="84"/>
      <c r="BS72" s="84"/>
      <c r="BT72" s="84"/>
      <c r="BU72" s="84"/>
      <c r="BV72" s="84"/>
      <c r="BW72" s="84"/>
      <c r="BX72" s="84"/>
      <c r="BY72" s="84"/>
      <c r="BZ72" s="8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83"/>
      <c r="BM73" s="84"/>
      <c r="BN73" s="84"/>
      <c r="BO73" s="84"/>
      <c r="BP73" s="84"/>
      <c r="BQ73" s="84"/>
      <c r="BR73" s="84"/>
      <c r="BS73" s="84"/>
      <c r="BT73" s="84"/>
      <c r="BU73" s="84"/>
      <c r="BV73" s="84"/>
      <c r="BW73" s="84"/>
      <c r="BX73" s="84"/>
      <c r="BY73" s="84"/>
      <c r="BZ73" s="8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83"/>
      <c r="BM74" s="84"/>
      <c r="BN74" s="84"/>
      <c r="BO74" s="84"/>
      <c r="BP74" s="84"/>
      <c r="BQ74" s="84"/>
      <c r="BR74" s="84"/>
      <c r="BS74" s="84"/>
      <c r="BT74" s="84"/>
      <c r="BU74" s="84"/>
      <c r="BV74" s="84"/>
      <c r="BW74" s="84"/>
      <c r="BX74" s="84"/>
      <c r="BY74" s="84"/>
      <c r="BZ74" s="8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83"/>
      <c r="BM75" s="84"/>
      <c r="BN75" s="84"/>
      <c r="BO75" s="84"/>
      <c r="BP75" s="84"/>
      <c r="BQ75" s="84"/>
      <c r="BR75" s="84"/>
      <c r="BS75" s="84"/>
      <c r="BT75" s="84"/>
      <c r="BU75" s="84"/>
      <c r="BV75" s="84"/>
      <c r="BW75" s="84"/>
      <c r="BX75" s="84"/>
      <c r="BY75" s="84"/>
      <c r="BZ75" s="8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83"/>
      <c r="BM76" s="84"/>
      <c r="BN76" s="84"/>
      <c r="BO76" s="84"/>
      <c r="BP76" s="84"/>
      <c r="BQ76" s="84"/>
      <c r="BR76" s="84"/>
      <c r="BS76" s="84"/>
      <c r="BT76" s="84"/>
      <c r="BU76" s="84"/>
      <c r="BV76" s="84"/>
      <c r="BW76" s="84"/>
      <c r="BX76" s="84"/>
      <c r="BY76" s="84"/>
      <c r="BZ76" s="8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83"/>
      <c r="BM77" s="84"/>
      <c r="BN77" s="84"/>
      <c r="BO77" s="84"/>
      <c r="BP77" s="84"/>
      <c r="BQ77" s="84"/>
      <c r="BR77" s="84"/>
      <c r="BS77" s="84"/>
      <c r="BT77" s="84"/>
      <c r="BU77" s="84"/>
      <c r="BV77" s="84"/>
      <c r="BW77" s="84"/>
      <c r="BX77" s="84"/>
      <c r="BY77" s="84"/>
      <c r="BZ77" s="8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83"/>
      <c r="BM78" s="84"/>
      <c r="BN78" s="84"/>
      <c r="BO78" s="84"/>
      <c r="BP78" s="84"/>
      <c r="BQ78" s="84"/>
      <c r="BR78" s="84"/>
      <c r="BS78" s="84"/>
      <c r="BT78" s="84"/>
      <c r="BU78" s="84"/>
      <c r="BV78" s="84"/>
      <c r="BW78" s="84"/>
      <c r="BX78" s="84"/>
      <c r="BY78" s="84"/>
      <c r="BZ78" s="8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83"/>
      <c r="BM79" s="84"/>
      <c r="BN79" s="84"/>
      <c r="BO79" s="84"/>
      <c r="BP79" s="84"/>
      <c r="BQ79" s="84"/>
      <c r="BR79" s="84"/>
      <c r="BS79" s="84"/>
      <c r="BT79" s="84"/>
      <c r="BU79" s="84"/>
      <c r="BV79" s="84"/>
      <c r="BW79" s="84"/>
      <c r="BX79" s="84"/>
      <c r="BY79" s="84"/>
      <c r="BZ79" s="8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83"/>
      <c r="BM80" s="84"/>
      <c r="BN80" s="84"/>
      <c r="BO80" s="84"/>
      <c r="BP80" s="84"/>
      <c r="BQ80" s="84"/>
      <c r="BR80" s="84"/>
      <c r="BS80" s="84"/>
      <c r="BT80" s="84"/>
      <c r="BU80" s="84"/>
      <c r="BV80" s="84"/>
      <c r="BW80" s="84"/>
      <c r="BX80" s="84"/>
      <c r="BY80" s="84"/>
      <c r="BZ80" s="8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83"/>
      <c r="BM81" s="84"/>
      <c r="BN81" s="84"/>
      <c r="BO81" s="84"/>
      <c r="BP81" s="84"/>
      <c r="BQ81" s="84"/>
      <c r="BR81" s="84"/>
      <c r="BS81" s="84"/>
      <c r="BT81" s="84"/>
      <c r="BU81" s="84"/>
      <c r="BV81" s="84"/>
      <c r="BW81" s="84"/>
      <c r="BX81" s="84"/>
      <c r="BY81" s="84"/>
      <c r="BZ81" s="8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6"/>
      <c r="BM82" s="87"/>
      <c r="BN82" s="87"/>
      <c r="BO82" s="87"/>
      <c r="BP82" s="87"/>
      <c r="BQ82" s="87"/>
      <c r="BR82" s="87"/>
      <c r="BS82" s="87"/>
      <c r="BT82" s="87"/>
      <c r="BU82" s="87"/>
      <c r="BV82" s="87"/>
      <c r="BW82" s="87"/>
      <c r="BX82" s="87"/>
      <c r="BY82" s="87"/>
      <c r="BZ82" s="8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【1,209.40】</v>
      </c>
      <c r="I86" s="26" t="str">
        <f>データ!CA6</f>
        <v>【74.48】</v>
      </c>
      <c r="J86" s="26" t="str">
        <f>データ!CL6</f>
        <v>【219.46】</v>
      </c>
      <c r="K86" s="26" t="str">
        <f>データ!CW6</f>
        <v>【42.82】</v>
      </c>
      <c r="L86" s="26" t="str">
        <f>データ!DH6</f>
        <v>【83.36】</v>
      </c>
      <c r="M86" s="26" t="s">
        <v>43</v>
      </c>
      <c r="N86" s="26" t="s">
        <v>43</v>
      </c>
      <c r="O86" s="26" t="str">
        <f>データ!EO6</f>
        <v>【0.12】</v>
      </c>
    </row>
  </sheetData>
  <sheetProtection algorithmName="SHA-512" hashValue="uc9KBne3dU68rOf4ALLPDLNAhZgQ7whQd9VgtiGgrHFZmmX9znejXDELbsQP9tmNjgu8aHxLusfE4LhIEX1hDA==" saltValue="a8Id8f847Z8YMnAFp08h8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0"/>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6" t="s">
        <v>53</v>
      </c>
      <c r="I3" s="77"/>
      <c r="J3" s="77"/>
      <c r="K3" s="77"/>
      <c r="L3" s="77"/>
      <c r="M3" s="77"/>
      <c r="N3" s="77"/>
      <c r="O3" s="77"/>
      <c r="P3" s="77"/>
      <c r="Q3" s="77"/>
      <c r="R3" s="77"/>
      <c r="S3" s="77"/>
      <c r="T3" s="77"/>
      <c r="U3" s="77"/>
      <c r="V3" s="77"/>
      <c r="W3" s="77"/>
      <c r="X3" s="78"/>
      <c r="Y3" s="82" t="s">
        <v>54</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55</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2018</v>
      </c>
      <c r="C6" s="33">
        <f t="shared" ref="C6:X6" si="3">C7</f>
        <v>53619</v>
      </c>
      <c r="D6" s="33">
        <f t="shared" si="3"/>
        <v>47</v>
      </c>
      <c r="E6" s="33">
        <f t="shared" si="3"/>
        <v>17</v>
      </c>
      <c r="F6" s="33">
        <f t="shared" si="3"/>
        <v>4</v>
      </c>
      <c r="G6" s="33">
        <f t="shared" si="3"/>
        <v>0</v>
      </c>
      <c r="H6" s="33" t="str">
        <f t="shared" si="3"/>
        <v>秋田県　五城目町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11.34</v>
      </c>
      <c r="Q6" s="34">
        <f t="shared" si="3"/>
        <v>88.52</v>
      </c>
      <c r="R6" s="34">
        <f t="shared" si="3"/>
        <v>2376</v>
      </c>
      <c r="S6" s="34">
        <f t="shared" si="3"/>
        <v>9296</v>
      </c>
      <c r="T6" s="34">
        <f t="shared" si="3"/>
        <v>214.92</v>
      </c>
      <c r="U6" s="34">
        <f t="shared" si="3"/>
        <v>43.25</v>
      </c>
      <c r="V6" s="34">
        <f t="shared" si="3"/>
        <v>1042</v>
      </c>
      <c r="W6" s="34">
        <f t="shared" si="3"/>
        <v>0.57999999999999996</v>
      </c>
      <c r="X6" s="34">
        <f t="shared" si="3"/>
        <v>1796.55</v>
      </c>
      <c r="Y6" s="35">
        <f>IF(Y7="",NA(),Y7)</f>
        <v>25.05</v>
      </c>
      <c r="Z6" s="35">
        <f t="shared" ref="Z6:AH6" si="4">IF(Z7="",NA(),Z7)</f>
        <v>24.02</v>
      </c>
      <c r="AA6" s="35">
        <f t="shared" si="4"/>
        <v>24.84</v>
      </c>
      <c r="AB6" s="35">
        <f t="shared" si="4"/>
        <v>76.3</v>
      </c>
      <c r="AC6" s="35">
        <f t="shared" si="4"/>
        <v>77.510000000000005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5008.3100000000004</v>
      </c>
      <c r="BG6" s="35">
        <f t="shared" ref="BG6:BO6" si="7">IF(BG7="",NA(),BG7)</f>
        <v>5847.94</v>
      </c>
      <c r="BH6" s="35">
        <f t="shared" si="7"/>
        <v>5505.78</v>
      </c>
      <c r="BI6" s="35">
        <f t="shared" si="7"/>
        <v>2631.46</v>
      </c>
      <c r="BJ6" s="35">
        <f t="shared" si="7"/>
        <v>2534.56</v>
      </c>
      <c r="BK6" s="35">
        <f t="shared" si="7"/>
        <v>1671.86</v>
      </c>
      <c r="BL6" s="35">
        <f t="shared" si="7"/>
        <v>1673.47</v>
      </c>
      <c r="BM6" s="35">
        <f t="shared" si="7"/>
        <v>1592.72</v>
      </c>
      <c r="BN6" s="35">
        <f t="shared" si="7"/>
        <v>1223.96</v>
      </c>
      <c r="BO6" s="35">
        <f t="shared" si="7"/>
        <v>1194.1500000000001</v>
      </c>
      <c r="BP6" s="34" t="str">
        <f>IF(BP7="","",IF(BP7="-","【-】","【"&amp;SUBSTITUTE(TEXT(BP7,"#,##0.00"),"-","△")&amp;"】"))</f>
        <v>【1,209.40】</v>
      </c>
      <c r="BQ6" s="35">
        <f>IF(BQ7="",NA(),BQ7)</f>
        <v>22.04</v>
      </c>
      <c r="BR6" s="35">
        <f t="shared" ref="BR6:BZ6" si="8">IF(BR7="",NA(),BR7)</f>
        <v>22.61</v>
      </c>
      <c r="BS6" s="35">
        <f t="shared" si="8"/>
        <v>23.32</v>
      </c>
      <c r="BT6" s="35">
        <f t="shared" si="8"/>
        <v>79.069999999999993</v>
      </c>
      <c r="BU6" s="35">
        <f t="shared" si="8"/>
        <v>79.97</v>
      </c>
      <c r="BV6" s="35">
        <f t="shared" si="8"/>
        <v>50.54</v>
      </c>
      <c r="BW6" s="35">
        <f t="shared" si="8"/>
        <v>49.22</v>
      </c>
      <c r="BX6" s="35">
        <f t="shared" si="8"/>
        <v>53.7</v>
      </c>
      <c r="BY6" s="35">
        <f t="shared" si="8"/>
        <v>61.54</v>
      </c>
      <c r="BZ6" s="35">
        <f t="shared" si="8"/>
        <v>72.260000000000005</v>
      </c>
      <c r="CA6" s="34" t="str">
        <f>IF(CA7="","",IF(CA7="-","【-】","【"&amp;SUBSTITUTE(TEXT(CA7,"#,##0.00"),"-","△")&amp;"】"))</f>
        <v>【74.48】</v>
      </c>
      <c r="CB6" s="35">
        <f>IF(CB7="",NA(),CB7)</f>
        <v>589.33000000000004</v>
      </c>
      <c r="CC6" s="35">
        <f t="shared" ref="CC6:CK6" si="9">IF(CC7="",NA(),CC7)</f>
        <v>568.98</v>
      </c>
      <c r="CD6" s="35">
        <f t="shared" si="9"/>
        <v>561.11</v>
      </c>
      <c r="CE6" s="35">
        <f t="shared" si="9"/>
        <v>166.54</v>
      </c>
      <c r="CF6" s="35">
        <f t="shared" si="9"/>
        <v>165.08</v>
      </c>
      <c r="CG6" s="35">
        <f t="shared" si="9"/>
        <v>320.36</v>
      </c>
      <c r="CH6" s="35">
        <f t="shared" si="9"/>
        <v>332.02</v>
      </c>
      <c r="CI6" s="35">
        <f t="shared" si="9"/>
        <v>300.35000000000002</v>
      </c>
      <c r="CJ6" s="35">
        <f t="shared" si="9"/>
        <v>267.86</v>
      </c>
      <c r="CK6" s="35">
        <f t="shared" si="9"/>
        <v>230.02</v>
      </c>
      <c r="CL6" s="34" t="str">
        <f>IF(CL7="","",IF(CL7="-","【-】","【"&amp;SUBSTITUTE(TEXT(CL7,"#,##0.00"),"-","△")&amp;"】"))</f>
        <v>【219.46】</v>
      </c>
      <c r="CM6" s="35" t="str">
        <f>IF(CM7="",NA(),CM7)</f>
        <v>-</v>
      </c>
      <c r="CN6" s="35" t="str">
        <f t="shared" ref="CN6:CV6" si="10">IF(CN7="",NA(),CN7)</f>
        <v>-</v>
      </c>
      <c r="CO6" s="35" t="str">
        <f t="shared" si="10"/>
        <v>-</v>
      </c>
      <c r="CP6" s="35" t="str">
        <f t="shared" si="10"/>
        <v>-</v>
      </c>
      <c r="CQ6" s="35" t="str">
        <f t="shared" si="10"/>
        <v>-</v>
      </c>
      <c r="CR6" s="35">
        <f t="shared" si="10"/>
        <v>34.74</v>
      </c>
      <c r="CS6" s="35">
        <f t="shared" si="10"/>
        <v>36.65</v>
      </c>
      <c r="CT6" s="35">
        <f t="shared" si="10"/>
        <v>37.72</v>
      </c>
      <c r="CU6" s="35">
        <f t="shared" si="10"/>
        <v>37.08</v>
      </c>
      <c r="CV6" s="35">
        <f t="shared" si="10"/>
        <v>42.56</v>
      </c>
      <c r="CW6" s="34" t="str">
        <f>IF(CW7="","",IF(CW7="-","【-】","【"&amp;SUBSTITUTE(TEXT(CW7,"#,##0.00"),"-","△")&amp;"】"))</f>
        <v>【42.82】</v>
      </c>
      <c r="CX6" s="35">
        <f>IF(CX7="",NA(),CX7)</f>
        <v>68.19</v>
      </c>
      <c r="CY6" s="35">
        <f t="shared" ref="CY6:DG6" si="11">IF(CY7="",NA(),CY7)</f>
        <v>71.11</v>
      </c>
      <c r="CZ6" s="35">
        <f t="shared" si="11"/>
        <v>73.55</v>
      </c>
      <c r="DA6" s="35">
        <f t="shared" si="11"/>
        <v>71.91</v>
      </c>
      <c r="DB6" s="35">
        <f t="shared" si="11"/>
        <v>76.3</v>
      </c>
      <c r="DC6" s="35">
        <f t="shared" si="11"/>
        <v>70.14</v>
      </c>
      <c r="DD6" s="35">
        <f t="shared" si="11"/>
        <v>68.83</v>
      </c>
      <c r="DE6" s="35">
        <f t="shared" si="11"/>
        <v>68.459999999999994</v>
      </c>
      <c r="DF6" s="35">
        <f t="shared" si="11"/>
        <v>67.22</v>
      </c>
      <c r="DG6" s="35">
        <f t="shared" si="11"/>
        <v>83.32</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0.08</v>
      </c>
      <c r="EK6" s="35">
        <f t="shared" si="14"/>
        <v>0.26</v>
      </c>
      <c r="EL6" s="35">
        <f t="shared" si="14"/>
        <v>0.13</v>
      </c>
      <c r="EM6" s="35">
        <f t="shared" si="14"/>
        <v>0.13</v>
      </c>
      <c r="EN6" s="35">
        <f t="shared" si="14"/>
        <v>0.13</v>
      </c>
      <c r="EO6" s="34" t="str">
        <f>IF(EO7="","",IF(EO7="-","【-】","【"&amp;SUBSTITUTE(TEXT(EO7,"#,##0.00"),"-","△")&amp;"】"))</f>
        <v>【0.12】</v>
      </c>
    </row>
    <row r="7" spans="1:145" s="36" customFormat="1" x14ac:dyDescent="0.15">
      <c r="A7" s="28"/>
      <c r="B7" s="37">
        <v>2018</v>
      </c>
      <c r="C7" s="37">
        <v>53619</v>
      </c>
      <c r="D7" s="37">
        <v>47</v>
      </c>
      <c r="E7" s="37">
        <v>17</v>
      </c>
      <c r="F7" s="37">
        <v>4</v>
      </c>
      <c r="G7" s="37">
        <v>0</v>
      </c>
      <c r="H7" s="37" t="s">
        <v>97</v>
      </c>
      <c r="I7" s="37" t="s">
        <v>98</v>
      </c>
      <c r="J7" s="37" t="s">
        <v>99</v>
      </c>
      <c r="K7" s="37" t="s">
        <v>100</v>
      </c>
      <c r="L7" s="37" t="s">
        <v>101</v>
      </c>
      <c r="M7" s="37" t="s">
        <v>102</v>
      </c>
      <c r="N7" s="38" t="s">
        <v>103</v>
      </c>
      <c r="O7" s="38" t="s">
        <v>104</v>
      </c>
      <c r="P7" s="38">
        <v>11.34</v>
      </c>
      <c r="Q7" s="38">
        <v>88.52</v>
      </c>
      <c r="R7" s="38">
        <v>2376</v>
      </c>
      <c r="S7" s="38">
        <v>9296</v>
      </c>
      <c r="T7" s="38">
        <v>214.92</v>
      </c>
      <c r="U7" s="38">
        <v>43.25</v>
      </c>
      <c r="V7" s="38">
        <v>1042</v>
      </c>
      <c r="W7" s="38">
        <v>0.57999999999999996</v>
      </c>
      <c r="X7" s="38">
        <v>1796.55</v>
      </c>
      <c r="Y7" s="38">
        <v>25.05</v>
      </c>
      <c r="Z7" s="38">
        <v>24.02</v>
      </c>
      <c r="AA7" s="38">
        <v>24.84</v>
      </c>
      <c r="AB7" s="38">
        <v>76.3</v>
      </c>
      <c r="AC7" s="38">
        <v>77.510000000000005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5008.3100000000004</v>
      </c>
      <c r="BG7" s="38">
        <v>5847.94</v>
      </c>
      <c r="BH7" s="38">
        <v>5505.78</v>
      </c>
      <c r="BI7" s="38">
        <v>2631.46</v>
      </c>
      <c r="BJ7" s="38">
        <v>2534.56</v>
      </c>
      <c r="BK7" s="38">
        <v>1671.86</v>
      </c>
      <c r="BL7" s="38">
        <v>1673.47</v>
      </c>
      <c r="BM7" s="38">
        <v>1592.72</v>
      </c>
      <c r="BN7" s="38">
        <v>1223.96</v>
      </c>
      <c r="BO7" s="38">
        <v>1194.1500000000001</v>
      </c>
      <c r="BP7" s="38">
        <v>1209.4000000000001</v>
      </c>
      <c r="BQ7" s="38">
        <v>22.04</v>
      </c>
      <c r="BR7" s="38">
        <v>22.61</v>
      </c>
      <c r="BS7" s="38">
        <v>23.32</v>
      </c>
      <c r="BT7" s="38">
        <v>79.069999999999993</v>
      </c>
      <c r="BU7" s="38">
        <v>79.97</v>
      </c>
      <c r="BV7" s="38">
        <v>50.54</v>
      </c>
      <c r="BW7" s="38">
        <v>49.22</v>
      </c>
      <c r="BX7" s="38">
        <v>53.7</v>
      </c>
      <c r="BY7" s="38">
        <v>61.54</v>
      </c>
      <c r="BZ7" s="38">
        <v>72.260000000000005</v>
      </c>
      <c r="CA7" s="38">
        <v>74.48</v>
      </c>
      <c r="CB7" s="38">
        <v>589.33000000000004</v>
      </c>
      <c r="CC7" s="38">
        <v>568.98</v>
      </c>
      <c r="CD7" s="38">
        <v>561.11</v>
      </c>
      <c r="CE7" s="38">
        <v>166.54</v>
      </c>
      <c r="CF7" s="38">
        <v>165.08</v>
      </c>
      <c r="CG7" s="38">
        <v>320.36</v>
      </c>
      <c r="CH7" s="38">
        <v>332.02</v>
      </c>
      <c r="CI7" s="38">
        <v>300.35000000000002</v>
      </c>
      <c r="CJ7" s="38">
        <v>267.86</v>
      </c>
      <c r="CK7" s="38">
        <v>230.02</v>
      </c>
      <c r="CL7" s="38">
        <v>219.46</v>
      </c>
      <c r="CM7" s="38" t="s">
        <v>103</v>
      </c>
      <c r="CN7" s="38" t="s">
        <v>103</v>
      </c>
      <c r="CO7" s="38" t="s">
        <v>103</v>
      </c>
      <c r="CP7" s="38" t="s">
        <v>103</v>
      </c>
      <c r="CQ7" s="38" t="s">
        <v>103</v>
      </c>
      <c r="CR7" s="38">
        <v>34.74</v>
      </c>
      <c r="CS7" s="38">
        <v>36.65</v>
      </c>
      <c r="CT7" s="38">
        <v>37.72</v>
      </c>
      <c r="CU7" s="38">
        <v>37.08</v>
      </c>
      <c r="CV7" s="38">
        <v>42.56</v>
      </c>
      <c r="CW7" s="38">
        <v>42.82</v>
      </c>
      <c r="CX7" s="38">
        <v>68.19</v>
      </c>
      <c r="CY7" s="38">
        <v>71.11</v>
      </c>
      <c r="CZ7" s="38">
        <v>73.55</v>
      </c>
      <c r="DA7" s="38">
        <v>71.91</v>
      </c>
      <c r="DB7" s="38">
        <v>76.3</v>
      </c>
      <c r="DC7" s="38">
        <v>70.14</v>
      </c>
      <c r="DD7" s="38">
        <v>68.83</v>
      </c>
      <c r="DE7" s="38">
        <v>68.459999999999994</v>
      </c>
      <c r="DF7" s="38">
        <v>67.22</v>
      </c>
      <c r="DG7" s="38">
        <v>83.32</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0.08</v>
      </c>
      <c r="EK7" s="38">
        <v>0.26</v>
      </c>
      <c r="EL7" s="38">
        <v>0.13</v>
      </c>
      <c r="EM7" s="38">
        <v>0.13</v>
      </c>
      <c r="EN7" s="38">
        <v>0.13</v>
      </c>
      <c r="EO7" s="38">
        <v>0.12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sid</cp:lastModifiedBy>
  <dcterms:created xsi:type="dcterms:W3CDTF">2019-12-05T05:10:29Z</dcterms:created>
  <dcterms:modified xsi:type="dcterms:W3CDTF">2020-02-03T04:35:02Z</dcterms:modified>
  <cp:category/>
</cp:coreProperties>
</file>