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kam0026\Desktop\【経営比較分析表】2018_053279_47_010\【経営比較分析表】2018_053279_47_010\"/>
    </mc:Choice>
  </mc:AlternateContent>
  <xr:revisionPtr revIDLastSave="0" documentId="13_ncr:1_{E751908D-C5DF-462F-B57E-C02532EF5435}" xr6:coauthVersionLast="43" xr6:coauthVersionMax="43" xr10:uidLastSave="{00000000-0000-0000-0000-000000000000}"/>
  <workbookProtection workbookAlgorithmName="SHA-512" workbookHashValue="9iUtYZiLj3UC7qRVuU6mR8+T8e296VTYRJ1t5kTMbI4mMW4p91q6EHd2eyeR0TVKR0iJ29/BZfZ+ogeDUc0OVg==" workbookSaltValue="qdAULQqTDSpoUB4eE9iktA==" workbookSpinCount="100000" lockStructure="1"/>
  <bookViews>
    <workbookView xWindow="-120" yWindow="-120" windowWidth="29040" windowHeight="15840" xr2:uid="{00000000-000D-0000-FFFF-FFFF00000000}"/>
  </bookViews>
  <sheets>
    <sheet name="法非適用_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H85" i="4" s="1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B10" i="4" s="1"/>
  <c r="M6" i="5"/>
  <c r="L6" i="5"/>
  <c r="K6" i="5"/>
  <c r="J6" i="5"/>
  <c r="I6" i="5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L85" i="4"/>
  <c r="K85" i="4"/>
  <c r="J85" i="4"/>
  <c r="I85" i="4"/>
  <c r="E85" i="4"/>
  <c r="BB10" i="4"/>
  <c r="AT10" i="4"/>
  <c r="AL10" i="4"/>
  <c r="W10" i="4"/>
  <c r="P10" i="4"/>
  <c r="I10" i="4"/>
  <c r="BB8" i="4"/>
  <c r="AT8" i="4"/>
  <c r="AL8" i="4"/>
  <c r="AD8" i="4"/>
  <c r="W8" i="4"/>
  <c r="P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<sst xmlns="http://schemas.openxmlformats.org/spreadsheetml/2006/main" count="225" uniqueCount="113">
  <si>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</si>
  <si>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</si>
  <si>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</si>
  <si>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</si>
  <si>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</si>
  <si>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2">
      <t>カンリ</t>
    </rPh>
    <rPh sb="2" eb="3">
      <t>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</si>
  <si>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</si>
  <si>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</si>
  <si>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</si>
  <si>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</si>
  <si>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</si>
  <si>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</si>
  <si>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</si>
  <si>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</si>
  <si>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</si>
  <si>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</si>
  <si>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</si>
  <si>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</si>
  <si>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</si>
  <si>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</si>
  <si>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</si>
  <si>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</si>
  <si>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</si>
  <si>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</si>
  <si>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</si>
  <si>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</si>
  <si>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</si>
  <si>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</si>
  <si>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</si>
  <si>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</si>
  <si>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</si>
  <si>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</si>
  <si>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</si>
  <si>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</si>
  <si>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</si>
  <si>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</si>
  <si>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</si>
  <si>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</si>
  <si>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</si>
  <si>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</si>
  <si>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</si>
  <si>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</si>
  <si>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</si>
  <si>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-</t>
    <phoneticPr fontId="4"/>
  </si>
  <si>
    <t>水道事業(法非適用)</t>
    <rPh sb="0" eb="2">
      <t>スイドウ</t>
    </rPh>
    <rPh sb="2" eb="4">
      <t>ジギョウ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</si>
  <si>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</si>
  <si>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</si>
  <si>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</si>
  <si>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</si>
  <si>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</si>
  <si>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</si>
  <si>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</si>
  <si>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</si>
  <si>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</si>
  <si>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</si>
  <si>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</si>
  <si>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</si>
  <si>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</si>
  <si>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</si>
  <si>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</si>
  <si>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</si>
  <si>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</si>
  <si>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</si>
  <si>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</si>
  <si>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</si>
  <si>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</si>
  <si>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</si>
  <si>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</si>
  <si>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</si>
  <si>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</si>
  <si>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</si>
  <si>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</si>
  <si>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</si>
  <si>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</si>
  <si>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管理者の情報</t>
    <rPh sb="0" eb="3">
      <t>カンリシャ</t>
    </rPh>
    <rPh sb="4" eb="6">
      <t>ジョウホウ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</si>
  <si>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</si>
  <si>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</si>
  <si>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</si>
  <si>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</si>
  <si>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</si>
  <si>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</si>
  <si>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</si>
  <si>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</si>
  <si>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</si>
  <si>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</si>
  <si>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</si>
  <si>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</si>
  <si>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</si>
  <si>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</si>
  <si>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</si>
  <si>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</si>
  <si>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</si>
  <si>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</si>
  <si>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</si>
  <si>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</si>
  <si>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</si>
  <si>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</si>
  <si>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上小阿仁村</t>
  </si>
  <si>
    <t>法非適用</t>
  </si>
  <si>
    <t>水道事業</t>
  </si>
  <si>
    <t>簡易水道事業</t>
  </si>
  <si>
    <t>D3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</si>
  <si>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</si>
  <si>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</si>
  <si>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</si>
  <si>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</si>
  <si>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</si>
  <si>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</si>
  <si>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</si>
  <si>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</si>
  <si>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現在、施設の統廃合（平成２８年度完了）により、効率的な施設の運営を進めている。
　今後は、令和４年度で償還のピークを向かえ、その後徐々に減少していくことから、更なる効率的な施設運営が見込まれる。また、将来的な大幅な管路及び機器の更新にそなえ、アセットマネジメントにより、計画的な施設の整備・更新が必要であることから、簡易水道更新施設計画により、計画的な整備・更新が行えるよう準備を進める。</t>
    <rPh sb="1" eb="3">
      <t>ゲンザイ</t>
    </rPh>
    <rPh sb="4" eb="6">
      <t>シセツ</t>
    </rPh>
    <rPh sb="7" eb="10">
      <t>トウハイゴウ</t>
    </rPh>
    <rPh sb="11" eb="13">
      <t>ヘイセイ</t>
    </rPh>
    <rPh sb="15" eb="16">
      <t>ネン</t>
    </rPh>
    <rPh sb="16" eb="17">
      <t>ド</t>
    </rPh>
    <rPh sb="17" eb="19">
      <t>カンリョウ</t>
    </rPh>
    <rPh sb="24" eb="27">
      <t>コウリツテキ</t>
    </rPh>
    <rPh sb="28" eb="30">
      <t>シセツ</t>
    </rPh>
    <rPh sb="31" eb="33">
      <t>ウンエイ</t>
    </rPh>
    <rPh sb="34" eb="35">
      <t>スス</t>
    </rPh>
    <rPh sb="42" eb="44">
      <t>コンゴ</t>
    </rPh>
    <rPh sb="46" eb="48">
      <t>レイワ</t>
    </rPh>
    <rPh sb="49" eb="50">
      <t>ネン</t>
    </rPh>
    <rPh sb="50" eb="51">
      <t>ド</t>
    </rPh>
    <rPh sb="52" eb="54">
      <t>ショウカン</t>
    </rPh>
    <rPh sb="59" eb="60">
      <t>ム</t>
    </rPh>
    <rPh sb="65" eb="66">
      <t>ゴ</t>
    </rPh>
    <rPh sb="66" eb="68">
      <t>ジョジョ</t>
    </rPh>
    <rPh sb="69" eb="71">
      <t>ゲンショウ</t>
    </rPh>
    <rPh sb="80" eb="81">
      <t>サラ</t>
    </rPh>
    <rPh sb="83" eb="86">
      <t>コウリツテキ</t>
    </rPh>
    <rPh sb="87" eb="89">
      <t>シセツ</t>
    </rPh>
    <rPh sb="89" eb="91">
      <t>ウンエイ</t>
    </rPh>
    <rPh sb="92" eb="94">
      <t>ミコ</t>
    </rPh>
    <rPh sb="101" eb="104">
      <t>ショウライテキ</t>
    </rPh>
    <rPh sb="105" eb="107">
      <t>オオハバ</t>
    </rPh>
    <rPh sb="108" eb="110">
      <t>カンロ</t>
    </rPh>
    <rPh sb="110" eb="111">
      <t>オヨ</t>
    </rPh>
    <rPh sb="112" eb="114">
      <t>キキ</t>
    </rPh>
    <rPh sb="115" eb="117">
      <t>コウシン</t>
    </rPh>
    <rPh sb="136" eb="139">
      <t>ケイカクテキ</t>
    </rPh>
    <rPh sb="140" eb="142">
      <t>シセツ</t>
    </rPh>
    <rPh sb="143" eb="145">
      <t>セイビ</t>
    </rPh>
    <rPh sb="146" eb="148">
      <t>コウシン</t>
    </rPh>
    <rPh sb="149" eb="151">
      <t>ヒツヨウ</t>
    </rPh>
    <rPh sb="159" eb="161">
      <t>カンイ</t>
    </rPh>
    <rPh sb="161" eb="163">
      <t>スイドウ</t>
    </rPh>
    <rPh sb="163" eb="165">
      <t>コウシン</t>
    </rPh>
    <rPh sb="165" eb="167">
      <t>シセツ</t>
    </rPh>
    <rPh sb="167" eb="169">
      <t>ケイカク</t>
    </rPh>
    <rPh sb="173" eb="175">
      <t>ケイカク</t>
    </rPh>
    <rPh sb="175" eb="176">
      <t>テキ</t>
    </rPh>
    <rPh sb="177" eb="179">
      <t>セイビ</t>
    </rPh>
    <rPh sb="180" eb="182">
      <t>コウシン</t>
    </rPh>
    <rPh sb="183" eb="184">
      <t>オコナ</t>
    </rPh>
    <rPh sb="188" eb="190">
      <t>ジュンビ</t>
    </rPh>
    <rPh sb="191" eb="192">
      <t>スス</t>
    </rPh>
    <phoneticPr fontId="4"/>
  </si>
  <si>
    <t>　管路の経過年数が比較的浅いことから、近年の大規模な更新等はないが、送水ポンプや計器類の故障が相次いでいることから、今後も修繕費等は増えていくものと予想される。今後は簡易水道更新施設計画による施設の整備・更新が必要である。</t>
    <rPh sb="1" eb="3">
      <t>カンロ</t>
    </rPh>
    <rPh sb="4" eb="6">
      <t>ケイカ</t>
    </rPh>
    <rPh sb="6" eb="8">
      <t>ネンスウ</t>
    </rPh>
    <rPh sb="9" eb="12">
      <t>ヒカクテキ</t>
    </rPh>
    <rPh sb="12" eb="13">
      <t>アサ</t>
    </rPh>
    <rPh sb="19" eb="21">
      <t>キンネン</t>
    </rPh>
    <rPh sb="22" eb="25">
      <t>ダイキボ</t>
    </rPh>
    <rPh sb="26" eb="28">
      <t>コウシン</t>
    </rPh>
    <rPh sb="28" eb="29">
      <t>トウ</t>
    </rPh>
    <rPh sb="58" eb="60">
      <t>コンゴ</t>
    </rPh>
    <rPh sb="61" eb="64">
      <t>シュウゼンヒ</t>
    </rPh>
    <rPh sb="64" eb="65">
      <t>トウ</t>
    </rPh>
    <rPh sb="66" eb="67">
      <t>フ</t>
    </rPh>
    <rPh sb="74" eb="76">
      <t>ヨソウ</t>
    </rPh>
    <rPh sb="80" eb="82">
      <t>コンゴ</t>
    </rPh>
    <rPh sb="83" eb="85">
      <t>カンイ</t>
    </rPh>
    <rPh sb="85" eb="87">
      <t>スイドウ</t>
    </rPh>
    <rPh sb="87" eb="89">
      <t>コウシン</t>
    </rPh>
    <rPh sb="89" eb="91">
      <t>シセツ</t>
    </rPh>
    <rPh sb="91" eb="93">
      <t>ケイカク</t>
    </rPh>
    <rPh sb="96" eb="98">
      <t>シセツ</t>
    </rPh>
    <rPh sb="99" eb="101">
      <t>セイビ</t>
    </rPh>
    <rPh sb="102" eb="104">
      <t>コウシン</t>
    </rPh>
    <rPh sb="105" eb="107">
      <t>ヒツヨウ</t>
    </rPh>
    <phoneticPr fontId="4"/>
  </si>
  <si>
    <t>　収益的収支比率については、類似団体平均を下回っている。漏水や機器故障により修繕等の維持管理費が増加したものの、地方債償還金が減少しているため、今後も数値は同程度で推移する見込みである。
　企業債残高対給水収益比率については、減少傾向にある。統合事業が完了し、企業債残高は減少していくが、給水収益の減少が続くと思われることから、今後も同程度で推移する見込みである。
　料金回収率については、類似団体平均を大幅に下回っている。経費削減や料金改定等による、更なる経営の改善が必要である。
　施設利用率及び有収率は類似団体を上回り、高い水準で推移しており、経営の健全度、効率度は妥当である。</t>
    <rPh sb="1" eb="4">
      <t>シュウエキテキ</t>
    </rPh>
    <rPh sb="4" eb="6">
      <t>シュウシ</t>
    </rPh>
    <rPh sb="6" eb="8">
      <t>ヒリツ</t>
    </rPh>
    <rPh sb="14" eb="16">
      <t>ルイジ</t>
    </rPh>
    <rPh sb="16" eb="18">
      <t>ダンタイ</t>
    </rPh>
    <rPh sb="18" eb="20">
      <t>ヘイキン</t>
    </rPh>
    <rPh sb="21" eb="23">
      <t>シタマワ</t>
    </rPh>
    <rPh sb="28" eb="30">
      <t>ロウスイ</t>
    </rPh>
    <rPh sb="31" eb="33">
      <t>キキ</t>
    </rPh>
    <rPh sb="33" eb="35">
      <t>コショウ</t>
    </rPh>
    <rPh sb="38" eb="40">
      <t>シュウゼン</t>
    </rPh>
    <rPh sb="40" eb="41">
      <t>トウ</t>
    </rPh>
    <rPh sb="42" eb="44">
      <t>イジ</t>
    </rPh>
    <rPh sb="44" eb="47">
      <t>カンリヒ</t>
    </rPh>
    <rPh sb="48" eb="50">
      <t>ゾウカ</t>
    </rPh>
    <rPh sb="56" eb="59">
      <t>チホウサイ</t>
    </rPh>
    <rPh sb="59" eb="62">
      <t>ショウカンキン</t>
    </rPh>
    <rPh sb="63" eb="65">
      <t>ゲンショウ</t>
    </rPh>
    <rPh sb="72" eb="74">
      <t>コンゴ</t>
    </rPh>
    <rPh sb="75" eb="77">
      <t>スウチ</t>
    </rPh>
    <rPh sb="78" eb="81">
      <t>ドウテイド</t>
    </rPh>
    <rPh sb="82" eb="84">
      <t>スイイ</t>
    </rPh>
    <rPh sb="86" eb="88">
      <t>ミコ</t>
    </rPh>
    <rPh sb="95" eb="97">
      <t>キギョウ</t>
    </rPh>
    <rPh sb="97" eb="98">
      <t>サイ</t>
    </rPh>
    <rPh sb="98" eb="100">
      <t>ザンダカ</t>
    </rPh>
    <rPh sb="100" eb="101">
      <t>タイ</t>
    </rPh>
    <rPh sb="101" eb="103">
      <t>キュウスイ</t>
    </rPh>
    <rPh sb="103" eb="105">
      <t>シュウエキ</t>
    </rPh>
    <rPh sb="105" eb="107">
      <t>ヒリツ</t>
    </rPh>
    <rPh sb="113" eb="115">
      <t>ゲンショウ</t>
    </rPh>
    <rPh sb="115" eb="117">
      <t>ケイコウ</t>
    </rPh>
    <rPh sb="121" eb="123">
      <t>トウゴウ</t>
    </rPh>
    <rPh sb="123" eb="125">
      <t>ジギョウ</t>
    </rPh>
    <rPh sb="126" eb="128">
      <t>カンリョウ</t>
    </rPh>
    <rPh sb="130" eb="132">
      <t>キギョウ</t>
    </rPh>
    <rPh sb="132" eb="133">
      <t>サイ</t>
    </rPh>
    <rPh sb="133" eb="135">
      <t>ザンダカ</t>
    </rPh>
    <rPh sb="136" eb="138">
      <t>ゲンショウ</t>
    </rPh>
    <rPh sb="144" eb="146">
      <t>キュウスイ</t>
    </rPh>
    <rPh sb="146" eb="148">
      <t>シュウエキ</t>
    </rPh>
    <rPh sb="149" eb="151">
      <t>ゲンショウ</t>
    </rPh>
    <rPh sb="152" eb="153">
      <t>ツヅ</t>
    </rPh>
    <rPh sb="155" eb="156">
      <t>オモ</t>
    </rPh>
    <rPh sb="164" eb="166">
      <t>コンゴ</t>
    </rPh>
    <rPh sb="167" eb="170">
      <t>ドウテイド</t>
    </rPh>
    <rPh sb="171" eb="173">
      <t>スイイ</t>
    </rPh>
    <rPh sb="175" eb="177">
      <t>ミコ</t>
    </rPh>
    <rPh sb="184" eb="186">
      <t>リョウキン</t>
    </rPh>
    <rPh sb="186" eb="188">
      <t>カイシュウ</t>
    </rPh>
    <rPh sb="188" eb="189">
      <t>リツ</t>
    </rPh>
    <rPh sb="195" eb="197">
      <t>ルイジ</t>
    </rPh>
    <rPh sb="197" eb="199">
      <t>ダンタイ</t>
    </rPh>
    <rPh sb="199" eb="201">
      <t>ヘイキン</t>
    </rPh>
    <rPh sb="202" eb="204">
      <t>オオハバ</t>
    </rPh>
    <rPh sb="205" eb="207">
      <t>シタマワ</t>
    </rPh>
    <rPh sb="212" eb="214">
      <t>ケイヒ</t>
    </rPh>
    <rPh sb="214" eb="216">
      <t>サクゲン</t>
    </rPh>
    <rPh sb="217" eb="219">
      <t>リョウキン</t>
    </rPh>
    <rPh sb="219" eb="221">
      <t>カイテイ</t>
    </rPh>
    <rPh sb="221" eb="222">
      <t>トウ</t>
    </rPh>
    <rPh sb="226" eb="227">
      <t>サラ</t>
    </rPh>
    <rPh sb="229" eb="231">
      <t>ケイエイ</t>
    </rPh>
    <rPh sb="232" eb="234">
      <t>カイゼン</t>
    </rPh>
    <rPh sb="235" eb="237">
      <t>ヒツヨウ</t>
    </rPh>
    <rPh sb="243" eb="245">
      <t>シセツ</t>
    </rPh>
    <rPh sb="245" eb="248">
      <t>リヨウリツ</t>
    </rPh>
    <rPh sb="248" eb="249">
      <t>オヨ</t>
    </rPh>
    <rPh sb="250" eb="252">
      <t>ユウシュウ</t>
    </rPh>
    <rPh sb="252" eb="253">
      <t>リツ</t>
    </rPh>
    <rPh sb="254" eb="256">
      <t>ルイジ</t>
    </rPh>
    <rPh sb="256" eb="258">
      <t>ダンタイ</t>
    </rPh>
    <rPh sb="259" eb="261">
      <t>ウワマワ</t>
    </rPh>
    <rPh sb="263" eb="264">
      <t>タカ</t>
    </rPh>
    <rPh sb="265" eb="267">
      <t>スイジュン</t>
    </rPh>
    <rPh sb="268" eb="270">
      <t>スイイ</t>
    </rPh>
    <rPh sb="275" eb="277">
      <t>ケイエイ</t>
    </rPh>
    <rPh sb="278" eb="280">
      <t>ケンゼン</t>
    </rPh>
    <rPh sb="280" eb="281">
      <t>ド</t>
    </rPh>
    <rPh sb="282" eb="284">
      <t>コウリツ</t>
    </rPh>
    <rPh sb="284" eb="285">
      <t>ド</t>
    </rPh>
    <rPh sb="286" eb="288">
      <t>ダトウ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</si>
</sst>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&quot;#,##0"/>
    <numFmt numFmtId="177" formatCode="#,##0.00;&quot;△&quot;#,##0.00"/>
    <numFmt numFmtId="178" formatCode="#,##0.00;&quot;△&quot;#,##0.00;&quot;-&quot;"/>
    <numFmt numFmtId="179" formatCode="ge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0" fontId="0" fillId="5" borderId="2" xfId="0" applyFill="1" applyBorder="1">
      <alignment vertical="center"/>
    </xf>
    <xf numFmtId="179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left" vertical="top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E0-452F-80D7-0CEE86FCF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3072"/>
        <c:axId val="214084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0.69</c:v>
                </c:pt>
                <c:pt idx="1">
                  <c:v>0.65</c:v>
                </c:pt>
                <c:pt idx="2">
                  <c:v>0.53</c:v>
                </c:pt>
                <c:pt idx="3">
                  <c:v>0.72</c:v>
                </c:pt>
                <c:pt idx="4">
                  <c:v>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E0-452F-80D7-0CEE86FCF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3072"/>
        <c:axId val="214084992"/>
      </c:lineChart>
      <c:dateAx>
        <c:axId val="2140830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4084992"/>
        <c:crosses val="autoZero"/>
        <c:auto val="1"/>
        <c:lblOffset val="100"/>
        <c:baseTimeUnit val="years"/>
      </c:dateAx>
      <c:valAx>
        <c:axId val="214084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3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74.069999999999993</c:v>
                </c:pt>
                <c:pt idx="1">
                  <c:v>70.239999999999995</c:v>
                </c:pt>
                <c:pt idx="2">
                  <c:v>70.989999999999995</c:v>
                </c:pt>
                <c:pt idx="3">
                  <c:v>72.78</c:v>
                </c:pt>
                <c:pt idx="4">
                  <c:v>76.97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BC-4B7E-B091-40C17BEA7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21824"/>
        <c:axId val="202232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57.43</c:v>
                </c:pt>
                <c:pt idx="1">
                  <c:v>57.29</c:v>
                </c:pt>
                <c:pt idx="2">
                  <c:v>55.9</c:v>
                </c:pt>
                <c:pt idx="3">
                  <c:v>57.3</c:v>
                </c:pt>
                <c:pt idx="4">
                  <c:v>56.76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BC-4B7E-B091-40C17BEA7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21824"/>
        <c:axId val="202232192"/>
      </c:lineChart>
      <c:dateAx>
        <c:axId val="202221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2232192"/>
        <c:crosses val="autoZero"/>
        <c:auto val="1"/>
        <c:lblOffset val="100"/>
        <c:baseTimeUnit val="years"/>
      </c:dateAx>
      <c:valAx>
        <c:axId val="202232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21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95</c:v>
                </c:pt>
                <c:pt idx="1">
                  <c:v>84.72</c:v>
                </c:pt>
                <c:pt idx="2">
                  <c:v>83.5</c:v>
                </c:pt>
                <c:pt idx="3">
                  <c:v>85.03</c:v>
                </c:pt>
                <c:pt idx="4">
                  <c:v>78.319999999999993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17-4CAD-9D1B-E1B380729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74688"/>
        <c:axId val="202276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73.83</c:v>
                </c:pt>
                <c:pt idx="1">
                  <c:v>73.69</c:v>
                </c:pt>
                <c:pt idx="2">
                  <c:v>73.28</c:v>
                </c:pt>
                <c:pt idx="3">
                  <c:v>72.42</c:v>
                </c:pt>
                <c:pt idx="4">
                  <c:v>73.069999999999993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17-4CAD-9D1B-E1B380729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74688"/>
        <c:axId val="202276864"/>
      </c:lineChart>
      <c:dateAx>
        <c:axId val="202274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2276864"/>
        <c:crosses val="autoZero"/>
        <c:auto val="1"/>
        <c:lblOffset val="100"/>
        <c:baseTimeUnit val="years"/>
      </c:dateAx>
      <c:valAx>
        <c:axId val="202276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74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44.72</c:v>
                </c:pt>
                <c:pt idx="1">
                  <c:v>63.01</c:v>
                </c:pt>
                <c:pt idx="2">
                  <c:v>49.67</c:v>
                </c:pt>
                <c:pt idx="3">
                  <c:v>63.88</c:v>
                </c:pt>
                <c:pt idx="4">
                  <c:v>61.89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45-4081-ACF6-068344749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296704"/>
        <c:axId val="21829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75.87</c:v>
                </c:pt>
                <c:pt idx="1">
                  <c:v>76.27</c:v>
                </c:pt>
                <c:pt idx="2">
                  <c:v>77.56</c:v>
                </c:pt>
                <c:pt idx="3">
                  <c:v>78.510000000000005</c:v>
                </c:pt>
                <c:pt idx="4">
                  <c:v>77.91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45-4081-ACF6-068344749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296704"/>
        <c:axId val="218299776"/>
      </c:lineChart>
      <c:dateAx>
        <c:axId val="2182967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8299776"/>
        <c:crosses val="autoZero"/>
        <c:auto val="1"/>
        <c:lblOffset val="100"/>
        <c:baseTimeUnit val="years"/>
      </c:dateAx>
      <c:valAx>
        <c:axId val="21829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8296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28-46B4-9B6F-06752F234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1728"/>
        <c:axId val="73243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28-46B4-9B6F-06752F234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1728"/>
        <c:axId val="73243648"/>
      </c:lineChart>
      <c:dateAx>
        <c:axId val="732417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243648"/>
        <c:crosses val="autoZero"/>
        <c:auto val="1"/>
        <c:lblOffset val="100"/>
        <c:baseTimeUnit val="years"/>
      </c:dateAx>
      <c:valAx>
        <c:axId val="73243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1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B6-452E-9F49-DA1BFFD05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7728"/>
        <c:axId val="73259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B6-452E-9F49-DA1BFFD05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7728"/>
        <c:axId val="73259648"/>
      </c:lineChart>
      <c:dateAx>
        <c:axId val="732577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259648"/>
        <c:crosses val="autoZero"/>
        <c:auto val="1"/>
        <c:lblOffset val="100"/>
        <c:baseTimeUnit val="years"/>
      </c:dateAx>
      <c:valAx>
        <c:axId val="73259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7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8-4444-ABB0-AD4E6C62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9264"/>
        <c:axId val="73341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78-4444-ABB0-AD4E6C62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264"/>
        <c:axId val="73341184"/>
      </c:lineChart>
      <c:dateAx>
        <c:axId val="73339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341184"/>
        <c:crosses val="autoZero"/>
        <c:auto val="1"/>
        <c:lblOffset val="100"/>
        <c:baseTimeUnit val="years"/>
      </c:dateAx>
      <c:valAx>
        <c:axId val="73341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9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9E-4983-BE6B-8412980FA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9360"/>
        <c:axId val="73361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9E-4983-BE6B-8412980FA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9360"/>
        <c:axId val="73361280"/>
      </c:lineChart>
      <c:dateAx>
        <c:axId val="733593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361280"/>
        <c:crosses val="autoZero"/>
        <c:auto val="1"/>
        <c:lblOffset val="100"/>
        <c:baseTimeUnit val="years"/>
      </c:dateAx>
      <c:valAx>
        <c:axId val="73361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93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1621.26</c:v>
                </c:pt>
                <c:pt idx="1">
                  <c:v>1597.51</c:v>
                </c:pt>
                <c:pt idx="2">
                  <c:v>1731.15</c:v>
                </c:pt>
                <c:pt idx="3">
                  <c:v>1679.04</c:v>
                </c:pt>
                <c:pt idx="4">
                  <c:v>1630.42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DB-47CC-87B5-FC4BD038F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75104"/>
        <c:axId val="73393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1125.69</c:v>
                </c:pt>
                <c:pt idx="1">
                  <c:v>1134.67</c:v>
                </c:pt>
                <c:pt idx="2">
                  <c:v>1144.79</c:v>
                </c:pt>
                <c:pt idx="3">
                  <c:v>1061.58</c:v>
                </c:pt>
                <c:pt idx="4">
                  <c:v>1007.7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DB-47CC-87B5-FC4BD038F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75104"/>
        <c:axId val="73393664"/>
      </c:lineChart>
      <c:dateAx>
        <c:axId val="733751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393664"/>
        <c:crosses val="autoZero"/>
        <c:auto val="1"/>
        <c:lblOffset val="100"/>
        <c:baseTimeUnit val="years"/>
      </c:dateAx>
      <c:valAx>
        <c:axId val="73393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75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41.03</c:v>
                </c:pt>
                <c:pt idx="1">
                  <c:v>49.09</c:v>
                </c:pt>
                <c:pt idx="2">
                  <c:v>49.18</c:v>
                </c:pt>
                <c:pt idx="3">
                  <c:v>57.57</c:v>
                </c:pt>
                <c:pt idx="4">
                  <c:v>49.83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63-4DC0-9E05-C88D063F5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56896"/>
        <c:axId val="139875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46.48</c:v>
                </c:pt>
                <c:pt idx="1">
                  <c:v>40.6</c:v>
                </c:pt>
                <c:pt idx="2">
                  <c:v>56.04</c:v>
                </c:pt>
                <c:pt idx="3">
                  <c:v>58.52</c:v>
                </c:pt>
                <c:pt idx="4">
                  <c:v>59.22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63-4DC0-9E05-C88D063F5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56896"/>
        <c:axId val="139875456"/>
      </c:lineChart>
      <c:dateAx>
        <c:axId val="1398568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9875456"/>
        <c:crosses val="autoZero"/>
        <c:auto val="1"/>
        <c:lblOffset val="100"/>
        <c:baseTimeUnit val="years"/>
      </c:dateAx>
      <c:valAx>
        <c:axId val="139875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568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327.92</c:v>
                </c:pt>
                <c:pt idx="1">
                  <c:v>336.25</c:v>
                </c:pt>
                <c:pt idx="2">
                  <c:v>344.42</c:v>
                </c:pt>
                <c:pt idx="3">
                  <c:v>293.32</c:v>
                </c:pt>
                <c:pt idx="4">
                  <c:v>338.93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B7-4546-95CA-C86522B8B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9280"/>
        <c:axId val="202195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376.61</c:v>
                </c:pt>
                <c:pt idx="1">
                  <c:v>440.03</c:v>
                </c:pt>
                <c:pt idx="2">
                  <c:v>304.35000000000002</c:v>
                </c:pt>
                <c:pt idx="3">
                  <c:v>296.3</c:v>
                </c:pt>
                <c:pt idx="4">
                  <c:v>292.89999999999998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B7-4546-95CA-C86522B8B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9280"/>
        <c:axId val="202195712"/>
      </c:lineChart>
      <c:dateAx>
        <c:axId val="139889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2195712"/>
        <c:crosses val="autoZero"/>
        <c:auto val="1"/>
        <c:lblOffset val="100"/>
        <c:baseTimeUnit val="years"/>
      </c:dateAx>
      <c:valAx>
        <c:axId val="202195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9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7D72534-C3D3-46FA-A84F-F8D71C5CC06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【75.60】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91A7400-C653-4FDB-9EFC-354BF10106F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【1,074.14】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E3768B1-D82E-4F96-80F0-F5E6085471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【73.77】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7EBEB09-6C4B-40F4-9CFF-232EDECA952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【55.95】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E53A18-466F-4877-9910-905F8B7B2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【296.40】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8BA8BA9-A927-48D0-BA33-39089D1B1DB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【54.36】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145F531-B156-43F1-A992-19A833FF85F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【0.54】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A49" zoomScaleNormal="100" workbookViewId="0">
      <selection activeCell="BL47" sqref="BL47:BZ6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2" t="s">
        <v>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</row>
    <row r="3" spans="1:78" ht="9.75" customHeight="1" x14ac:dyDescent="0.15">
      <c r="A3" s="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</row>
    <row r="4" spans="1:78" ht="9.75" customHeight="1" x14ac:dyDescent="0.15">
      <c r="A4" s="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3" t="str">
        <f>データ!H6</f>
        <v>秋田県　上小阿仁村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70" t="s">
        <v>1</v>
      </c>
      <c r="C7" s="70"/>
      <c r="D7" s="70"/>
      <c r="E7" s="70"/>
      <c r="F7" s="70"/>
      <c r="G7" s="70"/>
      <c r="H7" s="70"/>
      <c r="I7" s="70" t="s">
        <v>2</v>
      </c>
      <c r="J7" s="70"/>
      <c r="K7" s="70"/>
      <c r="L7" s="70"/>
      <c r="M7" s="70"/>
      <c r="N7" s="70"/>
      <c r="O7" s="70"/>
      <c r="P7" s="70" t="s">
        <v>3</v>
      </c>
      <c r="Q7" s="70"/>
      <c r="R7" s="70"/>
      <c r="S7" s="70"/>
      <c r="T7" s="70"/>
      <c r="U7" s="70"/>
      <c r="V7" s="70"/>
      <c r="W7" s="70" t="s">
        <v>4</v>
      </c>
      <c r="X7" s="70"/>
      <c r="Y7" s="70"/>
      <c r="Z7" s="70"/>
      <c r="AA7" s="70"/>
      <c r="AB7" s="70"/>
      <c r="AC7" s="70"/>
      <c r="AD7" s="70" t="s">
        <v>5</v>
      </c>
      <c r="AE7" s="70"/>
      <c r="AF7" s="70"/>
      <c r="AG7" s="70"/>
      <c r="AH7" s="70"/>
      <c r="AI7" s="70"/>
      <c r="AJ7" s="70"/>
      <c r="AK7" s="2"/>
      <c r="AL7" s="70" t="s">
        <v>6</v>
      </c>
      <c r="AM7" s="70"/>
      <c r="AN7" s="70"/>
      <c r="AO7" s="70"/>
      <c r="AP7" s="70"/>
      <c r="AQ7" s="70"/>
      <c r="AR7" s="70"/>
      <c r="AS7" s="70"/>
      <c r="AT7" s="70" t="s">
        <v>7</v>
      </c>
      <c r="AU7" s="70"/>
      <c r="AV7" s="70"/>
      <c r="AW7" s="70"/>
      <c r="AX7" s="70"/>
      <c r="AY7" s="70"/>
      <c r="AZ7" s="70"/>
      <c r="BA7" s="70"/>
      <c r="BB7" s="70" t="s">
        <v>8</v>
      </c>
      <c r="BC7" s="70"/>
      <c r="BD7" s="70"/>
      <c r="BE7" s="70"/>
      <c r="BF7" s="70"/>
      <c r="BG7" s="70"/>
      <c r="BH7" s="70"/>
      <c r="BI7" s="70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1" t="str">
        <f>データ!$I$6</f>
        <v>法非適用</v>
      </c>
      <c r="C8" s="71"/>
      <c r="D8" s="71"/>
      <c r="E8" s="71"/>
      <c r="F8" s="71"/>
      <c r="G8" s="71"/>
      <c r="H8" s="71"/>
      <c r="I8" s="71" t="str">
        <f>データ!$J$6</f>
        <v>水道事業</v>
      </c>
      <c r="J8" s="71"/>
      <c r="K8" s="71"/>
      <c r="L8" s="71"/>
      <c r="M8" s="71"/>
      <c r="N8" s="71"/>
      <c r="O8" s="71"/>
      <c r="P8" s="71" t="str">
        <f>データ!$K$6</f>
        <v>簡易水道事業</v>
      </c>
      <c r="Q8" s="71"/>
      <c r="R8" s="71"/>
      <c r="S8" s="71"/>
      <c r="T8" s="71"/>
      <c r="U8" s="71"/>
      <c r="V8" s="71"/>
      <c r="W8" s="71" t="str">
        <f>データ!$L$6</f>
        <v>D3</v>
      </c>
      <c r="X8" s="71"/>
      <c r="Y8" s="71"/>
      <c r="Z8" s="71"/>
      <c r="AA8" s="71"/>
      <c r="AB8" s="71"/>
      <c r="AC8" s="71"/>
      <c r="AD8" s="71" t="str">
        <f>データ!$M$6</f>
        <v>非設置</v>
      </c>
      <c r="AE8" s="71"/>
      <c r="AF8" s="71"/>
      <c r="AG8" s="71"/>
      <c r="AH8" s="71"/>
      <c r="AI8" s="71"/>
      <c r="AJ8" s="71"/>
      <c r="AK8" s="2"/>
      <c r="AL8" s="65">
        <f>データ!$R$6</f>
        <v>2311</v>
      </c>
      <c r="AM8" s="65"/>
      <c r="AN8" s="65"/>
      <c r="AO8" s="65"/>
      <c r="AP8" s="65"/>
      <c r="AQ8" s="65"/>
      <c r="AR8" s="65"/>
      <c r="AS8" s="65"/>
      <c r="AT8" s="64">
        <f>データ!$S$6</f>
        <v>256.72000000000003</v>
      </c>
      <c r="AU8" s="64"/>
      <c r="AV8" s="64"/>
      <c r="AW8" s="64"/>
      <c r="AX8" s="64"/>
      <c r="AY8" s="64"/>
      <c r="AZ8" s="64"/>
      <c r="BA8" s="64"/>
      <c r="BB8" s="64">
        <f>データ!$T$6</f>
        <v>9</v>
      </c>
      <c r="BC8" s="64"/>
      <c r="BD8" s="64"/>
      <c r="BE8" s="64"/>
      <c r="BF8" s="64"/>
      <c r="BG8" s="64"/>
      <c r="BH8" s="64"/>
      <c r="BI8" s="64"/>
      <c r="BJ8" s="3"/>
      <c r="BK8" s="3"/>
      <c r="BL8" s="68" t="s">
        <v>10</v>
      </c>
      <c r="BM8" s="69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70" t="s">
        <v>12</v>
      </c>
      <c r="C9" s="70"/>
      <c r="D9" s="70"/>
      <c r="E9" s="70"/>
      <c r="F9" s="70"/>
      <c r="G9" s="70"/>
      <c r="H9" s="70"/>
      <c r="I9" s="70" t="s">
        <v>13</v>
      </c>
      <c r="J9" s="70"/>
      <c r="K9" s="70"/>
      <c r="L9" s="70"/>
      <c r="M9" s="70"/>
      <c r="N9" s="70"/>
      <c r="O9" s="70"/>
      <c r="P9" s="70" t="s">
        <v>14</v>
      </c>
      <c r="Q9" s="70"/>
      <c r="R9" s="70"/>
      <c r="S9" s="70"/>
      <c r="T9" s="70"/>
      <c r="U9" s="70"/>
      <c r="V9" s="70"/>
      <c r="W9" s="70" t="s">
        <v>15</v>
      </c>
      <c r="X9" s="70"/>
      <c r="Y9" s="70"/>
      <c r="Z9" s="70"/>
      <c r="AA9" s="70"/>
      <c r="AB9" s="70"/>
      <c r="AC9" s="70"/>
      <c r="AD9" s="2"/>
      <c r="AE9" s="2"/>
      <c r="AF9" s="2"/>
      <c r="AG9" s="2"/>
      <c r="AH9" s="3"/>
      <c r="AI9" s="2"/>
      <c r="AJ9" s="2"/>
      <c r="AK9" s="2"/>
      <c r="AL9" s="70" t="s">
        <v>16</v>
      </c>
      <c r="AM9" s="70"/>
      <c r="AN9" s="70"/>
      <c r="AO9" s="70"/>
      <c r="AP9" s="70"/>
      <c r="AQ9" s="70"/>
      <c r="AR9" s="70"/>
      <c r="AS9" s="70"/>
      <c r="AT9" s="70" t="s">
        <v>17</v>
      </c>
      <c r="AU9" s="70"/>
      <c r="AV9" s="70"/>
      <c r="AW9" s="70"/>
      <c r="AX9" s="70"/>
      <c r="AY9" s="70"/>
      <c r="AZ9" s="70"/>
      <c r="BA9" s="70"/>
      <c r="BB9" s="70" t="s">
        <v>18</v>
      </c>
      <c r="BC9" s="70"/>
      <c r="BD9" s="70"/>
      <c r="BE9" s="70"/>
      <c r="BF9" s="70"/>
      <c r="BG9" s="70"/>
      <c r="BH9" s="70"/>
      <c r="BI9" s="70"/>
      <c r="BJ9" s="3"/>
      <c r="BK9" s="3"/>
      <c r="BL9" s="62" t="s">
        <v>19</v>
      </c>
      <c r="BM9" s="63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4" t="str">
        <f>データ!$N$6</f>
        <v>-</v>
      </c>
      <c r="C10" s="64"/>
      <c r="D10" s="64"/>
      <c r="E10" s="64"/>
      <c r="F10" s="64"/>
      <c r="G10" s="64"/>
      <c r="H10" s="64"/>
      <c r="I10" s="64" t="str">
        <f>データ!$O$6</f>
        <v>該当数値なし</v>
      </c>
      <c r="J10" s="64"/>
      <c r="K10" s="64"/>
      <c r="L10" s="64"/>
      <c r="M10" s="64"/>
      <c r="N10" s="64"/>
      <c r="O10" s="64"/>
      <c r="P10" s="64">
        <f>データ!$P$6</f>
        <v>97.69</v>
      </c>
      <c r="Q10" s="64"/>
      <c r="R10" s="64"/>
      <c r="S10" s="64"/>
      <c r="T10" s="64"/>
      <c r="U10" s="64"/>
      <c r="V10" s="64"/>
      <c r="W10" s="65">
        <f>データ!$Q$6</f>
        <v>3240</v>
      </c>
      <c r="X10" s="65"/>
      <c r="Y10" s="65"/>
      <c r="Z10" s="65"/>
      <c r="AA10" s="65"/>
      <c r="AB10" s="65"/>
      <c r="AC10" s="65"/>
      <c r="AD10" s="2"/>
      <c r="AE10" s="2"/>
      <c r="AF10" s="2"/>
      <c r="AG10" s="2"/>
      <c r="AH10" s="2"/>
      <c r="AI10" s="2"/>
      <c r="AJ10" s="2"/>
      <c r="AK10" s="2"/>
      <c r="AL10" s="65">
        <f>データ!$U$6</f>
        <v>2238</v>
      </c>
      <c r="AM10" s="65"/>
      <c r="AN10" s="65"/>
      <c r="AO10" s="65"/>
      <c r="AP10" s="65"/>
      <c r="AQ10" s="65"/>
      <c r="AR10" s="65"/>
      <c r="AS10" s="65"/>
      <c r="AT10" s="64">
        <f>データ!$V$6</f>
        <v>9.98</v>
      </c>
      <c r="AU10" s="64"/>
      <c r="AV10" s="64"/>
      <c r="AW10" s="64"/>
      <c r="AX10" s="64"/>
      <c r="AY10" s="64"/>
      <c r="AZ10" s="64"/>
      <c r="BA10" s="64"/>
      <c r="BB10" s="64">
        <f>データ!$W$6</f>
        <v>224.25</v>
      </c>
      <c r="BC10" s="64"/>
      <c r="BD10" s="64"/>
      <c r="BE10" s="64"/>
      <c r="BF10" s="64"/>
      <c r="BG10" s="64"/>
      <c r="BH10" s="64"/>
      <c r="BI10" s="64"/>
      <c r="BJ10" s="2"/>
      <c r="BK10" s="2"/>
      <c r="BL10" s="66" t="s">
        <v>21</v>
      </c>
      <c r="BM10" s="67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4" t="s">
        <v>23</v>
      </c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</row>
    <row r="14" spans="1:78" ht="13.5" customHeight="1" x14ac:dyDescent="0.15">
      <c r="A14" s="2"/>
      <c r="B14" s="56" t="s">
        <v>24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8"/>
      <c r="BK14" s="2"/>
      <c r="BL14" s="43" t="s">
        <v>25</v>
      </c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5"/>
    </row>
    <row r="15" spans="1:78" ht="13.5" customHeight="1" x14ac:dyDescent="0.15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46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9" t="s">
        <v>112</v>
      </c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50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9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50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9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50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9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50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9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50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9"/>
      <c r="BM21" s="82"/>
      <c r="BN21" s="82"/>
      <c r="BO21" s="82"/>
      <c r="BP21" s="82"/>
      <c r="BQ21" s="82"/>
      <c r="BR21" s="82"/>
      <c r="BS21" s="82"/>
      <c r="BT21" s="82"/>
      <c r="BU21" s="82"/>
      <c r="BV21" s="82"/>
      <c r="BW21" s="82"/>
      <c r="BX21" s="82"/>
      <c r="BY21" s="82"/>
      <c r="BZ21" s="50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9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50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9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50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9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50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9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50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9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50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9"/>
      <c r="BM27" s="82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50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9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50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9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50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9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50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9"/>
      <c r="BM31" s="82"/>
      <c r="BN31" s="82"/>
      <c r="BO31" s="82"/>
      <c r="BP31" s="82"/>
      <c r="BQ31" s="82"/>
      <c r="BR31" s="82"/>
      <c r="BS31" s="82"/>
      <c r="BT31" s="82"/>
      <c r="BU31" s="82"/>
      <c r="BV31" s="82"/>
      <c r="BW31" s="82"/>
      <c r="BX31" s="82"/>
      <c r="BY31" s="82"/>
      <c r="BZ31" s="50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9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50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9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50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9"/>
      <c r="BM34" s="82"/>
      <c r="BN34" s="82"/>
      <c r="BO34" s="82"/>
      <c r="BP34" s="82"/>
      <c r="BQ34" s="82"/>
      <c r="BR34" s="82"/>
      <c r="BS34" s="82"/>
      <c r="BT34" s="82"/>
      <c r="BU34" s="82"/>
      <c r="BV34" s="82"/>
      <c r="BW34" s="82"/>
      <c r="BX34" s="82"/>
      <c r="BY34" s="82"/>
      <c r="BZ34" s="50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9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50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9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50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9"/>
      <c r="BM37" s="82"/>
      <c r="BN37" s="82"/>
      <c r="BO37" s="82"/>
      <c r="BP37" s="82"/>
      <c r="BQ37" s="82"/>
      <c r="BR37" s="82"/>
      <c r="BS37" s="82"/>
      <c r="BT37" s="82"/>
      <c r="BU37" s="82"/>
      <c r="BV37" s="82"/>
      <c r="BW37" s="82"/>
      <c r="BX37" s="82"/>
      <c r="BY37" s="82"/>
      <c r="BZ37" s="50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9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50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9"/>
      <c r="BM39" s="82"/>
      <c r="BN39" s="82"/>
      <c r="BO39" s="82"/>
      <c r="BP39" s="82"/>
      <c r="BQ39" s="82"/>
      <c r="BR39" s="82"/>
      <c r="BS39" s="82"/>
      <c r="BT39" s="82"/>
      <c r="BU39" s="82"/>
      <c r="BV39" s="82"/>
      <c r="BW39" s="82"/>
      <c r="BX39" s="82"/>
      <c r="BY39" s="82"/>
      <c r="BZ39" s="50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9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50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9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50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9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50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9"/>
      <c r="BM43" s="82"/>
      <c r="BN43" s="82"/>
      <c r="BO43" s="82"/>
      <c r="BP43" s="82"/>
      <c r="BQ43" s="82"/>
      <c r="BR43" s="82"/>
      <c r="BS43" s="82"/>
      <c r="BT43" s="82"/>
      <c r="BU43" s="82"/>
      <c r="BV43" s="82"/>
      <c r="BW43" s="82"/>
      <c r="BX43" s="82"/>
      <c r="BY43" s="82"/>
      <c r="BZ43" s="50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1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3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3" t="s">
        <v>26</v>
      </c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6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9" t="s">
        <v>111</v>
      </c>
      <c r="BM47" s="82"/>
      <c r="BN47" s="82"/>
      <c r="BO47" s="82"/>
      <c r="BP47" s="82"/>
      <c r="BQ47" s="82"/>
      <c r="BR47" s="82"/>
      <c r="BS47" s="82"/>
      <c r="BT47" s="82"/>
      <c r="BU47" s="82"/>
      <c r="BV47" s="82"/>
      <c r="BW47" s="82"/>
      <c r="BX47" s="82"/>
      <c r="BY47" s="82"/>
      <c r="BZ47" s="50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9"/>
      <c r="BM48" s="82"/>
      <c r="BN48" s="82"/>
      <c r="BO48" s="82"/>
      <c r="BP48" s="82"/>
      <c r="BQ48" s="82"/>
      <c r="BR48" s="82"/>
      <c r="BS48" s="82"/>
      <c r="BT48" s="82"/>
      <c r="BU48" s="82"/>
      <c r="BV48" s="82"/>
      <c r="BW48" s="82"/>
      <c r="BX48" s="82"/>
      <c r="BY48" s="82"/>
      <c r="BZ48" s="50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9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50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9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50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9"/>
      <c r="BM51" s="82"/>
      <c r="BN51" s="82"/>
      <c r="BO51" s="82"/>
      <c r="BP51" s="82"/>
      <c r="BQ51" s="82"/>
      <c r="BR51" s="82"/>
      <c r="BS51" s="82"/>
      <c r="BT51" s="82"/>
      <c r="BU51" s="82"/>
      <c r="BV51" s="82"/>
      <c r="BW51" s="82"/>
      <c r="BX51" s="82"/>
      <c r="BY51" s="82"/>
      <c r="BZ51" s="50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9"/>
      <c r="BM52" s="82"/>
      <c r="BN52" s="82"/>
      <c r="BO52" s="82"/>
      <c r="BP52" s="82"/>
      <c r="BQ52" s="82"/>
      <c r="BR52" s="82"/>
      <c r="BS52" s="82"/>
      <c r="BT52" s="82"/>
      <c r="BU52" s="82"/>
      <c r="BV52" s="82"/>
      <c r="BW52" s="82"/>
      <c r="BX52" s="82"/>
      <c r="BY52" s="82"/>
      <c r="BZ52" s="50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9"/>
      <c r="BM53" s="82"/>
      <c r="BN53" s="82"/>
      <c r="BO53" s="82"/>
      <c r="BP53" s="82"/>
      <c r="BQ53" s="82"/>
      <c r="BR53" s="82"/>
      <c r="BS53" s="82"/>
      <c r="BT53" s="82"/>
      <c r="BU53" s="82"/>
      <c r="BV53" s="82"/>
      <c r="BW53" s="82"/>
      <c r="BX53" s="82"/>
      <c r="BY53" s="82"/>
      <c r="BZ53" s="50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9"/>
      <c r="BM54" s="82"/>
      <c r="BN54" s="82"/>
      <c r="BO54" s="82"/>
      <c r="BP54" s="82"/>
      <c r="BQ54" s="82"/>
      <c r="BR54" s="82"/>
      <c r="BS54" s="82"/>
      <c r="BT54" s="82"/>
      <c r="BU54" s="82"/>
      <c r="BV54" s="82"/>
      <c r="BW54" s="82"/>
      <c r="BX54" s="82"/>
      <c r="BY54" s="82"/>
      <c r="BZ54" s="50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9"/>
      <c r="BM55" s="82"/>
      <c r="BN55" s="82"/>
      <c r="BO55" s="82"/>
      <c r="BP55" s="82"/>
      <c r="BQ55" s="82"/>
      <c r="BR55" s="82"/>
      <c r="BS55" s="82"/>
      <c r="BT55" s="82"/>
      <c r="BU55" s="82"/>
      <c r="BV55" s="82"/>
      <c r="BW55" s="82"/>
      <c r="BX55" s="82"/>
      <c r="BY55" s="82"/>
      <c r="BZ55" s="50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9"/>
      <c r="BM56" s="82"/>
      <c r="BN56" s="82"/>
      <c r="BO56" s="82"/>
      <c r="BP56" s="82"/>
      <c r="BQ56" s="82"/>
      <c r="BR56" s="82"/>
      <c r="BS56" s="82"/>
      <c r="BT56" s="82"/>
      <c r="BU56" s="82"/>
      <c r="BV56" s="82"/>
      <c r="BW56" s="82"/>
      <c r="BX56" s="82"/>
      <c r="BY56" s="82"/>
      <c r="BZ56" s="50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9"/>
      <c r="BM57" s="82"/>
      <c r="BN57" s="82"/>
      <c r="BO57" s="82"/>
      <c r="BP57" s="82"/>
      <c r="BQ57" s="82"/>
      <c r="BR57" s="82"/>
      <c r="BS57" s="82"/>
      <c r="BT57" s="82"/>
      <c r="BU57" s="82"/>
      <c r="BV57" s="82"/>
      <c r="BW57" s="82"/>
      <c r="BX57" s="82"/>
      <c r="BY57" s="82"/>
      <c r="BZ57" s="50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9"/>
      <c r="BM58" s="82"/>
      <c r="BN58" s="82"/>
      <c r="BO58" s="82"/>
      <c r="BP58" s="82"/>
      <c r="BQ58" s="82"/>
      <c r="BR58" s="82"/>
      <c r="BS58" s="82"/>
      <c r="BT58" s="82"/>
      <c r="BU58" s="82"/>
      <c r="BV58" s="82"/>
      <c r="BW58" s="82"/>
      <c r="BX58" s="82"/>
      <c r="BY58" s="82"/>
      <c r="BZ58" s="50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9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50"/>
    </row>
    <row r="60" spans="1:78" ht="13.5" customHeight="1" x14ac:dyDescent="0.15">
      <c r="A60" s="2"/>
      <c r="B60" s="59" t="s">
        <v>27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49"/>
      <c r="BM60" s="82"/>
      <c r="BN60" s="82"/>
      <c r="BO60" s="82"/>
      <c r="BP60" s="82"/>
      <c r="BQ60" s="82"/>
      <c r="BR60" s="82"/>
      <c r="BS60" s="82"/>
      <c r="BT60" s="82"/>
      <c r="BU60" s="82"/>
      <c r="BV60" s="82"/>
      <c r="BW60" s="82"/>
      <c r="BX60" s="82"/>
      <c r="BY60" s="82"/>
      <c r="BZ60" s="50"/>
    </row>
    <row r="61" spans="1:78" ht="13.5" customHeight="1" x14ac:dyDescent="0.15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49"/>
      <c r="BM61" s="82"/>
      <c r="BN61" s="82"/>
      <c r="BO61" s="82"/>
      <c r="BP61" s="82"/>
      <c r="BQ61" s="82"/>
      <c r="BR61" s="82"/>
      <c r="BS61" s="82"/>
      <c r="BT61" s="82"/>
      <c r="BU61" s="82"/>
      <c r="BV61" s="82"/>
      <c r="BW61" s="82"/>
      <c r="BX61" s="82"/>
      <c r="BY61" s="82"/>
      <c r="BZ61" s="50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9"/>
      <c r="BM62" s="82"/>
      <c r="BN62" s="82"/>
      <c r="BO62" s="82"/>
      <c r="BP62" s="82"/>
      <c r="BQ62" s="82"/>
      <c r="BR62" s="82"/>
      <c r="BS62" s="82"/>
      <c r="BT62" s="82"/>
      <c r="BU62" s="82"/>
      <c r="BV62" s="82"/>
      <c r="BW62" s="82"/>
      <c r="BX62" s="82"/>
      <c r="BY62" s="82"/>
      <c r="BZ62" s="50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1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3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3" t="s">
        <v>28</v>
      </c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6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9" t="s">
        <v>110</v>
      </c>
      <c r="BM66" s="82"/>
      <c r="BN66" s="82"/>
      <c r="BO66" s="82"/>
      <c r="BP66" s="82"/>
      <c r="BQ66" s="82"/>
      <c r="BR66" s="82"/>
      <c r="BS66" s="82"/>
      <c r="BT66" s="82"/>
      <c r="BU66" s="82"/>
      <c r="BV66" s="82"/>
      <c r="BW66" s="82"/>
      <c r="BX66" s="82"/>
      <c r="BY66" s="82"/>
      <c r="BZ66" s="50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9"/>
      <c r="BM67" s="82"/>
      <c r="BN67" s="82"/>
      <c r="BO67" s="82"/>
      <c r="BP67" s="82"/>
      <c r="BQ67" s="82"/>
      <c r="BR67" s="82"/>
      <c r="BS67" s="82"/>
      <c r="BT67" s="82"/>
      <c r="BU67" s="82"/>
      <c r="BV67" s="82"/>
      <c r="BW67" s="82"/>
      <c r="BX67" s="82"/>
      <c r="BY67" s="82"/>
      <c r="BZ67" s="50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9"/>
      <c r="BM68" s="82"/>
      <c r="BN68" s="82"/>
      <c r="BO68" s="82"/>
      <c r="BP68" s="82"/>
      <c r="BQ68" s="82"/>
      <c r="BR68" s="82"/>
      <c r="BS68" s="82"/>
      <c r="BT68" s="82"/>
      <c r="BU68" s="82"/>
      <c r="BV68" s="82"/>
      <c r="BW68" s="82"/>
      <c r="BX68" s="82"/>
      <c r="BY68" s="82"/>
      <c r="BZ68" s="50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9"/>
      <c r="BM69" s="82"/>
      <c r="BN69" s="82"/>
      <c r="BO69" s="82"/>
      <c r="BP69" s="82"/>
      <c r="BQ69" s="82"/>
      <c r="BR69" s="82"/>
      <c r="BS69" s="82"/>
      <c r="BT69" s="82"/>
      <c r="BU69" s="82"/>
      <c r="BV69" s="82"/>
      <c r="BW69" s="82"/>
      <c r="BX69" s="82"/>
      <c r="BY69" s="82"/>
      <c r="BZ69" s="50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9"/>
      <c r="BM70" s="82"/>
      <c r="BN70" s="82"/>
      <c r="BO70" s="82"/>
      <c r="BP70" s="82"/>
      <c r="BQ70" s="82"/>
      <c r="BR70" s="82"/>
      <c r="BS70" s="82"/>
      <c r="BT70" s="82"/>
      <c r="BU70" s="82"/>
      <c r="BV70" s="82"/>
      <c r="BW70" s="82"/>
      <c r="BX70" s="82"/>
      <c r="BY70" s="82"/>
      <c r="BZ70" s="50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9"/>
      <c r="BM71" s="82"/>
      <c r="BN71" s="82"/>
      <c r="BO71" s="82"/>
      <c r="BP71" s="82"/>
      <c r="BQ71" s="82"/>
      <c r="BR71" s="82"/>
      <c r="BS71" s="82"/>
      <c r="BT71" s="82"/>
      <c r="BU71" s="82"/>
      <c r="BV71" s="82"/>
      <c r="BW71" s="82"/>
      <c r="BX71" s="82"/>
      <c r="BY71" s="82"/>
      <c r="BZ71" s="50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9"/>
      <c r="BM72" s="82"/>
      <c r="BN72" s="82"/>
      <c r="BO72" s="82"/>
      <c r="BP72" s="82"/>
      <c r="BQ72" s="82"/>
      <c r="BR72" s="82"/>
      <c r="BS72" s="82"/>
      <c r="BT72" s="82"/>
      <c r="BU72" s="82"/>
      <c r="BV72" s="82"/>
      <c r="BW72" s="82"/>
      <c r="BX72" s="82"/>
      <c r="BY72" s="82"/>
      <c r="BZ72" s="50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9"/>
      <c r="BM73" s="82"/>
      <c r="BN73" s="82"/>
      <c r="BO73" s="82"/>
      <c r="BP73" s="82"/>
      <c r="BQ73" s="82"/>
      <c r="BR73" s="82"/>
      <c r="BS73" s="82"/>
      <c r="BT73" s="82"/>
      <c r="BU73" s="82"/>
      <c r="BV73" s="82"/>
      <c r="BW73" s="82"/>
      <c r="BX73" s="82"/>
      <c r="BY73" s="82"/>
      <c r="BZ73" s="50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9"/>
      <c r="BM74" s="82"/>
      <c r="BN74" s="82"/>
      <c r="BO74" s="82"/>
      <c r="BP74" s="82"/>
      <c r="BQ74" s="82"/>
      <c r="BR74" s="82"/>
      <c r="BS74" s="82"/>
      <c r="BT74" s="82"/>
      <c r="BU74" s="82"/>
      <c r="BV74" s="82"/>
      <c r="BW74" s="82"/>
      <c r="BX74" s="82"/>
      <c r="BY74" s="82"/>
      <c r="BZ74" s="50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9"/>
      <c r="BM75" s="82"/>
      <c r="BN75" s="82"/>
      <c r="BO75" s="82"/>
      <c r="BP75" s="82"/>
      <c r="BQ75" s="82"/>
      <c r="BR75" s="82"/>
      <c r="BS75" s="82"/>
      <c r="BT75" s="82"/>
      <c r="BU75" s="82"/>
      <c r="BV75" s="82"/>
      <c r="BW75" s="82"/>
      <c r="BX75" s="82"/>
      <c r="BY75" s="82"/>
      <c r="BZ75" s="50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9"/>
      <c r="BM76" s="82"/>
      <c r="BN76" s="82"/>
      <c r="BO76" s="82"/>
      <c r="BP76" s="82"/>
      <c r="BQ76" s="82"/>
      <c r="BR76" s="82"/>
      <c r="BS76" s="82"/>
      <c r="BT76" s="82"/>
      <c r="BU76" s="82"/>
      <c r="BV76" s="82"/>
      <c r="BW76" s="82"/>
      <c r="BX76" s="82"/>
      <c r="BY76" s="82"/>
      <c r="BZ76" s="50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9"/>
      <c r="BM77" s="82"/>
      <c r="BN77" s="82"/>
      <c r="BO77" s="82"/>
      <c r="BP77" s="82"/>
      <c r="BQ77" s="82"/>
      <c r="BR77" s="82"/>
      <c r="BS77" s="82"/>
      <c r="BT77" s="82"/>
      <c r="BU77" s="82"/>
      <c r="BV77" s="82"/>
      <c r="BW77" s="82"/>
      <c r="BX77" s="82"/>
      <c r="BY77" s="82"/>
      <c r="BZ77" s="50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9"/>
      <c r="BM78" s="82"/>
      <c r="BN78" s="82"/>
      <c r="BO78" s="82"/>
      <c r="BP78" s="82"/>
      <c r="BQ78" s="82"/>
      <c r="BR78" s="82"/>
      <c r="BS78" s="82"/>
      <c r="BT78" s="82"/>
      <c r="BU78" s="82"/>
      <c r="BV78" s="82"/>
      <c r="BW78" s="82"/>
      <c r="BX78" s="82"/>
      <c r="BY78" s="82"/>
      <c r="BZ78" s="50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9"/>
      <c r="BM79" s="82"/>
      <c r="BN79" s="82"/>
      <c r="BO79" s="82"/>
      <c r="BP79" s="82"/>
      <c r="BQ79" s="82"/>
      <c r="BR79" s="82"/>
      <c r="BS79" s="82"/>
      <c r="BT79" s="82"/>
      <c r="BU79" s="82"/>
      <c r="BV79" s="82"/>
      <c r="BW79" s="82"/>
      <c r="BX79" s="82"/>
      <c r="BY79" s="82"/>
      <c r="BZ79" s="50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9"/>
      <c r="BM80" s="82"/>
      <c r="BN80" s="82"/>
      <c r="BO80" s="82"/>
      <c r="BP80" s="82"/>
      <c r="BQ80" s="82"/>
      <c r="BR80" s="82"/>
      <c r="BS80" s="82"/>
      <c r="BT80" s="82"/>
      <c r="BU80" s="82"/>
      <c r="BV80" s="82"/>
      <c r="BW80" s="82"/>
      <c r="BX80" s="82"/>
      <c r="BY80" s="82"/>
      <c r="BZ80" s="50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9"/>
      <c r="BM81" s="82"/>
      <c r="BN81" s="82"/>
      <c r="BO81" s="82"/>
      <c r="BP81" s="82"/>
      <c r="BQ81" s="82"/>
      <c r="BR81" s="82"/>
      <c r="BS81" s="82"/>
      <c r="BT81" s="82"/>
      <c r="BU81" s="82"/>
      <c r="BV81" s="82"/>
      <c r="BW81" s="82"/>
      <c r="BX81" s="82"/>
      <c r="BY81" s="82"/>
      <c r="BZ81" s="50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1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3"/>
    </row>
    <row r="83" spans="1:78" x14ac:dyDescent="0.15">
      <c r="C83" s="26"/>
    </row>
    <row r="84" spans="1:78" hidden="1" x14ac:dyDescent="0.15">
      <c r="B84" s="27" t="s">
        <v>29</v>
      </c>
      <c r="C84" s="27"/>
      <c r="D84" s="27"/>
      <c r="E84" s="27" t="s">
        <v>30</v>
      </c>
      <c r="F84" s="27" t="s">
        <v>31</v>
      </c>
      <c r="G84" s="27" t="s">
        <v>32</v>
      </c>
      <c r="H84" s="27" t="s">
        <v>33</v>
      </c>
      <c r="I84" s="27" t="s">
        <v>34</v>
      </c>
      <c r="J84" s="27" t="s">
        <v>35</v>
      </c>
      <c r="K84" s="27" t="s">
        <v>36</v>
      </c>
      <c r="L84" s="27" t="s">
        <v>37</v>
      </c>
      <c r="M84" s="27" t="s">
        <v>38</v>
      </c>
      <c r="N84" s="27" t="s">
        <v>39</v>
      </c>
      <c r="O84" s="27" t="s">
        <v>40</v>
      </c>
    </row>
    <row r="85" spans="1:78" hidden="1" x14ac:dyDescent="0.15">
      <c r="B85" s="27"/>
      <c r="C85" s="27"/>
      <c r="D85" s="27"/>
      <c r="E85" s="27" t="str">
        <f>データ!AH6</f>
        <v>【75.60】</v>
      </c>
      <c r="F85" s="27" t="s">
        <v>41</v>
      </c>
      <c r="G85" s="27" t="s">
        <v>41</v>
      </c>
      <c r="H85" s="27" t="str">
        <f>データ!BO6</f>
        <v>【1,074.14】</v>
      </c>
      <c r="I85" s="27" t="str">
        <f>データ!BZ6</f>
        <v>【54.36】</v>
      </c>
      <c r="J85" s="27" t="str">
        <f>データ!CK6</f>
        <v>【296.40】</v>
      </c>
      <c r="K85" s="27" t="str">
        <f>データ!CV6</f>
        <v>【55.95】</v>
      </c>
      <c r="L85" s="27" t="str">
        <f>データ!DG6</f>
        <v>【73.77】</v>
      </c>
      <c r="M85" s="27" t="s">
        <v>42</v>
      </c>
      <c r="N85" s="27" t="s">
        <v>43</v>
      </c>
      <c r="O85" s="27" t="str">
        <f>データ!EN6</f>
        <v>【0.54】</v>
      </c>
    </row>
  </sheetData>
  <sheetProtection algorithmName="SHA-512" hashValue="UEskrniKtPzZTfs4gZrezsteeP1CsTmEYbBUcy16YrNKC/cV6BM4k7trPKsXautiQfx9PihE6lemPvhBA76g3Q==" saltValue="xTCz9qtihgXtBPQR0eI37w==" spinCount="100000" sheet="1" objects="1" scenarios="1" formatCells="0" formatColumns="0" formatRows="0"/>
  <mergeCells count="44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BL64:BZ65"/>
    <mergeCell ref="BL66:BZ82"/>
    <mergeCell ref="BL11:BZ13"/>
    <mergeCell ref="B14:BJ15"/>
    <mergeCell ref="BL14:BZ15"/>
    <mergeCell ref="BL16:BZ44"/>
    <mergeCell ref="BL45:BZ46"/>
    <mergeCell ref="BL47:BZ63"/>
    <mergeCell ref="B60:BJ61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N10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44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45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46</v>
      </c>
      <c r="B3" s="30" t="s">
        <v>47</v>
      </c>
      <c r="C3" s="30" t="s">
        <v>48</v>
      </c>
      <c r="D3" s="30" t="s">
        <v>49</v>
      </c>
      <c r="E3" s="30" t="s">
        <v>50</v>
      </c>
      <c r="F3" s="30" t="s">
        <v>51</v>
      </c>
      <c r="G3" s="30" t="s">
        <v>52</v>
      </c>
      <c r="H3" s="75" t="s">
        <v>53</v>
      </c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7"/>
      <c r="X3" s="81" t="s">
        <v>54</v>
      </c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/>
      <c r="CU3" s="74"/>
      <c r="CV3" s="74"/>
      <c r="CW3" s="74"/>
      <c r="CX3" s="74"/>
      <c r="CY3" s="74"/>
      <c r="CZ3" s="74"/>
      <c r="DA3" s="74"/>
      <c r="DB3" s="74"/>
      <c r="DC3" s="74"/>
      <c r="DD3" s="74"/>
      <c r="DE3" s="74"/>
      <c r="DF3" s="74"/>
      <c r="DG3" s="74"/>
      <c r="DH3" s="74" t="s">
        <v>55</v>
      </c>
      <c r="DI3" s="74"/>
      <c r="DJ3" s="74"/>
      <c r="DK3" s="74"/>
      <c r="DL3" s="74"/>
      <c r="DM3" s="74"/>
      <c r="DN3" s="74"/>
      <c r="DO3" s="74"/>
      <c r="DP3" s="74"/>
      <c r="DQ3" s="74"/>
      <c r="DR3" s="74"/>
      <c r="DS3" s="74"/>
      <c r="DT3" s="74"/>
      <c r="DU3" s="74"/>
      <c r="DV3" s="74"/>
      <c r="DW3" s="74"/>
      <c r="DX3" s="74"/>
      <c r="DY3" s="74"/>
      <c r="DZ3" s="74"/>
      <c r="EA3" s="74"/>
      <c r="EB3" s="74"/>
      <c r="EC3" s="74"/>
      <c r="ED3" s="74"/>
      <c r="EE3" s="74"/>
      <c r="EF3" s="74"/>
      <c r="EG3" s="74"/>
      <c r="EH3" s="74"/>
      <c r="EI3" s="74"/>
      <c r="EJ3" s="74"/>
      <c r="EK3" s="74"/>
      <c r="EL3" s="74"/>
      <c r="EM3" s="74"/>
      <c r="EN3" s="74"/>
    </row>
    <row r="4" spans="1:144" x14ac:dyDescent="0.15">
      <c r="A4" s="29" t="s">
        <v>56</v>
      </c>
      <c r="B4" s="31"/>
      <c r="C4" s="31"/>
      <c r="D4" s="31"/>
      <c r="E4" s="31"/>
      <c r="F4" s="31"/>
      <c r="G4" s="31"/>
      <c r="H4" s="78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80"/>
      <c r="X4" s="74" t="s">
        <v>57</v>
      </c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 t="s">
        <v>58</v>
      </c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 t="s">
        <v>59</v>
      </c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 t="s">
        <v>60</v>
      </c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 t="s">
        <v>61</v>
      </c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 t="s">
        <v>62</v>
      </c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 t="s">
        <v>63</v>
      </c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 t="s">
        <v>64</v>
      </c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 t="s">
        <v>65</v>
      </c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 t="s">
        <v>66</v>
      </c>
      <c r="DT4" s="74"/>
      <c r="DU4" s="74"/>
      <c r="DV4" s="74"/>
      <c r="DW4" s="74"/>
      <c r="DX4" s="74"/>
      <c r="DY4" s="74"/>
      <c r="DZ4" s="74"/>
      <c r="EA4" s="74"/>
      <c r="EB4" s="74"/>
      <c r="EC4" s="74"/>
      <c r="ED4" s="74" t="s">
        <v>67</v>
      </c>
      <c r="EE4" s="74"/>
      <c r="EF4" s="74"/>
      <c r="EG4" s="74"/>
      <c r="EH4" s="74"/>
      <c r="EI4" s="74"/>
      <c r="EJ4" s="74"/>
      <c r="EK4" s="74"/>
      <c r="EL4" s="74"/>
      <c r="EM4" s="74"/>
      <c r="EN4" s="74"/>
    </row>
    <row r="5" spans="1:144" x14ac:dyDescent="0.15">
      <c r="A5" s="29" t="s">
        <v>68</v>
      </c>
      <c r="B5" s="32"/>
      <c r="C5" s="32"/>
      <c r="D5" s="32"/>
      <c r="E5" s="32"/>
      <c r="F5" s="32"/>
      <c r="G5" s="32"/>
      <c r="H5" s="33" t="s">
        <v>69</v>
      </c>
      <c r="I5" s="33" t="s">
        <v>70</v>
      </c>
      <c r="J5" s="33" t="s">
        <v>71</v>
      </c>
      <c r="K5" s="33" t="s">
        <v>72</v>
      </c>
      <c r="L5" s="33" t="s">
        <v>73</v>
      </c>
      <c r="M5" s="33" t="s">
        <v>74</v>
      </c>
      <c r="N5" s="33" t="s">
        <v>75</v>
      </c>
      <c r="O5" s="33" t="s">
        <v>76</v>
      </c>
      <c r="P5" s="33" t="s">
        <v>77</v>
      </c>
      <c r="Q5" s="33" t="s">
        <v>78</v>
      </c>
      <c r="R5" s="33" t="s">
        <v>79</v>
      </c>
      <c r="S5" s="33" t="s">
        <v>80</v>
      </c>
      <c r="T5" s="33" t="s">
        <v>81</v>
      </c>
      <c r="U5" s="33" t="s">
        <v>82</v>
      </c>
      <c r="V5" s="33" t="s">
        <v>83</v>
      </c>
      <c r="W5" s="33" t="s">
        <v>84</v>
      </c>
      <c r="X5" s="33" t="s">
        <v>85</v>
      </c>
      <c r="Y5" s="33" t="s">
        <v>86</v>
      </c>
      <c r="Z5" s="33" t="s">
        <v>87</v>
      </c>
      <c r="AA5" s="33" t="s">
        <v>88</v>
      </c>
      <c r="AB5" s="33" t="s">
        <v>89</v>
      </c>
      <c r="AC5" s="33" t="s">
        <v>90</v>
      </c>
      <c r="AD5" s="33" t="s">
        <v>91</v>
      </c>
      <c r="AE5" s="33" t="s">
        <v>92</v>
      </c>
      <c r="AF5" s="33" t="s">
        <v>93</v>
      </c>
      <c r="AG5" s="33" t="s">
        <v>94</v>
      </c>
      <c r="AH5" s="33" t="s">
        <v>29</v>
      </c>
      <c r="AI5" s="33" t="s">
        <v>85</v>
      </c>
      <c r="AJ5" s="33" t="s">
        <v>86</v>
      </c>
      <c r="AK5" s="33" t="s">
        <v>87</v>
      </c>
      <c r="AL5" s="33" t="s">
        <v>88</v>
      </c>
      <c r="AM5" s="33" t="s">
        <v>89</v>
      </c>
      <c r="AN5" s="33" t="s">
        <v>90</v>
      </c>
      <c r="AO5" s="33" t="s">
        <v>91</v>
      </c>
      <c r="AP5" s="33" t="s">
        <v>92</v>
      </c>
      <c r="AQ5" s="33" t="s">
        <v>93</v>
      </c>
      <c r="AR5" s="33" t="s">
        <v>94</v>
      </c>
      <c r="AS5" s="33" t="s">
        <v>95</v>
      </c>
      <c r="AT5" s="33" t="s">
        <v>85</v>
      </c>
      <c r="AU5" s="33" t="s">
        <v>86</v>
      </c>
      <c r="AV5" s="33" t="s">
        <v>87</v>
      </c>
      <c r="AW5" s="33" t="s">
        <v>88</v>
      </c>
      <c r="AX5" s="33" t="s">
        <v>89</v>
      </c>
      <c r="AY5" s="33" t="s">
        <v>90</v>
      </c>
      <c r="AZ5" s="33" t="s">
        <v>91</v>
      </c>
      <c r="BA5" s="33" t="s">
        <v>92</v>
      </c>
      <c r="BB5" s="33" t="s">
        <v>93</v>
      </c>
      <c r="BC5" s="33" t="s">
        <v>94</v>
      </c>
      <c r="BD5" s="33" t="s">
        <v>95</v>
      </c>
      <c r="BE5" s="33" t="s">
        <v>85</v>
      </c>
      <c r="BF5" s="33" t="s">
        <v>86</v>
      </c>
      <c r="BG5" s="33" t="s">
        <v>87</v>
      </c>
      <c r="BH5" s="33" t="s">
        <v>88</v>
      </c>
      <c r="BI5" s="33" t="s">
        <v>89</v>
      </c>
      <c r="BJ5" s="33" t="s">
        <v>90</v>
      </c>
      <c r="BK5" s="33" t="s">
        <v>91</v>
      </c>
      <c r="BL5" s="33" t="s">
        <v>92</v>
      </c>
      <c r="BM5" s="33" t="s">
        <v>93</v>
      </c>
      <c r="BN5" s="33" t="s">
        <v>94</v>
      </c>
      <c r="BO5" s="33" t="s">
        <v>95</v>
      </c>
      <c r="BP5" s="33" t="s">
        <v>85</v>
      </c>
      <c r="BQ5" s="33" t="s">
        <v>86</v>
      </c>
      <c r="BR5" s="33" t="s">
        <v>87</v>
      </c>
      <c r="BS5" s="33" t="s">
        <v>88</v>
      </c>
      <c r="BT5" s="33" t="s">
        <v>89</v>
      </c>
      <c r="BU5" s="33" t="s">
        <v>90</v>
      </c>
      <c r="BV5" s="33" t="s">
        <v>91</v>
      </c>
      <c r="BW5" s="33" t="s">
        <v>92</v>
      </c>
      <c r="BX5" s="33" t="s">
        <v>93</v>
      </c>
      <c r="BY5" s="33" t="s">
        <v>94</v>
      </c>
      <c r="BZ5" s="33" t="s">
        <v>95</v>
      </c>
      <c r="CA5" s="33" t="s">
        <v>85</v>
      </c>
      <c r="CB5" s="33" t="s">
        <v>86</v>
      </c>
      <c r="CC5" s="33" t="s">
        <v>87</v>
      </c>
      <c r="CD5" s="33" t="s">
        <v>88</v>
      </c>
      <c r="CE5" s="33" t="s">
        <v>89</v>
      </c>
      <c r="CF5" s="33" t="s">
        <v>90</v>
      </c>
      <c r="CG5" s="33" t="s">
        <v>91</v>
      </c>
      <c r="CH5" s="33" t="s">
        <v>92</v>
      </c>
      <c r="CI5" s="33" t="s">
        <v>93</v>
      </c>
      <c r="CJ5" s="33" t="s">
        <v>94</v>
      </c>
      <c r="CK5" s="33" t="s">
        <v>95</v>
      </c>
      <c r="CL5" s="33" t="s">
        <v>85</v>
      </c>
      <c r="CM5" s="33" t="s">
        <v>86</v>
      </c>
      <c r="CN5" s="33" t="s">
        <v>87</v>
      </c>
      <c r="CO5" s="33" t="s">
        <v>88</v>
      </c>
      <c r="CP5" s="33" t="s">
        <v>89</v>
      </c>
      <c r="CQ5" s="33" t="s">
        <v>90</v>
      </c>
      <c r="CR5" s="33" t="s">
        <v>91</v>
      </c>
      <c r="CS5" s="33" t="s">
        <v>92</v>
      </c>
      <c r="CT5" s="33" t="s">
        <v>93</v>
      </c>
      <c r="CU5" s="33" t="s">
        <v>94</v>
      </c>
      <c r="CV5" s="33" t="s">
        <v>95</v>
      </c>
      <c r="CW5" s="33" t="s">
        <v>85</v>
      </c>
      <c r="CX5" s="33" t="s">
        <v>86</v>
      </c>
      <c r="CY5" s="33" t="s">
        <v>87</v>
      </c>
      <c r="CZ5" s="33" t="s">
        <v>88</v>
      </c>
      <c r="DA5" s="33" t="s">
        <v>89</v>
      </c>
      <c r="DB5" s="33" t="s">
        <v>90</v>
      </c>
      <c r="DC5" s="33" t="s">
        <v>91</v>
      </c>
      <c r="DD5" s="33" t="s">
        <v>92</v>
      </c>
      <c r="DE5" s="33" t="s">
        <v>93</v>
      </c>
      <c r="DF5" s="33" t="s">
        <v>94</v>
      </c>
      <c r="DG5" s="33" t="s">
        <v>95</v>
      </c>
      <c r="DH5" s="33" t="s">
        <v>85</v>
      </c>
      <c r="DI5" s="33" t="s">
        <v>86</v>
      </c>
      <c r="DJ5" s="33" t="s">
        <v>87</v>
      </c>
      <c r="DK5" s="33" t="s">
        <v>88</v>
      </c>
      <c r="DL5" s="33" t="s">
        <v>89</v>
      </c>
      <c r="DM5" s="33" t="s">
        <v>90</v>
      </c>
      <c r="DN5" s="33" t="s">
        <v>91</v>
      </c>
      <c r="DO5" s="33" t="s">
        <v>92</v>
      </c>
      <c r="DP5" s="33" t="s">
        <v>93</v>
      </c>
      <c r="DQ5" s="33" t="s">
        <v>94</v>
      </c>
      <c r="DR5" s="33" t="s">
        <v>95</v>
      </c>
      <c r="DS5" s="33" t="s">
        <v>85</v>
      </c>
      <c r="DT5" s="33" t="s">
        <v>86</v>
      </c>
      <c r="DU5" s="33" t="s">
        <v>87</v>
      </c>
      <c r="DV5" s="33" t="s">
        <v>88</v>
      </c>
      <c r="DW5" s="33" t="s">
        <v>89</v>
      </c>
      <c r="DX5" s="33" t="s">
        <v>90</v>
      </c>
      <c r="DY5" s="33" t="s">
        <v>91</v>
      </c>
      <c r="DZ5" s="33" t="s">
        <v>92</v>
      </c>
      <c r="EA5" s="33" t="s">
        <v>93</v>
      </c>
      <c r="EB5" s="33" t="s">
        <v>94</v>
      </c>
      <c r="EC5" s="33" t="s">
        <v>95</v>
      </c>
      <c r="ED5" s="33" t="s">
        <v>85</v>
      </c>
      <c r="EE5" s="33" t="s">
        <v>86</v>
      </c>
      <c r="EF5" s="33" t="s">
        <v>87</v>
      </c>
      <c r="EG5" s="33" t="s">
        <v>88</v>
      </c>
      <c r="EH5" s="33" t="s">
        <v>89</v>
      </c>
      <c r="EI5" s="33" t="s">
        <v>90</v>
      </c>
      <c r="EJ5" s="33" t="s">
        <v>91</v>
      </c>
      <c r="EK5" s="33" t="s">
        <v>92</v>
      </c>
      <c r="EL5" s="33" t="s">
        <v>93</v>
      </c>
      <c r="EM5" s="33" t="s">
        <v>94</v>
      </c>
      <c r="EN5" s="33" t="s">
        <v>95</v>
      </c>
    </row>
    <row r="6" spans="1:144" s="37" customFormat="1" x14ac:dyDescent="0.15">
      <c r="A6" s="29" t="s">
        <v>96</v>
      </c>
      <c r="B6" s="34">
        <f>B7</f>
        <v>2018</v>
      </c>
      <c r="C6" s="34">
        <f t="shared" ref="C6:W6" si="3">C7</f>
        <v>53279</v>
      </c>
      <c r="D6" s="34">
        <f t="shared" si="3"/>
        <v>47</v>
      </c>
      <c r="E6" s="34">
        <f t="shared" si="3"/>
        <v>1</v>
      </c>
      <c r="F6" s="34">
        <f t="shared" si="3"/>
        <v>0</v>
      </c>
      <c r="G6" s="34">
        <f t="shared" si="3"/>
        <v>0</v>
      </c>
      <c r="H6" s="34" t="str">
        <f t="shared" si="3"/>
        <v>秋田県　上小阿仁村</v>
      </c>
      <c r="I6" s="34" t="str">
        <f t="shared" si="3"/>
        <v>法非適用</v>
      </c>
      <c r="J6" s="34" t="str">
        <f t="shared" si="3"/>
        <v>水道事業</v>
      </c>
      <c r="K6" s="34" t="str">
        <f t="shared" si="3"/>
        <v>簡易水道事業</v>
      </c>
      <c r="L6" s="34" t="str">
        <f t="shared" si="3"/>
        <v>D3</v>
      </c>
      <c r="M6" s="34" t="str">
        <f t="shared" si="3"/>
        <v>非設置</v>
      </c>
      <c r="N6" s="35" t="str">
        <f t="shared" si="3"/>
        <v>-</v>
      </c>
      <c r="O6" s="35" t="str">
        <f t="shared" si="3"/>
        <v>該当数値なし</v>
      </c>
      <c r="P6" s="35">
        <f t="shared" si="3"/>
        <v>97.69</v>
      </c>
      <c r="Q6" s="35">
        <f t="shared" si="3"/>
        <v>3240</v>
      </c>
      <c r="R6" s="35">
        <f t="shared" si="3"/>
        <v>2311</v>
      </c>
      <c r="S6" s="35">
        <f t="shared" si="3"/>
        <v>256.72000000000003</v>
      </c>
      <c r="T6" s="35">
        <f t="shared" si="3"/>
        <v>9</v>
      </c>
      <c r="U6" s="35">
        <f t="shared" si="3"/>
        <v>2238</v>
      </c>
      <c r="V6" s="35">
        <f t="shared" si="3"/>
        <v>9.98</v>
      </c>
      <c r="W6" s="35">
        <f t="shared" si="3"/>
        <v>224.25</v>
      </c>
      <c r="X6" s="36">
        <f>IF(X7="",NA(),X7)</f>
        <v>44.72</v>
      </c>
      <c r="Y6" s="36">
        <f t="shared" ref="Y6:AG6" si="4">IF(Y7="",NA(),Y7)</f>
        <v>63.01</v>
      </c>
      <c r="Z6" s="36">
        <f t="shared" si="4"/>
        <v>49.67</v>
      </c>
      <c r="AA6" s="36">
        <f t="shared" si="4"/>
        <v>63.88</v>
      </c>
      <c r="AB6" s="36">
        <f t="shared" si="4"/>
        <v>61.89</v>
      </c>
      <c r="AC6" s="36">
        <f t="shared" si="4"/>
        <v>75.87</v>
      </c>
      <c r="AD6" s="36">
        <f t="shared" si="4"/>
        <v>76.27</v>
      </c>
      <c r="AE6" s="36">
        <f t="shared" si="4"/>
        <v>77.56</v>
      </c>
      <c r="AF6" s="36">
        <f t="shared" si="4"/>
        <v>78.510000000000005</v>
      </c>
      <c r="AG6" s="36">
        <f t="shared" si="4"/>
        <v>77.91</v>
      </c>
      <c r="AH6" s="35" t="str">
        <f>IF(AH7="","",IF(AH7="-","【-】","【"&amp;SUBSTITUTE(TEXT(AH7,"#,##0.00"),"-","△")&amp;"】"))</f>
        <v>【75.60】</v>
      </c>
      <c r="AI6" s="35" t="e">
        <f>IF(AI7="",NA(),AI7)</f>
        <v>#N/A</v>
      </c>
      <c r="AJ6" s="35" t="e">
        <f t="shared" ref="AJ6:AR6" si="5">IF(AJ7="",NA(),AJ7)</f>
        <v>#N/A</v>
      </c>
      <c r="AK6" s="35" t="e">
        <f t="shared" si="5"/>
        <v>#N/A</v>
      </c>
      <c r="AL6" s="35" t="e">
        <f t="shared" si="5"/>
        <v>#N/A</v>
      </c>
      <c r="AM6" s="35" t="e">
        <f t="shared" si="5"/>
        <v>#N/A</v>
      </c>
      <c r="AN6" s="35" t="e">
        <f t="shared" si="5"/>
        <v>#N/A</v>
      </c>
      <c r="AO6" s="35" t="e">
        <f t="shared" si="5"/>
        <v>#N/A</v>
      </c>
      <c r="AP6" s="35" t="e">
        <f t="shared" si="5"/>
        <v>#N/A</v>
      </c>
      <c r="AQ6" s="35" t="e">
        <f t="shared" si="5"/>
        <v>#N/A</v>
      </c>
      <c r="AR6" s="35" t="e">
        <f t="shared" si="5"/>
        <v>#N/A</v>
      </c>
      <c r="AS6" s="35" t="str">
        <f>IF(AS7="","",IF(AS7="-","【-】","【"&amp;SUBSTITUTE(TEXT(AS7,"#,##0.00"),"-","△")&amp;"】"))</f>
        <v/>
      </c>
      <c r="AT6" s="35" t="e">
        <f>IF(AT7="",NA(),AT7)</f>
        <v>#N/A</v>
      </c>
      <c r="AU6" s="35" t="e">
        <f t="shared" ref="AU6:BC6" si="6">IF(AU7="",NA(),AU7)</f>
        <v>#N/A</v>
      </c>
      <c r="AV6" s="35" t="e">
        <f t="shared" si="6"/>
        <v>#N/A</v>
      </c>
      <c r="AW6" s="35" t="e">
        <f t="shared" si="6"/>
        <v>#N/A</v>
      </c>
      <c r="AX6" s="35" t="e">
        <f t="shared" si="6"/>
        <v>#N/A</v>
      </c>
      <c r="AY6" s="35" t="e">
        <f t="shared" si="6"/>
        <v>#N/A</v>
      </c>
      <c r="AZ6" s="35" t="e">
        <f t="shared" si="6"/>
        <v>#N/A</v>
      </c>
      <c r="BA6" s="35" t="e">
        <f t="shared" si="6"/>
        <v>#N/A</v>
      </c>
      <c r="BB6" s="35" t="e">
        <f t="shared" si="6"/>
        <v>#N/A</v>
      </c>
      <c r="BC6" s="35" t="e">
        <f t="shared" si="6"/>
        <v>#N/A</v>
      </c>
      <c r="BD6" s="35" t="str">
        <f>IF(BD7="","",IF(BD7="-","【-】","【"&amp;SUBSTITUTE(TEXT(BD7,"#,##0.00"),"-","△")&amp;"】"))</f>
        <v/>
      </c>
      <c r="BE6" s="36">
        <f>IF(BE7="",NA(),BE7)</f>
        <v>1621.26</v>
      </c>
      <c r="BF6" s="36">
        <f t="shared" ref="BF6:BN6" si="7">IF(BF7="",NA(),BF7)</f>
        <v>1597.51</v>
      </c>
      <c r="BG6" s="36">
        <f t="shared" si="7"/>
        <v>1731.15</v>
      </c>
      <c r="BH6" s="36">
        <f t="shared" si="7"/>
        <v>1679.04</v>
      </c>
      <c r="BI6" s="36">
        <f t="shared" si="7"/>
        <v>1630.42</v>
      </c>
      <c r="BJ6" s="36">
        <f t="shared" si="7"/>
        <v>1125.69</v>
      </c>
      <c r="BK6" s="36">
        <f t="shared" si="7"/>
        <v>1134.67</v>
      </c>
      <c r="BL6" s="36">
        <f t="shared" si="7"/>
        <v>1144.79</v>
      </c>
      <c r="BM6" s="36">
        <f t="shared" si="7"/>
        <v>1061.58</v>
      </c>
      <c r="BN6" s="36">
        <f t="shared" si="7"/>
        <v>1007.7</v>
      </c>
      <c r="BO6" s="35" t="str">
        <f>IF(BO7="","",IF(BO7="-","【-】","【"&amp;SUBSTITUTE(TEXT(BO7,"#,##0.00"),"-","△")&amp;"】"))</f>
        <v>【1,074.14】</v>
      </c>
      <c r="BP6" s="36">
        <f>IF(BP7="",NA(),BP7)</f>
        <v>41.03</v>
      </c>
      <c r="BQ6" s="36">
        <f t="shared" ref="BQ6:BY6" si="8">IF(BQ7="",NA(),BQ7)</f>
        <v>49.09</v>
      </c>
      <c r="BR6" s="36">
        <f t="shared" si="8"/>
        <v>49.18</v>
      </c>
      <c r="BS6" s="36">
        <f t="shared" si="8"/>
        <v>57.57</v>
      </c>
      <c r="BT6" s="36">
        <f t="shared" si="8"/>
        <v>49.83</v>
      </c>
      <c r="BU6" s="36">
        <f t="shared" si="8"/>
        <v>46.48</v>
      </c>
      <c r="BV6" s="36">
        <f t="shared" si="8"/>
        <v>40.6</v>
      </c>
      <c r="BW6" s="36">
        <f t="shared" si="8"/>
        <v>56.04</v>
      </c>
      <c r="BX6" s="36">
        <f t="shared" si="8"/>
        <v>58.52</v>
      </c>
      <c r="BY6" s="36">
        <f t="shared" si="8"/>
        <v>59.22</v>
      </c>
      <c r="BZ6" s="35" t="str">
        <f>IF(BZ7="","",IF(BZ7="-","【-】","【"&amp;SUBSTITUTE(TEXT(BZ7,"#,##0.00"),"-","△")&amp;"】"))</f>
        <v>【54.36】</v>
      </c>
      <c r="CA6" s="36">
        <f>IF(CA7="",NA(),CA7)</f>
        <v>327.92</v>
      </c>
      <c r="CB6" s="36">
        <f t="shared" ref="CB6:CJ6" si="9">IF(CB7="",NA(),CB7)</f>
        <v>336.25</v>
      </c>
      <c r="CC6" s="36">
        <f t="shared" si="9"/>
        <v>344.42</v>
      </c>
      <c r="CD6" s="36">
        <f t="shared" si="9"/>
        <v>293.32</v>
      </c>
      <c r="CE6" s="36">
        <f t="shared" si="9"/>
        <v>338.93</v>
      </c>
      <c r="CF6" s="36">
        <f t="shared" si="9"/>
        <v>376.61</v>
      </c>
      <c r="CG6" s="36">
        <f t="shared" si="9"/>
        <v>440.03</v>
      </c>
      <c r="CH6" s="36">
        <f t="shared" si="9"/>
        <v>304.35000000000002</v>
      </c>
      <c r="CI6" s="36">
        <f t="shared" si="9"/>
        <v>296.3</v>
      </c>
      <c r="CJ6" s="36">
        <f t="shared" si="9"/>
        <v>292.89999999999998</v>
      </c>
      <c r="CK6" s="35" t="str">
        <f>IF(CK7="","",IF(CK7="-","【-】","【"&amp;SUBSTITUTE(TEXT(CK7,"#,##0.00"),"-","△")&amp;"】"))</f>
        <v>【296.40】</v>
      </c>
      <c r="CL6" s="36">
        <f>IF(CL7="",NA(),CL7)</f>
        <v>74.069999999999993</v>
      </c>
      <c r="CM6" s="36">
        <f t="shared" ref="CM6:CU6" si="10">IF(CM7="",NA(),CM7)</f>
        <v>70.239999999999995</v>
      </c>
      <c r="CN6" s="36">
        <f t="shared" si="10"/>
        <v>70.989999999999995</v>
      </c>
      <c r="CO6" s="36">
        <f t="shared" si="10"/>
        <v>72.78</v>
      </c>
      <c r="CP6" s="36">
        <f t="shared" si="10"/>
        <v>76.97</v>
      </c>
      <c r="CQ6" s="36">
        <f t="shared" si="10"/>
        <v>57.43</v>
      </c>
      <c r="CR6" s="36">
        <f t="shared" si="10"/>
        <v>57.29</v>
      </c>
      <c r="CS6" s="36">
        <f t="shared" si="10"/>
        <v>55.9</v>
      </c>
      <c r="CT6" s="36">
        <f t="shared" si="10"/>
        <v>57.3</v>
      </c>
      <c r="CU6" s="36">
        <f t="shared" si="10"/>
        <v>56.76</v>
      </c>
      <c r="CV6" s="35" t="str">
        <f>IF(CV7="","",IF(CV7="-","【-】","【"&amp;SUBSTITUTE(TEXT(CV7,"#,##0.00"),"-","△")&amp;"】"))</f>
        <v>【55.95】</v>
      </c>
      <c r="CW6" s="36">
        <f>IF(CW7="",NA(),CW7)</f>
        <v>95</v>
      </c>
      <c r="CX6" s="36">
        <f t="shared" ref="CX6:DF6" si="11">IF(CX7="",NA(),CX7)</f>
        <v>84.72</v>
      </c>
      <c r="CY6" s="36">
        <f t="shared" si="11"/>
        <v>83.5</v>
      </c>
      <c r="CZ6" s="36">
        <f t="shared" si="11"/>
        <v>85.03</v>
      </c>
      <c r="DA6" s="36">
        <f t="shared" si="11"/>
        <v>78.319999999999993</v>
      </c>
      <c r="DB6" s="36">
        <f t="shared" si="11"/>
        <v>73.83</v>
      </c>
      <c r="DC6" s="36">
        <f t="shared" si="11"/>
        <v>73.69</v>
      </c>
      <c r="DD6" s="36">
        <f t="shared" si="11"/>
        <v>73.28</v>
      </c>
      <c r="DE6" s="36">
        <f t="shared" si="11"/>
        <v>72.42</v>
      </c>
      <c r="DF6" s="36">
        <f t="shared" si="11"/>
        <v>73.069999999999993</v>
      </c>
      <c r="DG6" s="35" t="str">
        <f>IF(DG7="","",IF(DG7="-","【-】","【"&amp;SUBSTITUTE(TEXT(DG7,"#,##0.00"),"-","△")&amp;"】"))</f>
        <v>【73.77】</v>
      </c>
      <c r="DH6" s="35" t="e">
        <f>IF(DH7="",NA(),DH7)</f>
        <v>#N/A</v>
      </c>
      <c r="DI6" s="35" t="e">
        <f t="shared" ref="DI6:DQ6" si="12">IF(DI7="",NA(),DI7)</f>
        <v>#N/A</v>
      </c>
      <c r="DJ6" s="35" t="e">
        <f t="shared" si="12"/>
        <v>#N/A</v>
      </c>
      <c r="DK6" s="35" t="e">
        <f t="shared" si="12"/>
        <v>#N/A</v>
      </c>
      <c r="DL6" s="35" t="e">
        <f t="shared" si="12"/>
        <v>#N/A</v>
      </c>
      <c r="DM6" s="35" t="e">
        <f t="shared" si="12"/>
        <v>#N/A</v>
      </c>
      <c r="DN6" s="35" t="e">
        <f t="shared" si="12"/>
        <v>#N/A</v>
      </c>
      <c r="DO6" s="35" t="e">
        <f t="shared" si="12"/>
        <v>#N/A</v>
      </c>
      <c r="DP6" s="35" t="e">
        <f t="shared" si="12"/>
        <v>#N/A</v>
      </c>
      <c r="DQ6" s="35" t="e">
        <f t="shared" si="12"/>
        <v>#N/A</v>
      </c>
      <c r="DR6" s="35" t="str">
        <f>IF(DR7="","",IF(DR7="-","【-】","【"&amp;SUBSTITUTE(TEXT(DR7,"#,##0.00"),"-","△")&amp;"】"))</f>
        <v/>
      </c>
      <c r="DS6" s="35" t="e">
        <f>IF(DS7="",NA(),DS7)</f>
        <v>#N/A</v>
      </c>
      <c r="DT6" s="35" t="e">
        <f t="shared" ref="DT6:EB6" si="13">IF(DT7="",NA(),DT7)</f>
        <v>#N/A</v>
      </c>
      <c r="DU6" s="35" t="e">
        <f t="shared" si="13"/>
        <v>#N/A</v>
      </c>
      <c r="DV6" s="35" t="e">
        <f t="shared" si="13"/>
        <v>#N/A</v>
      </c>
      <c r="DW6" s="35" t="e">
        <f t="shared" si="13"/>
        <v>#N/A</v>
      </c>
      <c r="DX6" s="35" t="e">
        <f t="shared" si="13"/>
        <v>#N/A</v>
      </c>
      <c r="DY6" s="35" t="e">
        <f t="shared" si="13"/>
        <v>#N/A</v>
      </c>
      <c r="DZ6" s="35" t="e">
        <f t="shared" si="13"/>
        <v>#N/A</v>
      </c>
      <c r="EA6" s="35" t="e">
        <f t="shared" si="13"/>
        <v>#N/A</v>
      </c>
      <c r="EB6" s="35" t="e">
        <f t="shared" si="13"/>
        <v>#N/A</v>
      </c>
      <c r="EC6" s="35" t="str">
        <f>IF(EC7="","",IF(EC7="-","【-】","【"&amp;SUBSTITUTE(TEXT(EC7,"#,##0.00"),"-","△")&amp;"】"))</f>
        <v/>
      </c>
      <c r="ED6" s="35">
        <f>IF(ED7="",NA(),ED7)</f>
        <v>0</v>
      </c>
      <c r="EE6" s="35">
        <f t="shared" ref="EE6:EM6" si="14">IF(EE7="",NA(),EE7)</f>
        <v>0</v>
      </c>
      <c r="EF6" s="35">
        <f t="shared" si="14"/>
        <v>0</v>
      </c>
      <c r="EG6" s="35">
        <f t="shared" si="14"/>
        <v>0</v>
      </c>
      <c r="EH6" s="35">
        <f t="shared" si="14"/>
        <v>0</v>
      </c>
      <c r="EI6" s="36">
        <f t="shared" si="14"/>
        <v>0.69</v>
      </c>
      <c r="EJ6" s="36">
        <f t="shared" si="14"/>
        <v>0.65</v>
      </c>
      <c r="EK6" s="36">
        <f t="shared" si="14"/>
        <v>0.53</v>
      </c>
      <c r="EL6" s="36">
        <f t="shared" si="14"/>
        <v>0.72</v>
      </c>
      <c r="EM6" s="36">
        <f t="shared" si="14"/>
        <v>0.53</v>
      </c>
      <c r="EN6" s="35" t="str">
        <f>IF(EN7="","",IF(EN7="-","【-】","【"&amp;SUBSTITUTE(TEXT(EN7,"#,##0.00"),"-","△")&amp;"】"))</f>
        <v>【0.54】</v>
      </c>
    </row>
    <row r="7" spans="1:144" s="37" customFormat="1" x14ac:dyDescent="0.15">
      <c r="A7" s="29"/>
      <c r="B7" s="38">
        <v>2018</v>
      </c>
      <c r="C7" s="38">
        <v>53279</v>
      </c>
      <c r="D7" s="38">
        <v>47</v>
      </c>
      <c r="E7" s="38">
        <v>1</v>
      </c>
      <c r="F7" s="38">
        <v>0</v>
      </c>
      <c r="G7" s="38">
        <v>0</v>
      </c>
      <c r="H7" s="38" t="s">
        <v>97</v>
      </c>
      <c r="I7" s="38" t="s">
        <v>98</v>
      </c>
      <c r="J7" s="38" t="s">
        <v>99</v>
      </c>
      <c r="K7" s="38" t="s">
        <v>100</v>
      </c>
      <c r="L7" s="38" t="s">
        <v>101</v>
      </c>
      <c r="M7" s="38" t="s">
        <v>102</v>
      </c>
      <c r="N7" s="39" t="s">
        <v>103</v>
      </c>
      <c r="O7" s="39" t="s">
        <v>104</v>
      </c>
      <c r="P7" s="39">
        <v>97.69</v>
      </c>
      <c r="Q7" s="39">
        <v>3240</v>
      </c>
      <c r="R7" s="39">
        <v>2311</v>
      </c>
      <c r="S7" s="39">
        <v>256.72000000000003</v>
      </c>
      <c r="T7" s="39">
        <v>9</v>
      </c>
      <c r="U7" s="39">
        <v>2238</v>
      </c>
      <c r="V7" s="39">
        <v>9.98</v>
      </c>
      <c r="W7" s="39">
        <v>224.25</v>
      </c>
      <c r="X7" s="39">
        <v>44.72</v>
      </c>
      <c r="Y7" s="39">
        <v>63.01</v>
      </c>
      <c r="Z7" s="39">
        <v>49.67</v>
      </c>
      <c r="AA7" s="39">
        <v>63.88</v>
      </c>
      <c r="AB7" s="39">
        <v>61.89</v>
      </c>
      <c r="AC7" s="39">
        <v>75.87</v>
      </c>
      <c r="AD7" s="39">
        <v>76.27</v>
      </c>
      <c r="AE7" s="39">
        <v>77.56</v>
      </c>
      <c r="AF7" s="39">
        <v>78.510000000000005</v>
      </c>
      <c r="AG7" s="39">
        <v>77.91</v>
      </c>
      <c r="AH7" s="39">
        <v>75.599999999999994</v>
      </c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>
        <v>1621.26</v>
      </c>
      <c r="BF7" s="39">
        <v>1597.51</v>
      </c>
      <c r="BG7" s="39">
        <v>1731.15</v>
      </c>
      <c r="BH7" s="39">
        <v>1679.04</v>
      </c>
      <c r="BI7" s="39">
        <v>1630.42</v>
      </c>
      <c r="BJ7" s="39">
        <v>1125.69</v>
      </c>
      <c r="BK7" s="39">
        <v>1134.67</v>
      </c>
      <c r="BL7" s="39">
        <v>1144.79</v>
      </c>
      <c r="BM7" s="39">
        <v>1061.58</v>
      </c>
      <c r="BN7" s="39">
        <v>1007.7</v>
      </c>
      <c r="BO7" s="39">
        <v>1074.1400000000001</v>
      </c>
      <c r="BP7" s="39">
        <v>41.03</v>
      </c>
      <c r="BQ7" s="39">
        <v>49.09</v>
      </c>
      <c r="BR7" s="39">
        <v>49.18</v>
      </c>
      <c r="BS7" s="39">
        <v>57.57</v>
      </c>
      <c r="BT7" s="39">
        <v>49.83</v>
      </c>
      <c r="BU7" s="39">
        <v>46.48</v>
      </c>
      <c r="BV7" s="39">
        <v>40.6</v>
      </c>
      <c r="BW7" s="39">
        <v>56.04</v>
      </c>
      <c r="BX7" s="39">
        <v>58.52</v>
      </c>
      <c r="BY7" s="39">
        <v>59.22</v>
      </c>
      <c r="BZ7" s="39">
        <v>54.36</v>
      </c>
      <c r="CA7" s="39">
        <v>327.92</v>
      </c>
      <c r="CB7" s="39">
        <v>336.25</v>
      </c>
      <c r="CC7" s="39">
        <v>344.42</v>
      </c>
      <c r="CD7" s="39">
        <v>293.32</v>
      </c>
      <c r="CE7" s="39">
        <v>338.93</v>
      </c>
      <c r="CF7" s="39">
        <v>376.61</v>
      </c>
      <c r="CG7" s="39">
        <v>440.03</v>
      </c>
      <c r="CH7" s="39">
        <v>304.35000000000002</v>
      </c>
      <c r="CI7" s="39">
        <v>296.3</v>
      </c>
      <c r="CJ7" s="39">
        <v>292.89999999999998</v>
      </c>
      <c r="CK7" s="39">
        <v>296.39999999999998</v>
      </c>
      <c r="CL7" s="39">
        <v>74.069999999999993</v>
      </c>
      <c r="CM7" s="39">
        <v>70.239999999999995</v>
      </c>
      <c r="CN7" s="39">
        <v>70.989999999999995</v>
      </c>
      <c r="CO7" s="39">
        <v>72.78</v>
      </c>
      <c r="CP7" s="39">
        <v>76.97</v>
      </c>
      <c r="CQ7" s="39">
        <v>57.43</v>
      </c>
      <c r="CR7" s="39">
        <v>57.29</v>
      </c>
      <c r="CS7" s="39">
        <v>55.9</v>
      </c>
      <c r="CT7" s="39">
        <v>57.3</v>
      </c>
      <c r="CU7" s="39">
        <v>56.76</v>
      </c>
      <c r="CV7" s="39">
        <v>55.95</v>
      </c>
      <c r="CW7" s="39">
        <v>95</v>
      </c>
      <c r="CX7" s="39">
        <v>84.72</v>
      </c>
      <c r="CY7" s="39">
        <v>83.5</v>
      </c>
      <c r="CZ7" s="39">
        <v>85.03</v>
      </c>
      <c r="DA7" s="39">
        <v>78.319999999999993</v>
      </c>
      <c r="DB7" s="39">
        <v>73.83</v>
      </c>
      <c r="DC7" s="39">
        <v>73.69</v>
      </c>
      <c r="DD7" s="39">
        <v>73.28</v>
      </c>
      <c r="DE7" s="39">
        <v>72.42</v>
      </c>
      <c r="DF7" s="39">
        <v>73.069999999999993</v>
      </c>
      <c r="DG7" s="39">
        <v>73.77</v>
      </c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>
        <v>0</v>
      </c>
      <c r="EE7" s="39">
        <v>0</v>
      </c>
      <c r="EF7" s="39">
        <v>0</v>
      </c>
      <c r="EG7" s="39">
        <v>0</v>
      </c>
      <c r="EH7" s="39">
        <v>0</v>
      </c>
      <c r="EI7" s="39">
        <v>0.69</v>
      </c>
      <c r="EJ7" s="39">
        <v>0.65</v>
      </c>
      <c r="EK7" s="39">
        <v>0.53</v>
      </c>
      <c r="EL7" s="39">
        <v>0.72</v>
      </c>
      <c r="EM7" s="39">
        <v>0.53</v>
      </c>
      <c r="EN7" s="39">
        <v>0.54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</row>
    <row r="9" spans="1:144" x14ac:dyDescent="0.15">
      <c r="A9" s="41"/>
      <c r="B9" s="41" t="s">
        <v>105</v>
      </c>
      <c r="C9" s="41" t="s">
        <v>106</v>
      </c>
      <c r="D9" s="41" t="s">
        <v>107</v>
      </c>
      <c r="E9" s="41" t="s">
        <v>108</v>
      </c>
      <c r="F9" s="41" t="s">
        <v>109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1" t="s">
        <v>47</v>
      </c>
      <c r="B10" s="42">
        <f>DATEVALUE($B$6-4&amp;"年1月1日")</f>
        <v>41640</v>
      </c>
      <c r="C10" s="42">
        <f>DATEVALUE($B$6-3&amp;"年1月1日")</f>
        <v>42005</v>
      </c>
      <c r="D10" s="42">
        <f>DATEVALUE($B$6-2&amp;"年1月1日")</f>
        <v>42370</v>
      </c>
      <c r="E10" s="42">
        <f>DATEVALUE($B$6-1&amp;"年1月1日")</f>
        <v>42736</v>
      </c>
      <c r="F10" s="42">
        <f>DATEVALUE($B$6&amp;"年1月1日")</f>
        <v>43101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kam0026</cp:lastModifiedBy>
  <dcterms:created xsi:type="dcterms:W3CDTF">2019-12-05T04:35:36Z</dcterms:created>
  <dcterms:modified xsi:type="dcterms:W3CDTF">2020-01-27T04:28:16Z</dcterms:modified>
  <cp:category/>
</cp:coreProperties>
</file>