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ublic\Documents\H24　以前\00　総務課　企画財政班（財政担当）\06　財政関係調査\各種調査\06　地方公営企業関係\地方公営企業\H31\R02.01.10　経営比較分析表（平成３０年度決算）の分析等\03　提出\"/>
    </mc:Choice>
  </mc:AlternateContent>
  <workbookProtection workbookAlgorithmName="SHA-512" workbookHashValue="qKYIeTR4cifzN1o8GkDsDXHzo+N2/GvTgCFTKECCzaRrOH4T7a/PAIPS3wY4BSBgHyT9hZ9FlXaDEFhq7AFYEw==" workbookSaltValue="bZ65wa6Pp15aV0WdUg7HS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<sst xmlns="http://schemas.openxmlformats.org/spreadsheetml/2006/main" count="233" uniqueCount="112">
  <si>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</si>
  <si>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</si>
  <si>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</si>
  <si>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</si>
  <si>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</si>
  <si>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</si>
  <si>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</si>
  <si>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</si>
  <si>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</si>
  <si>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</si>
  <si>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</si>
  <si>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</si>
  <si>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</si>
  <si>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</si>
  <si>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</si>
  <si>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</si>
  <si>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</si>
  <si>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</si>
  <si>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</si>
  <si>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</si>
  <si>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</si>
  <si>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</si>
  <si>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</si>
  <si>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</si>
  <si>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</si>
  <si>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</si>
  <si>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</si>
  <si>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</si>
  <si>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</si>
  <si>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</si>
  <si>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</si>
  <si>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</si>
  <si>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</si>
  <si>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</si>
  <si>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</si>
  <si>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</si>
  <si>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</si>
  <si>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</si>
  <si>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</si>
  <si>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</si>
  <si>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</si>
  <si>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</si>
  <si>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</si>
  <si>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</si>
  <si>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</si>
  <si>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</si>
  <si>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</si>
  <si>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</si>
  <si>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</si>
  <si>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</si>
  <si>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</si>
  <si>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</si>
  <si>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</si>
  <si>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</si>
  <si>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</si>
  <si>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</si>
  <si>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</si>
  <si>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</si>
  <si>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</si>
  <si>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</si>
  <si>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</si>
  <si>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</si>
  <si>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</si>
  <si>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</si>
  <si>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</si>
  <si>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</si>
  <si>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</si>
  <si>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</si>
  <si>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</si>
  <si>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</si>
  <si>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</si>
  <si>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</si>
  <si>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</si>
  <si>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</si>
  <si>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</si>
  <si>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</si>
  <si>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</si>
  <si>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</si>
  <si>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</si>
  <si>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</si>
  <si>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</si>
  <si>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</si>
  <si>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</si>
  <si>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</si>
  <si>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</si>
  <si>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</si>
  <si>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</si>
  <si>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</si>
  <si>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</si>
  <si>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</si>
  <si>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</si>
  <si>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</si>
  <si>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</si>
  <si>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</si>
  <si>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</si>
  <si>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</si>
  <si>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</si>
  <si>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</si>
  <si>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</si>
  <si>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</si>
  <si>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</si>
  <si>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</si>
  <si>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</si>
  <si>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</si>
  <si>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</si>
  <si>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</si>
  <si>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</si>
  <si>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</si>
  <si>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</si>
  <si>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・平成8年度から工事を始め、平成10年度に供用を開始。これまで布設した下水管の総延長（耐用年数50年）は31㎞で、汚水ポンプ（耐用年数15年）7基を設置した。
・汚水ポンプに関しては、今後耐用年数等踏まえ更新する必要があるほか、下水管についても、当面耐用年数は満たしているものの、将来を見据えた管渠更新計画を作成することで計画的な老朽管更新を実施していく必要がある。</t>
    <rPh sb="11" eb="12">
      <t>ハジ</t>
    </rPh>
    <rPh sb="39" eb="40">
      <t>ソウ</t>
    </rPh>
    <rPh sb="74" eb="76">
      <t>セッチ</t>
    </rPh>
    <rPh sb="87" eb="88">
      <t>カン</t>
    </rPh>
    <rPh sb="92" eb="94">
      <t>コンゴ</t>
    </rPh>
    <rPh sb="98" eb="99">
      <t>トウ</t>
    </rPh>
    <rPh sb="99" eb="100">
      <t>フ</t>
    </rPh>
    <rPh sb="106" eb="108">
      <t>ヒツヨウ</t>
    </rPh>
    <rPh sb="123" eb="125">
      <t>トウメン</t>
    </rPh>
    <rPh sb="125" eb="127">
      <t>タイヨウ</t>
    </rPh>
    <rPh sb="127" eb="129">
      <t>ネンスウ</t>
    </rPh>
    <rPh sb="130" eb="131">
      <t>ミ</t>
    </rPh>
    <rPh sb="140" eb="142">
      <t>ショウライ</t>
    </rPh>
    <rPh sb="143" eb="145">
      <t>ミス</t>
    </rPh>
    <rPh sb="177" eb="179">
      <t>ヒツヨウ</t>
    </rPh>
    <phoneticPr fontId="4"/>
  </si>
  <si>
    <t>①収益的収支比率は、処理区域の拡大等により使用者数・料金収入が増加したことから、前年度と比較し2.99％の伸びとなっている。今後も処理区域内における未加入世帯等に対し、下水道接続を促進すべく、普及・啓蒙に取り組んでいきたい。
④企業債残高対事業規模比率に関して、平成26年度は類似団体と比べ良好な数値となっている。これは高利率企業債の繰上償還、料金収入の増加が要因と考えられる。一方、平成27年度以降は、令和2年度の事業完了まで下水道管渠工事が継続することから、類似団体平均値と比べ高い状況が続いている。
⑤経費回収率については、前年度比2.42％の減、全国平均と比較し3.33％下回っている事から、安定的な使用料収入の確保に向け取り組んでいきたい。
⑥汚水処理原価は、類似団体と比較し下回っていることから、効率的な汚水処理が実施できていると捉えている。今後も、引き続きコスト削減に努めていきたい。
⑧水洗化率に関しては、処理区域の拡大により加入者数は増加しているものの、高齢者世帯等加入する際の費用負担が困難な世帯などもあり、依然として未加入世帯が多い状況となっている。</t>
    <rPh sb="17" eb="18">
      <t>トウ</t>
    </rPh>
    <rPh sb="40" eb="43">
      <t>ゼンネンド</t>
    </rPh>
    <rPh sb="62" eb="64">
      <t>コンゴ</t>
    </rPh>
    <rPh sb="69" eb="70">
      <t>ナイ</t>
    </rPh>
    <rPh sb="77" eb="79">
      <t>セタイ</t>
    </rPh>
    <rPh sb="79" eb="80">
      <t>トウ</t>
    </rPh>
    <rPh sb="81" eb="82">
      <t>タイ</t>
    </rPh>
    <rPh sb="84" eb="87">
      <t>ゲスイドウ</t>
    </rPh>
    <rPh sb="87" eb="89">
      <t>セツゾク</t>
    </rPh>
    <rPh sb="90" eb="92">
      <t>ソクシン</t>
    </rPh>
    <rPh sb="96" eb="98">
      <t>フキュウ</t>
    </rPh>
    <rPh sb="99" eb="101">
      <t>ケイモウ</t>
    </rPh>
    <rPh sb="102" eb="103">
      <t>ト</t>
    </rPh>
    <rPh sb="104" eb="105">
      <t>ク</t>
    </rPh>
    <rPh sb="148" eb="150">
      <t>スウチ</t>
    </rPh>
    <rPh sb="183" eb="184">
      <t>カンガ</t>
    </rPh>
    <rPh sb="189" eb="191">
      <t>イッポウ</t>
    </rPh>
    <rPh sb="202" eb="204">
      <t>レイワ</t>
    </rPh>
    <rPh sb="231" eb="233">
      <t>ルイジ</t>
    </rPh>
    <rPh sb="233" eb="235">
      <t>ダンタイ</t>
    </rPh>
    <rPh sb="235" eb="238">
      <t>ヘイキンチ</t>
    </rPh>
    <rPh sb="239" eb="240">
      <t>クラ</t>
    </rPh>
    <rPh sb="241" eb="242">
      <t>タカ</t>
    </rPh>
    <rPh sb="243" eb="245">
      <t>ジョウキョウ</t>
    </rPh>
    <rPh sb="246" eb="247">
      <t>ツヅ</t>
    </rPh>
    <rPh sb="265" eb="269">
      <t>ゼンネンドヒ</t>
    </rPh>
    <rPh sb="275" eb="276">
      <t>ゲン</t>
    </rPh>
    <rPh sb="277" eb="279">
      <t>ゼンコク</t>
    </rPh>
    <rPh sb="279" eb="281">
      <t>ヘイキン</t>
    </rPh>
    <rPh sb="282" eb="284">
      <t>ヒッカウ</t>
    </rPh>
    <rPh sb="290" eb="292">
      <t>シタマワ</t>
    </rPh>
    <rPh sb="296" eb="297">
      <t>コト</t>
    </rPh>
    <rPh sb="300" eb="303">
      <t>アンテイテキ</t>
    </rPh>
    <rPh sb="304" eb="307">
      <t>シヨウリョウ</t>
    </rPh>
    <rPh sb="307" eb="309">
      <t>シュウニュウ</t>
    </rPh>
    <rPh sb="310" eb="312">
      <t>カクホ</t>
    </rPh>
    <rPh sb="313" eb="314">
      <t>ム</t>
    </rPh>
    <rPh sb="315" eb="316">
      <t>ト</t>
    </rPh>
    <rPh sb="317" eb="318">
      <t>ク</t>
    </rPh>
    <rPh sb="340" eb="342">
      <t>ヒカク</t>
    </rPh>
    <rPh sb="343" eb="345">
      <t>シタマワ</t>
    </rPh>
    <rPh sb="354" eb="357">
      <t>コウリツテキ</t>
    </rPh>
    <rPh sb="358" eb="360">
      <t>オスイ</t>
    </rPh>
    <rPh sb="360" eb="362">
      <t>ショリ</t>
    </rPh>
    <rPh sb="363" eb="365">
      <t>ジッシ</t>
    </rPh>
    <rPh sb="371" eb="372">
      <t>トラ</t>
    </rPh>
    <rPh sb="377" eb="379">
      <t>コンゴ</t>
    </rPh>
    <rPh sb="381" eb="382">
      <t>ヒ</t>
    </rPh>
    <rPh sb="383" eb="384">
      <t>ツヅ</t>
    </rPh>
    <rPh sb="424" eb="425">
      <t>スウ</t>
    </rPh>
    <rPh sb="446" eb="447">
      <t>サイ</t>
    </rPh>
    <rPh sb="464" eb="466">
      <t>イゼン</t>
    </rPh>
    <rPh sb="472" eb="474">
      <t>セタイ</t>
    </rPh>
    <phoneticPr fontId="4"/>
  </si>
  <si>
    <r>
      <t>・当町の下水道事業は、平成8年度に工事着手し、平成10年度供用開始。今年度末時点における供用面積は139ha、接続戸数1,001戸、下水管延長31㎞となっており、汚水処理に関しては、隣接する鹿角市と共同処理をしている。
　令和2年度まで建設改良事業（下水道管渠布設事業）が計画されているものの、企業債の償還は平成30年度以降、緩やかに減少する見込みである。
　一方、高齢者を中心に加入時の費用捻出が困難な世帯が多いことから、融資斡旋等利用促進を図ると共に維持管理費の削減に努め、必要に応じ、財源や需要額の将来予測をふまえた料金体系の検討をする必要がある。
　こうした現状を鑑み、国のロードマップに沿った法適化移行に向け、経営状況の明確化、経営の弾力化、経営意識の向上、資産の有効活用等の推進が</t>
    </r>
    <r>
      <rPr>
        <sz val="11"/>
        <color rgb="FFFF0000"/>
        <rFont val="ＭＳ ゴシック"/>
        <family val="3"/>
        <charset val="128"/>
      </rPr>
      <t>喫緊</t>
    </r>
    <r>
      <rPr>
        <sz val="11"/>
        <color theme="1"/>
        <rFont val="ＭＳ ゴシック"/>
        <family val="3"/>
        <charset val="128"/>
      </rPr>
      <t>の課題と捉えている。　</t>
    </r>
    <rPh sb="1" eb="3">
      <t>トウチョウ</t>
    </rPh>
    <rPh sb="19" eb="21">
      <t>チャクシュ</t>
    </rPh>
    <rPh sb="34" eb="35">
      <t>イマ</t>
    </rPh>
    <rPh sb="38" eb="40">
      <t>ジテン</t>
    </rPh>
    <rPh sb="44" eb="46">
      <t>キョウヨウ</t>
    </rPh>
    <rPh sb="91" eb="93">
      <t>リンセツ</t>
    </rPh>
    <rPh sb="111" eb="113">
      <t>レイワ</t>
    </rPh>
    <rPh sb="136" eb="138">
      <t>ケイカク</t>
    </rPh>
    <rPh sb="151" eb="153">
      <t>ショウカン</t>
    </rPh>
    <rPh sb="154" eb="156">
      <t>ヘイセイ</t>
    </rPh>
    <rPh sb="158" eb="160">
      <t>ネンド</t>
    </rPh>
    <rPh sb="160" eb="162">
      <t>イコウ</t>
    </rPh>
    <rPh sb="163" eb="164">
      <t>ユル</t>
    </rPh>
    <rPh sb="167" eb="169">
      <t>ゲンショウ</t>
    </rPh>
    <rPh sb="171" eb="173">
      <t>ミコ</t>
    </rPh>
    <rPh sb="180" eb="182">
      <t>イッポウ</t>
    </rPh>
    <rPh sb="187" eb="189">
      <t>チュウシン</t>
    </rPh>
    <rPh sb="192" eb="193">
      <t>ジ</t>
    </rPh>
    <rPh sb="196" eb="198">
      <t>ネンシュツ</t>
    </rPh>
    <rPh sb="217" eb="219">
      <t>リヨウ</t>
    </rPh>
    <rPh sb="271" eb="273">
      <t>ヒツヨウ</t>
    </rPh>
    <rPh sb="283" eb="285">
      <t>ゲンジョウ</t>
    </rPh>
    <rPh sb="286" eb="287">
      <t>カンガ</t>
    </rPh>
    <rPh sb="289" eb="290">
      <t>クニ</t>
    </rPh>
    <rPh sb="298" eb="299">
      <t>ソ</t>
    </rPh>
    <rPh sb="304" eb="306">
      <t>イコウ</t>
    </rPh>
    <rPh sb="307" eb="308">
      <t>ム</t>
    </rPh>
    <rPh sb="341" eb="342">
      <t>トウ</t>
    </rPh>
    <rPh sb="343" eb="345">
      <t>スイシン</t>
    </rPh>
    <rPh sb="346" eb="348">
      <t>キッキン</t>
    </rPh>
    <rPh sb="349" eb="351">
      <t>カダイ</t>
    </rPh>
    <rPh sb="352" eb="353">
      <t>トラ</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</si>
</sst>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4.21</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51CE-4B4B-B63F-97BC03A22528}"/>
            </c:ext>
          </c:extLst>
        </c:ser>
        <c:dLbls>
          <c:showLegendKey val="0"/>
          <c:showVal val="0"/>
          <c:showCatName val="0"/>
          <c:showSerName val="0"/>
          <c:showPercent val="0"/>
          <c:showBubbleSize val="0"/>
        </c:dLbls>
        <c:gapWidth val="150"/>
        <c:axId val="127423960"/>
        <c:axId val="185688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0.13</c:v>
                </c:pt>
                <c:pt idx="4">
                  <c:v>0.12</c:v>
                </c:pt>
              </c:numCache>
            </c:numRef>
          </c:val>
          <c:smooth val="0"/>
          <c:extLst xmlns:c16r2="http://schemas.microsoft.com/office/drawing/2015/06/chart">
            <c:ext xmlns:c16="http://schemas.microsoft.com/office/drawing/2014/chart" uri="{C3380CC4-5D6E-409C-BE32-E72D297353CC}">
              <c16:uniqueId val="{00000001-51CE-4B4B-B63F-97BC03A22528}"/>
            </c:ext>
          </c:extLst>
        </c:ser>
        <c:dLbls>
          <c:showLegendKey val="0"/>
          <c:showVal val="0"/>
          <c:showCatName val="0"/>
          <c:showSerName val="0"/>
          <c:showPercent val="0"/>
          <c:showBubbleSize val="0"/>
        </c:dLbls>
        <c:marker val="1"/>
        <c:smooth val="0"/>
        <c:axId val="127423960"/>
        <c:axId val="185688920"/>
      </c:lineChart>
      <c:dateAx>
        <c:axId val="127423960"/>
        <c:scaling>
          <c:orientation val="minMax"/>
        </c:scaling>
        <c:delete val="1"/>
        <c:axPos val="b"/>
        <c:numFmt formatCode="ge" sourceLinked="1"/>
        <c:majorTickMark val="none"/>
        <c:minorTickMark val="none"/>
        <c:tickLblPos val="none"/>
        <c:crossAx val="185688920"/>
        <c:crosses val="autoZero"/>
        <c:auto val="1"/>
        <c:lblOffset val="100"/>
        <c:baseTimeUnit val="years"/>
      </c:dateAx>
      <c:valAx>
        <c:axId val="185688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423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F94-4172-8723-4413F634776B}"/>
            </c:ext>
          </c:extLst>
        </c:ser>
        <c:dLbls>
          <c:showLegendKey val="0"/>
          <c:showVal val="0"/>
          <c:showCatName val="0"/>
          <c:showSerName val="0"/>
          <c:showPercent val="0"/>
          <c:showBubbleSize val="0"/>
        </c:dLbls>
        <c:gapWidth val="150"/>
        <c:axId val="186083456"/>
        <c:axId val="186083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50.24</c:v>
                </c:pt>
                <c:pt idx="4">
                  <c:v>49.68</c:v>
                </c:pt>
              </c:numCache>
            </c:numRef>
          </c:val>
          <c:smooth val="0"/>
          <c:extLst xmlns:c16r2="http://schemas.microsoft.com/office/drawing/2015/06/chart">
            <c:ext xmlns:c16="http://schemas.microsoft.com/office/drawing/2014/chart" uri="{C3380CC4-5D6E-409C-BE32-E72D297353CC}">
              <c16:uniqueId val="{00000001-6F94-4172-8723-4413F634776B}"/>
            </c:ext>
          </c:extLst>
        </c:ser>
        <c:dLbls>
          <c:showLegendKey val="0"/>
          <c:showVal val="0"/>
          <c:showCatName val="0"/>
          <c:showSerName val="0"/>
          <c:showPercent val="0"/>
          <c:showBubbleSize val="0"/>
        </c:dLbls>
        <c:marker val="1"/>
        <c:smooth val="0"/>
        <c:axId val="186083456"/>
        <c:axId val="186083848"/>
      </c:lineChart>
      <c:dateAx>
        <c:axId val="186083456"/>
        <c:scaling>
          <c:orientation val="minMax"/>
        </c:scaling>
        <c:delete val="1"/>
        <c:axPos val="b"/>
        <c:numFmt formatCode="ge" sourceLinked="1"/>
        <c:majorTickMark val="none"/>
        <c:minorTickMark val="none"/>
        <c:tickLblPos val="none"/>
        <c:crossAx val="186083848"/>
        <c:crosses val="autoZero"/>
        <c:auto val="1"/>
        <c:lblOffset val="100"/>
        <c:baseTimeUnit val="years"/>
      </c:dateAx>
      <c:valAx>
        <c:axId val="186083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8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77.400000000000006</c:v>
                </c:pt>
                <c:pt idx="1">
                  <c:v>82.27</c:v>
                </c:pt>
                <c:pt idx="2">
                  <c:v>83.89</c:v>
                </c:pt>
                <c:pt idx="3">
                  <c:v>75.2</c:v>
                </c:pt>
                <c:pt idx="4">
                  <c:v>75.930000000000007</c:v>
                </c:pt>
              </c:numCache>
            </c:numRef>
          </c:val>
          <c:extLst xmlns:c16r2="http://schemas.microsoft.com/office/drawing/2015/06/chart">
            <c:ext xmlns:c16="http://schemas.microsoft.com/office/drawing/2014/chart" uri="{C3380CC4-5D6E-409C-BE32-E72D297353CC}">
              <c16:uniqueId val="{00000000-5446-4219-955F-30A5C2FB46B7}"/>
            </c:ext>
          </c:extLst>
        </c:ser>
        <c:dLbls>
          <c:showLegendKey val="0"/>
          <c:showVal val="0"/>
          <c:showCatName val="0"/>
          <c:showSerName val="0"/>
          <c:showPercent val="0"/>
          <c:showBubbleSize val="0"/>
        </c:dLbls>
        <c:gapWidth val="150"/>
        <c:axId val="186085024"/>
        <c:axId val="186085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84.17</c:v>
                </c:pt>
                <c:pt idx="4">
                  <c:v>83.35</c:v>
                </c:pt>
              </c:numCache>
            </c:numRef>
          </c:val>
          <c:smooth val="0"/>
          <c:extLst xmlns:c16r2="http://schemas.microsoft.com/office/drawing/2015/06/chart">
            <c:ext xmlns:c16="http://schemas.microsoft.com/office/drawing/2014/chart" uri="{C3380CC4-5D6E-409C-BE32-E72D297353CC}">
              <c16:uniqueId val="{00000001-5446-4219-955F-30A5C2FB46B7}"/>
            </c:ext>
          </c:extLst>
        </c:ser>
        <c:dLbls>
          <c:showLegendKey val="0"/>
          <c:showVal val="0"/>
          <c:showCatName val="0"/>
          <c:showSerName val="0"/>
          <c:showPercent val="0"/>
          <c:showBubbleSize val="0"/>
        </c:dLbls>
        <c:marker val="1"/>
        <c:smooth val="0"/>
        <c:axId val="186085024"/>
        <c:axId val="186085416"/>
      </c:lineChart>
      <c:dateAx>
        <c:axId val="186085024"/>
        <c:scaling>
          <c:orientation val="minMax"/>
        </c:scaling>
        <c:delete val="1"/>
        <c:axPos val="b"/>
        <c:numFmt formatCode="ge" sourceLinked="1"/>
        <c:majorTickMark val="none"/>
        <c:minorTickMark val="none"/>
        <c:tickLblPos val="none"/>
        <c:crossAx val="186085416"/>
        <c:crosses val="autoZero"/>
        <c:auto val="1"/>
        <c:lblOffset val="100"/>
        <c:baseTimeUnit val="years"/>
      </c:dateAx>
      <c:valAx>
        <c:axId val="186085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8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78.89</c:v>
                </c:pt>
                <c:pt idx="1">
                  <c:v>79.790000000000006</c:v>
                </c:pt>
                <c:pt idx="2">
                  <c:v>76.62</c:v>
                </c:pt>
                <c:pt idx="3">
                  <c:v>83.53</c:v>
                </c:pt>
                <c:pt idx="4">
                  <c:v>86.52</c:v>
                </c:pt>
              </c:numCache>
            </c:numRef>
          </c:val>
          <c:extLst xmlns:c16r2="http://schemas.microsoft.com/office/drawing/2015/06/chart">
            <c:ext xmlns:c16="http://schemas.microsoft.com/office/drawing/2014/chart" uri="{C3380CC4-5D6E-409C-BE32-E72D297353CC}">
              <c16:uniqueId val="{00000000-D264-4B20-A4C3-C22F1F2D3812}"/>
            </c:ext>
          </c:extLst>
        </c:ser>
        <c:dLbls>
          <c:showLegendKey val="0"/>
          <c:showVal val="0"/>
          <c:showCatName val="0"/>
          <c:showSerName val="0"/>
          <c:showPercent val="0"/>
          <c:showBubbleSize val="0"/>
        </c:dLbls>
        <c:gapWidth val="150"/>
        <c:axId val="185766696"/>
        <c:axId val="185769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264-4B20-A4C3-C22F1F2D3812}"/>
            </c:ext>
          </c:extLst>
        </c:ser>
        <c:dLbls>
          <c:showLegendKey val="0"/>
          <c:showVal val="0"/>
          <c:showCatName val="0"/>
          <c:showSerName val="0"/>
          <c:showPercent val="0"/>
          <c:showBubbleSize val="0"/>
        </c:dLbls>
        <c:marker val="1"/>
        <c:smooth val="0"/>
        <c:axId val="185766696"/>
        <c:axId val="185769128"/>
      </c:lineChart>
      <c:dateAx>
        <c:axId val="185766696"/>
        <c:scaling>
          <c:orientation val="minMax"/>
        </c:scaling>
        <c:delete val="1"/>
        <c:axPos val="b"/>
        <c:numFmt formatCode="ge" sourceLinked="1"/>
        <c:majorTickMark val="none"/>
        <c:minorTickMark val="none"/>
        <c:tickLblPos val="none"/>
        <c:crossAx val="185769128"/>
        <c:crosses val="autoZero"/>
        <c:auto val="1"/>
        <c:lblOffset val="100"/>
        <c:baseTimeUnit val="years"/>
      </c:dateAx>
      <c:valAx>
        <c:axId val="185769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766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309-480B-AFDF-F38505081A3B}"/>
            </c:ext>
          </c:extLst>
        </c:ser>
        <c:dLbls>
          <c:showLegendKey val="0"/>
          <c:showVal val="0"/>
          <c:showCatName val="0"/>
          <c:showSerName val="0"/>
          <c:showPercent val="0"/>
          <c:showBubbleSize val="0"/>
        </c:dLbls>
        <c:gapWidth val="150"/>
        <c:axId val="185809336"/>
        <c:axId val="185811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309-480B-AFDF-F38505081A3B}"/>
            </c:ext>
          </c:extLst>
        </c:ser>
        <c:dLbls>
          <c:showLegendKey val="0"/>
          <c:showVal val="0"/>
          <c:showCatName val="0"/>
          <c:showSerName val="0"/>
          <c:showPercent val="0"/>
          <c:showBubbleSize val="0"/>
        </c:dLbls>
        <c:marker val="1"/>
        <c:smooth val="0"/>
        <c:axId val="185809336"/>
        <c:axId val="185811768"/>
      </c:lineChart>
      <c:dateAx>
        <c:axId val="185809336"/>
        <c:scaling>
          <c:orientation val="minMax"/>
        </c:scaling>
        <c:delete val="1"/>
        <c:axPos val="b"/>
        <c:numFmt formatCode="ge" sourceLinked="1"/>
        <c:majorTickMark val="none"/>
        <c:minorTickMark val="none"/>
        <c:tickLblPos val="none"/>
        <c:crossAx val="185811768"/>
        <c:crosses val="autoZero"/>
        <c:auto val="1"/>
        <c:lblOffset val="100"/>
        <c:baseTimeUnit val="years"/>
      </c:dateAx>
      <c:valAx>
        <c:axId val="185811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09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1B5-4102-B721-0F9C51397EF6}"/>
            </c:ext>
          </c:extLst>
        </c:ser>
        <c:dLbls>
          <c:showLegendKey val="0"/>
          <c:showVal val="0"/>
          <c:showCatName val="0"/>
          <c:showSerName val="0"/>
          <c:showPercent val="0"/>
          <c:showBubbleSize val="0"/>
        </c:dLbls>
        <c:gapWidth val="150"/>
        <c:axId val="185852944"/>
        <c:axId val="185853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1B5-4102-B721-0F9C51397EF6}"/>
            </c:ext>
          </c:extLst>
        </c:ser>
        <c:dLbls>
          <c:showLegendKey val="0"/>
          <c:showVal val="0"/>
          <c:showCatName val="0"/>
          <c:showSerName val="0"/>
          <c:showPercent val="0"/>
          <c:showBubbleSize val="0"/>
        </c:dLbls>
        <c:marker val="1"/>
        <c:smooth val="0"/>
        <c:axId val="185852944"/>
        <c:axId val="185853328"/>
      </c:lineChart>
      <c:dateAx>
        <c:axId val="185852944"/>
        <c:scaling>
          <c:orientation val="minMax"/>
        </c:scaling>
        <c:delete val="1"/>
        <c:axPos val="b"/>
        <c:numFmt formatCode="ge" sourceLinked="1"/>
        <c:majorTickMark val="none"/>
        <c:minorTickMark val="none"/>
        <c:tickLblPos val="none"/>
        <c:crossAx val="185853328"/>
        <c:crosses val="autoZero"/>
        <c:auto val="1"/>
        <c:lblOffset val="100"/>
        <c:baseTimeUnit val="years"/>
      </c:dateAx>
      <c:valAx>
        <c:axId val="185853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5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0B0-47F8-88D4-FD89C020EAB2}"/>
            </c:ext>
          </c:extLst>
        </c:ser>
        <c:dLbls>
          <c:showLegendKey val="0"/>
          <c:showVal val="0"/>
          <c:showCatName val="0"/>
          <c:showSerName val="0"/>
          <c:showPercent val="0"/>
          <c:showBubbleSize val="0"/>
        </c:dLbls>
        <c:gapWidth val="150"/>
        <c:axId val="127438520"/>
        <c:axId val="127438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0B0-47F8-88D4-FD89C020EAB2}"/>
            </c:ext>
          </c:extLst>
        </c:ser>
        <c:dLbls>
          <c:showLegendKey val="0"/>
          <c:showVal val="0"/>
          <c:showCatName val="0"/>
          <c:showSerName val="0"/>
          <c:showPercent val="0"/>
          <c:showBubbleSize val="0"/>
        </c:dLbls>
        <c:marker val="1"/>
        <c:smooth val="0"/>
        <c:axId val="127438520"/>
        <c:axId val="127438912"/>
      </c:lineChart>
      <c:dateAx>
        <c:axId val="127438520"/>
        <c:scaling>
          <c:orientation val="minMax"/>
        </c:scaling>
        <c:delete val="1"/>
        <c:axPos val="b"/>
        <c:numFmt formatCode="ge" sourceLinked="1"/>
        <c:majorTickMark val="none"/>
        <c:minorTickMark val="none"/>
        <c:tickLblPos val="none"/>
        <c:crossAx val="127438912"/>
        <c:crosses val="autoZero"/>
        <c:auto val="1"/>
        <c:lblOffset val="100"/>
        <c:baseTimeUnit val="years"/>
      </c:dateAx>
      <c:valAx>
        <c:axId val="12743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438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94B-41FC-9868-281463BBF541}"/>
            </c:ext>
          </c:extLst>
        </c:ser>
        <c:dLbls>
          <c:showLegendKey val="0"/>
          <c:showVal val="0"/>
          <c:showCatName val="0"/>
          <c:showSerName val="0"/>
          <c:showPercent val="0"/>
          <c:showBubbleSize val="0"/>
        </c:dLbls>
        <c:gapWidth val="150"/>
        <c:axId val="127440088"/>
        <c:axId val="127440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94B-41FC-9868-281463BBF541}"/>
            </c:ext>
          </c:extLst>
        </c:ser>
        <c:dLbls>
          <c:showLegendKey val="0"/>
          <c:showVal val="0"/>
          <c:showCatName val="0"/>
          <c:showSerName val="0"/>
          <c:showPercent val="0"/>
          <c:showBubbleSize val="0"/>
        </c:dLbls>
        <c:marker val="1"/>
        <c:smooth val="0"/>
        <c:axId val="127440088"/>
        <c:axId val="127440480"/>
      </c:lineChart>
      <c:dateAx>
        <c:axId val="127440088"/>
        <c:scaling>
          <c:orientation val="minMax"/>
        </c:scaling>
        <c:delete val="1"/>
        <c:axPos val="b"/>
        <c:numFmt formatCode="ge" sourceLinked="1"/>
        <c:majorTickMark val="none"/>
        <c:minorTickMark val="none"/>
        <c:tickLblPos val="none"/>
        <c:crossAx val="127440480"/>
        <c:crosses val="autoZero"/>
        <c:auto val="1"/>
        <c:lblOffset val="100"/>
        <c:baseTimeUnit val="years"/>
      </c:dateAx>
      <c:valAx>
        <c:axId val="12744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440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603.25</c:v>
                </c:pt>
                <c:pt idx="1">
                  <c:v>1706.27</c:v>
                </c:pt>
                <c:pt idx="2">
                  <c:v>1632.73</c:v>
                </c:pt>
                <c:pt idx="3">
                  <c:v>1598.7</c:v>
                </c:pt>
                <c:pt idx="4">
                  <c:v>1639.89</c:v>
                </c:pt>
              </c:numCache>
            </c:numRef>
          </c:val>
          <c:extLst xmlns:c16r2="http://schemas.microsoft.com/office/drawing/2015/06/chart">
            <c:ext xmlns:c16="http://schemas.microsoft.com/office/drawing/2014/chart" uri="{C3380CC4-5D6E-409C-BE32-E72D297353CC}">
              <c16:uniqueId val="{00000000-D9CD-4134-BEDA-227C0F4917BF}"/>
            </c:ext>
          </c:extLst>
        </c:ser>
        <c:dLbls>
          <c:showLegendKey val="0"/>
          <c:showVal val="0"/>
          <c:showCatName val="0"/>
          <c:showSerName val="0"/>
          <c:showPercent val="0"/>
          <c:showBubbleSize val="0"/>
        </c:dLbls>
        <c:gapWidth val="150"/>
        <c:axId val="127438128"/>
        <c:axId val="127437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1124.26</c:v>
                </c:pt>
                <c:pt idx="4">
                  <c:v>1048.23</c:v>
                </c:pt>
              </c:numCache>
            </c:numRef>
          </c:val>
          <c:smooth val="0"/>
          <c:extLst xmlns:c16r2="http://schemas.microsoft.com/office/drawing/2015/06/chart">
            <c:ext xmlns:c16="http://schemas.microsoft.com/office/drawing/2014/chart" uri="{C3380CC4-5D6E-409C-BE32-E72D297353CC}">
              <c16:uniqueId val="{00000001-D9CD-4134-BEDA-227C0F4917BF}"/>
            </c:ext>
          </c:extLst>
        </c:ser>
        <c:dLbls>
          <c:showLegendKey val="0"/>
          <c:showVal val="0"/>
          <c:showCatName val="0"/>
          <c:showSerName val="0"/>
          <c:showPercent val="0"/>
          <c:showBubbleSize val="0"/>
        </c:dLbls>
        <c:marker val="1"/>
        <c:smooth val="0"/>
        <c:axId val="127438128"/>
        <c:axId val="127437736"/>
      </c:lineChart>
      <c:dateAx>
        <c:axId val="127438128"/>
        <c:scaling>
          <c:orientation val="minMax"/>
        </c:scaling>
        <c:delete val="1"/>
        <c:axPos val="b"/>
        <c:numFmt formatCode="ge" sourceLinked="1"/>
        <c:majorTickMark val="none"/>
        <c:minorTickMark val="none"/>
        <c:tickLblPos val="none"/>
        <c:crossAx val="127437736"/>
        <c:crosses val="autoZero"/>
        <c:auto val="1"/>
        <c:lblOffset val="100"/>
        <c:baseTimeUnit val="years"/>
      </c:dateAx>
      <c:valAx>
        <c:axId val="127437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43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82.69</c:v>
                </c:pt>
                <c:pt idx="1">
                  <c:v>74.849999999999994</c:v>
                </c:pt>
                <c:pt idx="2">
                  <c:v>71.2</c:v>
                </c:pt>
                <c:pt idx="3">
                  <c:v>100</c:v>
                </c:pt>
                <c:pt idx="4">
                  <c:v>97.58</c:v>
                </c:pt>
              </c:numCache>
            </c:numRef>
          </c:val>
          <c:extLst xmlns:c16r2="http://schemas.microsoft.com/office/drawing/2015/06/chart">
            <c:ext xmlns:c16="http://schemas.microsoft.com/office/drawing/2014/chart" uri="{C3380CC4-5D6E-409C-BE32-E72D297353CC}">
              <c16:uniqueId val="{00000000-686E-4ADE-8BA1-650726F2591A}"/>
            </c:ext>
          </c:extLst>
        </c:ser>
        <c:dLbls>
          <c:showLegendKey val="0"/>
          <c:showVal val="0"/>
          <c:showCatName val="0"/>
          <c:showSerName val="0"/>
          <c:showPercent val="0"/>
          <c:showBubbleSize val="0"/>
        </c:dLbls>
        <c:gapWidth val="150"/>
        <c:axId val="127441656"/>
        <c:axId val="127442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80.58</c:v>
                </c:pt>
                <c:pt idx="4">
                  <c:v>78.92</c:v>
                </c:pt>
              </c:numCache>
            </c:numRef>
          </c:val>
          <c:smooth val="0"/>
          <c:extLst xmlns:c16r2="http://schemas.microsoft.com/office/drawing/2015/06/chart">
            <c:ext xmlns:c16="http://schemas.microsoft.com/office/drawing/2014/chart" uri="{C3380CC4-5D6E-409C-BE32-E72D297353CC}">
              <c16:uniqueId val="{00000001-686E-4ADE-8BA1-650726F2591A}"/>
            </c:ext>
          </c:extLst>
        </c:ser>
        <c:dLbls>
          <c:showLegendKey val="0"/>
          <c:showVal val="0"/>
          <c:showCatName val="0"/>
          <c:showSerName val="0"/>
          <c:showPercent val="0"/>
          <c:showBubbleSize val="0"/>
        </c:dLbls>
        <c:marker val="1"/>
        <c:smooth val="0"/>
        <c:axId val="127441656"/>
        <c:axId val="127442048"/>
      </c:lineChart>
      <c:dateAx>
        <c:axId val="127441656"/>
        <c:scaling>
          <c:orientation val="minMax"/>
        </c:scaling>
        <c:delete val="1"/>
        <c:axPos val="b"/>
        <c:numFmt formatCode="ge" sourceLinked="1"/>
        <c:majorTickMark val="none"/>
        <c:minorTickMark val="none"/>
        <c:tickLblPos val="none"/>
        <c:crossAx val="127442048"/>
        <c:crosses val="autoZero"/>
        <c:auto val="1"/>
        <c:lblOffset val="100"/>
        <c:baseTimeUnit val="years"/>
      </c:dateAx>
      <c:valAx>
        <c:axId val="127442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441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241.47</c:v>
                </c:pt>
                <c:pt idx="1">
                  <c:v>268.08</c:v>
                </c:pt>
                <c:pt idx="2">
                  <c:v>283.58999999999997</c:v>
                </c:pt>
                <c:pt idx="3">
                  <c:v>199.71</c:v>
                </c:pt>
                <c:pt idx="4">
                  <c:v>205.92</c:v>
                </c:pt>
              </c:numCache>
            </c:numRef>
          </c:val>
          <c:extLst xmlns:c16r2="http://schemas.microsoft.com/office/drawing/2015/06/chart">
            <c:ext xmlns:c16="http://schemas.microsoft.com/office/drawing/2014/chart" uri="{C3380CC4-5D6E-409C-BE32-E72D297353CC}">
              <c16:uniqueId val="{00000000-8900-4236-B817-F0FD98B0C1AF}"/>
            </c:ext>
          </c:extLst>
        </c:ser>
        <c:dLbls>
          <c:showLegendKey val="0"/>
          <c:showVal val="0"/>
          <c:showCatName val="0"/>
          <c:showSerName val="0"/>
          <c:showPercent val="0"/>
          <c:showBubbleSize val="0"/>
        </c:dLbls>
        <c:gapWidth val="150"/>
        <c:axId val="186081888"/>
        <c:axId val="186082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216.21</c:v>
                </c:pt>
                <c:pt idx="4">
                  <c:v>220.31</c:v>
                </c:pt>
              </c:numCache>
            </c:numRef>
          </c:val>
          <c:smooth val="0"/>
          <c:extLst xmlns:c16r2="http://schemas.microsoft.com/office/drawing/2015/06/chart">
            <c:ext xmlns:c16="http://schemas.microsoft.com/office/drawing/2014/chart" uri="{C3380CC4-5D6E-409C-BE32-E72D297353CC}">
              <c16:uniqueId val="{00000001-8900-4236-B817-F0FD98B0C1AF}"/>
            </c:ext>
          </c:extLst>
        </c:ser>
        <c:dLbls>
          <c:showLegendKey val="0"/>
          <c:showVal val="0"/>
          <c:showCatName val="0"/>
          <c:showSerName val="0"/>
          <c:showPercent val="0"/>
          <c:showBubbleSize val="0"/>
        </c:dLbls>
        <c:marker val="1"/>
        <c:smooth val="0"/>
        <c:axId val="186081888"/>
        <c:axId val="186082280"/>
      </c:lineChart>
      <c:dateAx>
        <c:axId val="186081888"/>
        <c:scaling>
          <c:orientation val="minMax"/>
        </c:scaling>
        <c:delete val="1"/>
        <c:axPos val="b"/>
        <c:numFmt formatCode="ge" sourceLinked="1"/>
        <c:majorTickMark val="none"/>
        <c:minorTickMark val="none"/>
        <c:tickLblPos val="none"/>
        <c:crossAx val="186082280"/>
        <c:crosses val="autoZero"/>
        <c:auto val="1"/>
        <c:lblOffset val="100"/>
        <c:baseTimeUnit val="years"/>
      </c:dateAx>
      <c:valAx>
        <c:axId val="186082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8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CC78" sqref="CC7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小坂町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tr">
        <f>データ!$M$6</f>
        <v>非設置</v>
      </c>
      <c r="AE8" s="49"/>
      <c r="AF8" s="49"/>
      <c r="AG8" s="49"/>
      <c r="AH8" s="49"/>
      <c r="AI8" s="49"/>
      <c r="AJ8" s="49"/>
      <c r="AK8" s="3"/>
      <c r="AL8" s="50">
        <f>データ!S6</f>
        <v>5114</v>
      </c>
      <c r="AM8" s="50"/>
      <c r="AN8" s="50"/>
      <c r="AO8" s="50"/>
      <c r="AP8" s="50"/>
      <c r="AQ8" s="50"/>
      <c r="AR8" s="50"/>
      <c r="AS8" s="50"/>
      <c r="AT8" s="45">
        <f>データ!T6</f>
        <v>201.7</v>
      </c>
      <c r="AU8" s="45"/>
      <c r="AV8" s="45"/>
      <c r="AW8" s="45"/>
      <c r="AX8" s="45"/>
      <c r="AY8" s="45"/>
      <c r="AZ8" s="45"/>
      <c r="BA8" s="45"/>
      <c r="BB8" s="45">
        <f>データ!U6</f>
        <v>25.35</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66.81</v>
      </c>
      <c r="Q10" s="45"/>
      <c r="R10" s="45"/>
      <c r="S10" s="45"/>
      <c r="T10" s="45"/>
      <c r="U10" s="45"/>
      <c r="V10" s="45"/>
      <c r="W10" s="45">
        <f>データ!Q6</f>
        <v>95.1</v>
      </c>
      <c r="X10" s="45"/>
      <c r="Y10" s="45"/>
      <c r="Z10" s="45"/>
      <c r="AA10" s="45"/>
      <c r="AB10" s="45"/>
      <c r="AC10" s="45"/>
      <c r="AD10" s="50">
        <f>データ!R6</f>
        <v>3780</v>
      </c>
      <c r="AE10" s="50"/>
      <c r="AF10" s="50"/>
      <c r="AG10" s="50"/>
      <c r="AH10" s="50"/>
      <c r="AI10" s="50"/>
      <c r="AJ10" s="50"/>
      <c r="AK10" s="2"/>
      <c r="AL10" s="50">
        <f>データ!V6</f>
        <v>3390</v>
      </c>
      <c r="AM10" s="50"/>
      <c r="AN10" s="50"/>
      <c r="AO10" s="50"/>
      <c r="AP10" s="50"/>
      <c r="AQ10" s="50"/>
      <c r="AR10" s="50"/>
      <c r="AS10" s="50"/>
      <c r="AT10" s="45">
        <f>データ!W6</f>
        <v>1.39</v>
      </c>
      <c r="AU10" s="45"/>
      <c r="AV10" s="45"/>
      <c r="AW10" s="45"/>
      <c r="AX10" s="45"/>
      <c r="AY10" s="45"/>
      <c r="AZ10" s="45"/>
      <c r="BA10" s="45"/>
      <c r="BB10" s="45">
        <f>データ!X6</f>
        <v>2438.85</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110</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109</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43</v>
      </c>
      <c r="O86" s="26" t="str">
        <f>データ!EO6</f>
        <v>【0.23】</v>
      </c>
    </row>
  </sheetData>
  <sheetProtection algorithmName="SHA-512" hashValue="PG1/02SbKbJQy5dBCP6jR1uyVIp1XANPI+N1My6JKxBx4HAo4AED+iQJFDiynuGzgbecdc91Qxpgd2X6mTiDmA==" saltValue="KSchY/5eBTWrehiPTrVn6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2018</v>
      </c>
      <c r="C6" s="33">
        <f t="shared" ref="C6:X6" si="3">C7</f>
        <v>53031</v>
      </c>
      <c r="D6" s="33">
        <f t="shared" si="3"/>
        <v>47</v>
      </c>
      <c r="E6" s="33">
        <f t="shared" si="3"/>
        <v>17</v>
      </c>
      <c r="F6" s="33">
        <f t="shared" si="3"/>
        <v>1</v>
      </c>
      <c r="G6" s="33">
        <f t="shared" si="3"/>
        <v>0</v>
      </c>
      <c r="H6" s="33" t="str">
        <f t="shared" si="3"/>
        <v>秋田県　小坂町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66.81</v>
      </c>
      <c r="Q6" s="34">
        <f t="shared" si="3"/>
        <v>95.1</v>
      </c>
      <c r="R6" s="34">
        <f t="shared" si="3"/>
        <v>3780</v>
      </c>
      <c r="S6" s="34">
        <f t="shared" si="3"/>
        <v>5114</v>
      </c>
      <c r="T6" s="34">
        <f t="shared" si="3"/>
        <v>201.7</v>
      </c>
      <c r="U6" s="34">
        <f t="shared" si="3"/>
        <v>25.35</v>
      </c>
      <c r="V6" s="34">
        <f t="shared" si="3"/>
        <v>3390</v>
      </c>
      <c r="W6" s="34">
        <f t="shared" si="3"/>
        <v>1.39</v>
      </c>
      <c r="X6" s="34">
        <f t="shared" si="3"/>
        <v>2438.85</v>
      </c>
      <c r="Y6" s="35">
        <f>IF(Y7="",NA(),Y7)</f>
        <v>78.89</v>
      </c>
      <c r="Z6" s="35">
        <f t="shared" ref="Z6:AH6" si="4">IF(Z7="",NA(),Z7)</f>
        <v>79.790000000000006</v>
      </c>
      <c r="AA6" s="35">
        <f t="shared" si="4"/>
        <v>76.62</v>
      </c>
      <c r="AB6" s="35">
        <f t="shared" si="4"/>
        <v>83.53</v>
      </c>
      <c r="AC6" s="35">
        <f t="shared" si="4"/>
        <v>86.52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603.25</v>
      </c>
      <c r="BG6" s="35">
        <f t="shared" ref="BG6:BO6" si="7">IF(BG7="",NA(),BG7)</f>
        <v>1706.27</v>
      </c>
      <c r="BH6" s="35">
        <f t="shared" si="7"/>
        <v>1632.73</v>
      </c>
      <c r="BI6" s="35">
        <f t="shared" si="7"/>
        <v>1598.7</v>
      </c>
      <c r="BJ6" s="35">
        <f t="shared" si="7"/>
        <v>1639.89</v>
      </c>
      <c r="BK6" s="35">
        <f t="shared" si="7"/>
        <v>1203.71</v>
      </c>
      <c r="BL6" s="35">
        <f t="shared" si="7"/>
        <v>1162.3599999999999</v>
      </c>
      <c r="BM6" s="35">
        <f t="shared" si="7"/>
        <v>1047.6500000000001</v>
      </c>
      <c r="BN6" s="35">
        <f t="shared" si="7"/>
        <v>1124.26</v>
      </c>
      <c r="BO6" s="35">
        <f t="shared" si="7"/>
        <v>1048.23</v>
      </c>
      <c r="BP6" s="34" t="str">
        <f>IF(BP7="","",IF(BP7="-","【-】","【"&amp;SUBSTITUTE(TEXT(BP7,"#,##0.00"),"-","△")&amp;"】"))</f>
        <v>【682.78】</v>
      </c>
      <c r="BQ6" s="35">
        <f>IF(BQ7="",NA(),BQ7)</f>
        <v>82.69</v>
      </c>
      <c r="BR6" s="35">
        <f t="shared" ref="BR6:BZ6" si="8">IF(BR7="",NA(),BR7)</f>
        <v>74.849999999999994</v>
      </c>
      <c r="BS6" s="35">
        <f t="shared" si="8"/>
        <v>71.2</v>
      </c>
      <c r="BT6" s="35">
        <f t="shared" si="8"/>
        <v>100</v>
      </c>
      <c r="BU6" s="35">
        <f t="shared" si="8"/>
        <v>97.58</v>
      </c>
      <c r="BV6" s="35">
        <f t="shared" si="8"/>
        <v>69.739999999999995</v>
      </c>
      <c r="BW6" s="35">
        <f t="shared" si="8"/>
        <v>68.209999999999994</v>
      </c>
      <c r="BX6" s="35">
        <f t="shared" si="8"/>
        <v>74.040000000000006</v>
      </c>
      <c r="BY6" s="35">
        <f t="shared" si="8"/>
        <v>80.58</v>
      </c>
      <c r="BZ6" s="35">
        <f t="shared" si="8"/>
        <v>78.92</v>
      </c>
      <c r="CA6" s="34" t="str">
        <f>IF(CA7="","",IF(CA7="-","【-】","【"&amp;SUBSTITUTE(TEXT(CA7,"#,##0.00"),"-","△")&amp;"】"))</f>
        <v>【100.91】</v>
      </c>
      <c r="CB6" s="35">
        <f>IF(CB7="",NA(),CB7)</f>
        <v>241.47</v>
      </c>
      <c r="CC6" s="35">
        <f t="shared" ref="CC6:CK6" si="9">IF(CC7="",NA(),CC7)</f>
        <v>268.08</v>
      </c>
      <c r="CD6" s="35">
        <f t="shared" si="9"/>
        <v>283.58999999999997</v>
      </c>
      <c r="CE6" s="35">
        <f t="shared" si="9"/>
        <v>199.71</v>
      </c>
      <c r="CF6" s="35">
        <f t="shared" si="9"/>
        <v>205.92</v>
      </c>
      <c r="CG6" s="35">
        <f t="shared" si="9"/>
        <v>248.89</v>
      </c>
      <c r="CH6" s="35">
        <f t="shared" si="9"/>
        <v>250.84</v>
      </c>
      <c r="CI6" s="35">
        <f t="shared" si="9"/>
        <v>235.61</v>
      </c>
      <c r="CJ6" s="35">
        <f t="shared" si="9"/>
        <v>216.21</v>
      </c>
      <c r="CK6" s="35">
        <f t="shared" si="9"/>
        <v>220.31</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49.89</v>
      </c>
      <c r="CS6" s="35">
        <f t="shared" si="10"/>
        <v>49.39</v>
      </c>
      <c r="CT6" s="35">
        <f t="shared" si="10"/>
        <v>49.25</v>
      </c>
      <c r="CU6" s="35">
        <f t="shared" si="10"/>
        <v>50.24</v>
      </c>
      <c r="CV6" s="35">
        <f t="shared" si="10"/>
        <v>49.68</v>
      </c>
      <c r="CW6" s="34" t="str">
        <f>IF(CW7="","",IF(CW7="-","【-】","【"&amp;SUBSTITUTE(TEXT(CW7,"#,##0.00"),"-","△")&amp;"】"))</f>
        <v>【58.98】</v>
      </c>
      <c r="CX6" s="35">
        <f>IF(CX7="",NA(),CX7)</f>
        <v>77.400000000000006</v>
      </c>
      <c r="CY6" s="35">
        <f t="shared" ref="CY6:DG6" si="11">IF(CY7="",NA(),CY7)</f>
        <v>82.27</v>
      </c>
      <c r="CZ6" s="35">
        <f t="shared" si="11"/>
        <v>83.89</v>
      </c>
      <c r="DA6" s="35">
        <f t="shared" si="11"/>
        <v>75.2</v>
      </c>
      <c r="DB6" s="35">
        <f t="shared" si="11"/>
        <v>75.930000000000007</v>
      </c>
      <c r="DC6" s="35">
        <f t="shared" si="11"/>
        <v>84.73</v>
      </c>
      <c r="DD6" s="35">
        <f t="shared" si="11"/>
        <v>83.96</v>
      </c>
      <c r="DE6" s="35">
        <f t="shared" si="11"/>
        <v>84.12</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4.21</v>
      </c>
      <c r="EG6" s="34">
        <f t="shared" si="14"/>
        <v>0</v>
      </c>
      <c r="EH6" s="34">
        <f t="shared" si="14"/>
        <v>0</v>
      </c>
      <c r="EI6" s="34">
        <f t="shared" si="14"/>
        <v>0</v>
      </c>
      <c r="EJ6" s="35">
        <f t="shared" si="14"/>
        <v>0.03</v>
      </c>
      <c r="EK6" s="35">
        <f t="shared" si="14"/>
        <v>0.15</v>
      </c>
      <c r="EL6" s="35">
        <f t="shared" si="14"/>
        <v>0.1</v>
      </c>
      <c r="EM6" s="35">
        <f t="shared" si="14"/>
        <v>0.13</v>
      </c>
      <c r="EN6" s="35">
        <f t="shared" si="14"/>
        <v>0.12</v>
      </c>
      <c r="EO6" s="34" t="str">
        <f>IF(EO7="","",IF(EO7="-","【-】","【"&amp;SUBSTITUTE(TEXT(EO7,"#,##0.00"),"-","△")&amp;"】"))</f>
        <v>【0.23】</v>
      </c>
    </row>
    <row r="7" spans="1:145" s="36" customFormat="1" x14ac:dyDescent="0.15">
      <c r="A7" s="28"/>
      <c r="B7" s="37">
        <v>2018</v>
      </c>
      <c r="C7" s="37">
        <v>53031</v>
      </c>
      <c r="D7" s="37">
        <v>47</v>
      </c>
      <c r="E7" s="37">
        <v>17</v>
      </c>
      <c r="F7" s="37">
        <v>1</v>
      </c>
      <c r="G7" s="37">
        <v>0</v>
      </c>
      <c r="H7" s="37" t="s">
        <v>96</v>
      </c>
      <c r="I7" s="37" t="s">
        <v>97</v>
      </c>
      <c r="J7" s="37" t="s">
        <v>98</v>
      </c>
      <c r="K7" s="37" t="s">
        <v>99</v>
      </c>
      <c r="L7" s="37" t="s">
        <v>100</v>
      </c>
      <c r="M7" s="37" t="s">
        <v>101</v>
      </c>
      <c r="N7" s="38" t="s">
        <v>102</v>
      </c>
      <c r="O7" s="38" t="s">
        <v>103</v>
      </c>
      <c r="P7" s="38">
        <v>66.81</v>
      </c>
      <c r="Q7" s="38">
        <v>95.1</v>
      </c>
      <c r="R7" s="38">
        <v>3780</v>
      </c>
      <c r="S7" s="38">
        <v>5114</v>
      </c>
      <c r="T7" s="38">
        <v>201.7</v>
      </c>
      <c r="U7" s="38">
        <v>25.35</v>
      </c>
      <c r="V7" s="38">
        <v>3390</v>
      </c>
      <c r="W7" s="38">
        <v>1.39</v>
      </c>
      <c r="X7" s="38">
        <v>2438.85</v>
      </c>
      <c r="Y7" s="38">
        <v>78.89</v>
      </c>
      <c r="Z7" s="38">
        <v>79.790000000000006</v>
      </c>
      <c r="AA7" s="38">
        <v>76.62</v>
      </c>
      <c r="AB7" s="38">
        <v>83.53</v>
      </c>
      <c r="AC7" s="38">
        <v>86.52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603.25</v>
      </c>
      <c r="BG7" s="38">
        <v>1706.27</v>
      </c>
      <c r="BH7" s="38">
        <v>1632.73</v>
      </c>
      <c r="BI7" s="38">
        <v>1598.7</v>
      </c>
      <c r="BJ7" s="38">
        <v>1639.89</v>
      </c>
      <c r="BK7" s="38">
        <v>1203.71</v>
      </c>
      <c r="BL7" s="38">
        <v>1162.3599999999999</v>
      </c>
      <c r="BM7" s="38">
        <v>1047.6500000000001</v>
      </c>
      <c r="BN7" s="38">
        <v>1124.26</v>
      </c>
      <c r="BO7" s="38">
        <v>1048.23</v>
      </c>
      <c r="BP7" s="38">
        <v>682.78</v>
      </c>
      <c r="BQ7" s="38">
        <v>82.69</v>
      </c>
      <c r="BR7" s="38">
        <v>74.849999999999994</v>
      </c>
      <c r="BS7" s="38">
        <v>71.2</v>
      </c>
      <c r="BT7" s="38">
        <v>100</v>
      </c>
      <c r="BU7" s="38">
        <v>97.58</v>
      </c>
      <c r="BV7" s="38">
        <v>69.739999999999995</v>
      </c>
      <c r="BW7" s="38">
        <v>68.209999999999994</v>
      </c>
      <c r="BX7" s="38">
        <v>74.040000000000006</v>
      </c>
      <c r="BY7" s="38">
        <v>80.58</v>
      </c>
      <c r="BZ7" s="38">
        <v>78.92</v>
      </c>
      <c r="CA7" s="38">
        <v>100.91</v>
      </c>
      <c r="CB7" s="38">
        <v>241.47</v>
      </c>
      <c r="CC7" s="38">
        <v>268.08</v>
      </c>
      <c r="CD7" s="38">
        <v>283.58999999999997</v>
      </c>
      <c r="CE7" s="38">
        <v>199.71</v>
      </c>
      <c r="CF7" s="38">
        <v>205.92</v>
      </c>
      <c r="CG7" s="38">
        <v>248.89</v>
      </c>
      <c r="CH7" s="38">
        <v>250.84</v>
      </c>
      <c r="CI7" s="38">
        <v>235.61</v>
      </c>
      <c r="CJ7" s="38">
        <v>216.21</v>
      </c>
      <c r="CK7" s="38">
        <v>220.31</v>
      </c>
      <c r="CL7" s="38">
        <v>136.86000000000001</v>
      </c>
      <c r="CM7" s="38" t="s">
        <v>102</v>
      </c>
      <c r="CN7" s="38" t="s">
        <v>102</v>
      </c>
      <c r="CO7" s="38" t="s">
        <v>102</v>
      </c>
      <c r="CP7" s="38" t="s">
        <v>102</v>
      </c>
      <c r="CQ7" s="38" t="s">
        <v>102</v>
      </c>
      <c r="CR7" s="38">
        <v>49.89</v>
      </c>
      <c r="CS7" s="38">
        <v>49.39</v>
      </c>
      <c r="CT7" s="38">
        <v>49.25</v>
      </c>
      <c r="CU7" s="38">
        <v>50.24</v>
      </c>
      <c r="CV7" s="38">
        <v>49.68</v>
      </c>
      <c r="CW7" s="38">
        <v>58.98</v>
      </c>
      <c r="CX7" s="38">
        <v>77.400000000000006</v>
      </c>
      <c r="CY7" s="38">
        <v>82.27</v>
      </c>
      <c r="CZ7" s="38">
        <v>83.89</v>
      </c>
      <c r="DA7" s="38">
        <v>75.2</v>
      </c>
      <c r="DB7" s="38">
        <v>75.930000000000007</v>
      </c>
      <c r="DC7" s="38">
        <v>84.73</v>
      </c>
      <c r="DD7" s="38">
        <v>83.96</v>
      </c>
      <c r="DE7" s="38">
        <v>84.12</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4.21</v>
      </c>
      <c r="EG7" s="38">
        <v>0</v>
      </c>
      <c r="EH7" s="38">
        <v>0</v>
      </c>
      <c r="EI7" s="38">
        <v>0</v>
      </c>
      <c r="EJ7" s="38">
        <v>0.03</v>
      </c>
      <c r="EK7" s="38">
        <v>0.15</v>
      </c>
      <c r="EL7" s="38">
        <v>0.1</v>
      </c>
      <c r="EM7" s="38">
        <v>0.13</v>
      </c>
      <c r="EN7" s="38">
        <v>0.12</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2020-01-20T01:02:52Z</cp:lastPrinted>
  <dcterms:created xsi:type="dcterms:W3CDTF">2019-12-05T05:01:14Z</dcterms:created>
  <dcterms:modified xsi:type="dcterms:W3CDTF">2020-01-22T04:27:52Z</dcterms:modified>
  <cp:category/>
</cp:coreProperties>
</file>