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H31\02 公営企業班\200110 経営比較分析表（平成３０年度決算）の分析等について（依頼）\02 各課\"/>
    </mc:Choice>
  </mc:AlternateContent>
  <workbookProtection workbookAlgorithmName="SHA-512" workbookHashValue="YCtozkQ0GfZK/QYaiilNkT+4IuGU5viZxsZpOUO6Y4wbrnB6UPoG6gu4HgyazLIsQ6DOqehA6z8OsOnkQllTug==" workbookSaltValue="QVM/QwVqGhsBJpvb90/z4w=="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<sst xmlns="http://schemas.openxmlformats.org/spreadsheetml/2006/main" count="228" uniqueCount="114">
  <si>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</si>
  <si>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</si>
  <si>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</si>
  <si>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</si>
  <si>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</si>
  <si>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</si>
  <si>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</si>
  <si>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</si>
  <si>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</si>
  <si>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</si>
  <si>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</si>
  <si>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</si>
  <si>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</si>
  <si>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</si>
  <si>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</si>
  <si>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</si>
  <si>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</si>
  <si>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</si>
  <si>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</si>
  <si>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</si>
  <si>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</si>
  <si>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</si>
  <si>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</si>
  <si>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</si>
  <si>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</si>
  <si>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</si>
  <si>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</si>
  <si>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</si>
  <si>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</si>
  <si>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</si>
  <si>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</si>
  <si>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</si>
  <si>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</si>
  <si>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</si>
  <si>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</si>
  <si>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</si>
  <si>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</si>
  <si>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</si>
  <si>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</si>
  <si>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</si>
  <si>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</si>
  <si>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</si>
  <si>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</si>
  <si>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</si>
  <si>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</si>
  <si>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</si>
  <si>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</si>
  <si>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</si>
  <si>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</si>
  <si>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</si>
  <si>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</si>
  <si>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</si>
  <si>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</si>
  <si>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</si>
  <si>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</si>
  <si>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</si>
  <si>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</si>
  <si>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</si>
  <si>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</si>
  <si>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</si>
  <si>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</si>
  <si>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</si>
  <si>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</si>
  <si>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</si>
  <si>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</si>
  <si>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</si>
  <si>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</si>
  <si>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</si>
  <si>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</si>
  <si>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</si>
  <si>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</si>
  <si>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</si>
  <si>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</si>
  <si>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</si>
  <si>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</si>
  <si>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</si>
  <si>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</si>
  <si>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</si>
  <si>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</si>
  <si>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</si>
  <si>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</si>
  <si>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</si>
  <si>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</si>
  <si>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</si>
  <si>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</si>
  <si>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</si>
  <si>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</si>
  <si>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</si>
  <si>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</si>
  <si>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</si>
  <si>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</si>
  <si>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</si>
  <si>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</si>
  <si>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</si>
  <si>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</si>
  <si>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</si>
  <si>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</si>
  <si>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</si>
  <si>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</si>
  <si>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</si>
  <si>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</si>
  <si>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林業集落排水</t>
  </si>
  <si>
    <t>G2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</si>
  <si>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</si>
  <si>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</si>
  <si>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</si>
  <si>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</si>
  <si>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</si>
  <si>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</si>
  <si>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</si>
  <si>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</si>
  <si>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地域の人口も少なく、限られた地区の事業のため、収益は一般会計からの繰入金に大きく依存し、経営状況は脆弱である。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1" eb="3">
      <t>チイキ</t>
    </rPh>
    <rPh sb="4" eb="6">
      <t>ジンコウ</t>
    </rPh>
    <rPh sb="7" eb="8">
      <t>スク</t>
    </rPh>
    <rPh sb="11" eb="12">
      <t>カギ</t>
    </rPh>
    <rPh sb="15" eb="17">
      <t>チク</t>
    </rPh>
    <rPh sb="18" eb="20">
      <t>ジギョウ</t>
    </rPh>
    <phoneticPr fontId="4"/>
  </si>
  <si>
    <t>①収益的収支比率：前年度より低下している。使用料収入の減によるものである。小規模会計で限られた地域の事業であるため、総収益の92％を一般会計繰入金に依存している状況である。使用料収入の確保や経費の見直しによる経営改善に向けた取組が必要である。
④企業債残高対事業規模比率：平成29年度から令和元年度まで、公営企業会計適用債の借入が発生するため上昇傾向である。全国平均・類似団体平均より大きく上回っているので、留意していきたい。
⑤経費回収率：23.60％と前年度を下回り、依然として低い水準である。全国平均・類似団体平均と比較しても低い状況であるため、適切な使用料収入を確保する必要がある。
⑥汚水処理原価：前年度より上昇している。有収水量が前年度より減少しているためである。引き続き維持管理費の削減や接続率の向上による有収水量の増加に努めたい。
⑦施設利用率：前年度と同数値であるが、水洗化率も低いので利用率も低い状況である。今後も接続率の向上を図るとともに適切な施設の維持に努めたい。
⑧水洗化率：微増しているが近年ほぼ横ばいのうえに、全国平均・類似団体平均を下回っている状況である。区域内人口が少なく、減少傾向にあるが、水質保全や使用料収入の確保を図るため、引き続き接続率の向上に努めたい。</t>
    <rPh sb="14" eb="16">
      <t>テイカ</t>
    </rPh>
    <rPh sb="21" eb="26">
      <t>シヨウリョウシュウニュウ</t>
    </rPh>
    <rPh sb="27" eb="28">
      <t>ゲン</t>
    </rPh>
    <rPh sb="37" eb="40">
      <t>ショウキボ</t>
    </rPh>
    <rPh sb="40" eb="42">
      <t>カイケイ</t>
    </rPh>
    <rPh sb="43" eb="44">
      <t>カギ</t>
    </rPh>
    <rPh sb="47" eb="49">
      <t>チイキ</t>
    </rPh>
    <rPh sb="50" eb="52">
      <t>ジギョウ</t>
    </rPh>
    <rPh sb="144" eb="146">
      <t>レイワ</t>
    </rPh>
    <rPh sb="146" eb="149">
      <t>ガンネンド</t>
    </rPh>
    <rPh sb="160" eb="161">
      <t>サイ</t>
    </rPh>
    <rPh sb="173" eb="175">
      <t>ケイコウ</t>
    </rPh>
    <rPh sb="232" eb="233">
      <t>シタ</t>
    </rPh>
    <rPh sb="309" eb="311">
      <t>ジョウショウ</t>
    </rPh>
    <rPh sb="316" eb="318">
      <t>ユウシュウ</t>
    </rPh>
    <rPh sb="318" eb="320">
      <t>スイリョウ</t>
    </rPh>
    <rPh sb="321" eb="324">
      <t>ゼンネンド</t>
    </rPh>
    <rPh sb="326" eb="328">
      <t>ゲンショウ</t>
    </rPh>
    <rPh sb="385" eb="388">
      <t>ドウスウチ</t>
    </rPh>
    <rPh sb="451" eb="453">
      <t>ビゾウ</t>
    </rPh>
    <phoneticPr fontId="4"/>
  </si>
  <si>
    <t>　平成11年より供用を開始している。耐用年数の観点から考えると、更新の時期はまだ到来していないが、小規模会計のため将来の更新需要に対応するための財源確保は難しい。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そのため、個々の資産に応じた効率的・効果的な維持管理を行い、長寿命化・経費削減を図るとともに財政負担の軽減を図りながら計画的な更新を行いたい。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</si>
</sst>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39A-450B-9F33-025D8CF5615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formatCode="#,##0.00;&quot;△&quot;#,##0.00;&quot;-&quot;">
                  <c:v>0.02</c:v>
                </c:pt>
                <c:pt idx="3">
                  <c:v>0</c:v>
                </c:pt>
                <c:pt idx="4">
                  <c:v>0</c:v>
                </c:pt>
              </c:numCache>
            </c:numRef>
          </c:val>
          <c:smooth val="0"/>
          <c:extLst>
            <c:ext xmlns:c16="http://schemas.microsoft.com/office/drawing/2014/chart" uri="{C3380CC4-5D6E-409C-BE32-E72D297353CC}">
              <c16:uniqueId val="{00000001-A39A-450B-9F33-025D8CF5615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35.19</c:v>
                </c:pt>
                <c:pt idx="1">
                  <c:v>33.33</c:v>
                </c:pt>
                <c:pt idx="2">
                  <c:v>33.33</c:v>
                </c:pt>
                <c:pt idx="3">
                  <c:v>35.19</c:v>
                </c:pt>
                <c:pt idx="4">
                  <c:v>35.19</c:v>
                </c:pt>
              </c:numCache>
            </c:numRef>
          </c:val>
          <c:extLst>
            <c:ext xmlns:c16="http://schemas.microsoft.com/office/drawing/2014/chart" uri="{C3380CC4-5D6E-409C-BE32-E72D297353CC}">
              <c16:uniqueId val="{00000000-DCB5-46F1-8331-F2B36EE0914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56.52</c:v>
                </c:pt>
                <c:pt idx="1">
                  <c:v>53.97</c:v>
                </c:pt>
                <c:pt idx="2">
                  <c:v>40.53</c:v>
                </c:pt>
                <c:pt idx="3">
                  <c:v>40.67</c:v>
                </c:pt>
                <c:pt idx="4">
                  <c:v>48.01</c:v>
                </c:pt>
              </c:numCache>
            </c:numRef>
          </c:val>
          <c:smooth val="0"/>
          <c:extLst>
            <c:ext xmlns:c16="http://schemas.microsoft.com/office/drawing/2014/chart" uri="{C3380CC4-5D6E-409C-BE32-E72D297353CC}">
              <c16:uniqueId val="{00000001-DCB5-46F1-8331-F2B36EE0914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52.17</c:v>
                </c:pt>
                <c:pt idx="1">
                  <c:v>54.68</c:v>
                </c:pt>
                <c:pt idx="2">
                  <c:v>54.89</c:v>
                </c:pt>
                <c:pt idx="3">
                  <c:v>58.87</c:v>
                </c:pt>
                <c:pt idx="4">
                  <c:v>63.64</c:v>
                </c:pt>
              </c:numCache>
            </c:numRef>
          </c:val>
          <c:extLst>
            <c:ext xmlns:c16="http://schemas.microsoft.com/office/drawing/2014/chart" uri="{C3380CC4-5D6E-409C-BE32-E72D297353CC}">
              <c16:uniqueId val="{00000000-71CD-4C63-99F7-F84B2CF9E05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91.27</c:v>
                </c:pt>
                <c:pt idx="1">
                  <c:v>92.01</c:v>
                </c:pt>
                <c:pt idx="2">
                  <c:v>90.28</c:v>
                </c:pt>
                <c:pt idx="3">
                  <c:v>89.47</c:v>
                </c:pt>
                <c:pt idx="4">
                  <c:v>91.18</c:v>
                </c:pt>
              </c:numCache>
            </c:numRef>
          </c:val>
          <c:smooth val="0"/>
          <c:extLst>
            <c:ext xmlns:c16="http://schemas.microsoft.com/office/drawing/2014/chart" uri="{C3380CC4-5D6E-409C-BE32-E72D297353CC}">
              <c16:uniqueId val="{00000001-71CD-4C63-99F7-F84B2CF9E05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76.61</c:v>
                </c:pt>
                <c:pt idx="1">
                  <c:v>85.2</c:v>
                </c:pt>
                <c:pt idx="2">
                  <c:v>81.510000000000005</c:v>
                </c:pt>
                <c:pt idx="3">
                  <c:v>100.45</c:v>
                </c:pt>
                <c:pt idx="4">
                  <c:v>93.48</c:v>
                </c:pt>
              </c:numCache>
            </c:numRef>
          </c:val>
          <c:extLst>
            <c:ext xmlns:c16="http://schemas.microsoft.com/office/drawing/2014/chart" uri="{C3380CC4-5D6E-409C-BE32-E72D297353CC}">
              <c16:uniqueId val="{00000000-C6B2-4744-B988-07590A6C799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B2-4744-B988-07590A6C799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F8-4382-A066-50E13040A24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F8-4382-A066-50E13040A24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57-4BD3-A563-2B0A88BE2C3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57-4BD3-A563-2B0A88BE2C3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43-4153-BF92-78B5D2A0B84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43-4153-BF92-78B5D2A0B84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C5-4B07-8B52-3B8567940D5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C5-4B07-8B52-3B8567940D5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1582.92</c:v>
                </c:pt>
                <c:pt idx="1">
                  <c:v>3527.87</c:v>
                </c:pt>
                <c:pt idx="2">
                  <c:v>1481.02</c:v>
                </c:pt>
                <c:pt idx="3">
                  <c:v>1632.41</c:v>
                </c:pt>
                <c:pt idx="4">
                  <c:v>1682.59</c:v>
                </c:pt>
              </c:numCache>
            </c:numRef>
          </c:val>
          <c:extLst>
            <c:ext xmlns:c16="http://schemas.microsoft.com/office/drawing/2014/chart" uri="{C3380CC4-5D6E-409C-BE32-E72D297353CC}">
              <c16:uniqueId val="{00000000-4447-4E58-BF90-FA1A4B2D5DC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1239.21</c:v>
                </c:pt>
                <c:pt idx="1">
                  <c:v>1196.58</c:v>
                </c:pt>
                <c:pt idx="2">
                  <c:v>776.75</c:v>
                </c:pt>
                <c:pt idx="3">
                  <c:v>438.26</c:v>
                </c:pt>
                <c:pt idx="4">
                  <c:v>506.14</c:v>
                </c:pt>
              </c:numCache>
            </c:numRef>
          </c:val>
          <c:smooth val="0"/>
          <c:extLst>
            <c:ext xmlns:c16="http://schemas.microsoft.com/office/drawing/2014/chart" uri="{C3380CC4-5D6E-409C-BE32-E72D297353CC}">
              <c16:uniqueId val="{00000001-4447-4E58-BF90-FA1A4B2D5DC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13.35</c:v>
                </c:pt>
                <c:pt idx="1">
                  <c:v>10.46</c:v>
                </c:pt>
                <c:pt idx="2">
                  <c:v>12.55</c:v>
                </c:pt>
                <c:pt idx="3">
                  <c:v>25.58</c:v>
                </c:pt>
                <c:pt idx="4">
                  <c:v>23.6</c:v>
                </c:pt>
              </c:numCache>
            </c:numRef>
          </c:val>
          <c:extLst>
            <c:ext xmlns:c16="http://schemas.microsoft.com/office/drawing/2014/chart" uri="{C3380CC4-5D6E-409C-BE32-E72D297353CC}">
              <c16:uniqueId val="{00000000-6EF4-40F3-B685-CA20DABC671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38.14</c:v>
                </c:pt>
                <c:pt idx="1">
                  <c:v>38.28</c:v>
                </c:pt>
                <c:pt idx="2">
                  <c:v>38.49</c:v>
                </c:pt>
                <c:pt idx="3">
                  <c:v>39.86</c:v>
                </c:pt>
                <c:pt idx="4">
                  <c:v>35.86</c:v>
                </c:pt>
              </c:numCache>
            </c:numRef>
          </c:val>
          <c:smooth val="0"/>
          <c:extLst>
            <c:ext xmlns:c16="http://schemas.microsoft.com/office/drawing/2014/chart" uri="{C3380CC4-5D6E-409C-BE32-E72D297353CC}">
              <c16:uniqueId val="{00000001-6EF4-40F3-B685-CA20DABC671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853.36</c:v>
                </c:pt>
                <c:pt idx="1">
                  <c:v>1279.8499999999999</c:v>
                </c:pt>
                <c:pt idx="2">
                  <c:v>989.45</c:v>
                </c:pt>
                <c:pt idx="3">
                  <c:v>441.69</c:v>
                </c:pt>
                <c:pt idx="4">
                  <c:v>455.91</c:v>
                </c:pt>
              </c:numCache>
            </c:numRef>
          </c:val>
          <c:extLst>
            <c:ext xmlns:c16="http://schemas.microsoft.com/office/drawing/2014/chart" uri="{C3380CC4-5D6E-409C-BE32-E72D297353CC}">
              <c16:uniqueId val="{00000000-87DD-4AAF-81B1-26C73C24AA3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471.79</c:v>
                </c:pt>
                <c:pt idx="1">
                  <c:v>468.36</c:v>
                </c:pt>
                <c:pt idx="2">
                  <c:v>479.21</c:v>
                </c:pt>
                <c:pt idx="3">
                  <c:v>451.49</c:v>
                </c:pt>
                <c:pt idx="4">
                  <c:v>448.63</c:v>
                </c:pt>
              </c:numCache>
            </c:numRef>
          </c:val>
          <c:smooth val="0"/>
          <c:extLst>
            <c:ext xmlns:c16="http://schemas.microsoft.com/office/drawing/2014/chart" uri="{C3380CC4-5D6E-409C-BE32-E72D297353CC}">
              <c16:uniqueId val="{00000001-87DD-4AAF-81B1-26C73C24AA3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仙北市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林業集落排水</v>
      </c>
      <c r="Q8" s="71"/>
      <c r="R8" s="71"/>
      <c r="S8" s="71"/>
      <c r="T8" s="71"/>
      <c r="U8" s="71"/>
      <c r="V8" s="71"/>
      <c r="W8" s="71" t="str">
        <f>データ!L6</f>
        <v>G2</v>
      </c>
      <c r="X8" s="71"/>
      <c r="Y8" s="71"/>
      <c r="Z8" s="71"/>
      <c r="AA8" s="71"/>
      <c r="AB8" s="71"/>
      <c r="AC8" s="71"/>
      <c r="AD8" s="72" t="str">
        <f>データ!$M$6</f>
        <v>非設置</v>
      </c>
      <c r="AE8" s="72"/>
      <c r="AF8" s="72"/>
      <c r="AG8" s="72"/>
      <c r="AH8" s="72"/>
      <c r="AI8" s="72"/>
      <c r="AJ8" s="72"/>
      <c r="AK8" s="3"/>
      <c r="AL8" s="68">
        <f>データ!S6</f>
        <v>26426</v>
      </c>
      <c r="AM8" s="68"/>
      <c r="AN8" s="68"/>
      <c r="AO8" s="68"/>
      <c r="AP8" s="68"/>
      <c r="AQ8" s="68"/>
      <c r="AR8" s="68"/>
      <c r="AS8" s="68"/>
      <c r="AT8" s="67">
        <f>データ!T6</f>
        <v>1093.56</v>
      </c>
      <c r="AU8" s="67"/>
      <c r="AV8" s="67"/>
      <c r="AW8" s="67"/>
      <c r="AX8" s="67"/>
      <c r="AY8" s="67"/>
      <c r="AZ8" s="67"/>
      <c r="BA8" s="67"/>
      <c r="BB8" s="67">
        <f>データ!U6</f>
        <v>24.17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0.46</v>
      </c>
      <c r="Q10" s="67"/>
      <c r="R10" s="67"/>
      <c r="S10" s="67"/>
      <c r="T10" s="67"/>
      <c r="U10" s="67"/>
      <c r="V10" s="67"/>
      <c r="W10" s="67">
        <f>データ!Q6</f>
        <v>84.5</v>
      </c>
      <c r="X10" s="67"/>
      <c r="Y10" s="67"/>
      <c r="Z10" s="67"/>
      <c r="AA10" s="67"/>
      <c r="AB10" s="67"/>
      <c r="AC10" s="67"/>
      <c r="AD10" s="68">
        <f>データ!R6</f>
        <v>2700</v>
      </c>
      <c r="AE10" s="68"/>
      <c r="AF10" s="68"/>
      <c r="AG10" s="68"/>
      <c r="AH10" s="68"/>
      <c r="AI10" s="68"/>
      <c r="AJ10" s="68"/>
      <c r="AK10" s="2"/>
      <c r="AL10" s="68">
        <f>データ!V6</f>
        <v>121</v>
      </c>
      <c r="AM10" s="68"/>
      <c r="AN10" s="68"/>
      <c r="AO10" s="68"/>
      <c r="AP10" s="68"/>
      <c r="AQ10" s="68"/>
      <c r="AR10" s="68"/>
      <c r="AS10" s="68"/>
      <c r="AT10" s="67">
        <f>データ!W6</f>
        <v>0.14000000000000001</v>
      </c>
      <c r="AU10" s="67"/>
      <c r="AV10" s="67"/>
      <c r="AW10" s="67"/>
      <c r="AX10" s="67"/>
      <c r="AY10" s="67"/>
      <c r="AZ10" s="67"/>
      <c r="BA10" s="67"/>
      <c r="BB10" s="67">
        <f>データ!X6</f>
        <v>864.29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【537.63】</v>
      </c>
      <c r="I86" s="26" t="str">
        <f>データ!CA6</f>
        <v>【35.31】</v>
      </c>
      <c r="J86" s="26" t="str">
        <f>データ!CL6</f>
        <v>【453.83】</v>
      </c>
      <c r="K86" s="26" t="str">
        <f>データ!CW6</f>
        <v>【48.17】</v>
      </c>
      <c r="L86" s="26" t="str">
        <f>データ!DH6</f>
        <v>【90.38】</v>
      </c>
      <c r="M86" s="26" t="s">
        <v>44</v>
      </c>
      <c r="N86" s="26" t="s">
        <v>43</v>
      </c>
      <c r="O86" s="26" t="str">
        <f>データ!EO6</f>
        <v>【0.00】</v>
      </c>
    </row>
  </sheetData>
  <sheetProtection algorithmName="SHA-512" hashValue="i7SZrbm/huh3mluHEOA8i9lnkgknDMFZeOeLzwhNZbQVyHHYs1LWquGe2+ExpSh68HAvOF2sYbIKoREL8MWAWA==" saltValue="PEpgtYuNcF6bRLrD3OvI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52159</v>
      </c>
      <c r="D6" s="33">
        <f t="shared" si="3"/>
        <v>47</v>
      </c>
      <c r="E6" s="33">
        <f t="shared" si="3"/>
        <v>17</v>
      </c>
      <c r="F6" s="33">
        <f t="shared" si="3"/>
        <v>7</v>
      </c>
      <c r="G6" s="33">
        <f t="shared" si="3"/>
        <v>0</v>
      </c>
      <c r="H6" s="33" t="str">
        <f t="shared" si="3"/>
        <v>秋田県　仙北市</v>
      </c>
      <c r="I6" s="33" t="str">
        <f t="shared" si="3"/>
        <v>法非適用</v>
      </c>
      <c r="J6" s="33" t="str">
        <f t="shared" si="3"/>
        <v>下水道事業</v>
      </c>
      <c r="K6" s="33" t="str">
        <f t="shared" si="3"/>
        <v>林業集落排水</v>
      </c>
      <c r="L6" s="33" t="str">
        <f t="shared" si="3"/>
        <v>G2</v>
      </c>
      <c r="M6" s="33" t="str">
        <f t="shared" si="3"/>
        <v>非設置</v>
      </c>
      <c r="N6" s="34" t="str">
        <f t="shared" si="3"/>
        <v>-</v>
      </c>
      <c r="O6" s="34" t="str">
        <f t="shared" si="3"/>
        <v>該当数値なし</v>
      </c>
      <c r="P6" s="34">
        <f t="shared" si="3"/>
        <v>0.46</v>
      </c>
      <c r="Q6" s="34">
        <f t="shared" si="3"/>
        <v>84.5</v>
      </c>
      <c r="R6" s="34">
        <f t="shared" si="3"/>
        <v>2700</v>
      </c>
      <c r="S6" s="34">
        <f t="shared" si="3"/>
        <v>26426</v>
      </c>
      <c r="T6" s="34">
        <f t="shared" si="3"/>
        <v>1093.56</v>
      </c>
      <c r="U6" s="34">
        <f t="shared" si="3"/>
        <v>24.17</v>
      </c>
      <c r="V6" s="34">
        <f t="shared" si="3"/>
        <v>121</v>
      </c>
      <c r="W6" s="34">
        <f t="shared" si="3"/>
        <v>0.14000000000000001</v>
      </c>
      <c r="X6" s="34">
        <f t="shared" si="3"/>
        <v>864.29</v>
      </c>
      <c r="Y6" s="35">
        <f>IF(Y7="",NA(),Y7)</f>
        <v>76.61</v>
      </c>
      <c r="Z6" s="35">
        <f t="shared" ref="Z6:AH6" si="4">IF(Z7="",NA(),Z7)</f>
        <v>85.2</v>
      </c>
      <c r="AA6" s="35">
        <f t="shared" si="4"/>
        <v>81.510000000000005</v>
      </c>
      <c r="AB6" s="35">
        <f t="shared" si="4"/>
        <v>100.45</v>
      </c>
      <c r="AC6" s="35">
        <f t="shared" si="4"/>
        <v>93.48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1582.92</v>
      </c>
      <c r="BG6" s="35">
        <f t="shared" ref="BG6:BO6" si="7">IF(BG7="",NA(),BG7)</f>
        <v>3527.87</v>
      </c>
      <c r="BH6" s="35">
        <f t="shared" si="7"/>
        <v>1481.02</v>
      </c>
      <c r="BI6" s="35">
        <f t="shared" si="7"/>
        <v>1632.41</v>
      </c>
      <c r="BJ6" s="35">
        <f t="shared" si="7"/>
        <v>1682.59</v>
      </c>
      <c r="BK6" s="35">
        <f t="shared" si="7"/>
        <v>1239.21</v>
      </c>
      <c r="BL6" s="35">
        <f t="shared" si="7"/>
        <v>1196.58</v>
      </c>
      <c r="BM6" s="35">
        <f t="shared" si="7"/>
        <v>776.75</v>
      </c>
      <c r="BN6" s="35">
        <f t="shared" si="7"/>
        <v>438.26</v>
      </c>
      <c r="BO6" s="35">
        <f t="shared" si="7"/>
        <v>506.14</v>
      </c>
      <c r="BP6" s="34" t="str">
        <f>IF(BP7="","",IF(BP7="-","【-】","【"&amp;SUBSTITUTE(TEXT(BP7,"#,##0.00"),"-","△")&amp;"】"))</f>
        <v>【537.63】</v>
      </c>
      <c r="BQ6" s="35">
        <f>IF(BQ7="",NA(),BQ7)</f>
        <v>13.35</v>
      </c>
      <c r="BR6" s="35">
        <f t="shared" ref="BR6:BZ6" si="8">IF(BR7="",NA(),BR7)</f>
        <v>10.46</v>
      </c>
      <c r="BS6" s="35">
        <f t="shared" si="8"/>
        <v>12.55</v>
      </c>
      <c r="BT6" s="35">
        <f t="shared" si="8"/>
        <v>25.58</v>
      </c>
      <c r="BU6" s="35">
        <f t="shared" si="8"/>
        <v>23.6</v>
      </c>
      <c r="BV6" s="35">
        <f t="shared" si="8"/>
        <v>38.14</v>
      </c>
      <c r="BW6" s="35">
        <f t="shared" si="8"/>
        <v>38.28</v>
      </c>
      <c r="BX6" s="35">
        <f t="shared" si="8"/>
        <v>38.49</v>
      </c>
      <c r="BY6" s="35">
        <f t="shared" si="8"/>
        <v>39.86</v>
      </c>
      <c r="BZ6" s="35">
        <f t="shared" si="8"/>
        <v>35.86</v>
      </c>
      <c r="CA6" s="34" t="str">
        <f>IF(CA7="","",IF(CA7="-","【-】","【"&amp;SUBSTITUTE(TEXT(CA7,"#,##0.00"),"-","△")&amp;"】"))</f>
        <v>【35.31】</v>
      </c>
      <c r="CB6" s="35">
        <f>IF(CB7="",NA(),CB7)</f>
        <v>853.36</v>
      </c>
      <c r="CC6" s="35">
        <f t="shared" ref="CC6:CK6" si="9">IF(CC7="",NA(),CC7)</f>
        <v>1279.8499999999999</v>
      </c>
      <c r="CD6" s="35">
        <f t="shared" si="9"/>
        <v>989.45</v>
      </c>
      <c r="CE6" s="35">
        <f t="shared" si="9"/>
        <v>441.69</v>
      </c>
      <c r="CF6" s="35">
        <f t="shared" si="9"/>
        <v>455.91</v>
      </c>
      <c r="CG6" s="35">
        <f t="shared" si="9"/>
        <v>471.79</v>
      </c>
      <c r="CH6" s="35">
        <f t="shared" si="9"/>
        <v>468.36</v>
      </c>
      <c r="CI6" s="35">
        <f t="shared" si="9"/>
        <v>479.21</v>
      </c>
      <c r="CJ6" s="35">
        <f t="shared" si="9"/>
        <v>451.49</v>
      </c>
      <c r="CK6" s="35">
        <f t="shared" si="9"/>
        <v>448.63</v>
      </c>
      <c r="CL6" s="34" t="str">
        <f>IF(CL7="","",IF(CL7="-","【-】","【"&amp;SUBSTITUTE(TEXT(CL7,"#,##0.00"),"-","△")&amp;"】"))</f>
        <v>【453.83】</v>
      </c>
      <c r="CM6" s="35">
        <f>IF(CM7="",NA(),CM7)</f>
        <v>35.19</v>
      </c>
      <c r="CN6" s="35">
        <f t="shared" ref="CN6:CV6" si="10">IF(CN7="",NA(),CN7)</f>
        <v>33.33</v>
      </c>
      <c r="CO6" s="35">
        <f t="shared" si="10"/>
        <v>33.33</v>
      </c>
      <c r="CP6" s="35">
        <f t="shared" si="10"/>
        <v>35.19</v>
      </c>
      <c r="CQ6" s="35">
        <f t="shared" si="10"/>
        <v>35.19</v>
      </c>
      <c r="CR6" s="35">
        <f t="shared" si="10"/>
        <v>56.52</v>
      </c>
      <c r="CS6" s="35">
        <f t="shared" si="10"/>
        <v>53.97</v>
      </c>
      <c r="CT6" s="35">
        <f t="shared" si="10"/>
        <v>40.53</v>
      </c>
      <c r="CU6" s="35">
        <f t="shared" si="10"/>
        <v>40.67</v>
      </c>
      <c r="CV6" s="35">
        <f t="shared" si="10"/>
        <v>48.01</v>
      </c>
      <c r="CW6" s="34" t="str">
        <f>IF(CW7="","",IF(CW7="-","【-】","【"&amp;SUBSTITUTE(TEXT(CW7,"#,##0.00"),"-","△")&amp;"】"))</f>
        <v>【48.17】</v>
      </c>
      <c r="CX6" s="35">
        <f>IF(CX7="",NA(),CX7)</f>
        <v>52.17</v>
      </c>
      <c r="CY6" s="35">
        <f t="shared" ref="CY6:DG6" si="11">IF(CY7="",NA(),CY7)</f>
        <v>54.68</v>
      </c>
      <c r="CZ6" s="35">
        <f t="shared" si="11"/>
        <v>54.89</v>
      </c>
      <c r="DA6" s="35">
        <f t="shared" si="11"/>
        <v>58.87</v>
      </c>
      <c r="DB6" s="35">
        <f t="shared" si="11"/>
        <v>63.64</v>
      </c>
      <c r="DC6" s="35">
        <f t="shared" si="11"/>
        <v>91.27</v>
      </c>
      <c r="DD6" s="35">
        <f t="shared" si="11"/>
        <v>92.01</v>
      </c>
      <c r="DE6" s="35">
        <f t="shared" si="11"/>
        <v>90.28</v>
      </c>
      <c r="DF6" s="35">
        <f t="shared" si="11"/>
        <v>89.47</v>
      </c>
      <c r="DG6" s="35">
        <f t="shared" si="11"/>
        <v>91.18</v>
      </c>
      <c r="DH6" s="34" t="str">
        <f>IF(DH7="","",IF(DH7="-","【-】","【"&amp;SUBSTITUTE(TEXT(DH7,"#,##0.00"),"-","△")&amp;"】"))</f>
        <v>【90.38】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5">
        <f t="shared" si="14"/>
        <v>0.02</v>
      </c>
      <c r="EM6" s="34">
        <f t="shared" si="14"/>
        <v>0</v>
      </c>
      <c r="EN6" s="34">
        <f t="shared" si="14"/>
        <v>0</v>
      </c>
      <c r="EO6" s="34" t="str">
        <f>IF(EO7="","",IF(EO7="-","【-】","【"&amp;SUBSTITUTE(TEXT(EO7,"#,##0.00"),"-","△")&amp;"】"))</f>
        <v>【0.00】</v>
      </c>
    </row>
    <row r="7" spans="1:145" s="36" customFormat="1" x14ac:dyDescent="0.15">
      <c r="A7" s="28"/>
      <c r="B7" s="37">
        <v>2018</v>
      </c>
      <c r="C7" s="37">
        <v>52159</v>
      </c>
      <c r="D7" s="37">
        <v>47</v>
      </c>
      <c r="E7" s="37">
        <v>17</v>
      </c>
      <c r="F7" s="37">
        <v>7</v>
      </c>
      <c r="G7" s="37">
        <v>0</v>
      </c>
      <c r="H7" s="37" t="s">
        <v>98</v>
      </c>
      <c r="I7" s="37" t="s">
        <v>99</v>
      </c>
      <c r="J7" s="37" t="s">
        <v>100</v>
      </c>
      <c r="K7" s="37" t="s">
        <v>101</v>
      </c>
      <c r="L7" s="37" t="s">
        <v>102</v>
      </c>
      <c r="M7" s="37" t="s">
        <v>103</v>
      </c>
      <c r="N7" s="38" t="s">
        <v>104</v>
      </c>
      <c r="O7" s="38" t="s">
        <v>105</v>
      </c>
      <c r="P7" s="38">
        <v>0.46</v>
      </c>
      <c r="Q7" s="38">
        <v>84.5</v>
      </c>
      <c r="R7" s="38">
        <v>2700</v>
      </c>
      <c r="S7" s="38">
        <v>26426</v>
      </c>
      <c r="T7" s="38">
        <v>1093.56</v>
      </c>
      <c r="U7" s="38">
        <v>24.17</v>
      </c>
      <c r="V7" s="38">
        <v>121</v>
      </c>
      <c r="W7" s="38">
        <v>0.14000000000000001</v>
      </c>
      <c r="X7" s="38">
        <v>864.29</v>
      </c>
      <c r="Y7" s="38">
        <v>76.61</v>
      </c>
      <c r="Z7" s="38">
        <v>85.2</v>
      </c>
      <c r="AA7" s="38">
        <v>81.510000000000005</v>
      </c>
      <c r="AB7" s="38">
        <v>100.45</v>
      </c>
      <c r="AC7" s="38">
        <v>93.48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1582.92</v>
      </c>
      <c r="BG7" s="38">
        <v>3527.87</v>
      </c>
      <c r="BH7" s="38">
        <v>1481.02</v>
      </c>
      <c r="BI7" s="38">
        <v>1632.41</v>
      </c>
      <c r="BJ7" s="38">
        <v>1682.59</v>
      </c>
      <c r="BK7" s="38">
        <v>1239.21</v>
      </c>
      <c r="BL7" s="38">
        <v>1196.58</v>
      </c>
      <c r="BM7" s="38">
        <v>776.75</v>
      </c>
      <c r="BN7" s="38">
        <v>438.26</v>
      </c>
      <c r="BO7" s="38">
        <v>506.14</v>
      </c>
      <c r="BP7" s="38">
        <v>537.63</v>
      </c>
      <c r="BQ7" s="38">
        <v>13.35</v>
      </c>
      <c r="BR7" s="38">
        <v>10.46</v>
      </c>
      <c r="BS7" s="38">
        <v>12.55</v>
      </c>
      <c r="BT7" s="38">
        <v>25.58</v>
      </c>
      <c r="BU7" s="38">
        <v>23.6</v>
      </c>
      <c r="BV7" s="38">
        <v>38.14</v>
      </c>
      <c r="BW7" s="38">
        <v>38.28</v>
      </c>
      <c r="BX7" s="38">
        <v>38.49</v>
      </c>
      <c r="BY7" s="38">
        <v>39.86</v>
      </c>
      <c r="BZ7" s="38">
        <v>35.86</v>
      </c>
      <c r="CA7" s="38">
        <v>35.31</v>
      </c>
      <c r="CB7" s="38">
        <v>853.36</v>
      </c>
      <c r="CC7" s="38">
        <v>1279.8499999999999</v>
      </c>
      <c r="CD7" s="38">
        <v>989.45</v>
      </c>
      <c r="CE7" s="38">
        <v>441.69</v>
      </c>
      <c r="CF7" s="38">
        <v>455.91</v>
      </c>
      <c r="CG7" s="38">
        <v>471.79</v>
      </c>
      <c r="CH7" s="38">
        <v>468.36</v>
      </c>
      <c r="CI7" s="38">
        <v>479.21</v>
      </c>
      <c r="CJ7" s="38">
        <v>451.49</v>
      </c>
      <c r="CK7" s="38">
        <v>448.63</v>
      </c>
      <c r="CL7" s="38">
        <v>453.83</v>
      </c>
      <c r="CM7" s="38">
        <v>35.19</v>
      </c>
      <c r="CN7" s="38">
        <v>33.33</v>
      </c>
      <c r="CO7" s="38">
        <v>33.33</v>
      </c>
      <c r="CP7" s="38">
        <v>35.19</v>
      </c>
      <c r="CQ7" s="38">
        <v>35.19</v>
      </c>
      <c r="CR7" s="38">
        <v>56.52</v>
      </c>
      <c r="CS7" s="38">
        <v>53.97</v>
      </c>
      <c r="CT7" s="38">
        <v>40.53</v>
      </c>
      <c r="CU7" s="38">
        <v>40.67</v>
      </c>
      <c r="CV7" s="38">
        <v>48.01</v>
      </c>
      <c r="CW7" s="38">
        <v>48.17</v>
      </c>
      <c r="CX7" s="38">
        <v>52.17</v>
      </c>
      <c r="CY7" s="38">
        <v>54.68</v>
      </c>
      <c r="CZ7" s="38">
        <v>54.89</v>
      </c>
      <c r="DA7" s="38">
        <v>58.87</v>
      </c>
      <c r="DB7" s="38">
        <v>63.64</v>
      </c>
      <c r="DC7" s="38">
        <v>91.27</v>
      </c>
      <c r="DD7" s="38">
        <v>92.01</v>
      </c>
      <c r="DE7" s="38">
        <v>90.28</v>
      </c>
      <c r="DF7" s="38">
        <v>89.47</v>
      </c>
      <c r="DG7" s="38">
        <v>91.18</v>
      </c>
      <c r="DH7" s="38">
        <v>90.38</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0.02</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2020-01-22T07:33:16Z</cp:lastPrinted>
  <dcterms:created xsi:type="dcterms:W3CDTF">2019-12-05T05:26:15Z</dcterms:created>
  <dcterms:modified xsi:type="dcterms:W3CDTF">2020-01-24T06:53:55Z</dcterms:modified>
  <cp:category/>
</cp:coreProperties>
</file>