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H31\02 公営企業班\200110 経営比較分析表（平成３０年度決算）の分析等について（依頼）\02 各課\"/>
    </mc:Choice>
  </mc:AlternateContent>
  <workbookProtection workbookAlgorithmName="SHA-512" workbookHashValue="K6O3kQW8pLQmCwFPBeT6G/+HyqoMevKS08THukm9PIPFwxA38aNCx+s8KBUqL7TUfKJcFmdIidZF5N4xcheEyg==" workbookSaltValue="McjNAiFMSa0xe/Mv6GERYQ==" workbookSpinCount="100000" lockStructure="1"/>
  <bookViews>
    <workbookView xWindow="0" yWindow="0" windowWidth="20490" windowHeight="753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<sst xmlns="http://schemas.openxmlformats.org/spreadsheetml/2006/main" count="220" uniqueCount="108">
  <si>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</si>
  <si>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</si>
  <si>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</si>
  <si>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</si>
  <si>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</si>
  <si>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</si>
  <si>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</si>
  <si>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</si>
  <si>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</si>
  <si>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</si>
  <si>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</si>
  <si>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</si>
  <si>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</si>
  <si>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</si>
  <si>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</si>
  <si>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</si>
  <si>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</si>
  <si>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</si>
  <si>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</si>
  <si>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</si>
  <si>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</si>
  <si>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</si>
  <si>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</si>
  <si>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</si>
  <si>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</si>
  <si>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</si>
  <si>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</si>
  <si>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</si>
  <si>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</si>
  <si>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</si>
  <si>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</si>
  <si>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</si>
  <si>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</si>
  <si>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</si>
  <si>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</si>
  <si>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</si>
  <si>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</si>
  <si>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</si>
  <si>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</si>
  <si>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</si>
  <si>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</si>
  <si>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</si>
  <si>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</si>
  <si>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</si>
  <si>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</si>
  <si>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</si>
  <si>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</si>
  <si>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</si>
  <si>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</si>
  <si>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</si>
  <si>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</si>
  <si>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</si>
  <si>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</si>
  <si>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</si>
  <si>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</si>
  <si>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</si>
  <si>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</si>
  <si>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</si>
  <si>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</si>
  <si>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</si>
  <si>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</si>
  <si>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</si>
  <si>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</si>
  <si>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</si>
  <si>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</si>
  <si>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</si>
  <si>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</si>
  <si>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</si>
  <si>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</si>
  <si>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</si>
  <si>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</si>
  <si>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</si>
  <si>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</si>
  <si>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</si>
  <si>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</si>
  <si>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</si>
  <si>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</si>
  <si>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</si>
  <si>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</si>
  <si>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</si>
  <si>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</si>
  <si>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</si>
  <si>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</si>
  <si>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</si>
  <si>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</si>
  <si>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</si>
  <si>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</si>
  <si>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</si>
  <si>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</si>
  <si>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</si>
  <si>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</si>
  <si>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</si>
  <si>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</si>
  <si>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</si>
  <si>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</si>
  <si>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</si>
  <si>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</si>
  <si>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</si>
  <si>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</si>
  <si>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</si>
  <si>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</si>
  <si>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</si>
  <si>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</si>
  <si>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</si>
  <si>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</si>
  <si>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水道未普及地域の解消を基本線としながら、これと併行して水道施設の老朽化状況を早期に調査し、必要に応じて順次更新することで、「管路経年化率」の改善を図り、「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施設利用率」や「有収率」の向上を図り、「経常収支比率」及び「料金回収率」が100％を上回るよう、経営状況の改善に努める必要がある。</t>
    <rPh sb="24" eb="26">
      <t>ヘイコウ</t>
    </rPh>
    <rPh sb="71" eb="73">
      <t>カイゼン</t>
    </rPh>
    <rPh sb="74" eb="75">
      <t>ハカ</t>
    </rPh>
    <rPh sb="89" eb="91">
      <t>トウガイ</t>
    </rPh>
    <rPh sb="91" eb="93">
      <t>ネンド</t>
    </rPh>
    <rPh sb="93" eb="95">
      <t>ドウヨウ</t>
    </rPh>
    <rPh sb="95" eb="97">
      <t>カンロ</t>
    </rPh>
    <rPh sb="98" eb="100">
      <t>コウシン</t>
    </rPh>
    <rPh sb="101" eb="103">
      <t>ジッシ</t>
    </rPh>
    <rPh sb="198" eb="200">
      <t>ケイジョウ</t>
    </rPh>
    <rPh sb="200" eb="202">
      <t>シュウシ</t>
    </rPh>
    <rPh sb="202" eb="204">
      <t>ヒリツ</t>
    </rPh>
    <rPh sb="205" eb="206">
      <t>オヨ</t>
    </rPh>
    <rPh sb="208" eb="210">
      <t>リョウキン</t>
    </rPh>
    <rPh sb="210" eb="212">
      <t>カイシュウ</t>
    </rPh>
    <rPh sb="212" eb="213">
      <t>リツ</t>
    </rPh>
    <rPh sb="220" eb="222">
      <t>ウワマワ</t>
    </rPh>
    <rPh sb="226" eb="228">
      <t>ケイエイ</t>
    </rPh>
    <rPh sb="228" eb="230">
      <t>ジョウキョウ</t>
    </rPh>
    <rPh sb="231" eb="233">
      <t>カイゼン</t>
    </rPh>
    <rPh sb="234" eb="235">
      <t>ツト</t>
    </rPh>
    <rPh sb="237" eb="239">
      <t>ヒツヨウ</t>
    </rPh>
    <phoneticPr fontId="7"/>
  </si>
  <si>
    <t>　当市においては、今日でもなお水道未普及地域が存在しており、平成30年度より新たに山谷川崎地区の未普及地域解消事業に着手した。他方、水道給水区域内に点在すると考えられる老朽管や老朽施設等の更新には、あまり着手していない状況である。
　上記を踏まえ、当該年度に更新した管路延長の割合を表す「③管路更新率」は、今後増加傾向となることが見込まれるが、現有の水道管路延長のうち、法定耐用年数を超えたものの割合を示す「②管路経年化率」を見ると、平成28年度末における旧簡易水道事業の統合により大きく増加しており、年々増加傾向であるため、未普及地域解消事業と併行して、管路の更新も順次着手しなければならない状況となっている。</t>
    <rPh sb="30" eb="32">
      <t>ヘイセイ</t>
    </rPh>
    <rPh sb="34" eb="36">
      <t>ネンド</t>
    </rPh>
    <rPh sb="38" eb="39">
      <t>アラ</t>
    </rPh>
    <rPh sb="41" eb="45">
      <t>ヤマヤカワサキ</t>
    </rPh>
    <rPh sb="45" eb="47">
      <t>チク</t>
    </rPh>
    <rPh sb="48" eb="51">
      <t>ミフキュウ</t>
    </rPh>
    <rPh sb="51" eb="53">
      <t>チイキ</t>
    </rPh>
    <rPh sb="53" eb="55">
      <t>カイショウ</t>
    </rPh>
    <rPh sb="55" eb="57">
      <t>ジギョウ</t>
    </rPh>
    <rPh sb="58" eb="60">
      <t>チャクシュ</t>
    </rPh>
    <rPh sb="63" eb="65">
      <t>タホウ</t>
    </rPh>
    <rPh sb="117" eb="119">
      <t>ジョウキ</t>
    </rPh>
    <rPh sb="120" eb="121">
      <t>フ</t>
    </rPh>
    <rPh sb="124" eb="126">
      <t>トウガイ</t>
    </rPh>
    <rPh sb="126" eb="128">
      <t>ネンド</t>
    </rPh>
    <rPh sb="129" eb="131">
      <t>コウシン</t>
    </rPh>
    <rPh sb="133" eb="135">
      <t>カンロ</t>
    </rPh>
    <rPh sb="135" eb="137">
      <t>エンチョウ</t>
    </rPh>
    <rPh sb="138" eb="140">
      <t>ワリアイ</t>
    </rPh>
    <rPh sb="141" eb="142">
      <t>アラワ</t>
    </rPh>
    <rPh sb="145" eb="147">
      <t>カンロ</t>
    </rPh>
    <rPh sb="147" eb="149">
      <t>コウシン</t>
    </rPh>
    <rPh sb="149" eb="150">
      <t>リツ</t>
    </rPh>
    <rPh sb="153" eb="155">
      <t>コンゴ</t>
    </rPh>
    <rPh sb="155" eb="157">
      <t>ゾウカ</t>
    </rPh>
    <rPh sb="157" eb="159">
      <t>ケイコウ</t>
    </rPh>
    <rPh sb="165" eb="167">
      <t>ミコ</t>
    </rPh>
    <rPh sb="217" eb="219">
      <t>ヘイセイ</t>
    </rPh>
    <rPh sb="221" eb="224">
      <t>ネンドマツ</t>
    </rPh>
    <rPh sb="228" eb="229">
      <t>キュウ</t>
    </rPh>
    <rPh sb="229" eb="231">
      <t>カンイ</t>
    </rPh>
    <rPh sb="231" eb="233">
      <t>スイドウ</t>
    </rPh>
    <rPh sb="233" eb="235">
      <t>ジギョウ</t>
    </rPh>
    <rPh sb="236" eb="238">
      <t>トウゴウ</t>
    </rPh>
    <rPh sb="241" eb="242">
      <t>オオ</t>
    </rPh>
    <rPh sb="244" eb="246">
      <t>ゾウカ</t>
    </rPh>
    <rPh sb="251" eb="253">
      <t>ネンネン</t>
    </rPh>
    <rPh sb="253" eb="255">
      <t>ゾウカ</t>
    </rPh>
    <rPh sb="255" eb="257">
      <t>ケイコウ</t>
    </rPh>
    <rPh sb="263" eb="266">
      <t>ミフキュウ</t>
    </rPh>
    <rPh sb="266" eb="268">
      <t>チイキ</t>
    </rPh>
    <rPh sb="268" eb="270">
      <t>カイショウ</t>
    </rPh>
    <rPh sb="270" eb="272">
      <t>ジギョウ</t>
    </rPh>
    <rPh sb="273" eb="275">
      <t>ヘイコウ</t>
    </rPh>
    <rPh sb="278" eb="280">
      <t>カンロ</t>
    </rPh>
    <rPh sb="281" eb="283">
      <t>コウシン</t>
    </rPh>
    <rPh sb="284" eb="286">
      <t>ジュンジ</t>
    </rPh>
    <rPh sb="286" eb="288">
      <t>チャクシュ</t>
    </rPh>
    <rPh sb="297" eb="299">
      <t>ジョウキョウ</t>
    </rPh>
    <phoneticPr fontId="7"/>
  </si>
  <si>
    <t>　平成28年度末にて旧簡易水道事業が上水道事業へ統合したため、昨年度経営状況に引き続き、全体的に悪化傾向である。特に、給水収益や一般会計からの繰入金等の収益で、水道施設の維持管理費や支払利息等の費用をどの程度賄えているかを示す「①経常収支比率」が１００％を下回り、赤字経営となってしまった。要因として、人口減少による給水収益の減少のほか、一般会計からの繰入金減少も挙げられる。給水に係る費用が、どの程度給水収益で賄えているかを示す「⑤料金回収率」と併せて分析すると、こちらも１００％を下回っていることから、経常費用の削減と、適切な料金収入の確保が必要である。また、給水収益に対する企業債残高の割合を示す「④企業債残高対給水収益比率」について、平均より高比率となっているが、要因としては、上記のとおり給水収益の減少のほか、水道未普及地域解消事業による企業債の増加も挙げられ、今後は当事業の必要性の見極め及び実施による給水収益の適切な回収に努める必要がある。
　他方、経営の効率性という観点から分析すると、水道施設の配水能力に対する配水量の割合を示す「⑦施設利用率」は平均より低い５０％程度に留まっており、また水道施設の稼働が収益に反映されている割合を示す「⑧有収率」は５９％程度に落ち込んでいる。このことから、水道施設に相当程度の余剰分がある可能性が高く、なおかつ漏水等の原因で給水した全ての水道水が収益に結びついているわけではないということが分析できるため、老朽化に伴う施設の更新や、適切な施設規模の見直しが必要である。</t>
    <rPh sb="1" eb="3">
      <t>ヘイセイ</t>
    </rPh>
    <rPh sb="5" eb="8">
      <t>ネンドマツ</t>
    </rPh>
    <rPh sb="10" eb="11">
      <t>キュウ</t>
    </rPh>
    <rPh sb="11" eb="13">
      <t>カンイ</t>
    </rPh>
    <rPh sb="13" eb="15">
      <t>スイドウ</t>
    </rPh>
    <rPh sb="15" eb="17">
      <t>ジギョウ</t>
    </rPh>
    <rPh sb="18" eb="21">
      <t>ジョウスイドウ</t>
    </rPh>
    <rPh sb="21" eb="23">
      <t>ジギョウ</t>
    </rPh>
    <rPh sb="24" eb="26">
      <t>トウゴウ</t>
    </rPh>
    <rPh sb="31" eb="33">
      <t>サクネン</t>
    </rPh>
    <rPh sb="33" eb="34">
      <t>ド</t>
    </rPh>
    <rPh sb="34" eb="36">
      <t>ケイエイ</t>
    </rPh>
    <rPh sb="36" eb="38">
      <t>ジョウキョウ</t>
    </rPh>
    <rPh sb="39" eb="40">
      <t>ヒ</t>
    </rPh>
    <rPh sb="41" eb="42">
      <t>ツヅ</t>
    </rPh>
    <rPh sb="44" eb="47">
      <t>ゼンタイテキ</t>
    </rPh>
    <rPh sb="48" eb="50">
      <t>アッカ</t>
    </rPh>
    <rPh sb="50" eb="52">
      <t>ケイコウ</t>
    </rPh>
    <rPh sb="56" eb="57">
      <t>トク</t>
    </rPh>
    <rPh sb="128" eb="130">
      <t>シタマワ</t>
    </rPh>
    <rPh sb="132" eb="134">
      <t>アカジ</t>
    </rPh>
    <rPh sb="134" eb="136">
      <t>ケイエイ</t>
    </rPh>
    <rPh sb="145" eb="147">
      <t>ヨウイン</t>
    </rPh>
    <rPh sb="151" eb="153">
      <t>ジンコウ</t>
    </rPh>
    <rPh sb="153" eb="155">
      <t>ゲンショウ</t>
    </rPh>
    <rPh sb="158" eb="160">
      <t>キュウスイ</t>
    </rPh>
    <rPh sb="160" eb="162">
      <t>シュウエキ</t>
    </rPh>
    <rPh sb="163" eb="165">
      <t>ゲンショウ</t>
    </rPh>
    <rPh sb="169" eb="171">
      <t>イッパン</t>
    </rPh>
    <rPh sb="171" eb="173">
      <t>カイケイ</t>
    </rPh>
    <rPh sb="176" eb="177">
      <t>ク</t>
    </rPh>
    <rPh sb="177" eb="178">
      <t>イ</t>
    </rPh>
    <rPh sb="178" eb="179">
      <t>キン</t>
    </rPh>
    <rPh sb="179" eb="181">
      <t>ゲンショウ</t>
    </rPh>
    <rPh sb="182" eb="183">
      <t>ア</t>
    </rPh>
    <rPh sb="224" eb="225">
      <t>アワ</t>
    </rPh>
    <rPh sb="227" eb="229">
      <t>ブンセキ</t>
    </rPh>
    <rPh sb="242" eb="244">
      <t>シタマワ</t>
    </rPh>
    <rPh sb="253" eb="255">
      <t>ケイジョウ</t>
    </rPh>
    <rPh sb="255" eb="257">
      <t>ヒヨウ</t>
    </rPh>
    <rPh sb="258" eb="260">
      <t>サクゲン</t>
    </rPh>
    <rPh sb="262" eb="264">
      <t>テキセツ</t>
    </rPh>
    <rPh sb="265" eb="267">
      <t>リョウキン</t>
    </rPh>
    <rPh sb="267" eb="269">
      <t>シュウニュウ</t>
    </rPh>
    <rPh sb="270" eb="272">
      <t>カクホ</t>
    </rPh>
    <rPh sb="273" eb="275">
      <t>ヒツヨウ</t>
    </rPh>
    <rPh sb="282" eb="284">
      <t>キュウスイ</t>
    </rPh>
    <rPh sb="284" eb="286">
      <t>シュウエキ</t>
    </rPh>
    <rPh sb="287" eb="288">
      <t>タイ</t>
    </rPh>
    <rPh sb="290" eb="292">
      <t>キギョウ</t>
    </rPh>
    <rPh sb="292" eb="293">
      <t>サイ</t>
    </rPh>
    <rPh sb="293" eb="295">
      <t>ザンダカ</t>
    </rPh>
    <rPh sb="296" eb="298">
      <t>ワリアイ</t>
    </rPh>
    <rPh sb="299" eb="300">
      <t>シメ</t>
    </rPh>
    <rPh sb="303" eb="305">
      <t>キギョウ</t>
    </rPh>
    <rPh sb="305" eb="306">
      <t>サイ</t>
    </rPh>
    <rPh sb="306" eb="308">
      <t>ザンダカ</t>
    </rPh>
    <rPh sb="308" eb="309">
      <t>タイ</t>
    </rPh>
    <rPh sb="309" eb="311">
      <t>キュウスイ</t>
    </rPh>
    <rPh sb="311" eb="313">
      <t>シュウエキ</t>
    </rPh>
    <rPh sb="313" eb="315">
      <t>ヒリツ</t>
    </rPh>
    <rPh sb="321" eb="323">
      <t>ヘイキン</t>
    </rPh>
    <rPh sb="325" eb="328">
      <t>コウヒリツ</t>
    </rPh>
    <rPh sb="336" eb="338">
      <t>ヨウイン</t>
    </rPh>
    <rPh sb="343" eb="345">
      <t>ジョウキ</t>
    </rPh>
    <rPh sb="349" eb="351">
      <t>キュウスイ</t>
    </rPh>
    <rPh sb="351" eb="353">
      <t>シュウエキ</t>
    </rPh>
    <rPh sb="354" eb="356">
      <t>ゲンショウ</t>
    </rPh>
    <rPh sb="360" eb="362">
      <t>スイドウ</t>
    </rPh>
    <rPh sb="362" eb="365">
      <t>ミフキュウ</t>
    </rPh>
    <rPh sb="365" eb="367">
      <t>チイキ</t>
    </rPh>
    <rPh sb="367" eb="369">
      <t>カイショウ</t>
    </rPh>
    <rPh sb="369" eb="371">
      <t>ジギョウ</t>
    </rPh>
    <rPh sb="374" eb="376">
      <t>キギョウ</t>
    </rPh>
    <rPh sb="376" eb="377">
      <t>サイ</t>
    </rPh>
    <rPh sb="378" eb="380">
      <t>ゾウカ</t>
    </rPh>
    <rPh sb="381" eb="382">
      <t>ア</t>
    </rPh>
    <rPh sb="386" eb="388">
      <t>コンゴ</t>
    </rPh>
    <rPh sb="389" eb="390">
      <t>トウ</t>
    </rPh>
    <rPh sb="390" eb="392">
      <t>ジギョウ</t>
    </rPh>
    <rPh sb="393" eb="396">
      <t>ヒツヨウセイ</t>
    </rPh>
    <rPh sb="397" eb="399">
      <t>ミキワ</t>
    </rPh>
    <rPh sb="400" eb="401">
      <t>オヨ</t>
    </rPh>
    <rPh sb="402" eb="404">
      <t>ジッシ</t>
    </rPh>
    <rPh sb="407" eb="409">
      <t>キュウスイ</t>
    </rPh>
    <rPh sb="409" eb="411">
      <t>シュウエキ</t>
    </rPh>
    <rPh sb="412" eb="414">
      <t>テキセツ</t>
    </rPh>
    <rPh sb="415" eb="417">
      <t>カイシュウ</t>
    </rPh>
    <rPh sb="418" eb="419">
      <t>ツト</t>
    </rPh>
    <rPh sb="421" eb="423">
      <t>ヒツヨウ</t>
    </rPh>
    <rPh sb="482" eb="484">
      <t>ヘイキン</t>
    </rPh>
    <rPh sb="486" eb="487">
      <t>ヒク</t>
    </rPh>
    <rPh sb="491" eb="493">
      <t>テイド</t>
    </rPh>
    <rPh sb="621" eb="623">
      <t>ブンセキ</t>
    </rPh>
    <rPh sb="629" eb="632">
      <t>ロウキュウカ</t>
    </rPh>
    <rPh sb="633" eb="634">
      <t>トモナ</t>
    </rPh>
    <rPh sb="635" eb="637">
      <t>シセツ</t>
    </rPh>
    <rPh sb="638" eb="640">
      <t>コウシン</t>
    </rPh>
    <rPh sb="642" eb="644">
      <t>テキセツ</t>
    </rPh>
    <rPh sb="645" eb="647">
      <t>シセツ</t>
    </rPh>
    <rPh sb="647" eb="649">
      <t>キボ</t>
    </rPh>
    <rPh sb="650" eb="652">
      <t>ミナオ</t>
    </rPh>
    <rPh sb="654" eb="65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</si>
</sst>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0.02</c:v>
                </c:pt>
                <c:pt idx="1">
                  <c:v>0.04</c:v>
                </c:pt>
                <c:pt idx="2">
                  <c:v>2.41</c:v>
                </c:pt>
                <c:pt idx="3">
                  <c:v>2.48</c:v>
                </c:pt>
                <c:pt idx="4">
                  <c:v>0.45</c:v>
                </c:pt>
              </c:numCache>
            </c:numRef>
          </c:val>
          <c:extLst>
            <c:ext xmlns:c16="http://schemas.microsoft.com/office/drawing/2014/chart" uri="{C3380CC4-5D6E-409C-BE32-E72D297353CC}">
              <c16:uniqueId val="{00000000-41B1-428A-AA24-F58DF41C9F5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0.68</c:v>
                </c:pt>
                <c:pt idx="1">
                  <c:v>1.65</c:v>
                </c:pt>
                <c:pt idx="2">
                  <c:v>0.47</c:v>
                </c:pt>
                <c:pt idx="3">
                  <c:v>0.54</c:v>
                </c:pt>
                <c:pt idx="4">
                  <c:v>0.5</c:v>
                </c:pt>
              </c:numCache>
            </c:numRef>
          </c:val>
          <c:smooth val="0"/>
          <c:extLst>
            <c:ext xmlns:c16="http://schemas.microsoft.com/office/drawing/2014/chart" uri="{C3380CC4-5D6E-409C-BE32-E72D297353CC}">
              <c16:uniqueId val="{00000001-41B1-428A-AA24-F58DF41C9F5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47.77</c:v>
                </c:pt>
                <c:pt idx="1">
                  <c:v>46.93</c:v>
                </c:pt>
                <c:pt idx="2">
                  <c:v>48.58</c:v>
                </c:pt>
                <c:pt idx="3">
                  <c:v>50</c:v>
                </c:pt>
                <c:pt idx="4">
                  <c:v>51.65</c:v>
                </c:pt>
              </c:numCache>
            </c:numRef>
          </c:val>
          <c:extLst>
            <c:ext xmlns:c16="http://schemas.microsoft.com/office/drawing/2014/chart" uri="{C3380CC4-5D6E-409C-BE32-E72D297353CC}">
              <c16:uniqueId val="{00000000-56D1-48B2-BD4B-236BCE9D29B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53.61</c:v>
                </c:pt>
                <c:pt idx="1">
                  <c:v>53.52</c:v>
                </c:pt>
                <c:pt idx="2">
                  <c:v>54.24</c:v>
                </c:pt>
                <c:pt idx="3">
                  <c:v>55.63</c:v>
                </c:pt>
                <c:pt idx="4">
                  <c:v>55.03</c:v>
                </c:pt>
              </c:numCache>
            </c:numRef>
          </c:val>
          <c:smooth val="0"/>
          <c:extLst>
            <c:ext xmlns:c16="http://schemas.microsoft.com/office/drawing/2014/chart" uri="{C3380CC4-5D6E-409C-BE32-E72D297353CC}">
              <c16:uniqueId val="{00000001-56D1-48B2-BD4B-236BCE9D29B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60.2</c:v>
                </c:pt>
                <c:pt idx="1">
                  <c:v>60.76</c:v>
                </c:pt>
                <c:pt idx="2">
                  <c:v>59.15</c:v>
                </c:pt>
                <c:pt idx="3">
                  <c:v>59.43</c:v>
                </c:pt>
                <c:pt idx="4">
                  <c:v>59.37</c:v>
                </c:pt>
              </c:numCache>
            </c:numRef>
          </c:val>
          <c:extLst>
            <c:ext xmlns:c16="http://schemas.microsoft.com/office/drawing/2014/chart" uri="{C3380CC4-5D6E-409C-BE32-E72D297353CC}">
              <c16:uniqueId val="{00000000-8273-47B0-A338-0B26296F7F60}"/>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81.31</c:v>
                </c:pt>
                <c:pt idx="1">
                  <c:v>81.459999999999994</c:v>
                </c:pt>
                <c:pt idx="2">
                  <c:v>81.680000000000007</c:v>
                </c:pt>
                <c:pt idx="3">
                  <c:v>82.04</c:v>
                </c:pt>
                <c:pt idx="4">
                  <c:v>81.900000000000006</c:v>
                </c:pt>
              </c:numCache>
            </c:numRef>
          </c:val>
          <c:smooth val="0"/>
          <c:extLst>
            <c:ext xmlns:c16="http://schemas.microsoft.com/office/drawing/2014/chart" uri="{C3380CC4-5D6E-409C-BE32-E72D297353CC}">
              <c16:uniqueId val="{00000001-8273-47B0-A338-0B26296F7F60}"/>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103.79</c:v>
                </c:pt>
                <c:pt idx="1">
                  <c:v>109</c:v>
                </c:pt>
                <c:pt idx="2">
                  <c:v>111.12</c:v>
                </c:pt>
                <c:pt idx="3">
                  <c:v>104.07</c:v>
                </c:pt>
                <c:pt idx="4">
                  <c:v>89.82</c:v>
                </c:pt>
              </c:numCache>
            </c:numRef>
          </c:val>
          <c:extLst>
            <c:ext xmlns:c16="http://schemas.microsoft.com/office/drawing/2014/chart" uri="{C3380CC4-5D6E-409C-BE32-E72D297353CC}">
              <c16:uniqueId val="{00000000-BBF3-47CE-B346-CF46B2C4F4E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109.49</c:v>
                </c:pt>
                <c:pt idx="1">
                  <c:v>111.06</c:v>
                </c:pt>
                <c:pt idx="2">
                  <c:v>111.34</c:v>
                </c:pt>
                <c:pt idx="3">
                  <c:v>110.05</c:v>
                </c:pt>
                <c:pt idx="4">
                  <c:v>108.87</c:v>
                </c:pt>
              </c:numCache>
            </c:numRef>
          </c:val>
          <c:smooth val="0"/>
          <c:extLst>
            <c:ext xmlns:c16="http://schemas.microsoft.com/office/drawing/2014/chart" uri="{C3380CC4-5D6E-409C-BE32-E72D297353CC}">
              <c16:uniqueId val="{00000001-BBF3-47CE-B346-CF46B2C4F4E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48.51</c:v>
                </c:pt>
                <c:pt idx="1">
                  <c:v>50.08</c:v>
                </c:pt>
                <c:pt idx="2">
                  <c:v>50.83</c:v>
                </c:pt>
                <c:pt idx="3">
                  <c:v>35.619999999999997</c:v>
                </c:pt>
                <c:pt idx="4">
                  <c:v>37.33</c:v>
                </c:pt>
              </c:numCache>
            </c:numRef>
          </c:val>
          <c:extLst>
            <c:ext xmlns:c16="http://schemas.microsoft.com/office/drawing/2014/chart" uri="{C3380CC4-5D6E-409C-BE32-E72D297353CC}">
              <c16:uniqueId val="{00000000-42A1-4CF4-AD61-F43CAFDBA03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46.67</c:v>
                </c:pt>
                <c:pt idx="1">
                  <c:v>47.7</c:v>
                </c:pt>
                <c:pt idx="2">
                  <c:v>48.14</c:v>
                </c:pt>
                <c:pt idx="3">
                  <c:v>48.05</c:v>
                </c:pt>
                <c:pt idx="4">
                  <c:v>48.87</c:v>
                </c:pt>
              </c:numCache>
            </c:numRef>
          </c:val>
          <c:smooth val="0"/>
          <c:extLst>
            <c:ext xmlns:c16="http://schemas.microsoft.com/office/drawing/2014/chart" uri="{C3380CC4-5D6E-409C-BE32-E72D297353CC}">
              <c16:uniqueId val="{00000001-42A1-4CF4-AD61-F43CAFDBA03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11.58</c:v>
                </c:pt>
                <c:pt idx="1">
                  <c:v>12.41</c:v>
                </c:pt>
                <c:pt idx="2">
                  <c:v>13.86</c:v>
                </c:pt>
                <c:pt idx="3">
                  <c:v>28.26</c:v>
                </c:pt>
                <c:pt idx="4">
                  <c:v>34.65</c:v>
                </c:pt>
              </c:numCache>
            </c:numRef>
          </c:val>
          <c:extLst>
            <c:ext xmlns:c16="http://schemas.microsoft.com/office/drawing/2014/chart" uri="{C3380CC4-5D6E-409C-BE32-E72D297353CC}">
              <c16:uniqueId val="{00000000-B5A3-464C-AEB7-53004AD58D2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10.029999999999999</c:v>
                </c:pt>
                <c:pt idx="1">
                  <c:v>7.26</c:v>
                </c:pt>
                <c:pt idx="2">
                  <c:v>11.13</c:v>
                </c:pt>
                <c:pt idx="3">
                  <c:v>13.39</c:v>
                </c:pt>
                <c:pt idx="4">
                  <c:v>14.85</c:v>
                </c:pt>
              </c:numCache>
            </c:numRef>
          </c:val>
          <c:smooth val="0"/>
          <c:extLst>
            <c:ext xmlns:c16="http://schemas.microsoft.com/office/drawing/2014/chart" uri="{C3380CC4-5D6E-409C-BE32-E72D297353CC}">
              <c16:uniqueId val="{00000001-B5A3-464C-AEB7-53004AD58D2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A1-40F0-9391-030F45310D2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9.49</c:v>
                </c:pt>
                <c:pt idx="1">
                  <c:v>9.35</c:v>
                </c:pt>
                <c:pt idx="2">
                  <c:v>10.130000000000001</c:v>
                </c:pt>
                <c:pt idx="3">
                  <c:v>2.64</c:v>
                </c:pt>
                <c:pt idx="4">
                  <c:v>3.16</c:v>
                </c:pt>
              </c:numCache>
            </c:numRef>
          </c:val>
          <c:smooth val="0"/>
          <c:extLst>
            <c:ext xmlns:c16="http://schemas.microsoft.com/office/drawing/2014/chart" uri="{C3380CC4-5D6E-409C-BE32-E72D297353CC}">
              <c16:uniqueId val="{00000001-8DA1-40F0-9391-030F45310D2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303.33999999999997</c:v>
                </c:pt>
                <c:pt idx="1">
                  <c:v>360.87</c:v>
                </c:pt>
                <c:pt idx="2">
                  <c:v>319.12</c:v>
                </c:pt>
                <c:pt idx="3">
                  <c:v>259.51</c:v>
                </c:pt>
                <c:pt idx="4">
                  <c:v>255.8</c:v>
                </c:pt>
              </c:numCache>
            </c:numRef>
          </c:val>
          <c:extLst>
            <c:ext xmlns:c16="http://schemas.microsoft.com/office/drawing/2014/chart" uri="{C3380CC4-5D6E-409C-BE32-E72D297353CC}">
              <c16:uniqueId val="{00000000-C118-4C2C-BCC7-6F41121002A7}"/>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406.37</c:v>
                </c:pt>
                <c:pt idx="1">
                  <c:v>398.29</c:v>
                </c:pt>
                <c:pt idx="2">
                  <c:v>388.67</c:v>
                </c:pt>
                <c:pt idx="3">
                  <c:v>359.47</c:v>
                </c:pt>
                <c:pt idx="4">
                  <c:v>369.69</c:v>
                </c:pt>
              </c:numCache>
            </c:numRef>
          </c:val>
          <c:smooth val="0"/>
          <c:extLst>
            <c:ext xmlns:c16="http://schemas.microsoft.com/office/drawing/2014/chart" uri="{C3380CC4-5D6E-409C-BE32-E72D297353CC}">
              <c16:uniqueId val="{00000001-C118-4C2C-BCC7-6F41121002A7}"/>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615.37</c:v>
                </c:pt>
                <c:pt idx="1">
                  <c:v>613.08000000000004</c:v>
                </c:pt>
                <c:pt idx="2">
                  <c:v>603.04</c:v>
                </c:pt>
                <c:pt idx="3">
                  <c:v>1077.08</c:v>
                </c:pt>
                <c:pt idx="4">
                  <c:v>1037.1500000000001</c:v>
                </c:pt>
              </c:numCache>
            </c:numRef>
          </c:val>
          <c:extLst>
            <c:ext xmlns:c16="http://schemas.microsoft.com/office/drawing/2014/chart" uri="{C3380CC4-5D6E-409C-BE32-E72D297353CC}">
              <c16:uniqueId val="{00000000-400D-4318-B4E5-0A86E781BF8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442.54</c:v>
                </c:pt>
                <c:pt idx="1">
                  <c:v>431</c:v>
                </c:pt>
                <c:pt idx="2">
                  <c:v>422.5</c:v>
                </c:pt>
                <c:pt idx="3">
                  <c:v>401.79</c:v>
                </c:pt>
                <c:pt idx="4">
                  <c:v>402.99</c:v>
                </c:pt>
              </c:numCache>
            </c:numRef>
          </c:val>
          <c:smooth val="0"/>
          <c:extLst>
            <c:ext xmlns:c16="http://schemas.microsoft.com/office/drawing/2014/chart" uri="{C3380CC4-5D6E-409C-BE32-E72D297353CC}">
              <c16:uniqueId val="{00000001-400D-4318-B4E5-0A86E781BF8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99.47</c:v>
                </c:pt>
                <c:pt idx="1">
                  <c:v>103.01</c:v>
                </c:pt>
                <c:pt idx="2">
                  <c:v>104.91</c:v>
                </c:pt>
                <c:pt idx="3">
                  <c:v>76.73</c:v>
                </c:pt>
                <c:pt idx="4">
                  <c:v>77.709999999999994</c:v>
                </c:pt>
              </c:numCache>
            </c:numRef>
          </c:val>
          <c:extLst>
            <c:ext xmlns:c16="http://schemas.microsoft.com/office/drawing/2014/chart" uri="{C3380CC4-5D6E-409C-BE32-E72D297353CC}">
              <c16:uniqueId val="{00000000-0CC0-4A57-A34C-CE1CA1266877}"/>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c:v>
                </c:pt>
                <c:pt idx="1">
                  <c:v>100.82</c:v>
                </c:pt>
                <c:pt idx="2">
                  <c:v>101.64</c:v>
                </c:pt>
                <c:pt idx="3">
                  <c:v>100.12</c:v>
                </c:pt>
                <c:pt idx="4">
                  <c:v>98.66</c:v>
                </c:pt>
              </c:numCache>
            </c:numRef>
          </c:val>
          <c:smooth val="0"/>
          <c:extLst>
            <c:ext xmlns:c16="http://schemas.microsoft.com/office/drawing/2014/chart" uri="{C3380CC4-5D6E-409C-BE32-E72D297353CC}">
              <c16:uniqueId val="{00000001-0CC0-4A57-A34C-CE1CA1266877}"/>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192.29</c:v>
                </c:pt>
                <c:pt idx="1">
                  <c:v>185.65</c:v>
                </c:pt>
                <c:pt idx="2">
                  <c:v>181.44</c:v>
                </c:pt>
                <c:pt idx="3">
                  <c:v>249.83</c:v>
                </c:pt>
                <c:pt idx="4">
                  <c:v>243.72</c:v>
                </c:pt>
              </c:numCache>
            </c:numRef>
          </c:val>
          <c:extLst>
            <c:ext xmlns:c16="http://schemas.microsoft.com/office/drawing/2014/chart" uri="{C3380CC4-5D6E-409C-BE32-E72D297353CC}">
              <c16:uniqueId val="{00000000-B331-4BC9-AC7E-98AD69E414A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181.67</c:v>
                </c:pt>
                <c:pt idx="1">
                  <c:v>179.55</c:v>
                </c:pt>
                <c:pt idx="2">
                  <c:v>179.16</c:v>
                </c:pt>
                <c:pt idx="3">
                  <c:v>174.97</c:v>
                </c:pt>
                <c:pt idx="4">
                  <c:v>178.59</c:v>
                </c:pt>
              </c:numCache>
            </c:numRef>
          </c:val>
          <c:smooth val="0"/>
          <c:extLst>
            <c:ext xmlns:c16="http://schemas.microsoft.com/office/drawing/2014/chart" uri="{C3380CC4-5D6E-409C-BE32-E72D297353CC}">
              <c16:uniqueId val="{00000001-B331-4BC9-AC7E-98AD69E414A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 zoomScale="85" zoomScaleNormal="85" workbookViewId="0">
      <selection activeCell="AH36" sqref="AH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仙北市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A6</v>
      </c>
      <c r="X8" s="82"/>
      <c r="Y8" s="82"/>
      <c r="Z8" s="82"/>
      <c r="AA8" s="82"/>
      <c r="AB8" s="82"/>
      <c r="AC8" s="82"/>
      <c r="AD8" s="82" t="str">
        <f>データ!$M$6</f>
        <v>非設置</v>
      </c>
      <c r="AE8" s="82"/>
      <c r="AF8" s="82"/>
      <c r="AG8" s="82"/>
      <c r="AH8" s="82"/>
      <c r="AI8" s="82"/>
      <c r="AJ8" s="82"/>
      <c r="AK8" s="4"/>
      <c r="AL8" s="70">
        <f>データ!$R$6</f>
        <v>26426</v>
      </c>
      <c r="AM8" s="70"/>
      <c r="AN8" s="70"/>
      <c r="AO8" s="70"/>
      <c r="AP8" s="70"/>
      <c r="AQ8" s="70"/>
      <c r="AR8" s="70"/>
      <c r="AS8" s="70"/>
      <c r="AT8" s="66">
        <f>データ!$S$6</f>
        <v>1093.56</v>
      </c>
      <c r="AU8" s="67"/>
      <c r="AV8" s="67"/>
      <c r="AW8" s="67"/>
      <c r="AX8" s="67"/>
      <c r="AY8" s="67"/>
      <c r="AZ8" s="67"/>
      <c r="BA8" s="67"/>
      <c r="BB8" s="69">
        <f>データ!$T$6</f>
        <v>24.17</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50.63</v>
      </c>
      <c r="J10" s="67"/>
      <c r="K10" s="67"/>
      <c r="L10" s="67"/>
      <c r="M10" s="67"/>
      <c r="N10" s="67"/>
      <c r="O10" s="68"/>
      <c r="P10" s="69">
        <f>データ!$P$6</f>
        <v>63.09</v>
      </c>
      <c r="Q10" s="69"/>
      <c r="R10" s="69"/>
      <c r="S10" s="69"/>
      <c r="T10" s="69"/>
      <c r="U10" s="69"/>
      <c r="V10" s="69"/>
      <c r="W10" s="70">
        <f>データ!$Q$6</f>
        <v>3726</v>
      </c>
      <c r="X10" s="70"/>
      <c r="Y10" s="70"/>
      <c r="Z10" s="70"/>
      <c r="AA10" s="70"/>
      <c r="AB10" s="70"/>
      <c r="AC10" s="70"/>
      <c r="AD10" s="2"/>
      <c r="AE10" s="2"/>
      <c r="AF10" s="2"/>
      <c r="AG10" s="2"/>
      <c r="AH10" s="4"/>
      <c r="AI10" s="4"/>
      <c r="AJ10" s="4"/>
      <c r="AK10" s="4"/>
      <c r="AL10" s="70">
        <f>データ!$U$6</f>
        <v>16532</v>
      </c>
      <c r="AM10" s="70"/>
      <c r="AN10" s="70"/>
      <c r="AO10" s="70"/>
      <c r="AP10" s="70"/>
      <c r="AQ10" s="70"/>
      <c r="AR10" s="70"/>
      <c r="AS10" s="70"/>
      <c r="AT10" s="66">
        <f>データ!$V$6</f>
        <v>75.38</v>
      </c>
      <c r="AU10" s="67"/>
      <c r="AV10" s="67"/>
      <c r="AW10" s="67"/>
      <c r="AX10" s="67"/>
      <c r="AY10" s="67"/>
      <c r="AZ10" s="67"/>
      <c r="BA10" s="67"/>
      <c r="BB10" s="69">
        <f>データ!$W$6</f>
        <v>219.32</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8"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107</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9.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24.7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106</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105</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nfAMEw6/hJ5ihQOc3ZUGKX2GeYTVPq/ep1jBdzT+an7pKx5KVPyO9/Gsz+jWQSrNzUbVQ62gDApNBYYfXv5hxA==" saltValue="ivbNFsR4R8FtrFqSI4sK/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52159</v>
      </c>
      <c r="D6" s="34">
        <f t="shared" si="3"/>
        <v>46</v>
      </c>
      <c r="E6" s="34">
        <f t="shared" si="3"/>
        <v>1</v>
      </c>
      <c r="F6" s="34">
        <f t="shared" si="3"/>
        <v>0</v>
      </c>
      <c r="G6" s="34">
        <f t="shared" si="3"/>
        <v>1</v>
      </c>
      <c r="H6" s="34" t="str">
        <f t="shared" si="3"/>
        <v>秋田県　仙北市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50.63</v>
      </c>
      <c r="P6" s="35">
        <f t="shared" si="3"/>
        <v>63.09</v>
      </c>
      <c r="Q6" s="35">
        <f t="shared" si="3"/>
        <v>3726</v>
      </c>
      <c r="R6" s="35">
        <f t="shared" si="3"/>
        <v>26426</v>
      </c>
      <c r="S6" s="35">
        <f t="shared" si="3"/>
        <v>1093.56</v>
      </c>
      <c r="T6" s="35">
        <f t="shared" si="3"/>
        <v>24.17</v>
      </c>
      <c r="U6" s="35">
        <f t="shared" si="3"/>
        <v>16532</v>
      </c>
      <c r="V6" s="35">
        <f t="shared" si="3"/>
        <v>75.38</v>
      </c>
      <c r="W6" s="35">
        <f t="shared" si="3"/>
        <v>219.32</v>
      </c>
      <c r="X6" s="36">
        <f>IF(X7="",NA(),X7)</f>
        <v>103.79</v>
      </c>
      <c r="Y6" s="36">
        <f t="shared" ref="Y6:AG6" si="4">IF(Y7="",NA(),Y7)</f>
        <v>109</v>
      </c>
      <c r="Z6" s="36">
        <f t="shared" si="4"/>
        <v>111.12</v>
      </c>
      <c r="AA6" s="36">
        <f t="shared" si="4"/>
        <v>104.07</v>
      </c>
      <c r="AB6" s="36">
        <f t="shared" si="4"/>
        <v>89.82</v>
      </c>
      <c r="AC6" s="36">
        <f t="shared" si="4"/>
        <v>109.49</v>
      </c>
      <c r="AD6" s="36">
        <f t="shared" si="4"/>
        <v>111.06</v>
      </c>
      <c r="AE6" s="36">
        <f t="shared" si="4"/>
        <v>111.34</v>
      </c>
      <c r="AF6" s="36">
        <f t="shared" si="4"/>
        <v>110.05</v>
      </c>
      <c r="AG6" s="36">
        <f t="shared" si="4"/>
        <v>108.87</v>
      </c>
      <c r="AH6" s="35" t="str">
        <f>IF(AH7="","",IF(AH7="-","【-】","【"&amp;SUBSTITUTE(TEXT(AH7,"#,##0.00"),"-","△")&amp;"】"))</f>
        <v>【112.83】</v>
      </c>
      <c r="AI6" s="35">
        <f>IF(AI7="",NA(),AI7)</f>
        <v>0</v>
      </c>
      <c r="AJ6" s="35">
        <f t="shared" ref="AJ6:AR6" si="5">IF(AJ7="",NA(),AJ7)</f>
        <v>0</v>
      </c>
      <c r="AK6" s="35">
        <f t="shared" si="5"/>
        <v>0</v>
      </c>
      <c r="AL6" s="35">
        <f t="shared" si="5"/>
        <v>0</v>
      </c>
      <c r="AM6" s="35">
        <f t="shared" si="5"/>
        <v>0</v>
      </c>
      <c r="AN6" s="36">
        <f t="shared" si="5"/>
        <v>9.49</v>
      </c>
      <c r="AO6" s="36">
        <f t="shared" si="5"/>
        <v>9.35</v>
      </c>
      <c r="AP6" s="36">
        <f t="shared" si="5"/>
        <v>10.130000000000001</v>
      </c>
      <c r="AQ6" s="36">
        <f t="shared" si="5"/>
        <v>2.64</v>
      </c>
      <c r="AR6" s="36">
        <f t="shared" si="5"/>
        <v>3.16</v>
      </c>
      <c r="AS6" s="35" t="str">
        <f>IF(AS7="","",IF(AS7="-","【-】","【"&amp;SUBSTITUTE(TEXT(AS7,"#,##0.00"),"-","△")&amp;"】"))</f>
        <v>【1.05】</v>
      </c>
      <c r="AT6" s="36">
        <f>IF(AT7="",NA(),AT7)</f>
        <v>303.33999999999997</v>
      </c>
      <c r="AU6" s="36">
        <f t="shared" ref="AU6:BC6" si="6">IF(AU7="",NA(),AU7)</f>
        <v>360.87</v>
      </c>
      <c r="AV6" s="36">
        <f t="shared" si="6"/>
        <v>319.12</v>
      </c>
      <c r="AW6" s="36">
        <f t="shared" si="6"/>
        <v>259.51</v>
      </c>
      <c r="AX6" s="36">
        <f t="shared" si="6"/>
        <v>255.8</v>
      </c>
      <c r="AY6" s="36">
        <f t="shared" si="6"/>
        <v>406.37</v>
      </c>
      <c r="AZ6" s="36">
        <f t="shared" si="6"/>
        <v>398.29</v>
      </c>
      <c r="BA6" s="36">
        <f t="shared" si="6"/>
        <v>388.67</v>
      </c>
      <c r="BB6" s="36">
        <f t="shared" si="6"/>
        <v>359.47</v>
      </c>
      <c r="BC6" s="36">
        <f t="shared" si="6"/>
        <v>369.69</v>
      </c>
      <c r="BD6" s="35" t="str">
        <f>IF(BD7="","",IF(BD7="-","【-】","【"&amp;SUBSTITUTE(TEXT(BD7,"#,##0.00"),"-","△")&amp;"】"))</f>
        <v>【261.93】</v>
      </c>
      <c r="BE6" s="36">
        <f>IF(BE7="",NA(),BE7)</f>
        <v>615.37</v>
      </c>
      <c r="BF6" s="36">
        <f t="shared" ref="BF6:BN6" si="7">IF(BF7="",NA(),BF7)</f>
        <v>613.08000000000004</v>
      </c>
      <c r="BG6" s="36">
        <f t="shared" si="7"/>
        <v>603.04</v>
      </c>
      <c r="BH6" s="36">
        <f t="shared" si="7"/>
        <v>1077.08</v>
      </c>
      <c r="BI6" s="36">
        <f t="shared" si="7"/>
        <v>1037.1500000000001</v>
      </c>
      <c r="BJ6" s="36">
        <f t="shared" si="7"/>
        <v>442.54</v>
      </c>
      <c r="BK6" s="36">
        <f t="shared" si="7"/>
        <v>431</v>
      </c>
      <c r="BL6" s="36">
        <f t="shared" si="7"/>
        <v>422.5</v>
      </c>
      <c r="BM6" s="36">
        <f t="shared" si="7"/>
        <v>401.79</v>
      </c>
      <c r="BN6" s="36">
        <f t="shared" si="7"/>
        <v>402.99</v>
      </c>
      <c r="BO6" s="35" t="str">
        <f>IF(BO7="","",IF(BO7="-","【-】","【"&amp;SUBSTITUTE(TEXT(BO7,"#,##0.00"),"-","△")&amp;"】"))</f>
        <v>【270.46】</v>
      </c>
      <c r="BP6" s="36">
        <f>IF(BP7="",NA(),BP7)</f>
        <v>99.47</v>
      </c>
      <c r="BQ6" s="36">
        <f t="shared" ref="BQ6:BY6" si="8">IF(BQ7="",NA(),BQ7)</f>
        <v>103.01</v>
      </c>
      <c r="BR6" s="36">
        <f t="shared" si="8"/>
        <v>104.91</v>
      </c>
      <c r="BS6" s="36">
        <f t="shared" si="8"/>
        <v>76.73</v>
      </c>
      <c r="BT6" s="36">
        <f t="shared" si="8"/>
        <v>77.709999999999994</v>
      </c>
      <c r="BU6" s="36">
        <f t="shared" si="8"/>
        <v>98.6</v>
      </c>
      <c r="BV6" s="36">
        <f t="shared" si="8"/>
        <v>100.82</v>
      </c>
      <c r="BW6" s="36">
        <f t="shared" si="8"/>
        <v>101.64</v>
      </c>
      <c r="BX6" s="36">
        <f t="shared" si="8"/>
        <v>100.12</v>
      </c>
      <c r="BY6" s="36">
        <f t="shared" si="8"/>
        <v>98.66</v>
      </c>
      <c r="BZ6" s="35" t="str">
        <f>IF(BZ7="","",IF(BZ7="-","【-】","【"&amp;SUBSTITUTE(TEXT(BZ7,"#,##0.00"),"-","△")&amp;"】"))</f>
        <v>【103.91】</v>
      </c>
      <c r="CA6" s="36">
        <f>IF(CA7="",NA(),CA7)</f>
        <v>192.29</v>
      </c>
      <c r="CB6" s="36">
        <f t="shared" ref="CB6:CJ6" si="9">IF(CB7="",NA(),CB7)</f>
        <v>185.65</v>
      </c>
      <c r="CC6" s="36">
        <f t="shared" si="9"/>
        <v>181.44</v>
      </c>
      <c r="CD6" s="36">
        <f t="shared" si="9"/>
        <v>249.83</v>
      </c>
      <c r="CE6" s="36">
        <f t="shared" si="9"/>
        <v>243.72</v>
      </c>
      <c r="CF6" s="36">
        <f t="shared" si="9"/>
        <v>181.67</v>
      </c>
      <c r="CG6" s="36">
        <f t="shared" si="9"/>
        <v>179.55</v>
      </c>
      <c r="CH6" s="36">
        <f t="shared" si="9"/>
        <v>179.16</v>
      </c>
      <c r="CI6" s="36">
        <f t="shared" si="9"/>
        <v>174.97</v>
      </c>
      <c r="CJ6" s="36">
        <f t="shared" si="9"/>
        <v>178.59</v>
      </c>
      <c r="CK6" s="35" t="str">
        <f>IF(CK7="","",IF(CK7="-","【-】","【"&amp;SUBSTITUTE(TEXT(CK7,"#,##0.00"),"-","△")&amp;"】"))</f>
        <v>【167.11】</v>
      </c>
      <c r="CL6" s="36">
        <f>IF(CL7="",NA(),CL7)</f>
        <v>47.77</v>
      </c>
      <c r="CM6" s="36">
        <f t="shared" ref="CM6:CU6" si="10">IF(CM7="",NA(),CM7)</f>
        <v>46.93</v>
      </c>
      <c r="CN6" s="36">
        <f t="shared" si="10"/>
        <v>48.58</v>
      </c>
      <c r="CO6" s="36">
        <f t="shared" si="10"/>
        <v>50</v>
      </c>
      <c r="CP6" s="36">
        <f t="shared" si="10"/>
        <v>51.65</v>
      </c>
      <c r="CQ6" s="36">
        <f t="shared" si="10"/>
        <v>53.61</v>
      </c>
      <c r="CR6" s="36">
        <f t="shared" si="10"/>
        <v>53.52</v>
      </c>
      <c r="CS6" s="36">
        <f t="shared" si="10"/>
        <v>54.24</v>
      </c>
      <c r="CT6" s="36">
        <f t="shared" si="10"/>
        <v>55.63</v>
      </c>
      <c r="CU6" s="36">
        <f t="shared" si="10"/>
        <v>55.03</v>
      </c>
      <c r="CV6" s="35" t="str">
        <f>IF(CV7="","",IF(CV7="-","【-】","【"&amp;SUBSTITUTE(TEXT(CV7,"#,##0.00"),"-","△")&amp;"】"))</f>
        <v>【60.27】</v>
      </c>
      <c r="CW6" s="36">
        <f>IF(CW7="",NA(),CW7)</f>
        <v>60.2</v>
      </c>
      <c r="CX6" s="36">
        <f t="shared" ref="CX6:DF6" si="11">IF(CX7="",NA(),CX7)</f>
        <v>60.76</v>
      </c>
      <c r="CY6" s="36">
        <f t="shared" si="11"/>
        <v>59.15</v>
      </c>
      <c r="CZ6" s="36">
        <f t="shared" si="11"/>
        <v>59.43</v>
      </c>
      <c r="DA6" s="36">
        <f t="shared" si="11"/>
        <v>59.37</v>
      </c>
      <c r="DB6" s="36">
        <f t="shared" si="11"/>
        <v>81.31</v>
      </c>
      <c r="DC6" s="36">
        <f t="shared" si="11"/>
        <v>81.459999999999994</v>
      </c>
      <c r="DD6" s="36">
        <f t="shared" si="11"/>
        <v>81.680000000000007</v>
      </c>
      <c r="DE6" s="36">
        <f t="shared" si="11"/>
        <v>82.04</v>
      </c>
      <c r="DF6" s="36">
        <f t="shared" si="11"/>
        <v>81.900000000000006</v>
      </c>
      <c r="DG6" s="35" t="str">
        <f>IF(DG7="","",IF(DG7="-","【-】","【"&amp;SUBSTITUTE(TEXT(DG7,"#,##0.00"),"-","△")&amp;"】"))</f>
        <v>【89.92】</v>
      </c>
      <c r="DH6" s="36">
        <f>IF(DH7="",NA(),DH7)</f>
        <v>48.51</v>
      </c>
      <c r="DI6" s="36">
        <f t="shared" ref="DI6:DQ6" si="12">IF(DI7="",NA(),DI7)</f>
        <v>50.08</v>
      </c>
      <c r="DJ6" s="36">
        <f t="shared" si="12"/>
        <v>50.83</v>
      </c>
      <c r="DK6" s="36">
        <f t="shared" si="12"/>
        <v>35.619999999999997</v>
      </c>
      <c r="DL6" s="36">
        <f t="shared" si="12"/>
        <v>37.33</v>
      </c>
      <c r="DM6" s="36">
        <f t="shared" si="12"/>
        <v>46.67</v>
      </c>
      <c r="DN6" s="36">
        <f t="shared" si="12"/>
        <v>47.7</v>
      </c>
      <c r="DO6" s="36">
        <f t="shared" si="12"/>
        <v>48.14</v>
      </c>
      <c r="DP6" s="36">
        <f t="shared" si="12"/>
        <v>48.05</v>
      </c>
      <c r="DQ6" s="36">
        <f t="shared" si="12"/>
        <v>48.87</v>
      </c>
      <c r="DR6" s="35" t="str">
        <f>IF(DR7="","",IF(DR7="-","【-】","【"&amp;SUBSTITUTE(TEXT(DR7,"#,##0.00"),"-","△")&amp;"】"))</f>
        <v>【48.85】</v>
      </c>
      <c r="DS6" s="36">
        <f>IF(DS7="",NA(),DS7)</f>
        <v>11.58</v>
      </c>
      <c r="DT6" s="36">
        <f t="shared" ref="DT6:EB6" si="13">IF(DT7="",NA(),DT7)</f>
        <v>12.41</v>
      </c>
      <c r="DU6" s="36">
        <f t="shared" si="13"/>
        <v>13.86</v>
      </c>
      <c r="DV6" s="36">
        <f t="shared" si="13"/>
        <v>28.26</v>
      </c>
      <c r="DW6" s="36">
        <f t="shared" si="13"/>
        <v>34.65</v>
      </c>
      <c r="DX6" s="36">
        <f t="shared" si="13"/>
        <v>10.029999999999999</v>
      </c>
      <c r="DY6" s="36">
        <f t="shared" si="13"/>
        <v>7.26</v>
      </c>
      <c r="DZ6" s="36">
        <f t="shared" si="13"/>
        <v>11.13</v>
      </c>
      <c r="EA6" s="36">
        <f t="shared" si="13"/>
        <v>13.39</v>
      </c>
      <c r="EB6" s="36">
        <f t="shared" si="13"/>
        <v>14.85</v>
      </c>
      <c r="EC6" s="35" t="str">
        <f>IF(EC7="","",IF(EC7="-","【-】","【"&amp;SUBSTITUTE(TEXT(EC7,"#,##0.00"),"-","△")&amp;"】"))</f>
        <v>【17.80】</v>
      </c>
      <c r="ED6" s="36">
        <f>IF(ED7="",NA(),ED7)</f>
        <v>0.02</v>
      </c>
      <c r="EE6" s="36">
        <f t="shared" ref="EE6:EM6" si="14">IF(EE7="",NA(),EE7)</f>
        <v>0.04</v>
      </c>
      <c r="EF6" s="36">
        <f t="shared" si="14"/>
        <v>2.41</v>
      </c>
      <c r="EG6" s="36">
        <f t="shared" si="14"/>
        <v>2.48</v>
      </c>
      <c r="EH6" s="36">
        <f t="shared" si="14"/>
        <v>0.45</v>
      </c>
      <c r="EI6" s="36">
        <f t="shared" si="14"/>
        <v>0.68</v>
      </c>
      <c r="EJ6" s="36">
        <f t="shared" si="14"/>
        <v>1.65</v>
      </c>
      <c r="EK6" s="36">
        <f t="shared" si="14"/>
        <v>0.47</v>
      </c>
      <c r="EL6" s="36">
        <f t="shared" si="14"/>
        <v>0.54</v>
      </c>
      <c r="EM6" s="36">
        <f t="shared" si="14"/>
        <v>0.5</v>
      </c>
      <c r="EN6" s="35" t="str">
        <f>IF(EN7="","",IF(EN7="-","【-】","【"&amp;SUBSTITUTE(TEXT(EN7,"#,##0.00"),"-","△")&amp;"】"))</f>
        <v>【0.70】</v>
      </c>
    </row>
    <row r="7" spans="1:144" s="37" customFormat="1" x14ac:dyDescent="0.15">
      <c r="A7" s="29"/>
      <c r="B7" s="38">
        <v>2018</v>
      </c>
      <c r="C7" s="38">
        <v>52159</v>
      </c>
      <c r="D7" s="38">
        <v>46</v>
      </c>
      <c r="E7" s="38">
        <v>1</v>
      </c>
      <c r="F7" s="38">
        <v>0</v>
      </c>
      <c r="G7" s="38">
        <v>1</v>
      </c>
      <c r="H7" s="38" t="s">
        <v>93</v>
      </c>
      <c r="I7" s="38" t="s">
        <v>94</v>
      </c>
      <c r="J7" s="38" t="s">
        <v>95</v>
      </c>
      <c r="K7" s="38" t="s">
        <v>96</v>
      </c>
      <c r="L7" s="38" t="s">
        <v>97</v>
      </c>
      <c r="M7" s="38" t="s">
        <v>98</v>
      </c>
      <c r="N7" s="39" t="s">
        <v>99</v>
      </c>
      <c r="O7" s="39">
        <v>50.63</v>
      </c>
      <c r="P7" s="39">
        <v>63.09</v>
      </c>
      <c r="Q7" s="39">
        <v>3726</v>
      </c>
      <c r="R7" s="39">
        <v>26426</v>
      </c>
      <c r="S7" s="39">
        <v>1093.56</v>
      </c>
      <c r="T7" s="39">
        <v>24.17</v>
      </c>
      <c r="U7" s="39">
        <v>16532</v>
      </c>
      <c r="V7" s="39">
        <v>75.38</v>
      </c>
      <c r="W7" s="39">
        <v>219.32</v>
      </c>
      <c r="X7" s="39">
        <v>103.79</v>
      </c>
      <c r="Y7" s="39">
        <v>109</v>
      </c>
      <c r="Z7" s="39">
        <v>111.12</v>
      </c>
      <c r="AA7" s="39">
        <v>104.07</v>
      </c>
      <c r="AB7" s="39">
        <v>89.82</v>
      </c>
      <c r="AC7" s="39">
        <v>109.49</v>
      </c>
      <c r="AD7" s="39">
        <v>111.06</v>
      </c>
      <c r="AE7" s="39">
        <v>111.34</v>
      </c>
      <c r="AF7" s="39">
        <v>110.05</v>
      </c>
      <c r="AG7" s="39">
        <v>108.87</v>
      </c>
      <c r="AH7" s="39">
        <v>112.83</v>
      </c>
      <c r="AI7" s="39">
        <v>0</v>
      </c>
      <c r="AJ7" s="39">
        <v>0</v>
      </c>
      <c r="AK7" s="39">
        <v>0</v>
      </c>
      <c r="AL7" s="39">
        <v>0</v>
      </c>
      <c r="AM7" s="39">
        <v>0</v>
      </c>
      <c r="AN7" s="39">
        <v>9.49</v>
      </c>
      <c r="AO7" s="39">
        <v>9.35</v>
      </c>
      <c r="AP7" s="39">
        <v>10.130000000000001</v>
      </c>
      <c r="AQ7" s="39">
        <v>2.64</v>
      </c>
      <c r="AR7" s="39">
        <v>3.16</v>
      </c>
      <c r="AS7" s="39">
        <v>1.05</v>
      </c>
      <c r="AT7" s="39">
        <v>303.33999999999997</v>
      </c>
      <c r="AU7" s="39">
        <v>360.87</v>
      </c>
      <c r="AV7" s="39">
        <v>319.12</v>
      </c>
      <c r="AW7" s="39">
        <v>259.51</v>
      </c>
      <c r="AX7" s="39">
        <v>255.8</v>
      </c>
      <c r="AY7" s="39">
        <v>406.37</v>
      </c>
      <c r="AZ7" s="39">
        <v>398.29</v>
      </c>
      <c r="BA7" s="39">
        <v>388.67</v>
      </c>
      <c r="BB7" s="39">
        <v>359.47</v>
      </c>
      <c r="BC7" s="39">
        <v>369.69</v>
      </c>
      <c r="BD7" s="39">
        <v>261.93</v>
      </c>
      <c r="BE7" s="39">
        <v>615.37</v>
      </c>
      <c r="BF7" s="39">
        <v>613.08000000000004</v>
      </c>
      <c r="BG7" s="39">
        <v>603.04</v>
      </c>
      <c r="BH7" s="39">
        <v>1077.08</v>
      </c>
      <c r="BI7" s="39">
        <v>1037.1500000000001</v>
      </c>
      <c r="BJ7" s="39">
        <v>442.54</v>
      </c>
      <c r="BK7" s="39">
        <v>431</v>
      </c>
      <c r="BL7" s="39">
        <v>422.5</v>
      </c>
      <c r="BM7" s="39">
        <v>401.79</v>
      </c>
      <c r="BN7" s="39">
        <v>402.99</v>
      </c>
      <c r="BO7" s="39">
        <v>270.45999999999998</v>
      </c>
      <c r="BP7" s="39">
        <v>99.47</v>
      </c>
      <c r="BQ7" s="39">
        <v>103.01</v>
      </c>
      <c r="BR7" s="39">
        <v>104.91</v>
      </c>
      <c r="BS7" s="39">
        <v>76.73</v>
      </c>
      <c r="BT7" s="39">
        <v>77.709999999999994</v>
      </c>
      <c r="BU7" s="39">
        <v>98.6</v>
      </c>
      <c r="BV7" s="39">
        <v>100.82</v>
      </c>
      <c r="BW7" s="39">
        <v>101.64</v>
      </c>
      <c r="BX7" s="39">
        <v>100.12</v>
      </c>
      <c r="BY7" s="39">
        <v>98.66</v>
      </c>
      <c r="BZ7" s="39">
        <v>103.91</v>
      </c>
      <c r="CA7" s="39">
        <v>192.29</v>
      </c>
      <c r="CB7" s="39">
        <v>185.65</v>
      </c>
      <c r="CC7" s="39">
        <v>181.44</v>
      </c>
      <c r="CD7" s="39">
        <v>249.83</v>
      </c>
      <c r="CE7" s="39">
        <v>243.72</v>
      </c>
      <c r="CF7" s="39">
        <v>181.67</v>
      </c>
      <c r="CG7" s="39">
        <v>179.55</v>
      </c>
      <c r="CH7" s="39">
        <v>179.16</v>
      </c>
      <c r="CI7" s="39">
        <v>174.97</v>
      </c>
      <c r="CJ7" s="39">
        <v>178.59</v>
      </c>
      <c r="CK7" s="39">
        <v>167.11</v>
      </c>
      <c r="CL7" s="39">
        <v>47.77</v>
      </c>
      <c r="CM7" s="39">
        <v>46.93</v>
      </c>
      <c r="CN7" s="39">
        <v>48.58</v>
      </c>
      <c r="CO7" s="39">
        <v>50</v>
      </c>
      <c r="CP7" s="39">
        <v>51.65</v>
      </c>
      <c r="CQ7" s="39">
        <v>53.61</v>
      </c>
      <c r="CR7" s="39">
        <v>53.52</v>
      </c>
      <c r="CS7" s="39">
        <v>54.24</v>
      </c>
      <c r="CT7" s="39">
        <v>55.63</v>
      </c>
      <c r="CU7" s="39">
        <v>55.03</v>
      </c>
      <c r="CV7" s="39">
        <v>60.27</v>
      </c>
      <c r="CW7" s="39">
        <v>60.2</v>
      </c>
      <c r="CX7" s="39">
        <v>60.76</v>
      </c>
      <c r="CY7" s="39">
        <v>59.15</v>
      </c>
      <c r="CZ7" s="39">
        <v>59.43</v>
      </c>
      <c r="DA7" s="39">
        <v>59.37</v>
      </c>
      <c r="DB7" s="39">
        <v>81.31</v>
      </c>
      <c r="DC7" s="39">
        <v>81.459999999999994</v>
      </c>
      <c r="DD7" s="39">
        <v>81.680000000000007</v>
      </c>
      <c r="DE7" s="39">
        <v>82.04</v>
      </c>
      <c r="DF7" s="39">
        <v>81.900000000000006</v>
      </c>
      <c r="DG7" s="39">
        <v>89.92</v>
      </c>
      <c r="DH7" s="39">
        <v>48.51</v>
      </c>
      <c r="DI7" s="39">
        <v>50.08</v>
      </c>
      <c r="DJ7" s="39">
        <v>50.83</v>
      </c>
      <c r="DK7" s="39">
        <v>35.619999999999997</v>
      </c>
      <c r="DL7" s="39">
        <v>37.33</v>
      </c>
      <c r="DM7" s="39">
        <v>46.67</v>
      </c>
      <c r="DN7" s="39">
        <v>47.7</v>
      </c>
      <c r="DO7" s="39">
        <v>48.14</v>
      </c>
      <c r="DP7" s="39">
        <v>48.05</v>
      </c>
      <c r="DQ7" s="39">
        <v>48.87</v>
      </c>
      <c r="DR7" s="39">
        <v>48.85</v>
      </c>
      <c r="DS7" s="39">
        <v>11.58</v>
      </c>
      <c r="DT7" s="39">
        <v>12.41</v>
      </c>
      <c r="DU7" s="39">
        <v>13.86</v>
      </c>
      <c r="DV7" s="39">
        <v>28.26</v>
      </c>
      <c r="DW7" s="39">
        <v>34.65</v>
      </c>
      <c r="DX7" s="39">
        <v>10.029999999999999</v>
      </c>
      <c r="DY7" s="39">
        <v>7.26</v>
      </c>
      <c r="DZ7" s="39">
        <v>11.13</v>
      </c>
      <c r="EA7" s="39">
        <v>13.39</v>
      </c>
      <c r="EB7" s="39">
        <v>14.85</v>
      </c>
      <c r="EC7" s="39">
        <v>17.8</v>
      </c>
      <c r="ED7" s="39">
        <v>0.02</v>
      </c>
      <c r="EE7" s="39">
        <v>0.04</v>
      </c>
      <c r="EF7" s="39">
        <v>2.41</v>
      </c>
      <c r="EG7" s="39">
        <v>2.48</v>
      </c>
      <c r="EH7" s="39">
        <v>0.45</v>
      </c>
      <c r="EI7" s="39">
        <v>0.68</v>
      </c>
      <c r="EJ7" s="39">
        <v>1.65</v>
      </c>
      <c r="EK7" s="39">
        <v>0.47</v>
      </c>
      <c r="EL7" s="39">
        <v>0.54</v>
      </c>
      <c r="EM7" s="39">
        <v>0.5</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2020-01-23T10:34:18Z</cp:lastPrinted>
  <dcterms:created xsi:type="dcterms:W3CDTF">2019-12-05T04:09:44Z</dcterms:created>
  <dcterms:modified xsi:type="dcterms:W3CDTF">2020-01-23T11:09:23Z</dcterms:modified>
  <cp:category/>
</cp:coreProperties>
</file>