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230.24\gesui\高橋良宣【１】\【総務一時保存】\【経営比較分析表】下水道分\H30\【経営比較分析表】2018_052159_47_1718\"/>
    </mc:Choice>
  </mc:AlternateContent>
  <workbookProtection workbookAlgorithmName="SHA-512" workbookHashValue="Tf95pul8pdDq8OyDSzaPVlYowteE8wjD+sKFg24cY8X+2mdKs3sc5NpLeps1OavSJWs2q3b/90Waym7dgy8kgw==" workbookSaltValue="GlyPkXd8XkQdh5C5fv+Ldg==" workbookSpinCount="100000" lockStructure="1"/>
  <bookViews>
    <workbookView xWindow="0" yWindow="0" windowWidth="20490" windowHeight="678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L8" i="4"/>
  <c r="AD8" i="4"/>
  <c r="P8" i="4"/>
  <c r="I8" i="4"/>
  <c r="B8" i="4"/>
  <c r="C10" i="5" l="1"/>
  <c r="D10" i="5"/>
  <c r="E10" i="5"/>
  <c r="B10" i="5"/>
</calcChain>
</file>

<file path=xl/sharedStrings.xml><?xml version="1.0" encoding="utf-8"?>
<sst xmlns="http://schemas.openxmlformats.org/spreadsheetml/2006/main" count="239" uniqueCount="114">
  <si>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</si>
  <si>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</si>
  <si>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</si>
  <si>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</si>
  <si>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</si>
  <si>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</si>
  <si>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</si>
  <si>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</si>
  <si>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</si>
  <si>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</si>
  <si>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</si>
  <si>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</si>
  <si>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</si>
  <si>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</si>
  <si>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</si>
  <si>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</si>
  <si>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</si>
  <si>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</si>
  <si>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</si>
  <si>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</si>
  <si>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</si>
  <si>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</si>
  <si>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</si>
  <si>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</si>
  <si>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</si>
  <si>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</si>
  <si>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</si>
  <si>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</si>
  <si>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</si>
  <si>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</si>
  <si>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</si>
  <si>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</si>
  <si>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</si>
  <si>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</si>
  <si>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</si>
  <si>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</si>
  <si>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</si>
  <si>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</si>
  <si>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</si>
  <si>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</si>
  <si>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</si>
  <si>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</si>
  <si>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</si>
  <si>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</si>
  <si>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</si>
  <si>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</si>
  <si>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</si>
  <si>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</si>
  <si>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</si>
  <si>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</si>
  <si>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</si>
  <si>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</si>
  <si>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</si>
  <si>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</si>
  <si>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</si>
  <si>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</si>
  <si>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</si>
  <si>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</si>
  <si>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</si>
  <si>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</si>
  <si>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</si>
  <si>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</si>
  <si>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</si>
  <si>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</si>
  <si>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</si>
  <si>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</si>
  <si>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</si>
  <si>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</si>
  <si>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</si>
  <si>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</si>
  <si>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</si>
  <si>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</si>
  <si>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</si>
  <si>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</si>
  <si>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</si>
  <si>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</si>
  <si>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</si>
  <si>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</si>
  <si>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</si>
  <si>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</si>
  <si>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</si>
  <si>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</si>
  <si>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</si>
  <si>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</si>
  <si>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</si>
  <si>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</si>
  <si>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</si>
  <si>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</si>
  <si>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</si>
  <si>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</si>
  <si>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</si>
  <si>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</si>
  <si>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</si>
  <si>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</si>
  <si>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</si>
  <si>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</si>
  <si>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</si>
  <si>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</si>
  <si>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</si>
  <si>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</si>
  <si>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</si>
  <si>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</si>
  <si>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</si>
  <si>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</si>
  <si>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</si>
  <si>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</si>
  <si>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</si>
  <si>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</si>
  <si>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</si>
  <si>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</si>
  <si>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</si>
  <si>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平成10年より供用を開始している。当初設置した浄化槽においては約21年が経過し、修繕も増加してきている。
　耐用年数の観点から考えると、更新の時期はまだ到来していないが、小規模会計のため将来の更新需要に対応するための財源確保は難しい。
　そのため、個々の資産に応じた効率的・効果的な維持管理を行い、長寿命化・経費削減を図る。</t>
    <phoneticPr fontId="4"/>
  </si>
  <si>
    <t>　収益は、一般会計からの繰入金に大きく依存し、経営状況は脆弱である。
　整備はすでに終了しており、加入者の増加は見込めず、且つ人口減少により縮小傾向にある事業であるため、事業の安定的な経営や将来の更新需要に対応できる財源の確保が大きな課題である。
　したがって、使用料収入の増加を見込める事業ではないため、収納率の維持による使用料収入の確保や市民の理解を得ながら段階的な料金改定による使用料収入の確保を図り、効率的・効果的な維持管理による経費削減を行い経営改善に努める。</t>
    <phoneticPr fontId="4"/>
  </si>
  <si>
    <t>①収益的収支比率：前年度より下がっているが、企業債償還元金の増と維持管理費の増のためである。総収益の70％を一般会計繰入金に依存している状況であるため、使用料収入の確保や経費の見直しによる経営改善に向けた取組が必要である。
④企業債残高対事業規模比率：一般会計繰入金の見直しにより、企業債の償還をすべて繰入金で負担したため、指標となる数値が表れてこない。
⑤経費回収率：50.38％と前年度を下回っている。経費削減とともに適切な使用料収入を確保する必要がある。
⑥汚水処理原価：企業債償還元金の増と維持管理費の増により、前年度より上昇している。限られた地域内の事業であり、人口も少なく、経営効率が悪い。引き続き維持管理費の削減に努めたい。
⑦施設利用率：一般的に高い数値であることが望ましいとされている。全国平均・類似団体平均よりも上回っているので効率的な施設利用が図られていると考えられる。
⑧水洗化率：100％と高い水準を維持している。汚水処理も適正に行われ、水質保全に寄与している。</t>
    <rPh sb="14" eb="15">
      <t>サ</t>
    </rPh>
    <rPh sb="22" eb="25">
      <t>キギョウサイ</t>
    </rPh>
    <rPh sb="25" eb="27">
      <t>ショウカン</t>
    </rPh>
    <rPh sb="27" eb="29">
      <t>ガンキン</t>
    </rPh>
    <rPh sb="30" eb="31">
      <t>ゾウ</t>
    </rPh>
    <rPh sb="32" eb="34">
      <t>イジ</t>
    </rPh>
    <rPh sb="34" eb="37">
      <t>カンリヒ</t>
    </rPh>
    <rPh sb="38" eb="39">
      <t>ゾウ</t>
    </rPh>
    <rPh sb="196" eb="197">
      <t>シタ</t>
    </rPh>
    <rPh sb="203" eb="205">
      <t>ケイヒ</t>
    </rPh>
    <rPh sb="205" eb="207">
      <t>サクゲン</t>
    </rPh>
    <rPh sb="239" eb="242">
      <t>キギョウサイ</t>
    </rPh>
    <rPh sb="265" eb="267">
      <t>ジョウショウ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</si>
</sst>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0BA-4C53-A283-32F1970B334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0BA-4C53-A283-32F1970B334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72.22</c:v>
                </c:pt>
                <c:pt idx="1">
                  <c:v>72.22</c:v>
                </c:pt>
                <c:pt idx="2">
                  <c:v>72.22</c:v>
                </c:pt>
                <c:pt idx="3">
                  <c:v>82.35</c:v>
                </c:pt>
                <c:pt idx="4">
                  <c:v>82.35</c:v>
                </c:pt>
              </c:numCache>
            </c:numRef>
          </c:val>
          <c:extLst>
            <c:ext xmlns:c16="http://schemas.microsoft.com/office/drawing/2014/chart" uri="{C3380CC4-5D6E-409C-BE32-E72D297353CC}">
              <c16:uniqueId val="{00000000-7617-4695-B1E0-6F938AB5221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52.52</c:v>
                </c:pt>
                <c:pt idx="1">
                  <c:v>54.14</c:v>
                </c:pt>
                <c:pt idx="2">
                  <c:v>132.99</c:v>
                </c:pt>
                <c:pt idx="3">
                  <c:v>51.71</c:v>
                </c:pt>
                <c:pt idx="4">
                  <c:v>50.56</c:v>
                </c:pt>
              </c:numCache>
            </c:numRef>
          </c:val>
          <c:smooth val="0"/>
          <c:extLst>
            <c:ext xmlns:c16="http://schemas.microsoft.com/office/drawing/2014/chart" uri="{C3380CC4-5D6E-409C-BE32-E72D297353CC}">
              <c16:uniqueId val="{00000001-7617-4695-B1E0-6F938AB5221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C69D-40F1-9821-305F88DEC5B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84.94</c:v>
                </c:pt>
                <c:pt idx="1">
                  <c:v>84.69</c:v>
                </c:pt>
                <c:pt idx="2">
                  <c:v>82.94</c:v>
                </c:pt>
                <c:pt idx="3">
                  <c:v>82.91</c:v>
                </c:pt>
                <c:pt idx="4">
                  <c:v>83.85</c:v>
                </c:pt>
              </c:numCache>
            </c:numRef>
          </c:val>
          <c:smooth val="0"/>
          <c:extLst>
            <c:ext xmlns:c16="http://schemas.microsoft.com/office/drawing/2014/chart" uri="{C3380CC4-5D6E-409C-BE32-E72D297353CC}">
              <c16:uniqueId val="{00000001-C69D-40F1-9821-305F88DEC5B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75.84</c:v>
                </c:pt>
                <c:pt idx="1">
                  <c:v>77.7</c:v>
                </c:pt>
                <c:pt idx="2">
                  <c:v>73.650000000000006</c:v>
                </c:pt>
                <c:pt idx="3">
                  <c:v>85.75</c:v>
                </c:pt>
                <c:pt idx="4">
                  <c:v>78.239999999999995</c:v>
                </c:pt>
              </c:numCache>
            </c:numRef>
          </c:val>
          <c:extLst>
            <c:ext xmlns:c16="http://schemas.microsoft.com/office/drawing/2014/chart" uri="{C3380CC4-5D6E-409C-BE32-E72D297353CC}">
              <c16:uniqueId val="{00000000-C4C1-46A4-A472-5D2AB318639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4C1-46A4-A472-5D2AB318639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ED5-44D4-B2BC-6FDED717369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ED5-44D4-B2BC-6FDED717369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5FD-4AAA-8FA9-8C95465EAF9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5FD-4AAA-8FA9-8C95465EAF9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AD7-43F3-9EA8-F5895E5E755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AD7-43F3-9EA8-F5895E5E755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DA8-4763-BA6E-E5D2F2F1AD3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A8-4763-BA6E-E5D2F2F1AD3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997.77</c:v>
                </c:pt>
                <c:pt idx="1">
                  <c:v>1468.29</c:v>
                </c:pt>
                <c:pt idx="2">
                  <c:v>638.41</c:v>
                </c:pt>
                <c:pt idx="3" formatCode="#,##0.00;&quot;△&quot;#,##0.00">
                  <c:v>0</c:v>
                </c:pt>
                <c:pt idx="4" formatCode="#,##0.00;&quot;△&quot;#,##0.00">
                  <c:v>0</c:v>
                </c:pt>
              </c:numCache>
            </c:numRef>
          </c:val>
          <c:extLst>
            <c:ext xmlns:c16="http://schemas.microsoft.com/office/drawing/2014/chart" uri="{C3380CC4-5D6E-409C-BE32-E72D297353CC}">
              <c16:uniqueId val="{00000000-A7DE-4761-B4DD-8DEC21ED8F5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701.33</c:v>
                </c:pt>
                <c:pt idx="1">
                  <c:v>663.76</c:v>
                </c:pt>
                <c:pt idx="2">
                  <c:v>566.35</c:v>
                </c:pt>
                <c:pt idx="3">
                  <c:v>888.8</c:v>
                </c:pt>
                <c:pt idx="4">
                  <c:v>855.65</c:v>
                </c:pt>
              </c:numCache>
            </c:numRef>
          </c:val>
          <c:smooth val="0"/>
          <c:extLst>
            <c:ext xmlns:c16="http://schemas.microsoft.com/office/drawing/2014/chart" uri="{C3380CC4-5D6E-409C-BE32-E72D297353CC}">
              <c16:uniqueId val="{00000001-A7DE-4761-B4DD-8DEC21ED8F5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48.86</c:v>
                </c:pt>
                <c:pt idx="1">
                  <c:v>46.2</c:v>
                </c:pt>
                <c:pt idx="2">
                  <c:v>44.93</c:v>
                </c:pt>
                <c:pt idx="3">
                  <c:v>59.36</c:v>
                </c:pt>
                <c:pt idx="4">
                  <c:v>50.38</c:v>
                </c:pt>
              </c:numCache>
            </c:numRef>
          </c:val>
          <c:extLst>
            <c:ext xmlns:c16="http://schemas.microsoft.com/office/drawing/2014/chart" uri="{C3380CC4-5D6E-409C-BE32-E72D297353CC}">
              <c16:uniqueId val="{00000000-6D23-4EB9-B54D-67F0746D91B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53.48</c:v>
                </c:pt>
                <c:pt idx="1">
                  <c:v>53.76</c:v>
                </c:pt>
                <c:pt idx="2">
                  <c:v>52.27</c:v>
                </c:pt>
                <c:pt idx="3">
                  <c:v>52.55</c:v>
                </c:pt>
                <c:pt idx="4">
                  <c:v>52.23</c:v>
                </c:pt>
              </c:numCache>
            </c:numRef>
          </c:val>
          <c:smooth val="0"/>
          <c:extLst>
            <c:ext xmlns:c16="http://schemas.microsoft.com/office/drawing/2014/chart" uri="{C3380CC4-5D6E-409C-BE32-E72D297353CC}">
              <c16:uniqueId val="{00000001-6D23-4EB9-B54D-67F0746D91B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285.75</c:v>
                </c:pt>
                <c:pt idx="1">
                  <c:v>301.61</c:v>
                </c:pt>
                <c:pt idx="2">
                  <c:v>301.89999999999998</c:v>
                </c:pt>
                <c:pt idx="3">
                  <c:v>235.72</c:v>
                </c:pt>
                <c:pt idx="4">
                  <c:v>296.24</c:v>
                </c:pt>
              </c:numCache>
            </c:numRef>
          </c:val>
          <c:extLst>
            <c:ext xmlns:c16="http://schemas.microsoft.com/office/drawing/2014/chart" uri="{C3380CC4-5D6E-409C-BE32-E72D297353CC}">
              <c16:uniqueId val="{00000000-7AF2-4CC3-9FA1-E12A8255DC9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277.29000000000002</c:v>
                </c:pt>
                <c:pt idx="1">
                  <c:v>275.25</c:v>
                </c:pt>
                <c:pt idx="2">
                  <c:v>291.01</c:v>
                </c:pt>
                <c:pt idx="3">
                  <c:v>292.45</c:v>
                </c:pt>
                <c:pt idx="4">
                  <c:v>294.05</c:v>
                </c:pt>
              </c:numCache>
            </c:numRef>
          </c:val>
          <c:smooth val="0"/>
          <c:extLst>
            <c:ext xmlns:c16="http://schemas.microsoft.com/office/drawing/2014/chart" uri="{C3380CC4-5D6E-409C-BE32-E72D297353CC}">
              <c16:uniqueId val="{00000001-7AF2-4CC3-9FA1-E12A8255DC9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【860.68】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【299.14】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6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仙北市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個別排水処理</v>
      </c>
      <c r="Q8" s="48"/>
      <c r="R8" s="48"/>
      <c r="S8" s="48"/>
      <c r="T8" s="48"/>
      <c r="U8" s="48"/>
      <c r="V8" s="48"/>
      <c r="W8" s="48" t="str">
        <f>データ!L6</f>
        <v>L2</v>
      </c>
      <c r="X8" s="48"/>
      <c r="Y8" s="48"/>
      <c r="Z8" s="48"/>
      <c r="AA8" s="48"/>
      <c r="AB8" s="48"/>
      <c r="AC8" s="48"/>
      <c r="AD8" s="49" t="str">
        <f>データ!$M$6</f>
        <v>非設置</v>
      </c>
      <c r="AE8" s="49"/>
      <c r="AF8" s="49"/>
      <c r="AG8" s="49"/>
      <c r="AH8" s="49"/>
      <c r="AI8" s="49"/>
      <c r="AJ8" s="49"/>
      <c r="AK8" s="3"/>
      <c r="AL8" s="50">
        <f>データ!S6</f>
        <v>26426</v>
      </c>
      <c r="AM8" s="50"/>
      <c r="AN8" s="50"/>
      <c r="AO8" s="50"/>
      <c r="AP8" s="50"/>
      <c r="AQ8" s="50"/>
      <c r="AR8" s="50"/>
      <c r="AS8" s="50"/>
      <c r="AT8" s="45">
        <f>データ!T6</f>
        <v>1093.56</v>
      </c>
      <c r="AU8" s="45"/>
      <c r="AV8" s="45"/>
      <c r="AW8" s="45"/>
      <c r="AX8" s="45"/>
      <c r="AY8" s="45"/>
      <c r="AZ8" s="45"/>
      <c r="BA8" s="45"/>
      <c r="BB8" s="45">
        <f>データ!U6</f>
        <v>24.17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0.12</v>
      </c>
      <c r="Q10" s="45"/>
      <c r="R10" s="45"/>
      <c r="S10" s="45"/>
      <c r="T10" s="45"/>
      <c r="U10" s="45"/>
      <c r="V10" s="45"/>
      <c r="W10" s="45">
        <f>データ!Q6</f>
        <v>100</v>
      </c>
      <c r="X10" s="45"/>
      <c r="Y10" s="45"/>
      <c r="Z10" s="45"/>
      <c r="AA10" s="45"/>
      <c r="AB10" s="45"/>
      <c r="AC10" s="45"/>
      <c r="AD10" s="50">
        <f>データ!R6</f>
        <v>3240</v>
      </c>
      <c r="AE10" s="50"/>
      <c r="AF10" s="50"/>
      <c r="AG10" s="50"/>
      <c r="AH10" s="50"/>
      <c r="AI10" s="50"/>
      <c r="AJ10" s="50"/>
      <c r="AK10" s="2"/>
      <c r="AL10" s="50">
        <f>データ!V6</f>
        <v>32</v>
      </c>
      <c r="AM10" s="50"/>
      <c r="AN10" s="50"/>
      <c r="AO10" s="50"/>
      <c r="AP10" s="50"/>
      <c r="AQ10" s="50"/>
      <c r="AR10" s="50"/>
      <c r="AS10" s="50"/>
      <c r="AT10" s="45">
        <f>データ!W6</f>
        <v>0.01</v>
      </c>
      <c r="AU10" s="45"/>
      <c r="AV10" s="45"/>
      <c r="AW10" s="45"/>
      <c r="AX10" s="45"/>
      <c r="AY10" s="45"/>
      <c r="AZ10" s="45"/>
      <c r="BA10" s="45"/>
      <c r="BB10" s="45">
        <f>データ!X6</f>
        <v>3200</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【860.68】</v>
      </c>
      <c r="I86" s="26" t="str">
        <f>データ!CA6</f>
        <v>【52.12】</v>
      </c>
      <c r="J86" s="26" t="str">
        <f>データ!CL6</f>
        <v>【299.14】</v>
      </c>
      <c r="K86" s="26" t="str">
        <f>データ!CW6</f>
        <v>【50.35】</v>
      </c>
      <c r="L86" s="26" t="str">
        <f>データ!DH6</f>
        <v>【81.14】</v>
      </c>
      <c r="M86" s="26" t="s">
        <v>44</v>
      </c>
      <c r="N86" s="26" t="s">
        <v>43</v>
      </c>
      <c r="O86" s="26" t="str">
        <f>データ!EO6</f>
        <v>【-】</v>
      </c>
    </row>
  </sheetData>
  <sheetProtection algorithmName="SHA-512" hashValue="ZuVR/HfMwJphta4wLLt1FP7RgDiqWGtwCnT9vgOW1QFBe+GfRiS4kAlFdfFSwu+xOdzNNjHAkschtGN429bEsg==" saltValue="lNGwYu6MkREs1whIuoaen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52159</v>
      </c>
      <c r="D6" s="33">
        <f t="shared" si="3"/>
        <v>47</v>
      </c>
      <c r="E6" s="33">
        <f t="shared" si="3"/>
        <v>18</v>
      </c>
      <c r="F6" s="33">
        <f t="shared" si="3"/>
        <v>1</v>
      </c>
      <c r="G6" s="33">
        <f t="shared" si="3"/>
        <v>0</v>
      </c>
      <c r="H6" s="33" t="str">
        <f t="shared" si="3"/>
        <v>秋田県　仙北市</v>
      </c>
      <c r="I6" s="33" t="str">
        <f t="shared" si="3"/>
        <v>法非適用</v>
      </c>
      <c r="J6" s="33" t="str">
        <f t="shared" si="3"/>
        <v>下水道事業</v>
      </c>
      <c r="K6" s="33" t="str">
        <f t="shared" si="3"/>
        <v>個別排水処理</v>
      </c>
      <c r="L6" s="33" t="str">
        <f t="shared" si="3"/>
        <v>L2</v>
      </c>
      <c r="M6" s="33" t="str">
        <f t="shared" si="3"/>
        <v>非設置</v>
      </c>
      <c r="N6" s="34" t="str">
        <f t="shared" si="3"/>
        <v>-</v>
      </c>
      <c r="O6" s="34" t="str">
        <f t="shared" si="3"/>
        <v>該当数値なし</v>
      </c>
      <c r="P6" s="34">
        <f t="shared" si="3"/>
        <v>0.12</v>
      </c>
      <c r="Q6" s="34">
        <f t="shared" si="3"/>
        <v>100</v>
      </c>
      <c r="R6" s="34">
        <f t="shared" si="3"/>
        <v>3240</v>
      </c>
      <c r="S6" s="34">
        <f t="shared" si="3"/>
        <v>26426</v>
      </c>
      <c r="T6" s="34">
        <f t="shared" si="3"/>
        <v>1093.56</v>
      </c>
      <c r="U6" s="34">
        <f t="shared" si="3"/>
        <v>24.17</v>
      </c>
      <c r="V6" s="34">
        <f t="shared" si="3"/>
        <v>32</v>
      </c>
      <c r="W6" s="34">
        <f t="shared" si="3"/>
        <v>0.01</v>
      </c>
      <c r="X6" s="34">
        <f t="shared" si="3"/>
        <v>3200</v>
      </c>
      <c r="Y6" s="35">
        <f>IF(Y7="",NA(),Y7)</f>
        <v>75.84</v>
      </c>
      <c r="Z6" s="35">
        <f t="shared" ref="Z6:AH6" si="4">IF(Z7="",NA(),Z7)</f>
        <v>77.7</v>
      </c>
      <c r="AA6" s="35">
        <f t="shared" si="4"/>
        <v>73.650000000000006</v>
      </c>
      <c r="AB6" s="35">
        <f t="shared" si="4"/>
        <v>85.75</v>
      </c>
      <c r="AC6" s="35">
        <f t="shared" si="4"/>
        <v>78.239999999999995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997.77</v>
      </c>
      <c r="BG6" s="35">
        <f t="shared" ref="BG6:BO6" si="7">IF(BG7="",NA(),BG7)</f>
        <v>1468.29</v>
      </c>
      <c r="BH6" s="35">
        <f t="shared" si="7"/>
        <v>638.41</v>
      </c>
      <c r="BI6" s="34">
        <f t="shared" si="7"/>
        <v>0</v>
      </c>
      <c r="BJ6" s="34">
        <f t="shared" si="7"/>
        <v>0</v>
      </c>
      <c r="BK6" s="35">
        <f t="shared" si="7"/>
        <v>701.33</v>
      </c>
      <c r="BL6" s="35">
        <f t="shared" si="7"/>
        <v>663.76</v>
      </c>
      <c r="BM6" s="35">
        <f t="shared" si="7"/>
        <v>566.35</v>
      </c>
      <c r="BN6" s="35">
        <f t="shared" si="7"/>
        <v>888.8</v>
      </c>
      <c r="BO6" s="35">
        <f t="shared" si="7"/>
        <v>855.65</v>
      </c>
      <c r="BP6" s="34" t="str">
        <f>IF(BP7="","",IF(BP7="-","【-】","【"&amp;SUBSTITUTE(TEXT(BP7,"#,##0.00"),"-","△")&amp;"】"))</f>
        <v>【860.68】</v>
      </c>
      <c r="BQ6" s="35">
        <f>IF(BQ7="",NA(),BQ7)</f>
        <v>48.86</v>
      </c>
      <c r="BR6" s="35">
        <f t="shared" ref="BR6:BZ6" si="8">IF(BR7="",NA(),BR7)</f>
        <v>46.2</v>
      </c>
      <c r="BS6" s="35">
        <f t="shared" si="8"/>
        <v>44.93</v>
      </c>
      <c r="BT6" s="35">
        <f t="shared" si="8"/>
        <v>59.36</v>
      </c>
      <c r="BU6" s="35">
        <f t="shared" si="8"/>
        <v>50.38</v>
      </c>
      <c r="BV6" s="35">
        <f t="shared" si="8"/>
        <v>53.48</v>
      </c>
      <c r="BW6" s="35">
        <f t="shared" si="8"/>
        <v>53.76</v>
      </c>
      <c r="BX6" s="35">
        <f t="shared" si="8"/>
        <v>52.27</v>
      </c>
      <c r="BY6" s="35">
        <f t="shared" si="8"/>
        <v>52.55</v>
      </c>
      <c r="BZ6" s="35">
        <f t="shared" si="8"/>
        <v>52.23</v>
      </c>
      <c r="CA6" s="34" t="str">
        <f>IF(CA7="","",IF(CA7="-","【-】","【"&amp;SUBSTITUTE(TEXT(CA7,"#,##0.00"),"-","△")&amp;"】"))</f>
        <v>【52.12】</v>
      </c>
      <c r="CB6" s="35">
        <f>IF(CB7="",NA(),CB7)</f>
        <v>285.75</v>
      </c>
      <c r="CC6" s="35">
        <f t="shared" ref="CC6:CK6" si="9">IF(CC7="",NA(),CC7)</f>
        <v>301.61</v>
      </c>
      <c r="CD6" s="35">
        <f t="shared" si="9"/>
        <v>301.89999999999998</v>
      </c>
      <c r="CE6" s="35">
        <f t="shared" si="9"/>
        <v>235.72</v>
      </c>
      <c r="CF6" s="35">
        <f t="shared" si="9"/>
        <v>296.24</v>
      </c>
      <c r="CG6" s="35">
        <f t="shared" si="9"/>
        <v>277.29000000000002</v>
      </c>
      <c r="CH6" s="35">
        <f t="shared" si="9"/>
        <v>275.25</v>
      </c>
      <c r="CI6" s="35">
        <f t="shared" si="9"/>
        <v>291.01</v>
      </c>
      <c r="CJ6" s="35">
        <f t="shared" si="9"/>
        <v>292.45</v>
      </c>
      <c r="CK6" s="35">
        <f t="shared" si="9"/>
        <v>294.05</v>
      </c>
      <c r="CL6" s="34" t="str">
        <f>IF(CL7="","",IF(CL7="-","【-】","【"&amp;SUBSTITUTE(TEXT(CL7,"#,##0.00"),"-","△")&amp;"】"))</f>
        <v>【299.14】</v>
      </c>
      <c r="CM6" s="35">
        <f>IF(CM7="",NA(),CM7)</f>
        <v>72.22</v>
      </c>
      <c r="CN6" s="35">
        <f t="shared" ref="CN6:CV6" si="10">IF(CN7="",NA(),CN7)</f>
        <v>72.22</v>
      </c>
      <c r="CO6" s="35">
        <f t="shared" si="10"/>
        <v>72.22</v>
      </c>
      <c r="CP6" s="35">
        <f t="shared" si="10"/>
        <v>82.35</v>
      </c>
      <c r="CQ6" s="35">
        <f t="shared" si="10"/>
        <v>82.35</v>
      </c>
      <c r="CR6" s="35">
        <f t="shared" si="10"/>
        <v>52.52</v>
      </c>
      <c r="CS6" s="35">
        <f t="shared" si="10"/>
        <v>54.14</v>
      </c>
      <c r="CT6" s="35">
        <f t="shared" si="10"/>
        <v>132.99</v>
      </c>
      <c r="CU6" s="35">
        <f t="shared" si="10"/>
        <v>51.71</v>
      </c>
      <c r="CV6" s="35">
        <f t="shared" si="10"/>
        <v>50.56</v>
      </c>
      <c r="CW6" s="34" t="str">
        <f>IF(CW7="","",IF(CW7="-","【-】","【"&amp;SUBSTITUTE(TEXT(CW7,"#,##0.00"),"-","△")&amp;"】"))</f>
        <v>【50.35】</v>
      </c>
      <c r="CX6" s="35">
        <f>IF(CX7="",NA(),CX7)</f>
        <v>100</v>
      </c>
      <c r="CY6" s="35">
        <f t="shared" ref="CY6:DG6" si="11">IF(CY7="",NA(),CY7)</f>
        <v>100</v>
      </c>
      <c r="CZ6" s="35">
        <f t="shared" si="11"/>
        <v>100</v>
      </c>
      <c r="DA6" s="35">
        <f t="shared" si="11"/>
        <v>100</v>
      </c>
      <c r="DB6" s="35">
        <f t="shared" si="11"/>
        <v>100</v>
      </c>
      <c r="DC6" s="35">
        <f t="shared" si="11"/>
        <v>84.94</v>
      </c>
      <c r="DD6" s="35">
        <f t="shared" si="11"/>
        <v>84.69</v>
      </c>
      <c r="DE6" s="35">
        <f t="shared" si="11"/>
        <v>82.94</v>
      </c>
      <c r="DF6" s="35">
        <f t="shared" si="11"/>
        <v>82.91</v>
      </c>
      <c r="DG6" s="35">
        <f t="shared" si="11"/>
        <v>83.85</v>
      </c>
      <c r="DH6" s="34" t="str">
        <f>IF(DH7="","",IF(DH7="-","【-】","【"&amp;SUBSTITUTE(TEXT(DH7,"#,##0.00"),"-","△")&amp;"】"))</f>
        <v>【81.14】</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52159</v>
      </c>
      <c r="D7" s="37">
        <v>47</v>
      </c>
      <c r="E7" s="37">
        <v>18</v>
      </c>
      <c r="F7" s="37">
        <v>1</v>
      </c>
      <c r="G7" s="37">
        <v>0</v>
      </c>
      <c r="H7" s="37" t="s">
        <v>98</v>
      </c>
      <c r="I7" s="37" t="s">
        <v>99</v>
      </c>
      <c r="J7" s="37" t="s">
        <v>100</v>
      </c>
      <c r="K7" s="37" t="s">
        <v>101</v>
      </c>
      <c r="L7" s="37" t="s">
        <v>102</v>
      </c>
      <c r="M7" s="37" t="s">
        <v>103</v>
      </c>
      <c r="N7" s="38" t="s">
        <v>104</v>
      </c>
      <c r="O7" s="38" t="s">
        <v>105</v>
      </c>
      <c r="P7" s="38">
        <v>0.12</v>
      </c>
      <c r="Q7" s="38">
        <v>100</v>
      </c>
      <c r="R7" s="38">
        <v>3240</v>
      </c>
      <c r="S7" s="38">
        <v>26426</v>
      </c>
      <c r="T7" s="38">
        <v>1093.56</v>
      </c>
      <c r="U7" s="38">
        <v>24.17</v>
      </c>
      <c r="V7" s="38">
        <v>32</v>
      </c>
      <c r="W7" s="38">
        <v>0.01</v>
      </c>
      <c r="X7" s="38">
        <v>3200</v>
      </c>
      <c r="Y7" s="38">
        <v>75.84</v>
      </c>
      <c r="Z7" s="38">
        <v>77.7</v>
      </c>
      <c r="AA7" s="38">
        <v>73.650000000000006</v>
      </c>
      <c r="AB7" s="38">
        <v>85.75</v>
      </c>
      <c r="AC7" s="38">
        <v>78.239999999999995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997.77</v>
      </c>
      <c r="BG7" s="38">
        <v>1468.29</v>
      </c>
      <c r="BH7" s="38">
        <v>638.41</v>
      </c>
      <c r="BI7" s="38">
        <v>0</v>
      </c>
      <c r="BJ7" s="38">
        <v>0</v>
      </c>
      <c r="BK7" s="38">
        <v>701.33</v>
      </c>
      <c r="BL7" s="38">
        <v>663.76</v>
      </c>
      <c r="BM7" s="38">
        <v>566.35</v>
      </c>
      <c r="BN7" s="38">
        <v>888.8</v>
      </c>
      <c r="BO7" s="38">
        <v>855.65</v>
      </c>
      <c r="BP7" s="38">
        <v>860.68</v>
      </c>
      <c r="BQ7" s="38">
        <v>48.86</v>
      </c>
      <c r="BR7" s="38">
        <v>46.2</v>
      </c>
      <c r="BS7" s="38">
        <v>44.93</v>
      </c>
      <c r="BT7" s="38">
        <v>59.36</v>
      </c>
      <c r="BU7" s="38">
        <v>50.38</v>
      </c>
      <c r="BV7" s="38">
        <v>53.48</v>
      </c>
      <c r="BW7" s="38">
        <v>53.76</v>
      </c>
      <c r="BX7" s="38">
        <v>52.27</v>
      </c>
      <c r="BY7" s="38">
        <v>52.55</v>
      </c>
      <c r="BZ7" s="38">
        <v>52.23</v>
      </c>
      <c r="CA7" s="38">
        <v>52.12</v>
      </c>
      <c r="CB7" s="38">
        <v>285.75</v>
      </c>
      <c r="CC7" s="38">
        <v>301.61</v>
      </c>
      <c r="CD7" s="38">
        <v>301.89999999999998</v>
      </c>
      <c r="CE7" s="38">
        <v>235.72</v>
      </c>
      <c r="CF7" s="38">
        <v>296.24</v>
      </c>
      <c r="CG7" s="38">
        <v>277.29000000000002</v>
      </c>
      <c r="CH7" s="38">
        <v>275.25</v>
      </c>
      <c r="CI7" s="38">
        <v>291.01</v>
      </c>
      <c r="CJ7" s="38">
        <v>292.45</v>
      </c>
      <c r="CK7" s="38">
        <v>294.05</v>
      </c>
      <c r="CL7" s="38">
        <v>299.14</v>
      </c>
      <c r="CM7" s="38">
        <v>72.22</v>
      </c>
      <c r="CN7" s="38">
        <v>72.22</v>
      </c>
      <c r="CO7" s="38">
        <v>72.22</v>
      </c>
      <c r="CP7" s="38">
        <v>82.35</v>
      </c>
      <c r="CQ7" s="38">
        <v>82.35</v>
      </c>
      <c r="CR7" s="38">
        <v>52.52</v>
      </c>
      <c r="CS7" s="38">
        <v>54.14</v>
      </c>
      <c r="CT7" s="38">
        <v>132.99</v>
      </c>
      <c r="CU7" s="38">
        <v>51.71</v>
      </c>
      <c r="CV7" s="38">
        <v>50.56</v>
      </c>
      <c r="CW7" s="38">
        <v>50.35</v>
      </c>
      <c r="CX7" s="38">
        <v>100</v>
      </c>
      <c r="CY7" s="38">
        <v>100</v>
      </c>
      <c r="CZ7" s="38">
        <v>100</v>
      </c>
      <c r="DA7" s="38">
        <v>100</v>
      </c>
      <c r="DB7" s="38">
        <v>100</v>
      </c>
      <c r="DC7" s="38">
        <v>84.94</v>
      </c>
      <c r="DD7" s="38">
        <v>84.69</v>
      </c>
      <c r="DE7" s="38">
        <v>82.94</v>
      </c>
      <c r="DF7" s="38">
        <v>82.91</v>
      </c>
      <c r="DG7" s="38">
        <v>83.85</v>
      </c>
      <c r="DH7" s="38">
        <v>81.14</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2020-01-22T07:18:51Z</cp:lastPrinted>
  <dcterms:created xsi:type="dcterms:W3CDTF">2019-12-05T05:31:24Z</dcterms:created>
  <dcterms:modified xsi:type="dcterms:W3CDTF">2020-01-22T07:39:54Z</dcterms:modified>
  <cp:category/>
</cp:coreProperties>
</file>