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j2n1MUKRZiMrEJ3k/RENw4Z1EB3np0Dh34oZC7UchZ8Wp0LGvqnF8CdGOvRf7F3EJQQIMc+U/rRj6Y2Z5Tb5w==" workbookSaltValue="m3G38VK+2DG/pvA0lcu8K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<sst xmlns="http://schemas.openxmlformats.org/spreadsheetml/2006/main" count="239" uniqueCount="114">
  <si>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</si>
  <si>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</si>
  <si>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</si>
  <si>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</si>
  <si>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</si>
  <si>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</si>
  <si>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</si>
  <si>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</si>
  <si>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</si>
  <si>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</si>
  <si>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</si>
  <si>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</si>
  <si>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</si>
  <si>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</si>
  <si>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</si>
  <si>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</si>
  <si>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</si>
  <si>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</si>
  <si>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</si>
  <si>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</si>
  <si>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</si>
  <si>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</si>
  <si>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</si>
  <si>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</si>
  <si>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</si>
  <si>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</si>
  <si>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</si>
  <si>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</si>
  <si>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</si>
  <si>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</si>
  <si>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</si>
  <si>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</si>
  <si>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</si>
  <si>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</si>
  <si>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</si>
  <si>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</si>
  <si>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</si>
  <si>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</si>
  <si>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</si>
  <si>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</si>
  <si>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</si>
  <si>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</si>
  <si>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</si>
  <si>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</si>
  <si>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</si>
  <si>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</si>
  <si>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</si>
  <si>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</si>
  <si>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</si>
  <si>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</si>
  <si>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</si>
  <si>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</si>
  <si>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</si>
  <si>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</si>
  <si>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</si>
  <si>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</si>
  <si>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</si>
  <si>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</si>
  <si>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</si>
  <si>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</si>
  <si>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</si>
  <si>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</si>
  <si>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</si>
  <si>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</si>
  <si>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</si>
  <si>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</si>
  <si>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</si>
  <si>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</si>
  <si>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</si>
  <si>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</si>
  <si>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</si>
  <si>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</si>
  <si>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</si>
  <si>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</si>
  <si>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</si>
  <si>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</si>
  <si>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</si>
  <si>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</si>
  <si>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</si>
  <si>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</si>
  <si>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</si>
  <si>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</si>
  <si>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</si>
  <si>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</si>
  <si>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</si>
  <si>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</si>
  <si>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</si>
  <si>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</si>
  <si>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</si>
  <si>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</si>
  <si>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</si>
  <si>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</si>
  <si>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</si>
  <si>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</si>
  <si>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</si>
  <si>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</si>
  <si>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</si>
  <si>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</si>
  <si>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</si>
  <si>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</si>
  <si>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</si>
  <si>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</si>
  <si>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</si>
  <si>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</si>
  <si>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</si>
  <si>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</si>
  <si>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</si>
  <si>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</si>
  <si>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</si>
  <si>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</si>
  <si>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</si>
  <si>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使用料収入が平成２４年度以降減少傾向であるとともに、維持管理費が使用料収入を上回っていることから収益的収支比率が１００％未満となっている。平成２９年度は、消費税の還付により、平成３０年度は、特定地域生活排水処理事業の法適用に伴い打切り決算となったため、一時的に総収益が総費用を上回ったため１００％を超えている。
　企業債残高対事業規模比率については、類似団体と比較し低い数値となっているが、平成２９年度は、受益者分担金の増加により、平成３０年度は、特定地域生活排水処理事業の法適用に伴い打切り決算となったため、一般会計負担分が減少したことから類似団体よりも高い数値となっている。
　本事業は市町村で浄化槽を個別に設置するものであるため、大半は設置後速やかに接続する。そのため有収水量の確保も容易となるが、人口減少とともに水洗化人口も減少していることから安定的な有収水量の確保が出来ない状況になっている。汚水処理原価で示すように、有収水量の減少とともに汚水処理原価が増加し、それに加え使用料収入が減少しているため経費回収率にも影響している。平成３０年度の打切り決算による影響を除けば、汚水処理費用の約半分を使用料収入で、残り半分を繰入金で賄うという非常に厳しい回収率となっているため、使用料収入の確保はもちろんのこと維持管理費の抑制に係る取り組みが必要となってきている。
</t>
    <rPh sb="164" eb="166">
      <t>ヘイセイ</t>
    </rPh>
    <rPh sb="168" eb="170">
      <t>ネンド</t>
    </rPh>
    <rPh sb="172" eb="174">
      <t>トクテイ</t>
    </rPh>
    <rPh sb="174" eb="176">
      <t>チイキ</t>
    </rPh>
    <rPh sb="176" eb="178">
      <t>セイカツ</t>
    </rPh>
    <rPh sb="178" eb="180">
      <t>ハイスイ</t>
    </rPh>
    <rPh sb="180" eb="182">
      <t>ショリ</t>
    </rPh>
    <rPh sb="182" eb="184">
      <t>ジギョウ</t>
    </rPh>
    <rPh sb="185" eb="188">
      <t>ホウテキヨウ</t>
    </rPh>
    <rPh sb="189" eb="190">
      <t>トモナ</t>
    </rPh>
    <rPh sb="191" eb="193">
      <t>ウチキ</t>
    </rPh>
    <rPh sb="194" eb="196">
      <t>ケッサン</t>
    </rPh>
    <rPh sb="207" eb="208">
      <t>ソウ</t>
    </rPh>
    <rPh sb="211" eb="214">
      <t>ソウヒヨウ</t>
    </rPh>
    <rPh sb="215" eb="217">
      <t>ウワマワ</t>
    </rPh>
    <rPh sb="546" eb="548">
      <t>ヘイセイ</t>
    </rPh>
    <rPh sb="550" eb="552">
      <t>ネンド</t>
    </rPh>
    <rPh sb="553" eb="555">
      <t>ウチキ</t>
    </rPh>
    <rPh sb="556" eb="558">
      <t>ケッサン</t>
    </rPh>
    <rPh sb="561" eb="563">
      <t>エイキョウ</t>
    </rPh>
    <rPh sb="564" eb="565">
      <t>ノゾ</t>
    </rPh>
    <rPh sb="575" eb="576">
      <t>ヤク</t>
    </rPh>
    <rPh sb="576" eb="578">
      <t>ハンブン</t>
    </rPh>
    <rPh sb="588" eb="590">
      <t>ハンブン</t>
    </rPh>
    <phoneticPr fontId="4"/>
  </si>
  <si>
    <t>　管渠改善率については、供用開始から約１３年程度しか経過しておらず、更新自体行っていないことから数値として計上されていない。</t>
    <phoneticPr fontId="4"/>
  </si>
  <si>
    <t xml:space="preserve">　収益的収支比率及び経費回収率が、一部の年度を除き１００％未満であるため維持管理費の削減及び使用料収入の底上げが必要と考えられる。
　特定地域生活排水処理事業は平成１７年度からの事業であり、使用料については同年度から公共下水道と同じ水準となっている。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
　維持管理費については、原則個人設置に切り替えているため大幅に増加することはないが、包括的民間委託、広域化等を視野にいれ削減できる方策を検討する必要がある。
</t>
    <rPh sb="17" eb="19">
      <t>イチブ</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</si>
</sst>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3FF-4F04-8350-C304EE6899D9}"/>
            </c:ext>
          </c:extLst>
        </c:ser>
        <c:dLbls>
          <c:showLegendKey val="0"/>
          <c:showVal val="0"/>
          <c:showCatName val="0"/>
          <c:showSerName val="0"/>
          <c:showPercent val="0"/>
          <c:showBubbleSize val="0"/>
        </c:dLbls>
        <c:gapWidth val="150"/>
        <c:axId val="183595008"/>
        <c:axId val="183596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13FF-4F04-8350-C304EE6899D9}"/>
            </c:ext>
          </c:extLst>
        </c:ser>
        <c:dLbls>
          <c:showLegendKey val="0"/>
          <c:showVal val="0"/>
          <c:showCatName val="0"/>
          <c:showSerName val="0"/>
          <c:showPercent val="0"/>
          <c:showBubbleSize val="0"/>
        </c:dLbls>
        <c:marker val="1"/>
        <c:smooth val="0"/>
        <c:axId val="183595008"/>
        <c:axId val="183596928"/>
      </c:lineChart>
      <c:dateAx>
        <c:axId val="183595008"/>
        <c:scaling>
          <c:orientation val="minMax"/>
        </c:scaling>
        <c:delete val="1"/>
        <c:axPos val="b"/>
        <c:numFmt formatCode="ge" sourceLinked="1"/>
        <c:majorTickMark val="none"/>
        <c:minorTickMark val="none"/>
        <c:tickLblPos val="none"/>
        <c:crossAx val="183596928"/>
        <c:crosses val="autoZero"/>
        <c:auto val="1"/>
        <c:lblOffset val="100"/>
        <c:baseTimeUnit val="years"/>
      </c:dateAx>
      <c:valAx>
        <c:axId val="18359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9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60</c:v>
                </c:pt>
                <c:pt idx="1">
                  <c:v>84.54</c:v>
                </c:pt>
                <c:pt idx="2">
                  <c:v>75.45</c:v>
                </c:pt>
                <c:pt idx="3">
                  <c:v>100</c:v>
                </c:pt>
                <c:pt idx="4">
                  <c:v>100</c:v>
                </c:pt>
              </c:numCache>
            </c:numRef>
          </c:val>
          <c:extLst xmlns:c16r2="http://schemas.microsoft.com/office/drawing/2015/06/chart">
            <c:ext xmlns:c16="http://schemas.microsoft.com/office/drawing/2014/chart" uri="{C3380CC4-5D6E-409C-BE32-E72D297353CC}">
              <c16:uniqueId val="{00000000-5321-406B-A005-3E7B52179FA2}"/>
            </c:ext>
          </c:extLst>
        </c:ser>
        <c:dLbls>
          <c:showLegendKey val="0"/>
          <c:showVal val="0"/>
          <c:showCatName val="0"/>
          <c:showSerName val="0"/>
          <c:showPercent val="0"/>
          <c:showBubbleSize val="0"/>
        </c:dLbls>
        <c:gapWidth val="150"/>
        <c:axId val="184573952"/>
        <c:axId val="184575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xmlns:c16r2="http://schemas.microsoft.com/office/drawing/2015/06/chart">
            <c:ext xmlns:c16="http://schemas.microsoft.com/office/drawing/2014/chart" uri="{C3380CC4-5D6E-409C-BE32-E72D297353CC}">
              <c16:uniqueId val="{00000001-5321-406B-A005-3E7B52179FA2}"/>
            </c:ext>
          </c:extLst>
        </c:ser>
        <c:dLbls>
          <c:showLegendKey val="0"/>
          <c:showVal val="0"/>
          <c:showCatName val="0"/>
          <c:showSerName val="0"/>
          <c:showPercent val="0"/>
          <c:showBubbleSize val="0"/>
        </c:dLbls>
        <c:marker val="1"/>
        <c:smooth val="0"/>
        <c:axId val="184573952"/>
        <c:axId val="184575872"/>
      </c:lineChart>
      <c:dateAx>
        <c:axId val="184573952"/>
        <c:scaling>
          <c:orientation val="minMax"/>
        </c:scaling>
        <c:delete val="1"/>
        <c:axPos val="b"/>
        <c:numFmt formatCode="ge" sourceLinked="1"/>
        <c:majorTickMark val="none"/>
        <c:minorTickMark val="none"/>
        <c:tickLblPos val="none"/>
        <c:crossAx val="184575872"/>
        <c:crosses val="autoZero"/>
        <c:auto val="1"/>
        <c:lblOffset val="100"/>
        <c:baseTimeUnit val="years"/>
      </c:dateAx>
      <c:valAx>
        <c:axId val="18457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7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83.19</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62CE-45B2-A598-5885EF5C3CC5}"/>
            </c:ext>
          </c:extLst>
        </c:ser>
        <c:dLbls>
          <c:showLegendKey val="0"/>
          <c:showVal val="0"/>
          <c:showCatName val="0"/>
          <c:showSerName val="0"/>
          <c:showPercent val="0"/>
          <c:showBubbleSize val="0"/>
        </c:dLbls>
        <c:gapWidth val="150"/>
        <c:axId val="184607104"/>
        <c:axId val="184609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xmlns:c16r2="http://schemas.microsoft.com/office/drawing/2015/06/chart">
            <c:ext xmlns:c16="http://schemas.microsoft.com/office/drawing/2014/chart" uri="{C3380CC4-5D6E-409C-BE32-E72D297353CC}">
              <c16:uniqueId val="{00000001-62CE-45B2-A598-5885EF5C3CC5}"/>
            </c:ext>
          </c:extLst>
        </c:ser>
        <c:dLbls>
          <c:showLegendKey val="0"/>
          <c:showVal val="0"/>
          <c:showCatName val="0"/>
          <c:showSerName val="0"/>
          <c:showPercent val="0"/>
          <c:showBubbleSize val="0"/>
        </c:dLbls>
        <c:marker val="1"/>
        <c:smooth val="0"/>
        <c:axId val="184607104"/>
        <c:axId val="184609024"/>
      </c:lineChart>
      <c:dateAx>
        <c:axId val="184607104"/>
        <c:scaling>
          <c:orientation val="minMax"/>
        </c:scaling>
        <c:delete val="1"/>
        <c:axPos val="b"/>
        <c:numFmt formatCode="ge" sourceLinked="1"/>
        <c:majorTickMark val="none"/>
        <c:minorTickMark val="none"/>
        <c:tickLblPos val="none"/>
        <c:crossAx val="184609024"/>
        <c:crosses val="autoZero"/>
        <c:auto val="1"/>
        <c:lblOffset val="100"/>
        <c:baseTimeUnit val="years"/>
      </c:dateAx>
      <c:valAx>
        <c:axId val="18460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60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96.86</c:v>
                </c:pt>
                <c:pt idx="1">
                  <c:v>97.03</c:v>
                </c:pt>
                <c:pt idx="2">
                  <c:v>96.94</c:v>
                </c:pt>
                <c:pt idx="3">
                  <c:v>109.13</c:v>
                </c:pt>
                <c:pt idx="4">
                  <c:v>193.17</c:v>
                </c:pt>
              </c:numCache>
            </c:numRef>
          </c:val>
          <c:extLst xmlns:c16r2="http://schemas.microsoft.com/office/drawing/2015/06/chart">
            <c:ext xmlns:c16="http://schemas.microsoft.com/office/drawing/2014/chart" uri="{C3380CC4-5D6E-409C-BE32-E72D297353CC}">
              <c16:uniqueId val="{00000000-7163-4690-8F81-FB7AAD7FB5C6}"/>
            </c:ext>
          </c:extLst>
        </c:ser>
        <c:dLbls>
          <c:showLegendKey val="0"/>
          <c:showVal val="0"/>
          <c:showCatName val="0"/>
          <c:showSerName val="0"/>
          <c:showPercent val="0"/>
          <c:showBubbleSize val="0"/>
        </c:dLbls>
        <c:gapWidth val="150"/>
        <c:axId val="183841152"/>
        <c:axId val="18384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163-4690-8F81-FB7AAD7FB5C6}"/>
            </c:ext>
          </c:extLst>
        </c:ser>
        <c:dLbls>
          <c:showLegendKey val="0"/>
          <c:showVal val="0"/>
          <c:showCatName val="0"/>
          <c:showSerName val="0"/>
          <c:showPercent val="0"/>
          <c:showBubbleSize val="0"/>
        </c:dLbls>
        <c:marker val="1"/>
        <c:smooth val="0"/>
        <c:axId val="183841152"/>
        <c:axId val="183843072"/>
      </c:lineChart>
      <c:dateAx>
        <c:axId val="183841152"/>
        <c:scaling>
          <c:orientation val="minMax"/>
        </c:scaling>
        <c:delete val="1"/>
        <c:axPos val="b"/>
        <c:numFmt formatCode="ge" sourceLinked="1"/>
        <c:majorTickMark val="none"/>
        <c:minorTickMark val="none"/>
        <c:tickLblPos val="none"/>
        <c:crossAx val="183843072"/>
        <c:crosses val="autoZero"/>
        <c:auto val="1"/>
        <c:lblOffset val="100"/>
        <c:baseTimeUnit val="years"/>
      </c:dateAx>
      <c:valAx>
        <c:axId val="18384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4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7A2-4BC3-BCC9-B0B380702F32}"/>
            </c:ext>
          </c:extLst>
        </c:ser>
        <c:dLbls>
          <c:showLegendKey val="0"/>
          <c:showVal val="0"/>
          <c:showCatName val="0"/>
          <c:showSerName val="0"/>
          <c:showPercent val="0"/>
          <c:showBubbleSize val="0"/>
        </c:dLbls>
        <c:gapWidth val="150"/>
        <c:axId val="183882496"/>
        <c:axId val="18388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A2-4BC3-BCC9-B0B380702F32}"/>
            </c:ext>
          </c:extLst>
        </c:ser>
        <c:dLbls>
          <c:showLegendKey val="0"/>
          <c:showVal val="0"/>
          <c:showCatName val="0"/>
          <c:showSerName val="0"/>
          <c:showPercent val="0"/>
          <c:showBubbleSize val="0"/>
        </c:dLbls>
        <c:marker val="1"/>
        <c:smooth val="0"/>
        <c:axId val="183882496"/>
        <c:axId val="183884416"/>
      </c:lineChart>
      <c:dateAx>
        <c:axId val="183882496"/>
        <c:scaling>
          <c:orientation val="minMax"/>
        </c:scaling>
        <c:delete val="1"/>
        <c:axPos val="b"/>
        <c:numFmt formatCode="ge" sourceLinked="1"/>
        <c:majorTickMark val="none"/>
        <c:minorTickMark val="none"/>
        <c:tickLblPos val="none"/>
        <c:crossAx val="183884416"/>
        <c:crosses val="autoZero"/>
        <c:auto val="1"/>
        <c:lblOffset val="100"/>
        <c:baseTimeUnit val="years"/>
      </c:dateAx>
      <c:valAx>
        <c:axId val="18388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8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C30-4CA1-AC8F-395F439C8D7D}"/>
            </c:ext>
          </c:extLst>
        </c:ser>
        <c:dLbls>
          <c:showLegendKey val="0"/>
          <c:showVal val="0"/>
          <c:showCatName val="0"/>
          <c:showSerName val="0"/>
          <c:showPercent val="0"/>
          <c:showBubbleSize val="0"/>
        </c:dLbls>
        <c:gapWidth val="150"/>
        <c:axId val="183932032"/>
        <c:axId val="1839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C30-4CA1-AC8F-395F439C8D7D}"/>
            </c:ext>
          </c:extLst>
        </c:ser>
        <c:dLbls>
          <c:showLegendKey val="0"/>
          <c:showVal val="0"/>
          <c:showCatName val="0"/>
          <c:showSerName val="0"/>
          <c:showPercent val="0"/>
          <c:showBubbleSize val="0"/>
        </c:dLbls>
        <c:marker val="1"/>
        <c:smooth val="0"/>
        <c:axId val="183932032"/>
        <c:axId val="183933952"/>
      </c:lineChart>
      <c:dateAx>
        <c:axId val="183932032"/>
        <c:scaling>
          <c:orientation val="minMax"/>
        </c:scaling>
        <c:delete val="1"/>
        <c:axPos val="b"/>
        <c:numFmt formatCode="ge" sourceLinked="1"/>
        <c:majorTickMark val="none"/>
        <c:minorTickMark val="none"/>
        <c:tickLblPos val="none"/>
        <c:crossAx val="183933952"/>
        <c:crosses val="autoZero"/>
        <c:auto val="1"/>
        <c:lblOffset val="100"/>
        <c:baseTimeUnit val="years"/>
      </c:dateAx>
      <c:valAx>
        <c:axId val="1839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CE8-4746-9A64-1F809FE7CEDF}"/>
            </c:ext>
          </c:extLst>
        </c:ser>
        <c:dLbls>
          <c:showLegendKey val="0"/>
          <c:showVal val="0"/>
          <c:showCatName val="0"/>
          <c:showSerName val="0"/>
          <c:showPercent val="0"/>
          <c:showBubbleSize val="0"/>
        </c:dLbls>
        <c:gapWidth val="150"/>
        <c:axId val="183961472"/>
        <c:axId val="18396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CE8-4746-9A64-1F809FE7CEDF}"/>
            </c:ext>
          </c:extLst>
        </c:ser>
        <c:dLbls>
          <c:showLegendKey val="0"/>
          <c:showVal val="0"/>
          <c:showCatName val="0"/>
          <c:showSerName val="0"/>
          <c:showPercent val="0"/>
          <c:showBubbleSize val="0"/>
        </c:dLbls>
        <c:marker val="1"/>
        <c:smooth val="0"/>
        <c:axId val="183961472"/>
        <c:axId val="183963648"/>
      </c:lineChart>
      <c:dateAx>
        <c:axId val="183961472"/>
        <c:scaling>
          <c:orientation val="minMax"/>
        </c:scaling>
        <c:delete val="1"/>
        <c:axPos val="b"/>
        <c:numFmt formatCode="ge" sourceLinked="1"/>
        <c:majorTickMark val="none"/>
        <c:minorTickMark val="none"/>
        <c:tickLblPos val="none"/>
        <c:crossAx val="183963648"/>
        <c:crosses val="autoZero"/>
        <c:auto val="1"/>
        <c:lblOffset val="100"/>
        <c:baseTimeUnit val="years"/>
      </c:dateAx>
      <c:valAx>
        <c:axId val="18396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6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221-424A-B632-05238F520C14}"/>
            </c:ext>
          </c:extLst>
        </c:ser>
        <c:dLbls>
          <c:showLegendKey val="0"/>
          <c:showVal val="0"/>
          <c:showCatName val="0"/>
          <c:showSerName val="0"/>
          <c:showPercent val="0"/>
          <c:showBubbleSize val="0"/>
        </c:dLbls>
        <c:gapWidth val="150"/>
        <c:axId val="183978624"/>
        <c:axId val="18400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221-424A-B632-05238F520C14}"/>
            </c:ext>
          </c:extLst>
        </c:ser>
        <c:dLbls>
          <c:showLegendKey val="0"/>
          <c:showVal val="0"/>
          <c:showCatName val="0"/>
          <c:showSerName val="0"/>
          <c:showPercent val="0"/>
          <c:showBubbleSize val="0"/>
        </c:dLbls>
        <c:marker val="1"/>
        <c:smooth val="0"/>
        <c:axId val="183978624"/>
        <c:axId val="184009472"/>
      </c:lineChart>
      <c:dateAx>
        <c:axId val="183978624"/>
        <c:scaling>
          <c:orientation val="minMax"/>
        </c:scaling>
        <c:delete val="1"/>
        <c:axPos val="b"/>
        <c:numFmt formatCode="ge" sourceLinked="1"/>
        <c:majorTickMark val="none"/>
        <c:minorTickMark val="none"/>
        <c:tickLblPos val="none"/>
        <c:crossAx val="184009472"/>
        <c:crosses val="autoZero"/>
        <c:auto val="1"/>
        <c:lblOffset val="100"/>
        <c:baseTimeUnit val="years"/>
      </c:dateAx>
      <c:valAx>
        <c:axId val="18400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7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128.34</c:v>
                </c:pt>
                <c:pt idx="1">
                  <c:v>126.17</c:v>
                </c:pt>
                <c:pt idx="2">
                  <c:v>152.91</c:v>
                </c:pt>
                <c:pt idx="3">
                  <c:v>568.98</c:v>
                </c:pt>
                <c:pt idx="4">
                  <c:v>1293.28</c:v>
                </c:pt>
              </c:numCache>
            </c:numRef>
          </c:val>
          <c:extLst xmlns:c16r2="http://schemas.microsoft.com/office/drawing/2015/06/chart">
            <c:ext xmlns:c16="http://schemas.microsoft.com/office/drawing/2014/chart" uri="{C3380CC4-5D6E-409C-BE32-E72D297353CC}">
              <c16:uniqueId val="{00000000-3EA9-49C4-A617-6DA4CCCBA229}"/>
            </c:ext>
          </c:extLst>
        </c:ser>
        <c:dLbls>
          <c:showLegendKey val="0"/>
          <c:showVal val="0"/>
          <c:showCatName val="0"/>
          <c:showSerName val="0"/>
          <c:showPercent val="0"/>
          <c:showBubbleSize val="0"/>
        </c:dLbls>
        <c:gapWidth val="150"/>
        <c:axId val="184101888"/>
        <c:axId val="184104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xmlns:c16r2="http://schemas.microsoft.com/office/drawing/2015/06/chart">
            <c:ext xmlns:c16="http://schemas.microsoft.com/office/drawing/2014/chart" uri="{C3380CC4-5D6E-409C-BE32-E72D297353CC}">
              <c16:uniqueId val="{00000001-3EA9-49C4-A617-6DA4CCCBA229}"/>
            </c:ext>
          </c:extLst>
        </c:ser>
        <c:dLbls>
          <c:showLegendKey val="0"/>
          <c:showVal val="0"/>
          <c:showCatName val="0"/>
          <c:showSerName val="0"/>
          <c:showPercent val="0"/>
          <c:showBubbleSize val="0"/>
        </c:dLbls>
        <c:marker val="1"/>
        <c:smooth val="0"/>
        <c:axId val="184101888"/>
        <c:axId val="184104064"/>
      </c:lineChart>
      <c:dateAx>
        <c:axId val="184101888"/>
        <c:scaling>
          <c:orientation val="minMax"/>
        </c:scaling>
        <c:delete val="1"/>
        <c:axPos val="b"/>
        <c:numFmt formatCode="ge" sourceLinked="1"/>
        <c:majorTickMark val="none"/>
        <c:minorTickMark val="none"/>
        <c:tickLblPos val="none"/>
        <c:crossAx val="184104064"/>
        <c:crosses val="autoZero"/>
        <c:auto val="1"/>
        <c:lblOffset val="100"/>
        <c:baseTimeUnit val="years"/>
      </c:dateAx>
      <c:valAx>
        <c:axId val="18410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10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59.39</c:v>
                </c:pt>
                <c:pt idx="1">
                  <c:v>54.55</c:v>
                </c:pt>
                <c:pt idx="2">
                  <c:v>55.31</c:v>
                </c:pt>
                <c:pt idx="3">
                  <c:v>45.61</c:v>
                </c:pt>
                <c:pt idx="4">
                  <c:v>93.46</c:v>
                </c:pt>
              </c:numCache>
            </c:numRef>
          </c:val>
          <c:extLst xmlns:c16r2="http://schemas.microsoft.com/office/drawing/2015/06/chart">
            <c:ext xmlns:c16="http://schemas.microsoft.com/office/drawing/2014/chart" uri="{C3380CC4-5D6E-409C-BE32-E72D297353CC}">
              <c16:uniqueId val="{00000000-129F-4A0D-8021-61657B146F43}"/>
            </c:ext>
          </c:extLst>
        </c:ser>
        <c:dLbls>
          <c:showLegendKey val="0"/>
          <c:showVal val="0"/>
          <c:showCatName val="0"/>
          <c:showSerName val="0"/>
          <c:showPercent val="0"/>
          <c:showBubbleSize val="0"/>
        </c:dLbls>
        <c:gapWidth val="150"/>
        <c:axId val="184224768"/>
        <c:axId val="184235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xmlns:c16r2="http://schemas.microsoft.com/office/drawing/2015/06/chart">
            <c:ext xmlns:c16="http://schemas.microsoft.com/office/drawing/2014/chart" uri="{C3380CC4-5D6E-409C-BE32-E72D297353CC}">
              <c16:uniqueId val="{00000001-129F-4A0D-8021-61657B146F43}"/>
            </c:ext>
          </c:extLst>
        </c:ser>
        <c:dLbls>
          <c:showLegendKey val="0"/>
          <c:showVal val="0"/>
          <c:showCatName val="0"/>
          <c:showSerName val="0"/>
          <c:showPercent val="0"/>
          <c:showBubbleSize val="0"/>
        </c:dLbls>
        <c:marker val="1"/>
        <c:smooth val="0"/>
        <c:axId val="184224768"/>
        <c:axId val="184235136"/>
      </c:lineChart>
      <c:dateAx>
        <c:axId val="184224768"/>
        <c:scaling>
          <c:orientation val="minMax"/>
        </c:scaling>
        <c:delete val="1"/>
        <c:axPos val="b"/>
        <c:numFmt formatCode="ge" sourceLinked="1"/>
        <c:majorTickMark val="none"/>
        <c:minorTickMark val="none"/>
        <c:tickLblPos val="none"/>
        <c:crossAx val="184235136"/>
        <c:crosses val="autoZero"/>
        <c:auto val="1"/>
        <c:lblOffset val="100"/>
        <c:baseTimeUnit val="years"/>
      </c:dateAx>
      <c:valAx>
        <c:axId val="18423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2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276.77</c:v>
                </c:pt>
                <c:pt idx="1">
                  <c:v>303.82</c:v>
                </c:pt>
                <c:pt idx="2">
                  <c:v>296.60000000000002</c:v>
                </c:pt>
                <c:pt idx="3">
                  <c:v>360.38</c:v>
                </c:pt>
                <c:pt idx="4">
                  <c:v>158.56</c:v>
                </c:pt>
              </c:numCache>
            </c:numRef>
          </c:val>
          <c:extLst xmlns:c16r2="http://schemas.microsoft.com/office/drawing/2015/06/chart">
            <c:ext xmlns:c16="http://schemas.microsoft.com/office/drawing/2014/chart" uri="{C3380CC4-5D6E-409C-BE32-E72D297353CC}">
              <c16:uniqueId val="{00000000-5D5C-4BD0-B20D-D2AF20B6C5FE}"/>
            </c:ext>
          </c:extLst>
        </c:ser>
        <c:dLbls>
          <c:showLegendKey val="0"/>
          <c:showVal val="0"/>
          <c:showCatName val="0"/>
          <c:showSerName val="0"/>
          <c:showPercent val="0"/>
          <c:showBubbleSize val="0"/>
        </c:dLbls>
        <c:gapWidth val="150"/>
        <c:axId val="184245632"/>
        <c:axId val="18427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xmlns:c16r2="http://schemas.microsoft.com/office/drawing/2015/06/chart">
            <c:ext xmlns:c16="http://schemas.microsoft.com/office/drawing/2014/chart" uri="{C3380CC4-5D6E-409C-BE32-E72D297353CC}">
              <c16:uniqueId val="{00000001-5D5C-4BD0-B20D-D2AF20B6C5FE}"/>
            </c:ext>
          </c:extLst>
        </c:ser>
        <c:dLbls>
          <c:showLegendKey val="0"/>
          <c:showVal val="0"/>
          <c:showCatName val="0"/>
          <c:showSerName val="0"/>
          <c:showPercent val="0"/>
          <c:showBubbleSize val="0"/>
        </c:dLbls>
        <c:marker val="1"/>
        <c:smooth val="0"/>
        <c:axId val="184245632"/>
        <c:axId val="184272384"/>
      </c:lineChart>
      <c:dateAx>
        <c:axId val="184245632"/>
        <c:scaling>
          <c:orientation val="minMax"/>
        </c:scaling>
        <c:delete val="1"/>
        <c:axPos val="b"/>
        <c:numFmt formatCode="ge" sourceLinked="1"/>
        <c:majorTickMark val="none"/>
        <c:minorTickMark val="none"/>
        <c:tickLblPos val="none"/>
        <c:crossAx val="184272384"/>
        <c:crosses val="autoZero"/>
        <c:auto val="1"/>
        <c:lblOffset val="100"/>
        <c:baseTimeUnit val="years"/>
      </c:dateAx>
      <c:valAx>
        <c:axId val="18427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4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32963</v>
      </c>
      <c r="AM8" s="50"/>
      <c r="AN8" s="50"/>
      <c r="AO8" s="50"/>
      <c r="AP8" s="50"/>
      <c r="AQ8" s="50"/>
      <c r="AR8" s="50"/>
      <c r="AS8" s="50"/>
      <c r="AT8" s="45">
        <f>データ!T6</f>
        <v>97.72</v>
      </c>
      <c r="AU8" s="45"/>
      <c r="AV8" s="45"/>
      <c r="AW8" s="45"/>
      <c r="AX8" s="45"/>
      <c r="AY8" s="45"/>
      <c r="AZ8" s="45"/>
      <c r="BA8" s="45"/>
      <c r="BB8" s="45">
        <f>データ!U6</f>
        <v>337.32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0.7</v>
      </c>
      <c r="Q10" s="45"/>
      <c r="R10" s="45"/>
      <c r="S10" s="45"/>
      <c r="T10" s="45"/>
      <c r="U10" s="45"/>
      <c r="V10" s="45"/>
      <c r="W10" s="45">
        <f>データ!Q6</f>
        <v>100</v>
      </c>
      <c r="X10" s="45"/>
      <c r="Y10" s="45"/>
      <c r="Z10" s="45"/>
      <c r="AA10" s="45"/>
      <c r="AB10" s="45"/>
      <c r="AC10" s="45"/>
      <c r="AD10" s="50">
        <f>データ!R6</f>
        <v>3016</v>
      </c>
      <c r="AE10" s="50"/>
      <c r="AF10" s="50"/>
      <c r="AG10" s="50"/>
      <c r="AH10" s="50"/>
      <c r="AI10" s="50"/>
      <c r="AJ10" s="50"/>
      <c r="AK10" s="2"/>
      <c r="AL10" s="50">
        <f>データ!V6</f>
        <v>228</v>
      </c>
      <c r="AM10" s="50"/>
      <c r="AN10" s="50"/>
      <c r="AO10" s="50"/>
      <c r="AP10" s="50"/>
      <c r="AQ10" s="50"/>
      <c r="AR10" s="50"/>
      <c r="AS10" s="50"/>
      <c r="AT10" s="45">
        <f>データ!W6</f>
        <v>0.15</v>
      </c>
      <c r="AU10" s="45"/>
      <c r="AV10" s="45"/>
      <c r="AW10" s="45"/>
      <c r="AX10" s="45"/>
      <c r="AY10" s="45"/>
      <c r="AZ10" s="45"/>
      <c r="BA10" s="45"/>
      <c r="BB10" s="45">
        <f>データ!X6</f>
        <v>1520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x1a7DV/NQWaHVXwtr7pm/84mYOCrlO9mDG7H4STYHX0uzNDaXwxOXlnKE90awXqi5p5ik98/yHpMKnswG6714A==" saltValue="gpW38GRghya8pzIOredax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52116</v>
      </c>
      <c r="D6" s="33">
        <f t="shared" si="3"/>
        <v>47</v>
      </c>
      <c r="E6" s="33">
        <f t="shared" si="3"/>
        <v>18</v>
      </c>
      <c r="F6" s="33">
        <f t="shared" si="3"/>
        <v>0</v>
      </c>
      <c r="G6" s="33">
        <f t="shared" si="3"/>
        <v>0</v>
      </c>
      <c r="H6" s="33" t="str">
        <f t="shared" si="3"/>
        <v>秋田県　潟上市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0.7</v>
      </c>
      <c r="Q6" s="34">
        <f t="shared" si="3"/>
        <v>100</v>
      </c>
      <c r="R6" s="34">
        <f t="shared" si="3"/>
        <v>3016</v>
      </c>
      <c r="S6" s="34">
        <f t="shared" si="3"/>
        <v>32963</v>
      </c>
      <c r="T6" s="34">
        <f t="shared" si="3"/>
        <v>97.72</v>
      </c>
      <c r="U6" s="34">
        <f t="shared" si="3"/>
        <v>337.32</v>
      </c>
      <c r="V6" s="34">
        <f t="shared" si="3"/>
        <v>228</v>
      </c>
      <c r="W6" s="34">
        <f t="shared" si="3"/>
        <v>0.15</v>
      </c>
      <c r="X6" s="34">
        <f t="shared" si="3"/>
        <v>1520</v>
      </c>
      <c r="Y6" s="35">
        <f>IF(Y7="",NA(),Y7)</f>
        <v>96.86</v>
      </c>
      <c r="Z6" s="35">
        <f t="shared" ref="Z6:AH6" si="4">IF(Z7="",NA(),Z7)</f>
        <v>97.03</v>
      </c>
      <c r="AA6" s="35">
        <f t="shared" si="4"/>
        <v>96.94</v>
      </c>
      <c r="AB6" s="35">
        <f t="shared" si="4"/>
        <v>109.13</v>
      </c>
      <c r="AC6" s="35">
        <f t="shared" si="4"/>
        <v>193.17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128.34</v>
      </c>
      <c r="BG6" s="35">
        <f t="shared" ref="BG6:BO6" si="7">IF(BG7="",NA(),BG7)</f>
        <v>126.17</v>
      </c>
      <c r="BH6" s="35">
        <f t="shared" si="7"/>
        <v>152.91</v>
      </c>
      <c r="BI6" s="35">
        <f t="shared" si="7"/>
        <v>568.98</v>
      </c>
      <c r="BJ6" s="35">
        <f t="shared" si="7"/>
        <v>1293.28</v>
      </c>
      <c r="BK6" s="35">
        <f t="shared" si="7"/>
        <v>416.91</v>
      </c>
      <c r="BL6" s="35">
        <f t="shared" si="7"/>
        <v>392.19</v>
      </c>
      <c r="BM6" s="35">
        <f t="shared" si="7"/>
        <v>413.5</v>
      </c>
      <c r="BN6" s="35">
        <f t="shared" si="7"/>
        <v>407.42</v>
      </c>
      <c r="BO6" s="35">
        <f t="shared" si="7"/>
        <v>386.46</v>
      </c>
      <c r="BP6" s="34" t="str">
        <f>IF(BP7="","",IF(BP7="-","【-】","【"&amp;SUBSTITUTE(TEXT(BP7,"#,##0.00"),"-","△")&amp;"】"))</f>
        <v>【325.02】</v>
      </c>
      <c r="BQ6" s="35">
        <f>IF(BQ7="",NA(),BQ7)</f>
        <v>59.39</v>
      </c>
      <c r="BR6" s="35">
        <f t="shared" ref="BR6:BZ6" si="8">IF(BR7="",NA(),BR7)</f>
        <v>54.55</v>
      </c>
      <c r="BS6" s="35">
        <f t="shared" si="8"/>
        <v>55.31</v>
      </c>
      <c r="BT6" s="35">
        <f t="shared" si="8"/>
        <v>45.61</v>
      </c>
      <c r="BU6" s="35">
        <f t="shared" si="8"/>
        <v>93.46</v>
      </c>
      <c r="BV6" s="35">
        <f t="shared" si="8"/>
        <v>57.93</v>
      </c>
      <c r="BW6" s="35">
        <f t="shared" si="8"/>
        <v>57.03</v>
      </c>
      <c r="BX6" s="35">
        <f t="shared" si="8"/>
        <v>55.84</v>
      </c>
      <c r="BY6" s="35">
        <f t="shared" si="8"/>
        <v>57.08</v>
      </c>
      <c r="BZ6" s="35">
        <f t="shared" si="8"/>
        <v>55.85</v>
      </c>
      <c r="CA6" s="34" t="str">
        <f>IF(CA7="","",IF(CA7="-","【-】","【"&amp;SUBSTITUTE(TEXT(CA7,"#,##0.00"),"-","△")&amp;"】"))</f>
        <v>【60.61】</v>
      </c>
      <c r="CB6" s="35">
        <f>IF(CB7="",NA(),CB7)</f>
        <v>276.77</v>
      </c>
      <c r="CC6" s="35">
        <f t="shared" ref="CC6:CK6" si="9">IF(CC7="",NA(),CC7)</f>
        <v>303.82</v>
      </c>
      <c r="CD6" s="35">
        <f t="shared" si="9"/>
        <v>296.60000000000002</v>
      </c>
      <c r="CE6" s="35">
        <f t="shared" si="9"/>
        <v>360.38</v>
      </c>
      <c r="CF6" s="35">
        <f t="shared" si="9"/>
        <v>158.56</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60</v>
      </c>
      <c r="CN6" s="35">
        <f t="shared" ref="CN6:CV6" si="10">IF(CN7="",NA(),CN7)</f>
        <v>84.54</v>
      </c>
      <c r="CO6" s="35">
        <f t="shared" si="10"/>
        <v>75.45</v>
      </c>
      <c r="CP6" s="35">
        <f t="shared" si="10"/>
        <v>100</v>
      </c>
      <c r="CQ6" s="35">
        <f t="shared" si="10"/>
        <v>100</v>
      </c>
      <c r="CR6" s="35">
        <f t="shared" si="10"/>
        <v>59.08</v>
      </c>
      <c r="CS6" s="35">
        <f t="shared" si="10"/>
        <v>58.25</v>
      </c>
      <c r="CT6" s="35">
        <f t="shared" si="10"/>
        <v>61.55</v>
      </c>
      <c r="CU6" s="35">
        <f t="shared" si="10"/>
        <v>57.22</v>
      </c>
      <c r="CV6" s="35">
        <f t="shared" si="10"/>
        <v>54.93</v>
      </c>
      <c r="CW6" s="34" t="str">
        <f>IF(CW7="","",IF(CW7="-","【-】","【"&amp;SUBSTITUTE(TEXT(CW7,"#,##0.00"),"-","△")&amp;"】"))</f>
        <v>【57.80】</v>
      </c>
      <c r="CX6" s="35">
        <f>IF(CX7="",NA(),CX7)</f>
        <v>83.19</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52116</v>
      </c>
      <c r="D7" s="37">
        <v>47</v>
      </c>
      <c r="E7" s="37">
        <v>18</v>
      </c>
      <c r="F7" s="37">
        <v>0</v>
      </c>
      <c r="G7" s="37">
        <v>0</v>
      </c>
      <c r="H7" s="37" t="s">
        <v>98</v>
      </c>
      <c r="I7" s="37" t="s">
        <v>99</v>
      </c>
      <c r="J7" s="37" t="s">
        <v>100</v>
      </c>
      <c r="K7" s="37" t="s">
        <v>101</v>
      </c>
      <c r="L7" s="37" t="s">
        <v>102</v>
      </c>
      <c r="M7" s="37" t="s">
        <v>103</v>
      </c>
      <c r="N7" s="38" t="s">
        <v>104</v>
      </c>
      <c r="O7" s="38" t="s">
        <v>105</v>
      </c>
      <c r="P7" s="38">
        <v>0.7</v>
      </c>
      <c r="Q7" s="38">
        <v>100</v>
      </c>
      <c r="R7" s="38">
        <v>3016</v>
      </c>
      <c r="S7" s="38">
        <v>32963</v>
      </c>
      <c r="T7" s="38">
        <v>97.72</v>
      </c>
      <c r="U7" s="38">
        <v>337.32</v>
      </c>
      <c r="V7" s="38">
        <v>228</v>
      </c>
      <c r="W7" s="38">
        <v>0.15</v>
      </c>
      <c r="X7" s="38">
        <v>1520</v>
      </c>
      <c r="Y7" s="38">
        <v>96.86</v>
      </c>
      <c r="Z7" s="38">
        <v>97.03</v>
      </c>
      <c r="AA7" s="38">
        <v>96.94</v>
      </c>
      <c r="AB7" s="38">
        <v>109.13</v>
      </c>
      <c r="AC7" s="38">
        <v>193.17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128.34</v>
      </c>
      <c r="BG7" s="38">
        <v>126.17</v>
      </c>
      <c r="BH7" s="38">
        <v>152.91</v>
      </c>
      <c r="BI7" s="38">
        <v>568.98</v>
      </c>
      <c r="BJ7" s="38">
        <v>1293.28</v>
      </c>
      <c r="BK7" s="38">
        <v>416.91</v>
      </c>
      <c r="BL7" s="38">
        <v>392.19</v>
      </c>
      <c r="BM7" s="38">
        <v>413.5</v>
      </c>
      <c r="BN7" s="38">
        <v>407.42</v>
      </c>
      <c r="BO7" s="38">
        <v>386.46</v>
      </c>
      <c r="BP7" s="38">
        <v>325.02</v>
      </c>
      <c r="BQ7" s="38">
        <v>59.39</v>
      </c>
      <c r="BR7" s="38">
        <v>54.55</v>
      </c>
      <c r="BS7" s="38">
        <v>55.31</v>
      </c>
      <c r="BT7" s="38">
        <v>45.61</v>
      </c>
      <c r="BU7" s="38">
        <v>93.46</v>
      </c>
      <c r="BV7" s="38">
        <v>57.93</v>
      </c>
      <c r="BW7" s="38">
        <v>57.03</v>
      </c>
      <c r="BX7" s="38">
        <v>55.84</v>
      </c>
      <c r="BY7" s="38">
        <v>57.08</v>
      </c>
      <c r="BZ7" s="38">
        <v>55.85</v>
      </c>
      <c r="CA7" s="38">
        <v>60.61</v>
      </c>
      <c r="CB7" s="38">
        <v>276.77</v>
      </c>
      <c r="CC7" s="38">
        <v>303.82</v>
      </c>
      <c r="CD7" s="38">
        <v>296.60000000000002</v>
      </c>
      <c r="CE7" s="38">
        <v>360.38</v>
      </c>
      <c r="CF7" s="38">
        <v>158.56</v>
      </c>
      <c r="CG7" s="38">
        <v>276.93</v>
      </c>
      <c r="CH7" s="38">
        <v>283.73</v>
      </c>
      <c r="CI7" s="38">
        <v>287.57</v>
      </c>
      <c r="CJ7" s="38">
        <v>286.86</v>
      </c>
      <c r="CK7" s="38">
        <v>287.91000000000003</v>
      </c>
      <c r="CL7" s="38">
        <v>270.94</v>
      </c>
      <c r="CM7" s="38">
        <v>60</v>
      </c>
      <c r="CN7" s="38">
        <v>84.54</v>
      </c>
      <c r="CO7" s="38">
        <v>75.45</v>
      </c>
      <c r="CP7" s="38">
        <v>100</v>
      </c>
      <c r="CQ7" s="38">
        <v>100</v>
      </c>
      <c r="CR7" s="38">
        <v>59.08</v>
      </c>
      <c r="CS7" s="38">
        <v>58.25</v>
      </c>
      <c r="CT7" s="38">
        <v>61.55</v>
      </c>
      <c r="CU7" s="38">
        <v>57.22</v>
      </c>
      <c r="CV7" s="38">
        <v>54.93</v>
      </c>
      <c r="CW7" s="38">
        <v>57.8</v>
      </c>
      <c r="CX7" s="38">
        <v>83.19</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2020-01-21T23:35:36Z</cp:lastPrinted>
  <dcterms:created xsi:type="dcterms:W3CDTF">2019-12-05T05:28:07Z</dcterms:created>
  <dcterms:modified xsi:type="dcterms:W3CDTF">2020-01-21T23:35:40Z</dcterms:modified>
  <cp:category/>
</cp:coreProperties>
</file>