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pVM9igNr03jI4wTxX9nmSTvYud+1WZLOY17MA64PwWNPsviAnEJe1oL4JiHJASCssfn8Z8nT67zMjRzUS6MCgg==" workbookSaltValue="TRw1yWP+QPtSRp8BxwbLVg=="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<sst xmlns="http://schemas.openxmlformats.org/spreadsheetml/2006/main" count="233" uniqueCount="115">
  <si>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</si>
  <si>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</si>
  <si>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</si>
  <si>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</si>
  <si>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</si>
  <si>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</si>
  <si>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</si>
  <si>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</si>
  <si>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</si>
  <si>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</si>
  <si>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</si>
  <si>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</si>
  <si>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</si>
  <si>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</si>
  <si>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</si>
  <si>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</si>
  <si>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</si>
  <si>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</si>
  <si>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</si>
  <si>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</si>
  <si>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</si>
  <si>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</si>
  <si>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</si>
  <si>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</si>
  <si>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</si>
  <si>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</si>
  <si>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</si>
  <si>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</si>
  <si>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</si>
  <si>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</si>
  <si>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</si>
  <si>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</si>
  <si>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</si>
  <si>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</si>
  <si>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</si>
  <si>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</si>
  <si>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</si>
  <si>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</si>
  <si>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</si>
  <si>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</si>
  <si>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</si>
  <si>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</si>
  <si>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</si>
  <si>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</si>
  <si>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</si>
  <si>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</si>
  <si>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</si>
  <si>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</si>
  <si>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</si>
  <si>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</si>
  <si>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</si>
  <si>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</si>
  <si>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</si>
  <si>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</si>
  <si>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</si>
  <si>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</si>
  <si>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</si>
  <si>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</si>
  <si>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</si>
  <si>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</si>
  <si>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</si>
  <si>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</si>
  <si>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</si>
  <si>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</si>
  <si>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</si>
  <si>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</si>
  <si>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</si>
  <si>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</si>
  <si>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</si>
  <si>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</si>
  <si>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</si>
  <si>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</si>
  <si>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</si>
  <si>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</si>
  <si>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</si>
  <si>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</si>
  <si>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</si>
  <si>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</si>
  <si>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</si>
  <si>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</si>
  <si>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</si>
  <si>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</si>
  <si>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</si>
  <si>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</si>
  <si>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</si>
  <si>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</si>
  <si>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</si>
  <si>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</si>
  <si>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</si>
  <si>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</si>
  <si>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</si>
  <si>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</si>
  <si>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</si>
  <si>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</si>
  <si>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</si>
  <si>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</si>
  <si>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</si>
  <si>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</si>
  <si>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</si>
  <si>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</si>
  <si>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</si>
  <si>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</si>
  <si>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</si>
  <si>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</si>
  <si>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</si>
  <si>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</si>
  <si>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</si>
  <si>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</si>
  <si>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</si>
  <si>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</si>
  <si>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</si>
  <si>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</si>
  <si>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及び経費回収率が１００％未満であるため、財源である使用料収入の底上げが必要と考えられる。使用料収入については、平成２４年１月に下水道事業全体として段階的に統一を図っており、最終統一年度から日が浅く早急に使用料を改定することは困難である。しかし、今後事業を継続していくには、将来見通しを立てる必要があるため、経営状況を踏まえた上で使用料改定を検討する必要がある。また、汚水処理原価における汚水処理費用に見合った有収水量を確保するには、水洗化率の向上が必要不可欠であり、未接続者に対して広報又は個別に下水道への接続を積極的にアピールして、水洗化率の向上を図っていく必要がある。
　企業債残高対事業比率でも言えることだが、法適用及び長寿命化計画の策定によって、管渠の老朽化に対応した更新費用等が明確になり、今後更新費用はもとより財源となる企業債残額も増加することが予想される。事業費及び起債額を抑制するためにも、過剰な投資を避けるとともに投資の平準化を図り、財源の将来見通しを踏まえた上で更新していく必要がある。</t>
    <phoneticPr fontId="4"/>
  </si>
  <si>
    <t>　収益的収支比率については、各年度で総収益に対して総費用及び地方債償還金の割合が高く、１００％未満であることから常時単年度収支が赤字であることを示している。八郎湖の指定湖沼に伴う天王３地区（大崎・湖岸・羽立）の接続替えで平成２５年度以降使用料収入が増加しているものの、費用面で維持管理費の増加や企業債残高の移管による地方債償還金が増加しているため、収益的収支比率は１００％未満となっている。平成２９年度は、繰入基準を見直し他会計繰入金が増加したため総収益が増加したが、平成３０年度は、下水道事業の法適用に伴い打切り決算となったため総収益が減少している。
　企業債残高対事業規模比率については、類似団体と比較し平成２７年度以降低い数値となっている。企業債残高が年々減少していることに加え、面整備が進み使用料収入が順調に増加したことが要因であると考えられる。また、長寿命化計画未策定による更新費用の先送りも要因となっている。
　経費回収率については、平成２８年度まで汚水処理費用の約７０％が使用料で、残りの約３０％を繰入金等で賄っている状況であったが、繰入基準の見直しにより汚水処理費用が減少したことから平成２９年度以降は１００％に近い数値となっている。
　汚水処理原価については、類似団体が減少傾向にあるのに対し、本市はほぼ横ばいとなっていたが、繰入基準の見直しにより汚水処理費用が減少したため、平成２９年度以降は類似団体の平均値を下回っている。
　水洗化率については、年々増加傾向にあるものの、地域の高齢化・核家族化等の影響により下水道へ接続しない世帯が多く、水洗化率が伸び悩んでいる状況である。
　</t>
    <rPh sb="234" eb="236">
      <t>ヘイセイ</t>
    </rPh>
    <rPh sb="238" eb="240">
      <t>ネンド</t>
    </rPh>
    <rPh sb="242" eb="247">
      <t>ゲスイドウジギョウ</t>
    </rPh>
    <rPh sb="248" eb="251">
      <t>ホウテキヨウ</t>
    </rPh>
    <rPh sb="252" eb="253">
      <t>トモナ</t>
    </rPh>
    <rPh sb="254" eb="256">
      <t>ウチキ</t>
    </rPh>
    <rPh sb="257" eb="259">
      <t>ケッサン</t>
    </rPh>
    <rPh sb="265" eb="268">
      <t>ソウシュウエキ</t>
    </rPh>
    <rPh sb="269" eb="271">
      <t>ゲンショウ</t>
    </rPh>
    <rPh sb="506" eb="508">
      <t>イコウ</t>
    </rPh>
    <rPh sb="603" eb="605">
      <t>イコウ</t>
    </rPh>
    <phoneticPr fontId="4"/>
  </si>
  <si>
    <t>　管渠改善率については、古いもので供用開始から約２５年程度しか経過しておらず、更新自体行っていないことから数値として計上されていない。下水道事業面整備の完了後（令和２年度以降）老朽化対策に取り組む予定である。</t>
    <rPh sb="80" eb="82">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</si>
</sst>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636-4C38-B171-E9187677FE4D}"/>
            </c:ext>
          </c:extLst>
        </c:ser>
        <c:dLbls>
          <c:showLegendKey val="0"/>
          <c:showVal val="0"/>
          <c:showCatName val="0"/>
          <c:showSerName val="0"/>
          <c:showPercent val="0"/>
          <c:showBubbleSize val="0"/>
        </c:dLbls>
        <c:gapWidth val="150"/>
        <c:axId val="175796224"/>
        <c:axId val="17579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0.09</c:v>
                </c:pt>
                <c:pt idx="3">
                  <c:v>0.09</c:v>
                </c:pt>
                <c:pt idx="4">
                  <c:v>0.13</c:v>
                </c:pt>
              </c:numCache>
            </c:numRef>
          </c:val>
          <c:smooth val="0"/>
          <c:extLst xmlns:c16r2="http://schemas.microsoft.com/office/drawing/2015/06/chart">
            <c:ext xmlns:c16="http://schemas.microsoft.com/office/drawing/2014/chart" uri="{C3380CC4-5D6E-409C-BE32-E72D297353CC}">
              <c16:uniqueId val="{00000001-8636-4C38-B171-E9187677FE4D}"/>
            </c:ext>
          </c:extLst>
        </c:ser>
        <c:dLbls>
          <c:showLegendKey val="0"/>
          <c:showVal val="0"/>
          <c:showCatName val="0"/>
          <c:showSerName val="0"/>
          <c:showPercent val="0"/>
          <c:showBubbleSize val="0"/>
        </c:dLbls>
        <c:marker val="1"/>
        <c:smooth val="0"/>
        <c:axId val="175796224"/>
        <c:axId val="175798144"/>
      </c:lineChart>
      <c:dateAx>
        <c:axId val="175796224"/>
        <c:scaling>
          <c:orientation val="minMax"/>
        </c:scaling>
        <c:delete val="1"/>
        <c:axPos val="b"/>
        <c:numFmt formatCode="ge" sourceLinked="1"/>
        <c:majorTickMark val="none"/>
        <c:minorTickMark val="none"/>
        <c:tickLblPos val="none"/>
        <c:crossAx val="175798144"/>
        <c:crosses val="autoZero"/>
        <c:auto val="1"/>
        <c:lblOffset val="100"/>
        <c:baseTimeUnit val="years"/>
      </c:dateAx>
      <c:valAx>
        <c:axId val="175798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5796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8C1-48D9-BF72-57D59489CCAF}"/>
            </c:ext>
          </c:extLst>
        </c:ser>
        <c:dLbls>
          <c:showLegendKey val="0"/>
          <c:showVal val="0"/>
          <c:showCatName val="0"/>
          <c:showSerName val="0"/>
          <c:showPercent val="0"/>
          <c:showBubbleSize val="0"/>
        </c:dLbls>
        <c:gapWidth val="150"/>
        <c:axId val="184242176"/>
        <c:axId val="184244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43.58</c:v>
                </c:pt>
                <c:pt idx="1">
                  <c:v>41.35</c:v>
                </c:pt>
                <c:pt idx="2">
                  <c:v>42.9</c:v>
                </c:pt>
                <c:pt idx="3">
                  <c:v>43.36</c:v>
                </c:pt>
                <c:pt idx="4">
                  <c:v>42.56</c:v>
                </c:pt>
              </c:numCache>
            </c:numRef>
          </c:val>
          <c:smooth val="0"/>
          <c:extLst xmlns:c16r2="http://schemas.microsoft.com/office/drawing/2015/06/chart">
            <c:ext xmlns:c16="http://schemas.microsoft.com/office/drawing/2014/chart" uri="{C3380CC4-5D6E-409C-BE32-E72D297353CC}">
              <c16:uniqueId val="{00000001-08C1-48D9-BF72-57D59489CCAF}"/>
            </c:ext>
          </c:extLst>
        </c:ser>
        <c:dLbls>
          <c:showLegendKey val="0"/>
          <c:showVal val="0"/>
          <c:showCatName val="0"/>
          <c:showSerName val="0"/>
          <c:showPercent val="0"/>
          <c:showBubbleSize val="0"/>
        </c:dLbls>
        <c:marker val="1"/>
        <c:smooth val="0"/>
        <c:axId val="184242176"/>
        <c:axId val="184244096"/>
      </c:lineChart>
      <c:dateAx>
        <c:axId val="184242176"/>
        <c:scaling>
          <c:orientation val="minMax"/>
        </c:scaling>
        <c:delete val="1"/>
        <c:axPos val="b"/>
        <c:numFmt formatCode="ge" sourceLinked="1"/>
        <c:majorTickMark val="none"/>
        <c:minorTickMark val="none"/>
        <c:tickLblPos val="none"/>
        <c:crossAx val="184244096"/>
        <c:crosses val="autoZero"/>
        <c:auto val="1"/>
        <c:lblOffset val="100"/>
        <c:baseTimeUnit val="years"/>
      </c:dateAx>
      <c:valAx>
        <c:axId val="184244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242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71.3</c:v>
                </c:pt>
                <c:pt idx="1">
                  <c:v>71.67</c:v>
                </c:pt>
                <c:pt idx="2">
                  <c:v>73.97</c:v>
                </c:pt>
                <c:pt idx="3">
                  <c:v>77.260000000000005</c:v>
                </c:pt>
                <c:pt idx="4">
                  <c:v>79.42</c:v>
                </c:pt>
              </c:numCache>
            </c:numRef>
          </c:val>
          <c:extLst xmlns:c16r2="http://schemas.microsoft.com/office/drawing/2015/06/chart">
            <c:ext xmlns:c16="http://schemas.microsoft.com/office/drawing/2014/chart" uri="{C3380CC4-5D6E-409C-BE32-E72D297353CC}">
              <c16:uniqueId val="{00000000-65B5-47CB-8431-24D5FFFAABDF}"/>
            </c:ext>
          </c:extLst>
        </c:ser>
        <c:dLbls>
          <c:showLegendKey val="0"/>
          <c:showVal val="0"/>
          <c:showCatName val="0"/>
          <c:showSerName val="0"/>
          <c:showPercent val="0"/>
          <c:showBubbleSize val="0"/>
        </c:dLbls>
        <c:gapWidth val="150"/>
        <c:axId val="184279424"/>
        <c:axId val="184281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82.35</c:v>
                </c:pt>
                <c:pt idx="1">
                  <c:v>82.9</c:v>
                </c:pt>
                <c:pt idx="2">
                  <c:v>83.5</c:v>
                </c:pt>
                <c:pt idx="3">
                  <c:v>83.06</c:v>
                </c:pt>
                <c:pt idx="4">
                  <c:v>83.32</c:v>
                </c:pt>
              </c:numCache>
            </c:numRef>
          </c:val>
          <c:smooth val="0"/>
          <c:extLst xmlns:c16r2="http://schemas.microsoft.com/office/drawing/2015/06/chart">
            <c:ext xmlns:c16="http://schemas.microsoft.com/office/drawing/2014/chart" uri="{C3380CC4-5D6E-409C-BE32-E72D297353CC}">
              <c16:uniqueId val="{00000001-65B5-47CB-8431-24D5FFFAABDF}"/>
            </c:ext>
          </c:extLst>
        </c:ser>
        <c:dLbls>
          <c:showLegendKey val="0"/>
          <c:showVal val="0"/>
          <c:showCatName val="0"/>
          <c:showSerName val="0"/>
          <c:showPercent val="0"/>
          <c:showBubbleSize val="0"/>
        </c:dLbls>
        <c:marker val="1"/>
        <c:smooth val="0"/>
        <c:axId val="184279424"/>
        <c:axId val="184281344"/>
      </c:lineChart>
      <c:dateAx>
        <c:axId val="184279424"/>
        <c:scaling>
          <c:orientation val="minMax"/>
        </c:scaling>
        <c:delete val="1"/>
        <c:axPos val="b"/>
        <c:numFmt formatCode="ge" sourceLinked="1"/>
        <c:majorTickMark val="none"/>
        <c:minorTickMark val="none"/>
        <c:tickLblPos val="none"/>
        <c:crossAx val="184281344"/>
        <c:crosses val="autoZero"/>
        <c:auto val="1"/>
        <c:lblOffset val="100"/>
        <c:baseTimeUnit val="years"/>
      </c:dateAx>
      <c:valAx>
        <c:axId val="184281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279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83.14</c:v>
                </c:pt>
                <c:pt idx="1">
                  <c:v>82.91</c:v>
                </c:pt>
                <c:pt idx="2">
                  <c:v>83.29</c:v>
                </c:pt>
                <c:pt idx="3">
                  <c:v>83.63</c:v>
                </c:pt>
                <c:pt idx="4">
                  <c:v>82.28</c:v>
                </c:pt>
              </c:numCache>
            </c:numRef>
          </c:val>
          <c:extLst xmlns:c16r2="http://schemas.microsoft.com/office/drawing/2015/06/chart">
            <c:ext xmlns:c16="http://schemas.microsoft.com/office/drawing/2014/chart" uri="{C3380CC4-5D6E-409C-BE32-E72D297353CC}">
              <c16:uniqueId val="{00000000-1676-42EF-B495-0F14EC3C8B60}"/>
            </c:ext>
          </c:extLst>
        </c:ser>
        <c:dLbls>
          <c:showLegendKey val="0"/>
          <c:showVal val="0"/>
          <c:showCatName val="0"/>
          <c:showSerName val="0"/>
          <c:showPercent val="0"/>
          <c:showBubbleSize val="0"/>
        </c:dLbls>
        <c:gapWidth val="150"/>
        <c:axId val="175976832"/>
        <c:axId val="175978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676-42EF-B495-0F14EC3C8B60}"/>
            </c:ext>
          </c:extLst>
        </c:ser>
        <c:dLbls>
          <c:showLegendKey val="0"/>
          <c:showVal val="0"/>
          <c:showCatName val="0"/>
          <c:showSerName val="0"/>
          <c:showPercent val="0"/>
          <c:showBubbleSize val="0"/>
        </c:dLbls>
        <c:marker val="1"/>
        <c:smooth val="0"/>
        <c:axId val="175976832"/>
        <c:axId val="175978752"/>
      </c:lineChart>
      <c:dateAx>
        <c:axId val="175976832"/>
        <c:scaling>
          <c:orientation val="minMax"/>
        </c:scaling>
        <c:delete val="1"/>
        <c:axPos val="b"/>
        <c:numFmt formatCode="ge" sourceLinked="1"/>
        <c:majorTickMark val="none"/>
        <c:minorTickMark val="none"/>
        <c:tickLblPos val="none"/>
        <c:crossAx val="175978752"/>
        <c:crosses val="autoZero"/>
        <c:auto val="1"/>
        <c:lblOffset val="100"/>
        <c:baseTimeUnit val="years"/>
      </c:dateAx>
      <c:valAx>
        <c:axId val="175978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5976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583-47B3-97A3-BCFE7B2FDEDF}"/>
            </c:ext>
          </c:extLst>
        </c:ser>
        <c:dLbls>
          <c:showLegendKey val="0"/>
          <c:showVal val="0"/>
          <c:showCatName val="0"/>
          <c:showSerName val="0"/>
          <c:showPercent val="0"/>
          <c:showBubbleSize val="0"/>
        </c:dLbls>
        <c:gapWidth val="150"/>
        <c:axId val="176018176"/>
        <c:axId val="176020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583-47B3-97A3-BCFE7B2FDEDF}"/>
            </c:ext>
          </c:extLst>
        </c:ser>
        <c:dLbls>
          <c:showLegendKey val="0"/>
          <c:showVal val="0"/>
          <c:showCatName val="0"/>
          <c:showSerName val="0"/>
          <c:showPercent val="0"/>
          <c:showBubbleSize val="0"/>
        </c:dLbls>
        <c:marker val="1"/>
        <c:smooth val="0"/>
        <c:axId val="176018176"/>
        <c:axId val="176020096"/>
      </c:lineChart>
      <c:dateAx>
        <c:axId val="176018176"/>
        <c:scaling>
          <c:orientation val="minMax"/>
        </c:scaling>
        <c:delete val="1"/>
        <c:axPos val="b"/>
        <c:numFmt formatCode="ge" sourceLinked="1"/>
        <c:majorTickMark val="none"/>
        <c:minorTickMark val="none"/>
        <c:tickLblPos val="none"/>
        <c:crossAx val="176020096"/>
        <c:crosses val="autoZero"/>
        <c:auto val="1"/>
        <c:lblOffset val="100"/>
        <c:baseTimeUnit val="years"/>
      </c:dateAx>
      <c:valAx>
        <c:axId val="176020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6018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49C-4512-AD7D-72ED7375F96E}"/>
            </c:ext>
          </c:extLst>
        </c:ser>
        <c:dLbls>
          <c:showLegendKey val="0"/>
          <c:showVal val="0"/>
          <c:showCatName val="0"/>
          <c:showSerName val="0"/>
          <c:showPercent val="0"/>
          <c:showBubbleSize val="0"/>
        </c:dLbls>
        <c:gapWidth val="150"/>
        <c:axId val="176067712"/>
        <c:axId val="176069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49C-4512-AD7D-72ED7375F96E}"/>
            </c:ext>
          </c:extLst>
        </c:ser>
        <c:dLbls>
          <c:showLegendKey val="0"/>
          <c:showVal val="0"/>
          <c:showCatName val="0"/>
          <c:showSerName val="0"/>
          <c:showPercent val="0"/>
          <c:showBubbleSize val="0"/>
        </c:dLbls>
        <c:marker val="1"/>
        <c:smooth val="0"/>
        <c:axId val="176067712"/>
        <c:axId val="176069632"/>
      </c:lineChart>
      <c:dateAx>
        <c:axId val="176067712"/>
        <c:scaling>
          <c:orientation val="minMax"/>
        </c:scaling>
        <c:delete val="1"/>
        <c:axPos val="b"/>
        <c:numFmt formatCode="ge" sourceLinked="1"/>
        <c:majorTickMark val="none"/>
        <c:minorTickMark val="none"/>
        <c:tickLblPos val="none"/>
        <c:crossAx val="176069632"/>
        <c:crosses val="autoZero"/>
        <c:auto val="1"/>
        <c:lblOffset val="100"/>
        <c:baseTimeUnit val="years"/>
      </c:dateAx>
      <c:valAx>
        <c:axId val="176069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6067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205-4C0F-A3BE-24965398BAD5}"/>
            </c:ext>
          </c:extLst>
        </c:ser>
        <c:dLbls>
          <c:showLegendKey val="0"/>
          <c:showVal val="0"/>
          <c:showCatName val="0"/>
          <c:showSerName val="0"/>
          <c:showPercent val="0"/>
          <c:showBubbleSize val="0"/>
        </c:dLbls>
        <c:gapWidth val="150"/>
        <c:axId val="178262016"/>
        <c:axId val="178263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205-4C0F-A3BE-24965398BAD5}"/>
            </c:ext>
          </c:extLst>
        </c:ser>
        <c:dLbls>
          <c:showLegendKey val="0"/>
          <c:showVal val="0"/>
          <c:showCatName val="0"/>
          <c:showSerName val="0"/>
          <c:showPercent val="0"/>
          <c:showBubbleSize val="0"/>
        </c:dLbls>
        <c:marker val="1"/>
        <c:smooth val="0"/>
        <c:axId val="178262016"/>
        <c:axId val="178263936"/>
      </c:lineChart>
      <c:dateAx>
        <c:axId val="178262016"/>
        <c:scaling>
          <c:orientation val="minMax"/>
        </c:scaling>
        <c:delete val="1"/>
        <c:axPos val="b"/>
        <c:numFmt formatCode="ge" sourceLinked="1"/>
        <c:majorTickMark val="none"/>
        <c:minorTickMark val="none"/>
        <c:tickLblPos val="none"/>
        <c:crossAx val="178263936"/>
        <c:crosses val="autoZero"/>
        <c:auto val="1"/>
        <c:lblOffset val="100"/>
        <c:baseTimeUnit val="years"/>
      </c:dateAx>
      <c:valAx>
        <c:axId val="178263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262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542-41C9-92D7-506E89F9F967}"/>
            </c:ext>
          </c:extLst>
        </c:ser>
        <c:dLbls>
          <c:showLegendKey val="0"/>
          <c:showVal val="0"/>
          <c:showCatName val="0"/>
          <c:showSerName val="0"/>
          <c:showPercent val="0"/>
          <c:showBubbleSize val="0"/>
        </c:dLbls>
        <c:gapWidth val="150"/>
        <c:axId val="178307456"/>
        <c:axId val="178309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542-41C9-92D7-506E89F9F967}"/>
            </c:ext>
          </c:extLst>
        </c:ser>
        <c:dLbls>
          <c:showLegendKey val="0"/>
          <c:showVal val="0"/>
          <c:showCatName val="0"/>
          <c:showSerName val="0"/>
          <c:showPercent val="0"/>
          <c:showBubbleSize val="0"/>
        </c:dLbls>
        <c:marker val="1"/>
        <c:smooth val="0"/>
        <c:axId val="178307456"/>
        <c:axId val="178309376"/>
      </c:lineChart>
      <c:dateAx>
        <c:axId val="178307456"/>
        <c:scaling>
          <c:orientation val="minMax"/>
        </c:scaling>
        <c:delete val="1"/>
        <c:axPos val="b"/>
        <c:numFmt formatCode="ge" sourceLinked="1"/>
        <c:majorTickMark val="none"/>
        <c:minorTickMark val="none"/>
        <c:tickLblPos val="none"/>
        <c:crossAx val="178309376"/>
        <c:crosses val="autoZero"/>
        <c:auto val="1"/>
        <c:lblOffset val="100"/>
        <c:baseTimeUnit val="years"/>
      </c:dateAx>
      <c:valAx>
        <c:axId val="178309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30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1464.81</c:v>
                </c:pt>
                <c:pt idx="1">
                  <c:v>1204.52</c:v>
                </c:pt>
                <c:pt idx="2">
                  <c:v>1071.45</c:v>
                </c:pt>
                <c:pt idx="3">
                  <c:v>648.5</c:v>
                </c:pt>
                <c:pt idx="4">
                  <c:v>696.1</c:v>
                </c:pt>
              </c:numCache>
            </c:numRef>
          </c:val>
          <c:extLst xmlns:c16r2="http://schemas.microsoft.com/office/drawing/2015/06/chart">
            <c:ext xmlns:c16="http://schemas.microsoft.com/office/drawing/2014/chart" uri="{C3380CC4-5D6E-409C-BE32-E72D297353CC}">
              <c16:uniqueId val="{00000000-004B-4529-A0DC-F352BF9299C7}"/>
            </c:ext>
          </c:extLst>
        </c:ser>
        <c:dLbls>
          <c:showLegendKey val="0"/>
          <c:showVal val="0"/>
          <c:showCatName val="0"/>
          <c:showSerName val="0"/>
          <c:showPercent val="0"/>
          <c:showBubbleSize val="0"/>
        </c:dLbls>
        <c:gapWidth val="150"/>
        <c:axId val="178467584"/>
        <c:axId val="1784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1436</c:v>
                </c:pt>
                <c:pt idx="1">
                  <c:v>1434.89</c:v>
                </c:pt>
                <c:pt idx="2">
                  <c:v>1298.9100000000001</c:v>
                </c:pt>
                <c:pt idx="3">
                  <c:v>1243.71</c:v>
                </c:pt>
                <c:pt idx="4">
                  <c:v>1194.1500000000001</c:v>
                </c:pt>
              </c:numCache>
            </c:numRef>
          </c:val>
          <c:smooth val="0"/>
          <c:extLst xmlns:c16r2="http://schemas.microsoft.com/office/drawing/2015/06/chart">
            <c:ext xmlns:c16="http://schemas.microsoft.com/office/drawing/2014/chart" uri="{C3380CC4-5D6E-409C-BE32-E72D297353CC}">
              <c16:uniqueId val="{00000001-004B-4529-A0DC-F352BF9299C7}"/>
            </c:ext>
          </c:extLst>
        </c:ser>
        <c:dLbls>
          <c:showLegendKey val="0"/>
          <c:showVal val="0"/>
          <c:showCatName val="0"/>
          <c:showSerName val="0"/>
          <c:showPercent val="0"/>
          <c:showBubbleSize val="0"/>
        </c:dLbls>
        <c:marker val="1"/>
        <c:smooth val="0"/>
        <c:axId val="178467584"/>
        <c:axId val="178469504"/>
      </c:lineChart>
      <c:dateAx>
        <c:axId val="178467584"/>
        <c:scaling>
          <c:orientation val="minMax"/>
        </c:scaling>
        <c:delete val="1"/>
        <c:axPos val="b"/>
        <c:numFmt formatCode="ge" sourceLinked="1"/>
        <c:majorTickMark val="none"/>
        <c:minorTickMark val="none"/>
        <c:tickLblPos val="none"/>
        <c:crossAx val="178469504"/>
        <c:crosses val="autoZero"/>
        <c:auto val="1"/>
        <c:lblOffset val="100"/>
        <c:baseTimeUnit val="years"/>
      </c:dateAx>
      <c:valAx>
        <c:axId val="178469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467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73.319999999999993</c:v>
                </c:pt>
                <c:pt idx="1">
                  <c:v>73.05</c:v>
                </c:pt>
                <c:pt idx="2">
                  <c:v>73.47</c:v>
                </c:pt>
                <c:pt idx="3">
                  <c:v>98.78</c:v>
                </c:pt>
                <c:pt idx="4">
                  <c:v>98.48</c:v>
                </c:pt>
              </c:numCache>
            </c:numRef>
          </c:val>
          <c:extLst xmlns:c16r2="http://schemas.microsoft.com/office/drawing/2015/06/chart">
            <c:ext xmlns:c16="http://schemas.microsoft.com/office/drawing/2014/chart" uri="{C3380CC4-5D6E-409C-BE32-E72D297353CC}">
              <c16:uniqueId val="{00000000-92E9-4672-B04E-5B9797069E3D}"/>
            </c:ext>
          </c:extLst>
        </c:ser>
        <c:dLbls>
          <c:showLegendKey val="0"/>
          <c:showVal val="0"/>
          <c:showCatName val="0"/>
          <c:showSerName val="0"/>
          <c:showPercent val="0"/>
          <c:showBubbleSize val="0"/>
        </c:dLbls>
        <c:gapWidth val="150"/>
        <c:axId val="184157312"/>
        <c:axId val="184159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66.56</c:v>
                </c:pt>
                <c:pt idx="1">
                  <c:v>66.22</c:v>
                </c:pt>
                <c:pt idx="2">
                  <c:v>69.87</c:v>
                </c:pt>
                <c:pt idx="3">
                  <c:v>74.3</c:v>
                </c:pt>
                <c:pt idx="4">
                  <c:v>72.260000000000005</c:v>
                </c:pt>
              </c:numCache>
            </c:numRef>
          </c:val>
          <c:smooth val="0"/>
          <c:extLst xmlns:c16r2="http://schemas.microsoft.com/office/drawing/2015/06/chart">
            <c:ext xmlns:c16="http://schemas.microsoft.com/office/drawing/2014/chart" uri="{C3380CC4-5D6E-409C-BE32-E72D297353CC}">
              <c16:uniqueId val="{00000001-92E9-4672-B04E-5B9797069E3D}"/>
            </c:ext>
          </c:extLst>
        </c:ser>
        <c:dLbls>
          <c:showLegendKey val="0"/>
          <c:showVal val="0"/>
          <c:showCatName val="0"/>
          <c:showSerName val="0"/>
          <c:showPercent val="0"/>
          <c:showBubbleSize val="0"/>
        </c:dLbls>
        <c:marker val="1"/>
        <c:smooth val="0"/>
        <c:axId val="184157312"/>
        <c:axId val="184159232"/>
      </c:lineChart>
      <c:dateAx>
        <c:axId val="184157312"/>
        <c:scaling>
          <c:orientation val="minMax"/>
        </c:scaling>
        <c:delete val="1"/>
        <c:axPos val="b"/>
        <c:numFmt formatCode="ge" sourceLinked="1"/>
        <c:majorTickMark val="none"/>
        <c:minorTickMark val="none"/>
        <c:tickLblPos val="none"/>
        <c:crossAx val="184159232"/>
        <c:crosses val="autoZero"/>
        <c:auto val="1"/>
        <c:lblOffset val="100"/>
        <c:baseTimeUnit val="years"/>
      </c:dateAx>
      <c:valAx>
        <c:axId val="184159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157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239.89</c:v>
                </c:pt>
                <c:pt idx="1">
                  <c:v>240.41</c:v>
                </c:pt>
                <c:pt idx="2">
                  <c:v>241.03</c:v>
                </c:pt>
                <c:pt idx="3">
                  <c:v>177.95</c:v>
                </c:pt>
                <c:pt idx="4">
                  <c:v>162.19</c:v>
                </c:pt>
              </c:numCache>
            </c:numRef>
          </c:val>
          <c:extLst xmlns:c16r2="http://schemas.microsoft.com/office/drawing/2015/06/chart">
            <c:ext xmlns:c16="http://schemas.microsoft.com/office/drawing/2014/chart" uri="{C3380CC4-5D6E-409C-BE32-E72D297353CC}">
              <c16:uniqueId val="{00000000-88CD-402F-88D0-C1B9A8C869C3}"/>
            </c:ext>
          </c:extLst>
        </c:ser>
        <c:dLbls>
          <c:showLegendKey val="0"/>
          <c:showVal val="0"/>
          <c:showCatName val="0"/>
          <c:showSerName val="0"/>
          <c:showPercent val="0"/>
          <c:showBubbleSize val="0"/>
        </c:dLbls>
        <c:gapWidth val="150"/>
        <c:axId val="184176000"/>
        <c:axId val="184206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244.29</c:v>
                </c:pt>
                <c:pt idx="1">
                  <c:v>246.72</c:v>
                </c:pt>
                <c:pt idx="2">
                  <c:v>234.96</c:v>
                </c:pt>
                <c:pt idx="3">
                  <c:v>221.81</c:v>
                </c:pt>
                <c:pt idx="4">
                  <c:v>230.02</c:v>
                </c:pt>
              </c:numCache>
            </c:numRef>
          </c:val>
          <c:smooth val="0"/>
          <c:extLst xmlns:c16r2="http://schemas.microsoft.com/office/drawing/2015/06/chart">
            <c:ext xmlns:c16="http://schemas.microsoft.com/office/drawing/2014/chart" uri="{C3380CC4-5D6E-409C-BE32-E72D297353CC}">
              <c16:uniqueId val="{00000001-88CD-402F-88D0-C1B9A8C869C3}"/>
            </c:ext>
          </c:extLst>
        </c:ser>
        <c:dLbls>
          <c:showLegendKey val="0"/>
          <c:showVal val="0"/>
          <c:showCatName val="0"/>
          <c:showSerName val="0"/>
          <c:showPercent val="0"/>
          <c:showBubbleSize val="0"/>
        </c:dLbls>
        <c:marker val="1"/>
        <c:smooth val="0"/>
        <c:axId val="184176000"/>
        <c:axId val="184206848"/>
      </c:lineChart>
      <c:dateAx>
        <c:axId val="184176000"/>
        <c:scaling>
          <c:orientation val="minMax"/>
        </c:scaling>
        <c:delete val="1"/>
        <c:axPos val="b"/>
        <c:numFmt formatCode="ge" sourceLinked="1"/>
        <c:majorTickMark val="none"/>
        <c:minorTickMark val="none"/>
        <c:tickLblPos val="none"/>
        <c:crossAx val="184206848"/>
        <c:crosses val="autoZero"/>
        <c:auto val="1"/>
        <c:lblOffset val="100"/>
        <c:baseTimeUnit val="years"/>
      </c:dateAx>
      <c:valAx>
        <c:axId val="184206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176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V52" zoomScaleNormal="100"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潟上市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tr">
        <f>データ!$M$6</f>
        <v>非設置</v>
      </c>
      <c r="AE8" s="49"/>
      <c r="AF8" s="49"/>
      <c r="AG8" s="49"/>
      <c r="AH8" s="49"/>
      <c r="AI8" s="49"/>
      <c r="AJ8" s="49"/>
      <c r="AK8" s="3"/>
      <c r="AL8" s="50">
        <f>データ!S6</f>
        <v>32963</v>
      </c>
      <c r="AM8" s="50"/>
      <c r="AN8" s="50"/>
      <c r="AO8" s="50"/>
      <c r="AP8" s="50"/>
      <c r="AQ8" s="50"/>
      <c r="AR8" s="50"/>
      <c r="AS8" s="50"/>
      <c r="AT8" s="45">
        <f>データ!T6</f>
        <v>97.72</v>
      </c>
      <c r="AU8" s="45"/>
      <c r="AV8" s="45"/>
      <c r="AW8" s="45"/>
      <c r="AX8" s="45"/>
      <c r="AY8" s="45"/>
      <c r="AZ8" s="45"/>
      <c r="BA8" s="45"/>
      <c r="BB8" s="45">
        <f>データ!U6</f>
        <v>337.32</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37.28</v>
      </c>
      <c r="Q10" s="45"/>
      <c r="R10" s="45"/>
      <c r="S10" s="45"/>
      <c r="T10" s="45"/>
      <c r="U10" s="45"/>
      <c r="V10" s="45"/>
      <c r="W10" s="45">
        <f>データ!Q6</f>
        <v>77.400000000000006</v>
      </c>
      <c r="X10" s="45"/>
      <c r="Y10" s="45"/>
      <c r="Z10" s="45"/>
      <c r="AA10" s="45"/>
      <c r="AB10" s="45"/>
      <c r="AC10" s="45"/>
      <c r="AD10" s="50">
        <f>データ!R6</f>
        <v>3016</v>
      </c>
      <c r="AE10" s="50"/>
      <c r="AF10" s="50"/>
      <c r="AG10" s="50"/>
      <c r="AH10" s="50"/>
      <c r="AI10" s="50"/>
      <c r="AJ10" s="50"/>
      <c r="AK10" s="2"/>
      <c r="AL10" s="50">
        <f>データ!V6</f>
        <v>12220</v>
      </c>
      <c r="AM10" s="50"/>
      <c r="AN10" s="50"/>
      <c r="AO10" s="50"/>
      <c r="AP10" s="50"/>
      <c r="AQ10" s="50"/>
      <c r="AR10" s="50"/>
      <c r="AS10" s="50"/>
      <c r="AT10" s="45">
        <f>データ!W6</f>
        <v>6.17</v>
      </c>
      <c r="AU10" s="45"/>
      <c r="AV10" s="45"/>
      <c r="AW10" s="45"/>
      <c r="AX10" s="45"/>
      <c r="AY10" s="45"/>
      <c r="AZ10" s="45"/>
      <c r="BA10" s="45"/>
      <c r="BB10" s="45">
        <f>データ!X6</f>
        <v>1980.55</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113</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114</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112</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【1,209.40】</v>
      </c>
      <c r="I86" s="26" t="str">
        <f>データ!CA6</f>
        <v>【74.48】</v>
      </c>
      <c r="J86" s="26" t="str">
        <f>データ!CL6</f>
        <v>【219.46】</v>
      </c>
      <c r="K86" s="26" t="str">
        <f>データ!CW6</f>
        <v>【42.82】</v>
      </c>
      <c r="L86" s="26" t="str">
        <f>データ!DH6</f>
        <v>【83.36】</v>
      </c>
      <c r="M86" s="26" t="s">
        <v>45</v>
      </c>
      <c r="N86" s="26" t="s">
        <v>45</v>
      </c>
      <c r="O86" s="26" t="str">
        <f>データ!EO6</f>
        <v>【0.12】</v>
      </c>
    </row>
  </sheetData>
  <sheetProtection algorithmName="SHA-512" hashValue="J7cK0+GCXIxQx9kkcOMCgCrrayDxorcl4W+8ly+/A8pHOcXRMGltaGh96F9nsC1n0/yZjhQPLsA/UiVWS786kA==" saltValue="pBH76K5mRz7rnNQVT6I2v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6" t="s">
        <v>55</v>
      </c>
      <c r="I3" s="77"/>
      <c r="J3" s="77"/>
      <c r="K3" s="77"/>
      <c r="L3" s="77"/>
      <c r="M3" s="77"/>
      <c r="N3" s="77"/>
      <c r="O3" s="77"/>
      <c r="P3" s="77"/>
      <c r="Q3" s="77"/>
      <c r="R3" s="77"/>
      <c r="S3" s="77"/>
      <c r="T3" s="77"/>
      <c r="U3" s="77"/>
      <c r="V3" s="77"/>
      <c r="W3" s="77"/>
      <c r="X3" s="78"/>
      <c r="Y3" s="82" t="s">
        <v>56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58</v>
      </c>
      <c r="B4" s="30"/>
      <c r="C4" s="30"/>
      <c r="D4" s="30"/>
      <c r="E4" s="30"/>
      <c r="F4" s="30"/>
      <c r="G4" s="30"/>
      <c r="H4" s="79"/>
      <c r="I4" s="80"/>
      <c r="J4" s="80"/>
      <c r="K4" s="80"/>
      <c r="L4" s="80"/>
      <c r="M4" s="80"/>
      <c r="N4" s="80"/>
      <c r="O4" s="80"/>
      <c r="P4" s="80"/>
      <c r="Q4" s="80"/>
      <c r="R4" s="80"/>
      <c r="S4" s="80"/>
      <c r="T4" s="80"/>
      <c r="U4" s="80"/>
      <c r="V4" s="80"/>
      <c r="W4" s="80"/>
      <c r="X4" s="81"/>
      <c r="Y4" s="75" t="s">
        <v>59</v>
      </c>
      <c r="Z4" s="75"/>
      <c r="AA4" s="75"/>
      <c r="AB4" s="75"/>
      <c r="AC4" s="75"/>
      <c r="AD4" s="75"/>
      <c r="AE4" s="75"/>
      <c r="AF4" s="75"/>
      <c r="AG4" s="75"/>
      <c r="AH4" s="75"/>
      <c r="AI4" s="75"/>
      <c r="AJ4" s="75" t="s">
        <v>60</v>
      </c>
      <c r="AK4" s="75"/>
      <c r="AL4" s="75"/>
      <c r="AM4" s="75"/>
      <c r="AN4" s="75"/>
      <c r="AO4" s="75"/>
      <c r="AP4" s="75"/>
      <c r="AQ4" s="75"/>
      <c r="AR4" s="75"/>
      <c r="AS4" s="75"/>
      <c r="AT4" s="75"/>
      <c r="AU4" s="75" t="s">
        <v>61</v>
      </c>
      <c r="AV4" s="75"/>
      <c r="AW4" s="75"/>
      <c r="AX4" s="75"/>
      <c r="AY4" s="75"/>
      <c r="AZ4" s="75"/>
      <c r="BA4" s="75"/>
      <c r="BB4" s="75"/>
      <c r="BC4" s="75"/>
      <c r="BD4" s="75"/>
      <c r="BE4" s="75"/>
      <c r="BF4" s="75" t="s">
        <v>62</v>
      </c>
      <c r="BG4" s="75"/>
      <c r="BH4" s="75"/>
      <c r="BI4" s="75"/>
      <c r="BJ4" s="75"/>
      <c r="BK4" s="75"/>
      <c r="BL4" s="75"/>
      <c r="BM4" s="75"/>
      <c r="BN4" s="75"/>
      <c r="BO4" s="75"/>
      <c r="BP4" s="75"/>
      <c r="BQ4" s="75" t="s">
        <v>63</v>
      </c>
      <c r="BR4" s="75"/>
      <c r="BS4" s="75"/>
      <c r="BT4" s="75"/>
      <c r="BU4" s="75"/>
      <c r="BV4" s="75"/>
      <c r="BW4" s="75"/>
      <c r="BX4" s="75"/>
      <c r="BY4" s="75"/>
      <c r="BZ4" s="75"/>
      <c r="CA4" s="75"/>
      <c r="CB4" s="75" t="s">
        <v>64</v>
      </c>
      <c r="CC4" s="75"/>
      <c r="CD4" s="75"/>
      <c r="CE4" s="75"/>
      <c r="CF4" s="75"/>
      <c r="CG4" s="75"/>
      <c r="CH4" s="75"/>
      <c r="CI4" s="75"/>
      <c r="CJ4" s="75"/>
      <c r="CK4" s="75"/>
      <c r="CL4" s="75"/>
      <c r="CM4" s="75" t="s">
        <v>65</v>
      </c>
      <c r="CN4" s="75"/>
      <c r="CO4" s="75"/>
      <c r="CP4" s="75"/>
      <c r="CQ4" s="75"/>
      <c r="CR4" s="75"/>
      <c r="CS4" s="75"/>
      <c r="CT4" s="75"/>
      <c r="CU4" s="75"/>
      <c r="CV4" s="75"/>
      <c r="CW4" s="75"/>
      <c r="CX4" s="75" t="s">
        <v>66</v>
      </c>
      <c r="CY4" s="75"/>
      <c r="CZ4" s="75"/>
      <c r="DA4" s="75"/>
      <c r="DB4" s="75"/>
      <c r="DC4" s="75"/>
      <c r="DD4" s="75"/>
      <c r="DE4" s="75"/>
      <c r="DF4" s="75"/>
      <c r="DG4" s="75"/>
      <c r="DH4" s="75"/>
      <c r="DI4" s="75" t="s">
        <v>67</v>
      </c>
      <c r="DJ4" s="75"/>
      <c r="DK4" s="75"/>
      <c r="DL4" s="75"/>
      <c r="DM4" s="75"/>
      <c r="DN4" s="75"/>
      <c r="DO4" s="75"/>
      <c r="DP4" s="75"/>
      <c r="DQ4" s="75"/>
      <c r="DR4" s="75"/>
      <c r="DS4" s="75"/>
      <c r="DT4" s="75" t="s">
        <v>68</v>
      </c>
      <c r="DU4" s="75"/>
      <c r="DV4" s="75"/>
      <c r="DW4" s="75"/>
      <c r="DX4" s="75"/>
      <c r="DY4" s="75"/>
      <c r="DZ4" s="75"/>
      <c r="EA4" s="75"/>
      <c r="EB4" s="75"/>
      <c r="EC4" s="75"/>
      <c r="ED4" s="75"/>
      <c r="EE4" s="75" t="s">
        <v>69</v>
      </c>
      <c r="EF4" s="75"/>
      <c r="EG4" s="75"/>
      <c r="EH4" s="75"/>
      <c r="EI4" s="75"/>
      <c r="EJ4" s="75"/>
      <c r="EK4" s="75"/>
      <c r="EL4" s="75"/>
      <c r="EM4" s="75"/>
      <c r="EN4" s="75"/>
      <c r="EO4" s="75"/>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2018</v>
      </c>
      <c r="C6" s="33">
        <f t="shared" ref="C6:X6" si="3">C7</f>
        <v>52116</v>
      </c>
      <c r="D6" s="33">
        <f t="shared" si="3"/>
        <v>47</v>
      </c>
      <c r="E6" s="33">
        <f t="shared" si="3"/>
        <v>17</v>
      </c>
      <c r="F6" s="33">
        <f t="shared" si="3"/>
        <v>4</v>
      </c>
      <c r="G6" s="33">
        <f t="shared" si="3"/>
        <v>0</v>
      </c>
      <c r="H6" s="33" t="str">
        <f t="shared" si="3"/>
        <v>秋田県　潟上市</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37.28</v>
      </c>
      <c r="Q6" s="34">
        <f t="shared" si="3"/>
        <v>77.400000000000006</v>
      </c>
      <c r="R6" s="34">
        <f t="shared" si="3"/>
        <v>3016</v>
      </c>
      <c r="S6" s="34">
        <f t="shared" si="3"/>
        <v>32963</v>
      </c>
      <c r="T6" s="34">
        <f t="shared" si="3"/>
        <v>97.72</v>
      </c>
      <c r="U6" s="34">
        <f t="shared" si="3"/>
        <v>337.32</v>
      </c>
      <c r="V6" s="34">
        <f t="shared" si="3"/>
        <v>12220</v>
      </c>
      <c r="W6" s="34">
        <f t="shared" si="3"/>
        <v>6.17</v>
      </c>
      <c r="X6" s="34">
        <f t="shared" si="3"/>
        <v>1980.55</v>
      </c>
      <c r="Y6" s="35">
        <f>IF(Y7="",NA(),Y7)</f>
        <v>83.14</v>
      </c>
      <c r="Z6" s="35">
        <f t="shared" ref="Z6:AH6" si="4">IF(Z7="",NA(),Z7)</f>
        <v>82.91</v>
      </c>
      <c r="AA6" s="35">
        <f t="shared" si="4"/>
        <v>83.29</v>
      </c>
      <c r="AB6" s="35">
        <f t="shared" si="4"/>
        <v>83.63</v>
      </c>
      <c r="AC6" s="35">
        <f t="shared" si="4"/>
        <v>82.28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1464.81</v>
      </c>
      <c r="BG6" s="35">
        <f t="shared" ref="BG6:BO6" si="7">IF(BG7="",NA(),BG7)</f>
        <v>1204.52</v>
      </c>
      <c r="BH6" s="35">
        <f t="shared" si="7"/>
        <v>1071.45</v>
      </c>
      <c r="BI6" s="35">
        <f t="shared" si="7"/>
        <v>648.5</v>
      </c>
      <c r="BJ6" s="35">
        <f t="shared" si="7"/>
        <v>696.1</v>
      </c>
      <c r="BK6" s="35">
        <f t="shared" si="7"/>
        <v>1436</v>
      </c>
      <c r="BL6" s="35">
        <f t="shared" si="7"/>
        <v>1434.89</v>
      </c>
      <c r="BM6" s="35">
        <f t="shared" si="7"/>
        <v>1298.9100000000001</v>
      </c>
      <c r="BN6" s="35">
        <f t="shared" si="7"/>
        <v>1243.71</v>
      </c>
      <c r="BO6" s="35">
        <f t="shared" si="7"/>
        <v>1194.1500000000001</v>
      </c>
      <c r="BP6" s="34" t="str">
        <f>IF(BP7="","",IF(BP7="-","【-】","【"&amp;SUBSTITUTE(TEXT(BP7,"#,##0.00"),"-","△")&amp;"】"))</f>
        <v>【1,209.40】</v>
      </c>
      <c r="BQ6" s="35">
        <f>IF(BQ7="",NA(),BQ7)</f>
        <v>73.319999999999993</v>
      </c>
      <c r="BR6" s="35">
        <f t="shared" ref="BR6:BZ6" si="8">IF(BR7="",NA(),BR7)</f>
        <v>73.05</v>
      </c>
      <c r="BS6" s="35">
        <f t="shared" si="8"/>
        <v>73.47</v>
      </c>
      <c r="BT6" s="35">
        <f t="shared" si="8"/>
        <v>98.78</v>
      </c>
      <c r="BU6" s="35">
        <f t="shared" si="8"/>
        <v>98.48</v>
      </c>
      <c r="BV6" s="35">
        <f t="shared" si="8"/>
        <v>66.56</v>
      </c>
      <c r="BW6" s="35">
        <f t="shared" si="8"/>
        <v>66.22</v>
      </c>
      <c r="BX6" s="35">
        <f t="shared" si="8"/>
        <v>69.87</v>
      </c>
      <c r="BY6" s="35">
        <f t="shared" si="8"/>
        <v>74.3</v>
      </c>
      <c r="BZ6" s="35">
        <f t="shared" si="8"/>
        <v>72.260000000000005</v>
      </c>
      <c r="CA6" s="34" t="str">
        <f>IF(CA7="","",IF(CA7="-","【-】","【"&amp;SUBSTITUTE(TEXT(CA7,"#,##0.00"),"-","△")&amp;"】"))</f>
        <v>【74.48】</v>
      </c>
      <c r="CB6" s="35">
        <f>IF(CB7="",NA(),CB7)</f>
        <v>239.89</v>
      </c>
      <c r="CC6" s="35">
        <f t="shared" ref="CC6:CK6" si="9">IF(CC7="",NA(),CC7)</f>
        <v>240.41</v>
      </c>
      <c r="CD6" s="35">
        <f t="shared" si="9"/>
        <v>241.03</v>
      </c>
      <c r="CE6" s="35">
        <f t="shared" si="9"/>
        <v>177.95</v>
      </c>
      <c r="CF6" s="35">
        <f t="shared" si="9"/>
        <v>162.19</v>
      </c>
      <c r="CG6" s="35">
        <f t="shared" si="9"/>
        <v>244.29</v>
      </c>
      <c r="CH6" s="35">
        <f t="shared" si="9"/>
        <v>246.72</v>
      </c>
      <c r="CI6" s="35">
        <f t="shared" si="9"/>
        <v>234.96</v>
      </c>
      <c r="CJ6" s="35">
        <f t="shared" si="9"/>
        <v>221.81</v>
      </c>
      <c r="CK6" s="35">
        <f t="shared" si="9"/>
        <v>230.02</v>
      </c>
      <c r="CL6" s="34" t="str">
        <f>IF(CL7="","",IF(CL7="-","【-】","【"&amp;SUBSTITUTE(TEXT(CL7,"#,##0.00"),"-","△")&amp;"】"))</f>
        <v>【219.46】</v>
      </c>
      <c r="CM6" s="35" t="str">
        <f>IF(CM7="",NA(),CM7)</f>
        <v>-</v>
      </c>
      <c r="CN6" s="35" t="str">
        <f t="shared" ref="CN6:CV6" si="10">IF(CN7="",NA(),CN7)</f>
        <v>-</v>
      </c>
      <c r="CO6" s="35" t="str">
        <f t="shared" si="10"/>
        <v>-</v>
      </c>
      <c r="CP6" s="35" t="str">
        <f t="shared" si="10"/>
        <v>-</v>
      </c>
      <c r="CQ6" s="35" t="str">
        <f t="shared" si="10"/>
        <v>-</v>
      </c>
      <c r="CR6" s="35">
        <f t="shared" si="10"/>
        <v>43.58</v>
      </c>
      <c r="CS6" s="35">
        <f t="shared" si="10"/>
        <v>41.35</v>
      </c>
      <c r="CT6" s="35">
        <f t="shared" si="10"/>
        <v>42.9</v>
      </c>
      <c r="CU6" s="35">
        <f t="shared" si="10"/>
        <v>43.36</v>
      </c>
      <c r="CV6" s="35">
        <f t="shared" si="10"/>
        <v>42.56</v>
      </c>
      <c r="CW6" s="34" t="str">
        <f>IF(CW7="","",IF(CW7="-","【-】","【"&amp;SUBSTITUTE(TEXT(CW7,"#,##0.00"),"-","△")&amp;"】"))</f>
        <v>【42.82】</v>
      </c>
      <c r="CX6" s="35">
        <f>IF(CX7="",NA(),CX7)</f>
        <v>71.3</v>
      </c>
      <c r="CY6" s="35">
        <f t="shared" ref="CY6:DG6" si="11">IF(CY7="",NA(),CY7)</f>
        <v>71.67</v>
      </c>
      <c r="CZ6" s="35">
        <f t="shared" si="11"/>
        <v>73.97</v>
      </c>
      <c r="DA6" s="35">
        <f t="shared" si="11"/>
        <v>77.260000000000005</v>
      </c>
      <c r="DB6" s="35">
        <f t="shared" si="11"/>
        <v>79.42</v>
      </c>
      <c r="DC6" s="35">
        <f t="shared" si="11"/>
        <v>82.35</v>
      </c>
      <c r="DD6" s="35">
        <f t="shared" si="11"/>
        <v>82.9</v>
      </c>
      <c r="DE6" s="35">
        <f t="shared" si="11"/>
        <v>83.5</v>
      </c>
      <c r="DF6" s="35">
        <f t="shared" si="11"/>
        <v>83.06</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7.0000000000000007E-2</v>
      </c>
      <c r="EL6" s="35">
        <f t="shared" si="14"/>
        <v>0.09</v>
      </c>
      <c r="EM6" s="35">
        <f t="shared" si="14"/>
        <v>0.09</v>
      </c>
      <c r="EN6" s="35">
        <f t="shared" si="14"/>
        <v>0.13</v>
      </c>
      <c r="EO6" s="34" t="str">
        <f>IF(EO7="","",IF(EO7="-","【-】","【"&amp;SUBSTITUTE(TEXT(EO7,"#,##0.00"),"-","△")&amp;"】"))</f>
        <v>【0.12】</v>
      </c>
    </row>
    <row r="7" spans="1:145" s="36" customFormat="1" x14ac:dyDescent="0.15">
      <c r="A7" s="28"/>
      <c r="B7" s="37">
        <v>2018</v>
      </c>
      <c r="C7" s="37">
        <v>52116</v>
      </c>
      <c r="D7" s="37">
        <v>47</v>
      </c>
      <c r="E7" s="37">
        <v>17</v>
      </c>
      <c r="F7" s="37">
        <v>4</v>
      </c>
      <c r="G7" s="37">
        <v>0</v>
      </c>
      <c r="H7" s="37" t="s">
        <v>99</v>
      </c>
      <c r="I7" s="37" t="s">
        <v>100</v>
      </c>
      <c r="J7" s="37" t="s">
        <v>101</v>
      </c>
      <c r="K7" s="37" t="s">
        <v>102</v>
      </c>
      <c r="L7" s="37" t="s">
        <v>103</v>
      </c>
      <c r="M7" s="37" t="s">
        <v>104</v>
      </c>
      <c r="N7" s="38" t="s">
        <v>105</v>
      </c>
      <c r="O7" s="38" t="s">
        <v>106</v>
      </c>
      <c r="P7" s="38">
        <v>37.28</v>
      </c>
      <c r="Q7" s="38">
        <v>77.400000000000006</v>
      </c>
      <c r="R7" s="38">
        <v>3016</v>
      </c>
      <c r="S7" s="38">
        <v>32963</v>
      </c>
      <c r="T7" s="38">
        <v>97.72</v>
      </c>
      <c r="U7" s="38">
        <v>337.32</v>
      </c>
      <c r="V7" s="38">
        <v>12220</v>
      </c>
      <c r="W7" s="38">
        <v>6.17</v>
      </c>
      <c r="X7" s="38">
        <v>1980.55</v>
      </c>
      <c r="Y7" s="38">
        <v>83.14</v>
      </c>
      <c r="Z7" s="38">
        <v>82.91</v>
      </c>
      <c r="AA7" s="38">
        <v>83.29</v>
      </c>
      <c r="AB7" s="38">
        <v>83.63</v>
      </c>
      <c r="AC7" s="38">
        <v>82.28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1464.81</v>
      </c>
      <c r="BG7" s="38">
        <v>1204.52</v>
      </c>
      <c r="BH7" s="38">
        <v>1071.45</v>
      </c>
      <c r="BI7" s="38">
        <v>648.5</v>
      </c>
      <c r="BJ7" s="38">
        <v>696.1</v>
      </c>
      <c r="BK7" s="38">
        <v>1436</v>
      </c>
      <c r="BL7" s="38">
        <v>1434.89</v>
      </c>
      <c r="BM7" s="38">
        <v>1298.9100000000001</v>
      </c>
      <c r="BN7" s="38">
        <v>1243.71</v>
      </c>
      <c r="BO7" s="38">
        <v>1194.1500000000001</v>
      </c>
      <c r="BP7" s="38">
        <v>1209.4000000000001</v>
      </c>
      <c r="BQ7" s="38">
        <v>73.319999999999993</v>
      </c>
      <c r="BR7" s="38">
        <v>73.05</v>
      </c>
      <c r="BS7" s="38">
        <v>73.47</v>
      </c>
      <c r="BT7" s="38">
        <v>98.78</v>
      </c>
      <c r="BU7" s="38">
        <v>98.48</v>
      </c>
      <c r="BV7" s="38">
        <v>66.56</v>
      </c>
      <c r="BW7" s="38">
        <v>66.22</v>
      </c>
      <c r="BX7" s="38">
        <v>69.87</v>
      </c>
      <c r="BY7" s="38">
        <v>74.3</v>
      </c>
      <c r="BZ7" s="38">
        <v>72.260000000000005</v>
      </c>
      <c r="CA7" s="38">
        <v>74.48</v>
      </c>
      <c r="CB7" s="38">
        <v>239.89</v>
      </c>
      <c r="CC7" s="38">
        <v>240.41</v>
      </c>
      <c r="CD7" s="38">
        <v>241.03</v>
      </c>
      <c r="CE7" s="38">
        <v>177.95</v>
      </c>
      <c r="CF7" s="38">
        <v>162.19</v>
      </c>
      <c r="CG7" s="38">
        <v>244.29</v>
      </c>
      <c r="CH7" s="38">
        <v>246.72</v>
      </c>
      <c r="CI7" s="38">
        <v>234.96</v>
      </c>
      <c r="CJ7" s="38">
        <v>221.81</v>
      </c>
      <c r="CK7" s="38">
        <v>230.02</v>
      </c>
      <c r="CL7" s="38">
        <v>219.46</v>
      </c>
      <c r="CM7" s="38" t="s">
        <v>105</v>
      </c>
      <c r="CN7" s="38" t="s">
        <v>105</v>
      </c>
      <c r="CO7" s="38" t="s">
        <v>105</v>
      </c>
      <c r="CP7" s="38" t="s">
        <v>105</v>
      </c>
      <c r="CQ7" s="38" t="s">
        <v>105</v>
      </c>
      <c r="CR7" s="38">
        <v>43.58</v>
      </c>
      <c r="CS7" s="38">
        <v>41.35</v>
      </c>
      <c r="CT7" s="38">
        <v>42.9</v>
      </c>
      <c r="CU7" s="38">
        <v>43.36</v>
      </c>
      <c r="CV7" s="38">
        <v>42.56</v>
      </c>
      <c r="CW7" s="38">
        <v>42.82</v>
      </c>
      <c r="CX7" s="38">
        <v>71.3</v>
      </c>
      <c r="CY7" s="38">
        <v>71.67</v>
      </c>
      <c r="CZ7" s="38">
        <v>73.97</v>
      </c>
      <c r="DA7" s="38">
        <v>77.260000000000005</v>
      </c>
      <c r="DB7" s="38">
        <v>79.42</v>
      </c>
      <c r="DC7" s="38">
        <v>82.35</v>
      </c>
      <c r="DD7" s="38">
        <v>82.9</v>
      </c>
      <c r="DE7" s="38">
        <v>83.5</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7.0000000000000007E-2</v>
      </c>
      <c r="EL7" s="38">
        <v>0.09</v>
      </c>
      <c r="EM7" s="38">
        <v>0.09</v>
      </c>
      <c r="EN7" s="38">
        <v>0.13</v>
      </c>
      <c r="EO7" s="38">
        <v>0.12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友明</cp:lastModifiedBy>
  <cp:lastPrinted>2020-01-21T23:34:44Z</cp:lastPrinted>
  <dcterms:created xsi:type="dcterms:W3CDTF">2019-12-05T05:10:23Z</dcterms:created>
  <dcterms:modified xsi:type="dcterms:W3CDTF">2020-01-21T23:34:48Z</dcterms:modified>
  <cp:category/>
</cp:coreProperties>
</file>