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v1\上下水道課\共有\21.経営戦略策定\06_経営比較分析表の策定及び公表\R1\02 経営比較分析表提出\"/>
    </mc:Choice>
  </mc:AlternateContent>
  <workbookProtection workbookAlgorithmName="SHA-512" workbookHashValue="BvxXSQgQ1Uc5OlSxAJunFU2QtvZCyfyx50LnSe4Hw98JMurpSag2utomNQRnJwI7lAKW+yRqSyVq5TzHBdphTA==" workbookSaltValue="Kuo6isCsgQk09Ym9n1dLu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<sst xmlns="http://schemas.openxmlformats.org/spreadsheetml/2006/main" count="228" uniqueCount="114">
  <si>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</si>
  <si>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</si>
  <si>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</si>
  <si>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</si>
  <si>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</si>
  <si>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</si>
  <si>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</si>
  <si>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</si>
  <si>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</si>
  <si>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</si>
  <si>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</si>
  <si>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</si>
  <si>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</si>
  <si>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</si>
  <si>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</si>
  <si>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</si>
  <si>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</si>
  <si>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</si>
  <si>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</si>
  <si>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</si>
  <si>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</si>
  <si>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</si>
  <si>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</si>
  <si>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</si>
  <si>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</si>
  <si>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</si>
  <si>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</si>
  <si>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</si>
  <si>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</si>
  <si>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</si>
  <si>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</si>
  <si>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</si>
  <si>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</si>
  <si>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</si>
  <si>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</si>
  <si>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</si>
  <si>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</si>
  <si>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</si>
  <si>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</si>
  <si>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</si>
  <si>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</si>
  <si>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</si>
  <si>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</si>
  <si>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</si>
  <si>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</si>
  <si>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</si>
  <si>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</si>
  <si>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</si>
  <si>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</si>
  <si>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</si>
  <si>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</si>
  <si>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</si>
  <si>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</si>
  <si>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</si>
  <si>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</si>
  <si>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</si>
  <si>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</si>
  <si>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</si>
  <si>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</si>
  <si>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</si>
  <si>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</si>
  <si>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</si>
  <si>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</si>
  <si>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</si>
  <si>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</si>
  <si>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</si>
  <si>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</si>
  <si>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</si>
  <si>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</si>
  <si>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</si>
  <si>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</si>
  <si>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</si>
  <si>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</si>
  <si>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</si>
  <si>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</si>
  <si>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</si>
  <si>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</si>
  <si>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</si>
  <si>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</si>
  <si>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</si>
  <si>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</si>
  <si>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</si>
  <si>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</si>
  <si>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</si>
  <si>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</si>
  <si>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</si>
  <si>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</si>
  <si>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</si>
  <si>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</si>
  <si>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</si>
  <si>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</si>
  <si>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</si>
  <si>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</si>
  <si>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</si>
  <si>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</si>
  <si>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</si>
  <si>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</si>
  <si>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</si>
  <si>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</si>
  <si>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</si>
  <si>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</si>
  <si>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</si>
  <si>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</si>
  <si>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</si>
  <si>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</si>
  <si>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</si>
  <si>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</si>
  <si>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</si>
  <si>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</si>
  <si>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</si>
  <si>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</si>
  <si>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本市の農業集落排水事業は平成13年度に供用開始してから、18年余が経過していますが、管渠の耐用年数50年には満たないため、更新費用は発生せず、老朽化も見られておりません。</t>
    </r>
    <r>
      <rPr>
        <sz val="11"/>
        <color rgb="FFFF0000"/>
        <rFont val="ＭＳ ゴシック"/>
        <family val="3"/>
        <charset val="128"/>
      </rPr>
      <t xml:space="preserve">
　</t>
    </r>
    <r>
      <rPr>
        <sz val="11"/>
        <color theme="1"/>
        <rFont val="ＭＳ ゴシック"/>
        <family val="3"/>
        <charset val="128"/>
      </rPr>
      <t>しかし、設備・機器類の耐用年数は管渠に比べ短く、初期に整備した地区の設備・機器類の修繕が多くなってきていることから、汚水処理費の増加の要因となっていると考えられます。</t>
    </r>
    <r>
      <rPr>
        <sz val="11"/>
        <color rgb="FFFF0000"/>
        <rFont val="ＭＳ ゴシック"/>
        <family val="3"/>
        <charset val="128"/>
      </rPr>
      <t xml:space="preserve">
　</t>
    </r>
    <r>
      <rPr>
        <sz val="11"/>
        <color theme="1"/>
        <rFont val="ＭＳ ゴシック"/>
        <family val="3"/>
        <charset val="128"/>
      </rPr>
      <t>今後は、更新時期が集中しないよう優先度を適切に把握し計画的な対応が必要になることから、現在策定中の最適整備構想に基づき定期的な維持管理を行い、費用の平準化を図って参ります。</t>
    </r>
    <rPh sb="4" eb="6">
      <t>ノウギョウ</t>
    </rPh>
    <rPh sb="6" eb="8">
      <t>シュウラク</t>
    </rPh>
    <rPh sb="8" eb="10">
      <t>ハイスイ</t>
    </rPh>
    <rPh sb="112" eb="114">
      <t>ショキ</t>
    </rPh>
    <rPh sb="115" eb="117">
      <t>セイビ</t>
    </rPh>
    <rPh sb="119" eb="121">
      <t>チク</t>
    </rPh>
    <rPh sb="122" eb="124">
      <t>セツビ</t>
    </rPh>
    <rPh sb="125" eb="128">
      <t>キキルイ</t>
    </rPh>
    <rPh sb="129" eb="131">
      <t>シュウゼン</t>
    </rPh>
    <rPh sb="132" eb="133">
      <t>オオ</t>
    </rPh>
    <rPh sb="146" eb="148">
      <t>オスイ</t>
    </rPh>
    <rPh sb="148" eb="150">
      <t>ショリ</t>
    </rPh>
    <rPh sb="150" eb="151">
      <t>ヒ</t>
    </rPh>
    <rPh sb="152" eb="154">
      <t>ゾウカ</t>
    </rPh>
    <rPh sb="155" eb="157">
      <t>ヨウイン</t>
    </rPh>
    <rPh sb="164" eb="165">
      <t>カンガ</t>
    </rPh>
    <rPh sb="173" eb="175">
      <t>コンゴ</t>
    </rPh>
    <rPh sb="216" eb="218">
      <t>ゲンザイ</t>
    </rPh>
    <rPh sb="218" eb="220">
      <t>サクテイ</t>
    </rPh>
    <rPh sb="220" eb="221">
      <t>ナカ</t>
    </rPh>
    <rPh sb="222" eb="224">
      <t>サイテキ</t>
    </rPh>
    <rPh sb="224" eb="226">
      <t>セイビ</t>
    </rPh>
    <rPh sb="226" eb="228">
      <t>コウソウ</t>
    </rPh>
    <rPh sb="229" eb="230">
      <t>モト</t>
    </rPh>
    <rPh sb="232" eb="235">
      <t>テイキテキ</t>
    </rPh>
    <rPh sb="236" eb="238">
      <t>イジ</t>
    </rPh>
    <rPh sb="238" eb="240">
      <t>カンリ</t>
    </rPh>
    <rPh sb="241" eb="242">
      <t>オコナ</t>
    </rPh>
    <rPh sb="244" eb="246">
      <t>ヒヨウ</t>
    </rPh>
    <rPh sb="247" eb="250">
      <t>ヘイジュンカ</t>
    </rPh>
    <rPh sb="251" eb="252">
      <t>ハカ</t>
    </rPh>
    <rPh sb="254" eb="255">
      <t>マイ</t>
    </rPh>
    <phoneticPr fontId="4"/>
  </si>
  <si>
    <r>
      <t>　本市の農業集落排水事業は、平成27年度をもって整備事業が終了しています。今後は、施設の維持管理を行いながら経営改善に取り組むこととなりますが、地方債残高が多く経費回収率がかなり低いため大幅な経営改善が求められます。</t>
    </r>
    <r>
      <rPr>
        <sz val="11"/>
        <color rgb="FFFF0000"/>
        <rFont val="ＭＳ ゴシック"/>
        <family val="3"/>
        <charset val="128"/>
      </rPr>
      <t xml:space="preserve">
</t>
    </r>
    <r>
      <rPr>
        <sz val="11"/>
        <color theme="1"/>
        <rFont val="ＭＳ ゴシック"/>
        <family val="3"/>
        <charset val="128"/>
      </rPr>
      <t>　農業集落排水事業の経営を健全化するためには、維持管理費の抑制や水洗化率の向上に努めることはもとより、料金体系の見直しや下水道事業への統合など経営の抜本的な見直しが不可欠であると考えます。持続的な経営を目指すため、これからも経営状況の改善に向けた取組みを進めていきます。</t>
    </r>
    <rPh sb="37" eb="39">
      <t>コンゴ</t>
    </rPh>
    <rPh sb="49" eb="50">
      <t>オコナ</t>
    </rPh>
    <rPh sb="54" eb="56">
      <t>ケイエイ</t>
    </rPh>
    <rPh sb="56" eb="58">
      <t>カイゼン</t>
    </rPh>
    <rPh sb="59" eb="60">
      <t>ト</t>
    </rPh>
    <rPh sb="61" eb="62">
      <t>ク</t>
    </rPh>
    <rPh sb="207" eb="209">
      <t>ケイエイ</t>
    </rPh>
    <phoneticPr fontId="4"/>
  </si>
  <si>
    <r>
      <t>　本市農業集落排水事業における経営の健全性について、①収益的収支比率と④企業債残高対事業規模比率により説明します。①の収益的収支比率は、基金が無くなったことに伴い、分流式下水道等に要する経費に対する基準内繰入が増加したことにより大分改善しております。④の企業債残高対事業規模比率は減少傾向にあるものの、類似団体平均に比べ大幅に高い位置で推移しており、過剰投資であったことが窺えます。以上のことから、本市の経営については健全とは言い難く、企業債残高を圧縮する算段が求められている状況です。</t>
    </r>
    <r>
      <rPr>
        <sz val="11"/>
        <color rgb="FFFF0000"/>
        <rFont val="ＭＳ ゴシック"/>
        <family val="3"/>
        <charset val="128"/>
      </rPr>
      <t xml:space="preserve">
　</t>
    </r>
    <r>
      <rPr>
        <sz val="11"/>
        <color theme="1"/>
        <rFont val="ＭＳ ゴシック"/>
        <family val="3"/>
        <charset val="128"/>
      </rPr>
      <t>本市農業集落排水事業における経営の効率性については、⑤経費回収率、⑥汚水処理原価、⑦施設利用率、⑧水洗化率により説明します。⑤の経費回収率は低調な中、汚水処理費が増加したため前年度に比べ1.02ポイント減少しています。⑥の汚水処理原価も汚水処理費が増加したため、前年度と比べ高くなっていますが、新規接続のピークを迎えたことによるものか注視する必要があります。⑦の施設利用率は、昨年に続き類似団体平均を上回っていますが、⑧の水洗化率が微増しているものの類似団体平均には及ばず、水洗化が中々進んでいない状況が窺えます。以上により、事業について効率的に経営するには改善の余地があることから、汚水処理費の減少や水洗化率の向上に向けた新たな取組みが求められます。</t>
    </r>
    <rPh sb="1" eb="3">
      <t>ホンシ</t>
    </rPh>
    <rPh sb="9" eb="11">
      <t>ジギョウ</t>
    </rPh>
    <rPh sb="15" eb="17">
      <t>ケイエイ</t>
    </rPh>
    <rPh sb="18" eb="21">
      <t>ケンゼンセイ</t>
    </rPh>
    <rPh sb="27" eb="30">
      <t>シュウエキテキ</t>
    </rPh>
    <rPh sb="30" eb="32">
      <t>シュウシ</t>
    </rPh>
    <rPh sb="32" eb="34">
      <t>ヒリツ</t>
    </rPh>
    <rPh sb="36" eb="38">
      <t>キギョウ</t>
    </rPh>
    <rPh sb="38" eb="39">
      <t>サイ</t>
    </rPh>
    <rPh sb="39" eb="41">
      <t>ザンダカ</t>
    </rPh>
    <rPh sb="41" eb="42">
      <t>タイ</t>
    </rPh>
    <rPh sb="42" eb="44">
      <t>ジギョウ</t>
    </rPh>
    <rPh sb="44" eb="46">
      <t>キボ</t>
    </rPh>
    <rPh sb="46" eb="48">
      <t>ヒリツ</t>
    </rPh>
    <rPh sb="51" eb="53">
      <t>セツメイ</t>
    </rPh>
    <rPh sb="59" eb="62">
      <t>シュウエキテキ</t>
    </rPh>
    <rPh sb="62" eb="64">
      <t>シュウシ</t>
    </rPh>
    <rPh sb="64" eb="66">
      <t>ヒリツ</t>
    </rPh>
    <rPh sb="127" eb="129">
      <t>キギョウ</t>
    </rPh>
    <rPh sb="129" eb="130">
      <t>サイ</t>
    </rPh>
    <rPh sb="130" eb="132">
      <t>ザンダカ</t>
    </rPh>
    <rPh sb="132" eb="133">
      <t>タイ</t>
    </rPh>
    <rPh sb="133" eb="135">
      <t>ジギョウ</t>
    </rPh>
    <rPh sb="135" eb="137">
      <t>キボ</t>
    </rPh>
    <rPh sb="137" eb="139">
      <t>ヒリツ</t>
    </rPh>
    <rPh sb="140" eb="142">
      <t>ゲンショウ</t>
    </rPh>
    <rPh sb="142" eb="144">
      <t>ケイコウ</t>
    </rPh>
    <rPh sb="151" eb="153">
      <t>ルイジ</t>
    </rPh>
    <rPh sb="153" eb="155">
      <t>ダンタイ</t>
    </rPh>
    <rPh sb="155" eb="157">
      <t>ヘイキン</t>
    </rPh>
    <rPh sb="158" eb="159">
      <t>クラ</t>
    </rPh>
    <rPh sb="168" eb="170">
      <t>スイイ</t>
    </rPh>
    <rPh sb="175" eb="177">
      <t>カジョウ</t>
    </rPh>
    <rPh sb="177" eb="179">
      <t>トウシ</t>
    </rPh>
    <rPh sb="186" eb="187">
      <t>ウカガ</t>
    </rPh>
    <rPh sb="191" eb="193">
      <t>イジョウ</t>
    </rPh>
    <rPh sb="199" eb="201">
      <t>ホンシ</t>
    </rPh>
    <rPh sb="202" eb="204">
      <t>ケイエイ</t>
    </rPh>
    <rPh sb="209" eb="211">
      <t>ケンゼン</t>
    </rPh>
    <rPh sb="213" eb="214">
      <t>イ</t>
    </rPh>
    <rPh sb="215" eb="216">
      <t>ガタ</t>
    </rPh>
    <rPh sb="218" eb="220">
      <t>キギョウ</t>
    </rPh>
    <rPh sb="220" eb="221">
      <t>サイ</t>
    </rPh>
    <rPh sb="221" eb="223">
      <t>ザンダカ</t>
    </rPh>
    <rPh sb="224" eb="226">
      <t>アッシュク</t>
    </rPh>
    <rPh sb="228" eb="230">
      <t>サンダン</t>
    </rPh>
    <rPh sb="231" eb="232">
      <t>モト</t>
    </rPh>
    <rPh sb="238" eb="240">
      <t>ジョウキョウ</t>
    </rPh>
    <rPh sb="245" eb="247">
      <t>ホンシ</t>
    </rPh>
    <rPh sb="253" eb="255">
      <t>ジギョウ</t>
    </rPh>
    <rPh sb="259" eb="261">
      <t>ケイエイ</t>
    </rPh>
    <rPh sb="262" eb="264">
      <t>コウリツ</t>
    </rPh>
    <rPh sb="264" eb="265">
      <t>セイ</t>
    </rPh>
    <rPh sb="272" eb="274">
      <t>ケイヒ</t>
    </rPh>
    <rPh sb="274" eb="276">
      <t>カイシュウ</t>
    </rPh>
    <rPh sb="276" eb="277">
      <t>リツ</t>
    </rPh>
    <rPh sb="279" eb="281">
      <t>オスイ</t>
    </rPh>
    <rPh sb="281" eb="283">
      <t>ショリ</t>
    </rPh>
    <rPh sb="283" eb="285">
      <t>ゲンカ</t>
    </rPh>
    <rPh sb="287" eb="289">
      <t>シセツ</t>
    </rPh>
    <rPh sb="289" eb="292">
      <t>リヨウリツ</t>
    </rPh>
    <rPh sb="294" eb="297">
      <t>スイセンカ</t>
    </rPh>
    <rPh sb="297" eb="298">
      <t>リツ</t>
    </rPh>
    <rPh sb="301" eb="303">
      <t>セツメイ</t>
    </rPh>
    <rPh sb="309" eb="311">
      <t>ケイヒ</t>
    </rPh>
    <rPh sb="311" eb="313">
      <t>カイシュウ</t>
    </rPh>
    <rPh sb="313" eb="314">
      <t>リツ</t>
    </rPh>
    <rPh sb="315" eb="317">
      <t>テイチョウ</t>
    </rPh>
    <rPh sb="318" eb="319">
      <t>ナカ</t>
    </rPh>
    <rPh sb="320" eb="322">
      <t>オスイ</t>
    </rPh>
    <rPh sb="322" eb="324">
      <t>ショリ</t>
    </rPh>
    <rPh sb="324" eb="325">
      <t>ヒ</t>
    </rPh>
    <rPh sb="326" eb="328">
      <t>ゾウカ</t>
    </rPh>
    <rPh sb="332" eb="335">
      <t>ゼンネンド</t>
    </rPh>
    <rPh sb="336" eb="337">
      <t>クラ</t>
    </rPh>
    <rPh sb="346" eb="348">
      <t>ゲンショウ</t>
    </rPh>
    <rPh sb="356" eb="358">
      <t>オスイ</t>
    </rPh>
    <rPh sb="358" eb="360">
      <t>ショリ</t>
    </rPh>
    <rPh sb="360" eb="362">
      <t>ゲンカ</t>
    </rPh>
    <rPh sb="363" eb="365">
      <t>オスイ</t>
    </rPh>
    <rPh sb="365" eb="367">
      <t>ショリ</t>
    </rPh>
    <rPh sb="367" eb="368">
      <t>ヒ</t>
    </rPh>
    <rPh sb="369" eb="371">
      <t>ゾウカ</t>
    </rPh>
    <rPh sb="376" eb="379">
      <t>ゼンネンド</t>
    </rPh>
    <rPh sb="380" eb="381">
      <t>クラ</t>
    </rPh>
    <rPh sb="382" eb="383">
      <t>タカ</t>
    </rPh>
    <rPh sb="392" eb="394">
      <t>シンキ</t>
    </rPh>
    <rPh sb="394" eb="396">
      <t>セツゾク</t>
    </rPh>
    <rPh sb="426" eb="428">
      <t>シセツ</t>
    </rPh>
    <rPh sb="428" eb="431">
      <t>リヨウリツ</t>
    </rPh>
    <rPh sb="433" eb="435">
      <t>サクネン</t>
    </rPh>
    <rPh sb="436" eb="437">
      <t>ツヅ</t>
    </rPh>
    <rPh sb="438" eb="440">
      <t>ルイジ</t>
    </rPh>
    <rPh sb="440" eb="442">
      <t>ダンタイ</t>
    </rPh>
    <rPh sb="442" eb="444">
      <t>ヘイキン</t>
    </rPh>
    <rPh sb="445" eb="447">
      <t>ウワマワ</t>
    </rPh>
    <rPh sb="456" eb="459">
      <t>スイセンカ</t>
    </rPh>
    <rPh sb="459" eb="460">
      <t>リツ</t>
    </rPh>
    <rPh sb="461" eb="463">
      <t>ビゾウ</t>
    </rPh>
    <rPh sb="470" eb="474">
      <t>ルイジダンタイ</t>
    </rPh>
    <rPh sb="474" eb="476">
      <t>ヘイキン</t>
    </rPh>
    <rPh sb="478" eb="479">
      <t>オヨ</t>
    </rPh>
    <rPh sb="482" eb="485">
      <t>スイセンカ</t>
    </rPh>
    <rPh sb="486" eb="488">
      <t>ナカナカ</t>
    </rPh>
    <rPh sb="488" eb="489">
      <t>スス</t>
    </rPh>
    <rPh sb="494" eb="496">
      <t>ジョウキョウ</t>
    </rPh>
    <rPh sb="497" eb="498">
      <t>ウカガ</t>
    </rPh>
    <rPh sb="502" eb="504">
      <t>イジョウ</t>
    </rPh>
    <rPh sb="508" eb="510">
      <t>ジギョウ</t>
    </rPh>
    <rPh sb="514" eb="517">
      <t>コウリツテキ</t>
    </rPh>
    <rPh sb="518" eb="520">
      <t>ケイエイ</t>
    </rPh>
    <rPh sb="524" eb="526">
      <t>カイゼン</t>
    </rPh>
    <rPh sb="527" eb="529">
      <t>ヨチ</t>
    </rPh>
    <rPh sb="537" eb="539">
      <t>オスイ</t>
    </rPh>
    <rPh sb="539" eb="541">
      <t>ショリ</t>
    </rPh>
    <rPh sb="541" eb="542">
      <t>ヒ</t>
    </rPh>
    <rPh sb="543" eb="545">
      <t>ゲンショウ</t>
    </rPh>
    <rPh sb="546" eb="549">
      <t>スイセンカ</t>
    </rPh>
    <rPh sb="549" eb="550">
      <t>リツ</t>
    </rPh>
    <rPh sb="551" eb="553">
      <t>コウジョウ</t>
    </rPh>
    <rPh sb="554" eb="555">
      <t>ム</t>
    </rPh>
    <rPh sb="557" eb="558">
      <t>アラ</t>
    </rPh>
    <rPh sb="560" eb="561">
      <t>ト</t>
    </rPh>
    <rPh sb="561" eb="562">
      <t>ク</t>
    </rPh>
    <rPh sb="564" eb="565">
      <t>モト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</si>
</sst>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625-46E5-B359-128533F76FC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0.02</c:v>
                </c:pt>
                <c:pt idx="2">
                  <c:v>2.0499999999999998</c:v>
                </c:pt>
                <c:pt idx="3">
                  <c:v>0.01</c:v>
                </c:pt>
                <c:pt idx="4">
                  <c:v>0.01</c:v>
                </c:pt>
              </c:numCache>
            </c:numRef>
          </c:val>
          <c:smooth val="0"/>
          <c:extLst>
            <c:ext xmlns:c16="http://schemas.microsoft.com/office/drawing/2014/chart" uri="{C3380CC4-5D6E-409C-BE32-E72D297353CC}">
              <c16:uniqueId val="{00000001-A625-46E5-B359-128533F76FC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69.510000000000005</c:v>
                </c:pt>
                <c:pt idx="1">
                  <c:v>45.67</c:v>
                </c:pt>
                <c:pt idx="2">
                  <c:v>52.48</c:v>
                </c:pt>
                <c:pt idx="3">
                  <c:v>57.05</c:v>
                </c:pt>
                <c:pt idx="4">
                  <c:v>54.95</c:v>
                </c:pt>
              </c:numCache>
            </c:numRef>
          </c:val>
          <c:extLst>
            <c:ext xmlns:c16="http://schemas.microsoft.com/office/drawing/2014/chart" uri="{C3380CC4-5D6E-409C-BE32-E72D297353CC}">
              <c16:uniqueId val="{00000000-1532-4F5D-9752-7DAEAA0721C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44.69</c:v>
                </c:pt>
                <c:pt idx="1">
                  <c:v>44.69</c:v>
                </c:pt>
                <c:pt idx="2">
                  <c:v>60.65</c:v>
                </c:pt>
                <c:pt idx="3">
                  <c:v>51.75</c:v>
                </c:pt>
                <c:pt idx="4">
                  <c:v>50.68</c:v>
                </c:pt>
              </c:numCache>
            </c:numRef>
          </c:val>
          <c:smooth val="0"/>
          <c:extLst>
            <c:ext xmlns:c16="http://schemas.microsoft.com/office/drawing/2014/chart" uri="{C3380CC4-5D6E-409C-BE32-E72D297353CC}">
              <c16:uniqueId val="{00000001-1532-4F5D-9752-7DAEAA0721C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76.739999999999995</c:v>
                </c:pt>
                <c:pt idx="1">
                  <c:v>51.52</c:v>
                </c:pt>
                <c:pt idx="2">
                  <c:v>65.84</c:v>
                </c:pt>
                <c:pt idx="3">
                  <c:v>69.72</c:v>
                </c:pt>
                <c:pt idx="4">
                  <c:v>70.87</c:v>
                </c:pt>
              </c:numCache>
            </c:numRef>
          </c:val>
          <c:extLst>
            <c:ext xmlns:c16="http://schemas.microsoft.com/office/drawing/2014/chart" uri="{C3380CC4-5D6E-409C-BE32-E72D297353CC}">
              <c16:uniqueId val="{00000000-69DB-4454-85C0-CF2BB3D48C6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70.59</c:v>
                </c:pt>
                <c:pt idx="1">
                  <c:v>69.67</c:v>
                </c:pt>
                <c:pt idx="2">
                  <c:v>84.58</c:v>
                </c:pt>
                <c:pt idx="3">
                  <c:v>84.84</c:v>
                </c:pt>
                <c:pt idx="4">
                  <c:v>84.86</c:v>
                </c:pt>
              </c:numCache>
            </c:numRef>
          </c:val>
          <c:smooth val="0"/>
          <c:extLst>
            <c:ext xmlns:c16="http://schemas.microsoft.com/office/drawing/2014/chart" uri="{C3380CC4-5D6E-409C-BE32-E72D297353CC}">
              <c16:uniqueId val="{00000001-69DB-4454-85C0-CF2BB3D48C6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60.35</c:v>
                </c:pt>
                <c:pt idx="1">
                  <c:v>64.19</c:v>
                </c:pt>
                <c:pt idx="2">
                  <c:v>70.010000000000005</c:v>
                </c:pt>
                <c:pt idx="3">
                  <c:v>67.680000000000007</c:v>
                </c:pt>
                <c:pt idx="4">
                  <c:v>89.21</c:v>
                </c:pt>
              </c:numCache>
            </c:numRef>
          </c:val>
          <c:extLst>
            <c:ext xmlns:c16="http://schemas.microsoft.com/office/drawing/2014/chart" uri="{C3380CC4-5D6E-409C-BE32-E72D297353CC}">
              <c16:uniqueId val="{00000000-8E71-4773-B9EE-F2CC855F259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E71-4773-B9EE-F2CC855F259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B52-487F-90FA-73B5311E478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B52-487F-90FA-73B5311E478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C22-442A-A171-1E68F18AC6E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C22-442A-A171-1E68F18AC6E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20C-4B7C-BB17-03ACD68F4C6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20C-4B7C-BB17-03ACD68F4C6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487-4857-9A8F-D9BD5EEC670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487-4857-9A8F-D9BD5EEC670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7299.08</c:v>
                </c:pt>
                <c:pt idx="1">
                  <c:v>5673.42</c:v>
                </c:pt>
                <c:pt idx="2">
                  <c:v>4663.3599999999997</c:v>
                </c:pt>
                <c:pt idx="3">
                  <c:v>4111.9799999999996</c:v>
                </c:pt>
                <c:pt idx="4">
                  <c:v>3931.39</c:v>
                </c:pt>
              </c:numCache>
            </c:numRef>
          </c:val>
          <c:extLst>
            <c:ext xmlns:c16="http://schemas.microsoft.com/office/drawing/2014/chart" uri="{C3380CC4-5D6E-409C-BE32-E72D297353CC}">
              <c16:uniqueId val="{00000000-0C18-4BE6-B435-AFA7D1A2F80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1161.05</c:v>
                </c:pt>
                <c:pt idx="1">
                  <c:v>979.89</c:v>
                </c:pt>
                <c:pt idx="2">
                  <c:v>974.93</c:v>
                </c:pt>
                <c:pt idx="3">
                  <c:v>855.8</c:v>
                </c:pt>
                <c:pt idx="4">
                  <c:v>789.46</c:v>
                </c:pt>
              </c:numCache>
            </c:numRef>
          </c:val>
          <c:smooth val="0"/>
          <c:extLst>
            <c:ext xmlns:c16="http://schemas.microsoft.com/office/drawing/2014/chart" uri="{C3380CC4-5D6E-409C-BE32-E72D297353CC}">
              <c16:uniqueId val="{00000001-0C18-4BE6-B435-AFA7D1A2F80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22.43</c:v>
                </c:pt>
                <c:pt idx="1">
                  <c:v>21.21</c:v>
                </c:pt>
                <c:pt idx="2">
                  <c:v>18.059999999999999</c:v>
                </c:pt>
                <c:pt idx="3">
                  <c:v>26.8</c:v>
                </c:pt>
                <c:pt idx="4">
                  <c:v>25.78</c:v>
                </c:pt>
              </c:numCache>
            </c:numRef>
          </c:val>
          <c:extLst>
            <c:ext xmlns:c16="http://schemas.microsoft.com/office/drawing/2014/chart" uri="{C3380CC4-5D6E-409C-BE32-E72D297353CC}">
              <c16:uniqueId val="{00000000-6E92-45F3-8EF9-F78BE9A4E87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41.08</c:v>
                </c:pt>
                <c:pt idx="1">
                  <c:v>41.34</c:v>
                </c:pt>
                <c:pt idx="2">
                  <c:v>55.32</c:v>
                </c:pt>
                <c:pt idx="3">
                  <c:v>59.8</c:v>
                </c:pt>
                <c:pt idx="4">
                  <c:v>57.77</c:v>
                </c:pt>
              </c:numCache>
            </c:numRef>
          </c:val>
          <c:smooth val="0"/>
          <c:extLst>
            <c:ext xmlns:c16="http://schemas.microsoft.com/office/drawing/2014/chart" uri="{C3380CC4-5D6E-409C-BE32-E72D297353CC}">
              <c16:uniqueId val="{00000001-6E92-45F3-8EF9-F78BE9A4E87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460.26</c:v>
                </c:pt>
                <c:pt idx="1">
                  <c:v>533.70000000000005</c:v>
                </c:pt>
                <c:pt idx="2">
                  <c:v>626.03</c:v>
                </c:pt>
                <c:pt idx="3">
                  <c:v>429.06</c:v>
                </c:pt>
                <c:pt idx="4">
                  <c:v>478.48</c:v>
                </c:pt>
              </c:numCache>
            </c:numRef>
          </c:val>
          <c:extLst>
            <c:ext xmlns:c16="http://schemas.microsoft.com/office/drawing/2014/chart" uri="{C3380CC4-5D6E-409C-BE32-E72D297353CC}">
              <c16:uniqueId val="{00000000-004D-4F06-8D61-37F0DB41747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378.08</c:v>
                </c:pt>
                <c:pt idx="1">
                  <c:v>357.49</c:v>
                </c:pt>
                <c:pt idx="2">
                  <c:v>283.17</c:v>
                </c:pt>
                <c:pt idx="3">
                  <c:v>263.76</c:v>
                </c:pt>
                <c:pt idx="4">
                  <c:v>274.35000000000002</c:v>
                </c:pt>
              </c:numCache>
            </c:numRef>
          </c:val>
          <c:smooth val="0"/>
          <c:extLst>
            <c:ext xmlns:c16="http://schemas.microsoft.com/office/drawing/2014/chart" uri="{C3380CC4-5D6E-409C-BE32-E72D297353CC}">
              <c16:uniqueId val="{00000001-004D-4F06-8D61-37F0DB41747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K4" zoomScaleNormal="100" workbookViewId="0">
      <selection activeCell="BJ23" sqref="BJ2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鹿角市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68">
        <f>データ!S6</f>
        <v>31026</v>
      </c>
      <c r="AM8" s="68"/>
      <c r="AN8" s="68"/>
      <c r="AO8" s="68"/>
      <c r="AP8" s="68"/>
      <c r="AQ8" s="68"/>
      <c r="AR8" s="68"/>
      <c r="AS8" s="68"/>
      <c r="AT8" s="67">
        <f>データ!T6</f>
        <v>707.52</v>
      </c>
      <c r="AU8" s="67"/>
      <c r="AV8" s="67"/>
      <c r="AW8" s="67"/>
      <c r="AX8" s="67"/>
      <c r="AY8" s="67"/>
      <c r="AZ8" s="67"/>
      <c r="BA8" s="67"/>
      <c r="BB8" s="67">
        <f>データ!U6</f>
        <v>43.85</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5.62</v>
      </c>
      <c r="Q10" s="67"/>
      <c r="R10" s="67"/>
      <c r="S10" s="67"/>
      <c r="T10" s="67"/>
      <c r="U10" s="67"/>
      <c r="V10" s="67"/>
      <c r="W10" s="67">
        <f>データ!Q6</f>
        <v>100</v>
      </c>
      <c r="X10" s="67"/>
      <c r="Y10" s="67"/>
      <c r="Z10" s="67"/>
      <c r="AA10" s="67"/>
      <c r="AB10" s="67"/>
      <c r="AC10" s="67"/>
      <c r="AD10" s="68">
        <f>データ!R6</f>
        <v>3963</v>
      </c>
      <c r="AE10" s="68"/>
      <c r="AF10" s="68"/>
      <c r="AG10" s="68"/>
      <c r="AH10" s="68"/>
      <c r="AI10" s="68"/>
      <c r="AJ10" s="68"/>
      <c r="AK10" s="2"/>
      <c r="AL10" s="68">
        <f>データ!V6</f>
        <v>1727</v>
      </c>
      <c r="AM10" s="68"/>
      <c r="AN10" s="68"/>
      <c r="AO10" s="68"/>
      <c r="AP10" s="68"/>
      <c r="AQ10" s="68"/>
      <c r="AR10" s="68"/>
      <c r="AS10" s="68"/>
      <c r="AT10" s="67">
        <f>データ!W6</f>
        <v>1.25</v>
      </c>
      <c r="AU10" s="67"/>
      <c r="AV10" s="67"/>
      <c r="AW10" s="67"/>
      <c r="AX10" s="67"/>
      <c r="AY10" s="67"/>
      <c r="AZ10" s="67"/>
      <c r="BA10" s="67"/>
      <c r="BB10" s="67">
        <f>データ!X6</f>
        <v>1381.6</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113</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44</v>
      </c>
      <c r="O86" s="26" t="str">
        <f>データ!EO6</f>
        <v>【0.02】</v>
      </c>
    </row>
  </sheetData>
  <sheetProtection algorithmName="SHA-512" hashValue="+YhLNBi97Jvy31LQ9DZSFkSPO7RjuCR+2m1dw/9kLOA7pBRR9Ws2E/mlHDM+y0u4OTxynswEVoiyDJKdfZJqdw==" saltValue="YKoXSkyuhb/VjUT+8wiTW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52094</v>
      </c>
      <c r="D6" s="33">
        <f t="shared" si="3"/>
        <v>47</v>
      </c>
      <c r="E6" s="33">
        <f t="shared" si="3"/>
        <v>17</v>
      </c>
      <c r="F6" s="33">
        <f t="shared" si="3"/>
        <v>5</v>
      </c>
      <c r="G6" s="33">
        <f t="shared" si="3"/>
        <v>0</v>
      </c>
      <c r="H6" s="33" t="str">
        <f t="shared" si="3"/>
        <v>秋田県　鹿角市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5.62</v>
      </c>
      <c r="Q6" s="34">
        <f t="shared" si="3"/>
        <v>100</v>
      </c>
      <c r="R6" s="34">
        <f t="shared" si="3"/>
        <v>3963</v>
      </c>
      <c r="S6" s="34">
        <f t="shared" si="3"/>
        <v>31026</v>
      </c>
      <c r="T6" s="34">
        <f t="shared" si="3"/>
        <v>707.52</v>
      </c>
      <c r="U6" s="34">
        <f t="shared" si="3"/>
        <v>43.85</v>
      </c>
      <c r="V6" s="34">
        <f t="shared" si="3"/>
        <v>1727</v>
      </c>
      <c r="W6" s="34">
        <f t="shared" si="3"/>
        <v>1.25</v>
      </c>
      <c r="X6" s="34">
        <f t="shared" si="3"/>
        <v>1381.6</v>
      </c>
      <c r="Y6" s="35">
        <f>IF(Y7="",NA(),Y7)</f>
        <v>60.35</v>
      </c>
      <c r="Z6" s="35">
        <f t="shared" ref="Z6:AH6" si="4">IF(Z7="",NA(),Z7)</f>
        <v>64.19</v>
      </c>
      <c r="AA6" s="35">
        <f t="shared" si="4"/>
        <v>70.010000000000005</v>
      </c>
      <c r="AB6" s="35">
        <f t="shared" si="4"/>
        <v>67.680000000000007</v>
      </c>
      <c r="AC6" s="35">
        <f t="shared" si="4"/>
        <v>89.21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7299.08</v>
      </c>
      <c r="BG6" s="35">
        <f t="shared" ref="BG6:BO6" si="7">IF(BG7="",NA(),BG7)</f>
        <v>5673.42</v>
      </c>
      <c r="BH6" s="35">
        <f t="shared" si="7"/>
        <v>4663.3599999999997</v>
      </c>
      <c r="BI6" s="35">
        <f t="shared" si="7"/>
        <v>4111.9799999999996</v>
      </c>
      <c r="BJ6" s="35">
        <f t="shared" si="7"/>
        <v>3931.39</v>
      </c>
      <c r="BK6" s="35">
        <f t="shared" si="7"/>
        <v>1161.05</v>
      </c>
      <c r="BL6" s="35">
        <f t="shared" si="7"/>
        <v>979.89</v>
      </c>
      <c r="BM6" s="35">
        <f t="shared" si="7"/>
        <v>974.93</v>
      </c>
      <c r="BN6" s="35">
        <f t="shared" si="7"/>
        <v>855.8</v>
      </c>
      <c r="BO6" s="35">
        <f t="shared" si="7"/>
        <v>789.46</v>
      </c>
      <c r="BP6" s="34" t="str">
        <f>IF(BP7="","",IF(BP7="-","【-】","【"&amp;SUBSTITUTE(TEXT(BP7,"#,##0.00"),"-","△")&amp;"】"))</f>
        <v>【747.76】</v>
      </c>
      <c r="BQ6" s="35">
        <f>IF(BQ7="",NA(),BQ7)</f>
        <v>22.43</v>
      </c>
      <c r="BR6" s="35">
        <f t="shared" ref="BR6:BZ6" si="8">IF(BR7="",NA(),BR7)</f>
        <v>21.21</v>
      </c>
      <c r="BS6" s="35">
        <f t="shared" si="8"/>
        <v>18.059999999999999</v>
      </c>
      <c r="BT6" s="35">
        <f t="shared" si="8"/>
        <v>26.8</v>
      </c>
      <c r="BU6" s="35">
        <f t="shared" si="8"/>
        <v>25.78</v>
      </c>
      <c r="BV6" s="35">
        <f t="shared" si="8"/>
        <v>41.08</v>
      </c>
      <c r="BW6" s="35">
        <f t="shared" si="8"/>
        <v>41.34</v>
      </c>
      <c r="BX6" s="35">
        <f t="shared" si="8"/>
        <v>55.32</v>
      </c>
      <c r="BY6" s="35">
        <f t="shared" si="8"/>
        <v>59.8</v>
      </c>
      <c r="BZ6" s="35">
        <f t="shared" si="8"/>
        <v>57.77</v>
      </c>
      <c r="CA6" s="34" t="str">
        <f>IF(CA7="","",IF(CA7="-","【-】","【"&amp;SUBSTITUTE(TEXT(CA7,"#,##0.00"),"-","△")&amp;"】"))</f>
        <v>【59.51】</v>
      </c>
      <c r="CB6" s="35">
        <f>IF(CB7="",NA(),CB7)</f>
        <v>460.26</v>
      </c>
      <c r="CC6" s="35">
        <f t="shared" ref="CC6:CK6" si="9">IF(CC7="",NA(),CC7)</f>
        <v>533.70000000000005</v>
      </c>
      <c r="CD6" s="35">
        <f t="shared" si="9"/>
        <v>626.03</v>
      </c>
      <c r="CE6" s="35">
        <f t="shared" si="9"/>
        <v>429.06</v>
      </c>
      <c r="CF6" s="35">
        <f t="shared" si="9"/>
        <v>478.48</v>
      </c>
      <c r="CG6" s="35">
        <f t="shared" si="9"/>
        <v>378.08</v>
      </c>
      <c r="CH6" s="35">
        <f t="shared" si="9"/>
        <v>357.49</v>
      </c>
      <c r="CI6" s="35">
        <f t="shared" si="9"/>
        <v>283.17</v>
      </c>
      <c r="CJ6" s="35">
        <f t="shared" si="9"/>
        <v>263.76</v>
      </c>
      <c r="CK6" s="35">
        <f t="shared" si="9"/>
        <v>274.35000000000002</v>
      </c>
      <c r="CL6" s="34" t="str">
        <f>IF(CL7="","",IF(CL7="-","【-】","【"&amp;SUBSTITUTE(TEXT(CL7,"#,##0.00"),"-","△")&amp;"】"))</f>
        <v>【261.46】</v>
      </c>
      <c r="CM6" s="35">
        <f>IF(CM7="",NA(),CM7)</f>
        <v>69.510000000000005</v>
      </c>
      <c r="CN6" s="35">
        <f t="shared" ref="CN6:CV6" si="10">IF(CN7="",NA(),CN7)</f>
        <v>45.67</v>
      </c>
      <c r="CO6" s="35">
        <f t="shared" si="10"/>
        <v>52.48</v>
      </c>
      <c r="CP6" s="35">
        <f t="shared" si="10"/>
        <v>57.05</v>
      </c>
      <c r="CQ6" s="35">
        <f t="shared" si="10"/>
        <v>54.95</v>
      </c>
      <c r="CR6" s="35">
        <f t="shared" si="10"/>
        <v>44.69</v>
      </c>
      <c r="CS6" s="35">
        <f t="shared" si="10"/>
        <v>44.69</v>
      </c>
      <c r="CT6" s="35">
        <f t="shared" si="10"/>
        <v>60.65</v>
      </c>
      <c r="CU6" s="35">
        <f t="shared" si="10"/>
        <v>51.75</v>
      </c>
      <c r="CV6" s="35">
        <f t="shared" si="10"/>
        <v>50.68</v>
      </c>
      <c r="CW6" s="34" t="str">
        <f>IF(CW7="","",IF(CW7="-","【-】","【"&amp;SUBSTITUTE(TEXT(CW7,"#,##0.00"),"-","△")&amp;"】"))</f>
        <v>【52.23】</v>
      </c>
      <c r="CX6" s="35">
        <f>IF(CX7="",NA(),CX7)</f>
        <v>76.739999999999995</v>
      </c>
      <c r="CY6" s="35">
        <f t="shared" ref="CY6:DG6" si="11">IF(CY7="",NA(),CY7)</f>
        <v>51.52</v>
      </c>
      <c r="CZ6" s="35">
        <f t="shared" si="11"/>
        <v>65.84</v>
      </c>
      <c r="DA6" s="35">
        <f t="shared" si="11"/>
        <v>69.72</v>
      </c>
      <c r="DB6" s="35">
        <f t="shared" si="11"/>
        <v>70.87</v>
      </c>
      <c r="DC6" s="35">
        <f t="shared" si="11"/>
        <v>70.59</v>
      </c>
      <c r="DD6" s="35">
        <f t="shared" si="11"/>
        <v>69.67</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0.02</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52094</v>
      </c>
      <c r="D7" s="37">
        <v>47</v>
      </c>
      <c r="E7" s="37">
        <v>17</v>
      </c>
      <c r="F7" s="37">
        <v>5</v>
      </c>
      <c r="G7" s="37">
        <v>0</v>
      </c>
      <c r="H7" s="37" t="s">
        <v>98</v>
      </c>
      <c r="I7" s="37" t="s">
        <v>99</v>
      </c>
      <c r="J7" s="37" t="s">
        <v>100</v>
      </c>
      <c r="K7" s="37" t="s">
        <v>101</v>
      </c>
      <c r="L7" s="37" t="s">
        <v>102</v>
      </c>
      <c r="M7" s="37" t="s">
        <v>103</v>
      </c>
      <c r="N7" s="38" t="s">
        <v>104</v>
      </c>
      <c r="O7" s="38" t="s">
        <v>105</v>
      </c>
      <c r="P7" s="38">
        <v>5.62</v>
      </c>
      <c r="Q7" s="38">
        <v>100</v>
      </c>
      <c r="R7" s="38">
        <v>3963</v>
      </c>
      <c r="S7" s="38">
        <v>31026</v>
      </c>
      <c r="T7" s="38">
        <v>707.52</v>
      </c>
      <c r="U7" s="38">
        <v>43.85</v>
      </c>
      <c r="V7" s="38">
        <v>1727</v>
      </c>
      <c r="W7" s="38">
        <v>1.25</v>
      </c>
      <c r="X7" s="38">
        <v>1381.6</v>
      </c>
      <c r="Y7" s="38">
        <v>60.35</v>
      </c>
      <c r="Z7" s="38">
        <v>64.19</v>
      </c>
      <c r="AA7" s="38">
        <v>70.010000000000005</v>
      </c>
      <c r="AB7" s="38">
        <v>67.680000000000007</v>
      </c>
      <c r="AC7" s="38">
        <v>89.21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7299.08</v>
      </c>
      <c r="BG7" s="38">
        <v>5673.42</v>
      </c>
      <c r="BH7" s="38">
        <v>4663.3599999999997</v>
      </c>
      <c r="BI7" s="38">
        <v>4111.9799999999996</v>
      </c>
      <c r="BJ7" s="38">
        <v>3931.39</v>
      </c>
      <c r="BK7" s="38">
        <v>1161.05</v>
      </c>
      <c r="BL7" s="38">
        <v>979.89</v>
      </c>
      <c r="BM7" s="38">
        <v>974.93</v>
      </c>
      <c r="BN7" s="38">
        <v>855.8</v>
      </c>
      <c r="BO7" s="38">
        <v>789.46</v>
      </c>
      <c r="BP7" s="38">
        <v>747.76</v>
      </c>
      <c r="BQ7" s="38">
        <v>22.43</v>
      </c>
      <c r="BR7" s="38">
        <v>21.21</v>
      </c>
      <c r="BS7" s="38">
        <v>18.059999999999999</v>
      </c>
      <c r="BT7" s="38">
        <v>26.8</v>
      </c>
      <c r="BU7" s="38">
        <v>25.78</v>
      </c>
      <c r="BV7" s="38">
        <v>41.08</v>
      </c>
      <c r="BW7" s="38">
        <v>41.34</v>
      </c>
      <c r="BX7" s="38">
        <v>55.32</v>
      </c>
      <c r="BY7" s="38">
        <v>59.8</v>
      </c>
      <c r="BZ7" s="38">
        <v>57.77</v>
      </c>
      <c r="CA7" s="38">
        <v>59.51</v>
      </c>
      <c r="CB7" s="38">
        <v>460.26</v>
      </c>
      <c r="CC7" s="38">
        <v>533.70000000000005</v>
      </c>
      <c r="CD7" s="38">
        <v>626.03</v>
      </c>
      <c r="CE7" s="38">
        <v>429.06</v>
      </c>
      <c r="CF7" s="38">
        <v>478.48</v>
      </c>
      <c r="CG7" s="38">
        <v>378.08</v>
      </c>
      <c r="CH7" s="38">
        <v>357.49</v>
      </c>
      <c r="CI7" s="38">
        <v>283.17</v>
      </c>
      <c r="CJ7" s="38">
        <v>263.76</v>
      </c>
      <c r="CK7" s="38">
        <v>274.35000000000002</v>
      </c>
      <c r="CL7" s="38">
        <v>261.45999999999998</v>
      </c>
      <c r="CM7" s="38">
        <v>69.510000000000005</v>
      </c>
      <c r="CN7" s="38">
        <v>45.67</v>
      </c>
      <c r="CO7" s="38">
        <v>52.48</v>
      </c>
      <c r="CP7" s="38">
        <v>57.05</v>
      </c>
      <c r="CQ7" s="38">
        <v>54.95</v>
      </c>
      <c r="CR7" s="38">
        <v>44.69</v>
      </c>
      <c r="CS7" s="38">
        <v>44.69</v>
      </c>
      <c r="CT7" s="38">
        <v>60.65</v>
      </c>
      <c r="CU7" s="38">
        <v>51.75</v>
      </c>
      <c r="CV7" s="38">
        <v>50.68</v>
      </c>
      <c r="CW7" s="38">
        <v>52.23</v>
      </c>
      <c r="CX7" s="38">
        <v>76.739999999999995</v>
      </c>
      <c r="CY7" s="38">
        <v>51.52</v>
      </c>
      <c r="CZ7" s="38">
        <v>65.84</v>
      </c>
      <c r="DA7" s="38">
        <v>69.72</v>
      </c>
      <c r="DB7" s="38">
        <v>70.87</v>
      </c>
      <c r="DC7" s="38">
        <v>70.59</v>
      </c>
      <c r="DD7" s="38">
        <v>69.67</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0.02</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五日市 栄光</cp:lastModifiedBy>
  <dcterms:created xsi:type="dcterms:W3CDTF">2019-12-05T05:16:20Z</dcterms:created>
  <dcterms:modified xsi:type="dcterms:W3CDTF">2020-01-22T00:05:25Z</dcterms:modified>
  <cp:category/>
</cp:coreProperties>
</file>