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19年度\35建設部\35180下水道課\H31経営比較分析表\回答\20200121\"/>
    </mc:Choice>
  </mc:AlternateContent>
  <workbookProtection workbookAlgorithmName="SHA-512" workbookHashValue="ICZYTzm8VLGL0NOGpnDkrQJOcxOkkPHPN2QVG+/jRlNgQFWeqQwdaiRzC5YcAmHfmaKfpO74yOXeGxZ2Xf8VVg==" workbookSaltValue="NSvV1BIl7pcKdCePRi77XA==" workbookSpinCount="100000" lockStructure="1"/>
  <bookViews>
    <workbookView xWindow="-105" yWindow="-105" windowWidth="23250" windowHeight="1257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T6" i="5"/>
  <c r="AT8" i="4" s="1"/>
  <c r="S6" i="5"/>
  <c r="R6" i="5"/>
  <c r="AD10" i="4" s="1"/>
  <c r="Q6" i="5"/>
  <c r="P6" i="5"/>
  <c r="P10" i="4" s="1"/>
  <c r="O6" i="5"/>
  <c r="N6" i="5"/>
  <c r="B10" i="4" s="1"/>
  <c r="M6" i="5"/>
  <c r="AD8" i="4" s="1"/>
  <c r="L6" i="5"/>
  <c r="W8" i="4" s="1"/>
  <c r="K6" i="5"/>
  <c r="P8" i="4" s="1"/>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AL10" i="4"/>
  <c r="W10" i="4"/>
  <c r="I10" i="4"/>
  <c r="BB8" i="4"/>
  <c r="AL8" i="4"/>
  <c r="I8" i="4"/>
  <c r="C10" i="5" l="1"/>
  <c r="D10" i="5"/>
  <c r="E10" i="5"/>
  <c r="B10" i="5"/>
</calcChain>
</file>

<file path=xl/sharedStrings.xml><?xml version="1.0" encoding="utf-8"?>
<sst xmlns="http://schemas.openxmlformats.org/spreadsheetml/2006/main" count="240" uniqueCount="113">
  <si>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</si>
  <si>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</si>
  <si>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</si>
  <si>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</si>
  <si>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</si>
  <si>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</si>
  <si>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</si>
  <si>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</si>
  <si>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</si>
  <si>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</si>
  <si>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</si>
  <si>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</si>
  <si>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</si>
  <si>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</si>
  <si>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</si>
  <si>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</si>
  <si>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</si>
  <si>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</si>
  <si>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</si>
  <si>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</si>
  <si>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</si>
  <si>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</si>
  <si>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</si>
  <si>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</si>
  <si>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</si>
  <si>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</si>
  <si>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</si>
  <si>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</si>
  <si>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</si>
  <si>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</si>
  <si>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</si>
  <si>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</si>
  <si>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</si>
  <si>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</si>
  <si>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</si>
  <si>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</si>
  <si>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</si>
  <si>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</si>
  <si>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</si>
  <si>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</si>
  <si>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</si>
  <si>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</si>
  <si>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</si>
  <si>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</si>
  <si>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</si>
  <si>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</si>
  <si>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</si>
  <si>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</si>
  <si>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</si>
  <si>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</si>
  <si>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</si>
  <si>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</si>
  <si>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</si>
  <si>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</si>
  <si>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</si>
  <si>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</si>
  <si>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</si>
  <si>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</si>
  <si>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</si>
  <si>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</si>
  <si>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</si>
  <si>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</si>
  <si>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</si>
  <si>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</si>
  <si>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</si>
  <si>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</si>
  <si>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</si>
  <si>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</si>
  <si>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</si>
  <si>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</si>
  <si>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</si>
  <si>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</si>
  <si>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</si>
  <si>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</si>
  <si>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</si>
  <si>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</si>
  <si>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</si>
  <si>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</si>
  <si>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</si>
  <si>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</si>
  <si>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</si>
  <si>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</si>
  <si>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</si>
  <si>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</si>
  <si>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</si>
  <si>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</si>
  <si>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</si>
  <si>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</si>
  <si>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</si>
  <si>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</si>
  <si>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</si>
  <si>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</si>
  <si>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</si>
  <si>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</si>
  <si>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</si>
  <si>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</si>
  <si>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</si>
  <si>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</si>
  <si>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</si>
  <si>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</si>
  <si>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</si>
  <si>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</si>
  <si>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</si>
  <si>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</si>
  <si>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</si>
  <si>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</si>
  <si>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</si>
  <si>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</si>
  <si>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</si>
  <si>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</si>
  <si>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平成11年度整備開始から</t>
    </r>
    <r>
      <rPr>
        <sz val="11"/>
        <color rgb="FFFF0000"/>
        <rFont val="ＭＳ ゴシック"/>
        <family val="3"/>
        <charset val="128"/>
      </rPr>
      <t>20</t>
    </r>
    <r>
      <rPr>
        <sz val="11"/>
        <color theme="1"/>
        <rFont val="ＭＳ ゴシック"/>
        <family val="3"/>
        <charset val="128"/>
      </rPr>
      <t>年経過で耐用年数未到来であることから、浄化槽の更新事業を開始していません。
　しかし、浄化槽の付帯設備維持管理費の増加に加え、浄化槽本体の修繕が出始めていることから、今後増加していくものと思われます。</t>
    </r>
    <phoneticPr fontId="4"/>
  </si>
  <si>
    <r>
      <t>　使用料の適正化のため、引き続き汚水処理原価を意識した使用料の見直しに努めます。また、滞納対策を強化し収納率の向上を目指します。
　浄化槽の更新については、耐用年数によりそれぞれ皆瀬地区は</t>
    </r>
    <r>
      <rPr>
        <sz val="11"/>
        <color rgb="FFFF0000"/>
        <rFont val="ＭＳ ゴシック"/>
        <family val="3"/>
        <charset val="128"/>
      </rPr>
      <t>令和11</t>
    </r>
    <r>
      <rPr>
        <sz val="11"/>
        <color theme="1"/>
        <rFont val="ＭＳ ゴシック"/>
        <family val="3"/>
        <charset val="128"/>
      </rPr>
      <t>年度から、稲川地区は</t>
    </r>
    <r>
      <rPr>
        <sz val="11"/>
        <color rgb="FFFF0000"/>
        <rFont val="ＭＳ ゴシック"/>
        <family val="3"/>
        <charset val="128"/>
      </rPr>
      <t>令和14</t>
    </r>
    <r>
      <rPr>
        <sz val="11"/>
        <color theme="1"/>
        <rFont val="ＭＳ ゴシック"/>
        <family val="3"/>
        <charset val="128"/>
      </rPr>
      <t>年度から行うこととしています。</t>
    </r>
    <rPh sb="94" eb="96">
      <t>レイワ</t>
    </rPh>
    <rPh sb="108" eb="110">
      <t>レイワ</t>
    </rPh>
    <phoneticPr fontId="4"/>
  </si>
  <si>
    <r>
      <t>　特定地域生活排水の事業開始が、皆瀬地区平成11年度、稲川地区平成14年度で、整備事業は終了しています。
　浄化槽整備の財源は約半分が国からの交付金ですが、残りの半分を企業債（借入金）で賄っています。その大部分は返済期間が30年ですので、まだ返済が終了しておりません。
　そのため、浄化槽の維持費と企業債返済額を合わせた金額が高止まり状態にありますが、</t>
    </r>
    <r>
      <rPr>
        <sz val="11"/>
        <color rgb="FFFF0000"/>
        <rFont val="ＭＳ ゴシック"/>
        <family val="3"/>
        <charset val="128"/>
      </rPr>
      <t>平成29年度から</t>
    </r>
    <r>
      <rPr>
        <sz val="11"/>
        <color theme="1"/>
        <rFont val="ＭＳ ゴシック"/>
        <family val="3"/>
        <charset val="128"/>
      </rPr>
      <t>公費負担の算定方法を見直したことにより</t>
    </r>
    <r>
      <rPr>
        <sz val="11"/>
        <color rgb="FFFF0000"/>
        <rFont val="ＭＳ ゴシック"/>
        <family val="3"/>
        <charset val="128"/>
      </rPr>
      <t>平成30年度の</t>
    </r>
    <r>
      <rPr>
        <sz val="11"/>
        <color theme="1"/>
        <rFont val="ＭＳ ゴシック"/>
        <family val="3"/>
        <charset val="128"/>
      </rPr>
      <t>「収益的収支比率」は</t>
    </r>
    <r>
      <rPr>
        <sz val="11"/>
        <color rgb="FFFF0000"/>
        <rFont val="ＭＳ ゴシック"/>
        <family val="3"/>
        <charset val="128"/>
      </rPr>
      <t>97</t>
    </r>
    <r>
      <rPr>
        <sz val="11"/>
        <color theme="1"/>
        <rFont val="ＭＳ ゴシック"/>
        <family val="3"/>
        <charset val="128"/>
      </rPr>
      <t>％、また同様の理由により「経費回収率」も</t>
    </r>
    <r>
      <rPr>
        <sz val="11"/>
        <color rgb="FFFF0000"/>
        <rFont val="ＭＳ ゴシック"/>
        <family val="3"/>
        <charset val="128"/>
      </rPr>
      <t>82</t>
    </r>
    <r>
      <rPr>
        <sz val="11"/>
        <color theme="1"/>
        <rFont val="ＭＳ ゴシック"/>
        <family val="3"/>
        <charset val="128"/>
      </rPr>
      <t>％まで</t>
    </r>
    <r>
      <rPr>
        <sz val="11"/>
        <color rgb="FFFF0000"/>
        <rFont val="ＭＳ ゴシック"/>
        <family val="3"/>
        <charset val="128"/>
      </rPr>
      <t>改善しております。</t>
    </r>
    <r>
      <rPr>
        <sz val="11"/>
        <color theme="1"/>
        <rFont val="ＭＳ ゴシック"/>
        <family val="3"/>
        <charset val="128"/>
      </rPr>
      <t xml:space="preserve">
　また「汚水処理原価」についても、上記と同様の理由により平成29年度から改善したものの既存浄化槽の維持管理費が増加する一方、新規整備が無いこと</t>
    </r>
    <r>
      <rPr>
        <sz val="11"/>
        <color rgb="FFFF0000"/>
        <rFont val="ＭＳ ゴシック"/>
        <family val="3"/>
        <charset val="128"/>
      </rPr>
      <t>、また</t>
    </r>
    <r>
      <rPr>
        <sz val="11"/>
        <color theme="1"/>
        <rFont val="ＭＳ ゴシック"/>
        <family val="3"/>
        <charset val="128"/>
      </rPr>
      <t>人口減少等により有収水量が微減していることにより類似団体より</t>
    </r>
    <r>
      <rPr>
        <sz val="11"/>
        <color rgb="FFFF0000"/>
        <rFont val="ＭＳ ゴシック"/>
        <family val="3"/>
        <charset val="128"/>
      </rPr>
      <t>86</t>
    </r>
    <r>
      <rPr>
        <sz val="11"/>
        <color theme="1"/>
        <rFont val="ＭＳ ゴシック"/>
        <family val="3"/>
        <charset val="128"/>
      </rPr>
      <t>円高く</t>
    </r>
    <r>
      <rPr>
        <sz val="11"/>
        <color rgb="FFFF0000"/>
        <rFont val="ＭＳ ゴシック"/>
        <family val="3"/>
        <charset val="128"/>
      </rPr>
      <t>351</t>
    </r>
    <r>
      <rPr>
        <sz val="11"/>
        <color theme="1"/>
        <rFont val="ＭＳ ゴシック"/>
        <family val="3"/>
        <charset val="128"/>
      </rPr>
      <t>円となっています。</t>
    </r>
    <rPh sb="176" eb="178">
      <t>ヘイセイ</t>
    </rPh>
    <rPh sb="180" eb="182">
      <t>ネンド</t>
    </rPh>
    <rPh sb="203" eb="205">
      <t>ヘイセイ</t>
    </rPh>
    <rPh sb="207" eb="209">
      <t>ネンド</t>
    </rPh>
    <rPh sb="247" eb="249">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</si>
</sst>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383-4085-ADE2-4D3B3D92869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383-4085-ADE2-4D3B3D92869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55.38</c:v>
                </c:pt>
                <c:pt idx="2">
                  <c:v>54.03</c:v>
                </c:pt>
                <c:pt idx="3">
                  <c:v>54.05</c:v>
                </c:pt>
                <c:pt idx="4">
                  <c:v>50.53</c:v>
                </c:pt>
              </c:numCache>
            </c:numRef>
          </c:val>
          <c:extLst>
            <c:ext xmlns:c16="http://schemas.microsoft.com/office/drawing/2014/chart" uri="{C3380CC4-5D6E-409C-BE32-E72D297353CC}">
              <c16:uniqueId val="{00000000-AB5F-4423-A8CC-B4F6180DC76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53.84</c:v>
                </c:pt>
                <c:pt idx="1">
                  <c:v>60.25</c:v>
                </c:pt>
                <c:pt idx="2">
                  <c:v>61.94</c:v>
                </c:pt>
                <c:pt idx="3">
                  <c:v>61.79</c:v>
                </c:pt>
                <c:pt idx="4">
                  <c:v>59.94</c:v>
                </c:pt>
              </c:numCache>
            </c:numRef>
          </c:val>
          <c:smooth val="0"/>
          <c:extLst>
            <c:ext xmlns:c16="http://schemas.microsoft.com/office/drawing/2014/chart" uri="{C3380CC4-5D6E-409C-BE32-E72D297353CC}">
              <c16:uniqueId val="{00000001-AB5F-4423-A8CC-B4F6180DC76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A28B-4702-9D4F-4084C1F9A1D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95.04</c:v>
                </c:pt>
                <c:pt idx="1">
                  <c:v>95.26</c:v>
                </c:pt>
                <c:pt idx="2">
                  <c:v>94.14</c:v>
                </c:pt>
                <c:pt idx="3">
                  <c:v>92.44</c:v>
                </c:pt>
                <c:pt idx="4">
                  <c:v>89.66</c:v>
                </c:pt>
              </c:numCache>
            </c:numRef>
          </c:val>
          <c:smooth val="0"/>
          <c:extLst>
            <c:ext xmlns:c16="http://schemas.microsoft.com/office/drawing/2014/chart" uri="{C3380CC4-5D6E-409C-BE32-E72D297353CC}">
              <c16:uniqueId val="{00000001-A28B-4702-9D4F-4084C1F9A1D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77.36</c:v>
                </c:pt>
                <c:pt idx="1">
                  <c:v>77.2</c:v>
                </c:pt>
                <c:pt idx="2">
                  <c:v>89.24</c:v>
                </c:pt>
                <c:pt idx="3">
                  <c:v>98.07</c:v>
                </c:pt>
                <c:pt idx="4">
                  <c:v>97.39</c:v>
                </c:pt>
              </c:numCache>
            </c:numRef>
          </c:val>
          <c:extLst>
            <c:ext xmlns:c16="http://schemas.microsoft.com/office/drawing/2014/chart" uri="{C3380CC4-5D6E-409C-BE32-E72D297353CC}">
              <c16:uniqueId val="{00000000-C37C-40A0-B093-7FB13D69BAE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37C-40A0-B093-7FB13D69BAE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7AB-4A4F-BC47-A6C62DBD3B7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7AB-4A4F-BC47-A6C62DBD3B7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59C-4125-B0F4-629D8D63A1F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59C-4125-B0F4-629D8D63A1F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6E5-41F9-B20D-02F098817B5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6E5-41F9-B20D-02F098817B5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2EC-4D1A-A91A-08E2D4FB84C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EC-4D1A-A91A-08E2D4FB84C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308.33</c:v>
                </c:pt>
                <c:pt idx="1">
                  <c:v>308.55</c:v>
                </c:pt>
                <c:pt idx="2">
                  <c:v>300.14</c:v>
                </c:pt>
                <c:pt idx="3">
                  <c:v>275.42</c:v>
                </c:pt>
                <c:pt idx="4">
                  <c:v>259.41000000000003</c:v>
                </c:pt>
              </c:numCache>
            </c:numRef>
          </c:val>
          <c:extLst>
            <c:ext xmlns:c16="http://schemas.microsoft.com/office/drawing/2014/chart" uri="{C3380CC4-5D6E-409C-BE32-E72D297353CC}">
              <c16:uniqueId val="{00000000-AF10-4B8E-B8DB-EF6CE0D0858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261.08</c:v>
                </c:pt>
                <c:pt idx="1">
                  <c:v>241.49</c:v>
                </c:pt>
                <c:pt idx="2">
                  <c:v>248.44</c:v>
                </c:pt>
                <c:pt idx="3">
                  <c:v>244.85</c:v>
                </c:pt>
                <c:pt idx="4">
                  <c:v>296.89</c:v>
                </c:pt>
              </c:numCache>
            </c:numRef>
          </c:val>
          <c:smooth val="0"/>
          <c:extLst>
            <c:ext xmlns:c16="http://schemas.microsoft.com/office/drawing/2014/chart" uri="{C3380CC4-5D6E-409C-BE32-E72D297353CC}">
              <c16:uniqueId val="{00000001-AF10-4B8E-B8DB-EF6CE0D0858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72.41</c:v>
                </c:pt>
                <c:pt idx="1">
                  <c:v>72.36</c:v>
                </c:pt>
                <c:pt idx="2">
                  <c:v>69.819999999999993</c:v>
                </c:pt>
                <c:pt idx="3">
                  <c:v>82.62</c:v>
                </c:pt>
                <c:pt idx="4">
                  <c:v>81.92</c:v>
                </c:pt>
              </c:numCache>
            </c:numRef>
          </c:val>
          <c:extLst>
            <c:ext xmlns:c16="http://schemas.microsoft.com/office/drawing/2014/chart" uri="{C3380CC4-5D6E-409C-BE32-E72D297353CC}">
              <c16:uniqueId val="{00000000-5162-4502-88E5-D11047DBF4A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68.61</c:v>
                </c:pt>
                <c:pt idx="1">
                  <c:v>65.7</c:v>
                </c:pt>
                <c:pt idx="2">
                  <c:v>66.73</c:v>
                </c:pt>
                <c:pt idx="3">
                  <c:v>64.78</c:v>
                </c:pt>
                <c:pt idx="4">
                  <c:v>63.06</c:v>
                </c:pt>
              </c:numCache>
            </c:numRef>
          </c:val>
          <c:smooth val="0"/>
          <c:extLst>
            <c:ext xmlns:c16="http://schemas.microsoft.com/office/drawing/2014/chart" uri="{C3380CC4-5D6E-409C-BE32-E72D297353CC}">
              <c16:uniqueId val="{00000001-5162-4502-88E5-D11047DBF4A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351.02</c:v>
                </c:pt>
                <c:pt idx="1">
                  <c:v>369.34</c:v>
                </c:pt>
                <c:pt idx="2">
                  <c:v>393.97</c:v>
                </c:pt>
                <c:pt idx="3">
                  <c:v>345.95</c:v>
                </c:pt>
                <c:pt idx="4">
                  <c:v>350.77</c:v>
                </c:pt>
              </c:numCache>
            </c:numRef>
          </c:val>
          <c:extLst>
            <c:ext xmlns:c16="http://schemas.microsoft.com/office/drawing/2014/chart" uri="{C3380CC4-5D6E-409C-BE32-E72D297353CC}">
              <c16:uniqueId val="{00000000-FD77-4EF7-8686-A3B1D12524A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241.18</c:v>
                </c:pt>
                <c:pt idx="1">
                  <c:v>247.94</c:v>
                </c:pt>
                <c:pt idx="2">
                  <c:v>241.29</c:v>
                </c:pt>
                <c:pt idx="3">
                  <c:v>250.21</c:v>
                </c:pt>
                <c:pt idx="4">
                  <c:v>264.77</c:v>
                </c:pt>
              </c:numCache>
            </c:numRef>
          </c:val>
          <c:smooth val="0"/>
          <c:extLst>
            <c:ext xmlns:c16="http://schemas.microsoft.com/office/drawing/2014/chart" uri="{C3380CC4-5D6E-409C-BE32-E72D297353CC}">
              <c16:uniqueId val="{00000001-FD77-4EF7-8686-A3B1D12524A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V10"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湯沢市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K2</v>
      </c>
      <c r="X8" s="48"/>
      <c r="Y8" s="48"/>
      <c r="Z8" s="48"/>
      <c r="AA8" s="48"/>
      <c r="AB8" s="48"/>
      <c r="AC8" s="48"/>
      <c r="AD8" s="49" t="str">
        <f>データ!$M$6</f>
        <v>非設置</v>
      </c>
      <c r="AE8" s="49"/>
      <c r="AF8" s="49"/>
      <c r="AG8" s="49"/>
      <c r="AH8" s="49"/>
      <c r="AI8" s="49"/>
      <c r="AJ8" s="49"/>
      <c r="AK8" s="3"/>
      <c r="AL8" s="50">
        <f>データ!S6</f>
        <v>45349</v>
      </c>
      <c r="AM8" s="50"/>
      <c r="AN8" s="50"/>
      <c r="AO8" s="50"/>
      <c r="AP8" s="50"/>
      <c r="AQ8" s="50"/>
      <c r="AR8" s="50"/>
      <c r="AS8" s="50"/>
      <c r="AT8" s="45">
        <f>データ!T6</f>
        <v>790.91</v>
      </c>
      <c r="AU8" s="45"/>
      <c r="AV8" s="45"/>
      <c r="AW8" s="45"/>
      <c r="AX8" s="45"/>
      <c r="AY8" s="45"/>
      <c r="AZ8" s="45"/>
      <c r="BA8" s="45"/>
      <c r="BB8" s="45">
        <f>データ!U6</f>
        <v>57.34</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10.48</v>
      </c>
      <c r="Q10" s="45"/>
      <c r="R10" s="45"/>
      <c r="S10" s="45"/>
      <c r="T10" s="45"/>
      <c r="U10" s="45"/>
      <c r="V10" s="45"/>
      <c r="W10" s="45">
        <f>データ!Q6</f>
        <v>100</v>
      </c>
      <c r="X10" s="45"/>
      <c r="Y10" s="45"/>
      <c r="Z10" s="45"/>
      <c r="AA10" s="45"/>
      <c r="AB10" s="45"/>
      <c r="AC10" s="45"/>
      <c r="AD10" s="50">
        <f>データ!R6</f>
        <v>6620</v>
      </c>
      <c r="AE10" s="50"/>
      <c r="AF10" s="50"/>
      <c r="AG10" s="50"/>
      <c r="AH10" s="50"/>
      <c r="AI10" s="50"/>
      <c r="AJ10" s="50"/>
      <c r="AK10" s="2"/>
      <c r="AL10" s="50">
        <f>データ!V6</f>
        <v>4712</v>
      </c>
      <c r="AM10" s="50"/>
      <c r="AN10" s="50"/>
      <c r="AO10" s="50"/>
      <c r="AP10" s="50"/>
      <c r="AQ10" s="50"/>
      <c r="AR10" s="50"/>
      <c r="AS10" s="50"/>
      <c r="AT10" s="45">
        <f>データ!W6</f>
        <v>1.27</v>
      </c>
      <c r="AU10" s="45"/>
      <c r="AV10" s="45"/>
      <c r="AW10" s="45"/>
      <c r="AX10" s="45"/>
      <c r="AY10" s="45"/>
      <c r="AZ10" s="45"/>
      <c r="BA10" s="45"/>
      <c r="BB10" s="45">
        <f>データ!X6</f>
        <v>3710.24</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110</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【325.02】</v>
      </c>
      <c r="I86" s="26" t="str">
        <f>データ!CA6</f>
        <v>【60.61】</v>
      </c>
      <c r="J86" s="26" t="str">
        <f>データ!CL6</f>
        <v>【270.94】</v>
      </c>
      <c r="K86" s="26" t="str">
        <f>データ!CW6</f>
        <v>【57.80】</v>
      </c>
      <c r="L86" s="26" t="str">
        <f>データ!DH6</f>
        <v>【78.90】</v>
      </c>
      <c r="M86" s="26" t="s">
        <v>44</v>
      </c>
      <c r="N86" s="26" t="s">
        <v>43</v>
      </c>
      <c r="O86" s="26" t="str">
        <f>データ!EO6</f>
        <v>【-】</v>
      </c>
    </row>
  </sheetData>
  <sheetProtection algorithmName="SHA-512" hashValue="JZKfeqeIOGTaTVI2u9EpmlYLz7Os63G6lg04+cRFqqoXko3uhUoHbgrvGwj1+xR7Wlon5YEdsiq9m4uN+sFPbg==" saltValue="E5CNG29ZN4qkUbCJjWsnV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52078</v>
      </c>
      <c r="D6" s="33">
        <f t="shared" si="3"/>
        <v>47</v>
      </c>
      <c r="E6" s="33">
        <f t="shared" si="3"/>
        <v>18</v>
      </c>
      <c r="F6" s="33">
        <f t="shared" si="3"/>
        <v>0</v>
      </c>
      <c r="G6" s="33">
        <f t="shared" si="3"/>
        <v>0</v>
      </c>
      <c r="H6" s="33" t="str">
        <f t="shared" si="3"/>
        <v>秋田県　湯沢市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10.48</v>
      </c>
      <c r="Q6" s="34">
        <f t="shared" si="3"/>
        <v>100</v>
      </c>
      <c r="R6" s="34">
        <f t="shared" si="3"/>
        <v>6620</v>
      </c>
      <c r="S6" s="34">
        <f t="shared" si="3"/>
        <v>45349</v>
      </c>
      <c r="T6" s="34">
        <f t="shared" si="3"/>
        <v>790.91</v>
      </c>
      <c r="U6" s="34">
        <f t="shared" si="3"/>
        <v>57.34</v>
      </c>
      <c r="V6" s="34">
        <f t="shared" si="3"/>
        <v>4712</v>
      </c>
      <c r="W6" s="34">
        <f t="shared" si="3"/>
        <v>1.27</v>
      </c>
      <c r="X6" s="34">
        <f t="shared" si="3"/>
        <v>3710.24</v>
      </c>
      <c r="Y6" s="35">
        <f>IF(Y7="",NA(),Y7)</f>
        <v>77.36</v>
      </c>
      <c r="Z6" s="35">
        <f t="shared" ref="Z6:AH6" si="4">IF(Z7="",NA(),Z7)</f>
        <v>77.2</v>
      </c>
      <c r="AA6" s="35">
        <f t="shared" si="4"/>
        <v>89.24</v>
      </c>
      <c r="AB6" s="35">
        <f t="shared" si="4"/>
        <v>98.07</v>
      </c>
      <c r="AC6" s="35">
        <f t="shared" si="4"/>
        <v>97.39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308.33</v>
      </c>
      <c r="BG6" s="35">
        <f t="shared" ref="BG6:BO6" si="7">IF(BG7="",NA(),BG7)</f>
        <v>308.55</v>
      </c>
      <c r="BH6" s="35">
        <f t="shared" si="7"/>
        <v>300.14</v>
      </c>
      <c r="BI6" s="35">
        <f t="shared" si="7"/>
        <v>275.42</v>
      </c>
      <c r="BJ6" s="35">
        <f t="shared" si="7"/>
        <v>259.41000000000003</v>
      </c>
      <c r="BK6" s="35">
        <f t="shared" si="7"/>
        <v>261.08</v>
      </c>
      <c r="BL6" s="35">
        <f t="shared" si="7"/>
        <v>241.49</v>
      </c>
      <c r="BM6" s="35">
        <f t="shared" si="7"/>
        <v>248.44</v>
      </c>
      <c r="BN6" s="35">
        <f t="shared" si="7"/>
        <v>244.85</v>
      </c>
      <c r="BO6" s="35">
        <f t="shared" si="7"/>
        <v>296.89</v>
      </c>
      <c r="BP6" s="34" t="str">
        <f>IF(BP7="","",IF(BP7="-","【-】","【"&amp;SUBSTITUTE(TEXT(BP7,"#,##0.00"),"-","△")&amp;"】"))</f>
        <v>【325.02】</v>
      </c>
      <c r="BQ6" s="35">
        <f>IF(BQ7="",NA(),BQ7)</f>
        <v>72.41</v>
      </c>
      <c r="BR6" s="35">
        <f t="shared" ref="BR6:BZ6" si="8">IF(BR7="",NA(),BR7)</f>
        <v>72.36</v>
      </c>
      <c r="BS6" s="35">
        <f t="shared" si="8"/>
        <v>69.819999999999993</v>
      </c>
      <c r="BT6" s="35">
        <f t="shared" si="8"/>
        <v>82.62</v>
      </c>
      <c r="BU6" s="35">
        <f t="shared" si="8"/>
        <v>81.92</v>
      </c>
      <c r="BV6" s="35">
        <f t="shared" si="8"/>
        <v>68.61</v>
      </c>
      <c r="BW6" s="35">
        <f t="shared" si="8"/>
        <v>65.7</v>
      </c>
      <c r="BX6" s="35">
        <f t="shared" si="8"/>
        <v>66.73</v>
      </c>
      <c r="BY6" s="35">
        <f t="shared" si="8"/>
        <v>64.78</v>
      </c>
      <c r="BZ6" s="35">
        <f t="shared" si="8"/>
        <v>63.06</v>
      </c>
      <c r="CA6" s="34" t="str">
        <f>IF(CA7="","",IF(CA7="-","【-】","【"&amp;SUBSTITUTE(TEXT(CA7,"#,##0.00"),"-","△")&amp;"】"))</f>
        <v>【60.61】</v>
      </c>
      <c r="CB6" s="35">
        <f>IF(CB7="",NA(),CB7)</f>
        <v>351.02</v>
      </c>
      <c r="CC6" s="35">
        <f t="shared" ref="CC6:CK6" si="9">IF(CC7="",NA(),CC7)</f>
        <v>369.34</v>
      </c>
      <c r="CD6" s="35">
        <f t="shared" si="9"/>
        <v>393.97</v>
      </c>
      <c r="CE6" s="35">
        <f t="shared" si="9"/>
        <v>345.95</v>
      </c>
      <c r="CF6" s="35">
        <f t="shared" si="9"/>
        <v>350.77</v>
      </c>
      <c r="CG6" s="35">
        <f t="shared" si="9"/>
        <v>241.18</v>
      </c>
      <c r="CH6" s="35">
        <f t="shared" si="9"/>
        <v>247.94</v>
      </c>
      <c r="CI6" s="35">
        <f t="shared" si="9"/>
        <v>241.29</v>
      </c>
      <c r="CJ6" s="35">
        <f t="shared" si="9"/>
        <v>250.21</v>
      </c>
      <c r="CK6" s="35">
        <f t="shared" si="9"/>
        <v>264.77</v>
      </c>
      <c r="CL6" s="34" t="str">
        <f>IF(CL7="","",IF(CL7="-","【-】","【"&amp;SUBSTITUTE(TEXT(CL7,"#,##0.00"),"-","△")&amp;"】"))</f>
        <v>【270.94】</v>
      </c>
      <c r="CM6" s="35" t="str">
        <f>IF(CM7="",NA(),CM7)</f>
        <v>-</v>
      </c>
      <c r="CN6" s="35">
        <f t="shared" ref="CN6:CV6" si="10">IF(CN7="",NA(),CN7)</f>
        <v>55.38</v>
      </c>
      <c r="CO6" s="35">
        <f t="shared" si="10"/>
        <v>54.03</v>
      </c>
      <c r="CP6" s="35">
        <f t="shared" si="10"/>
        <v>54.05</v>
      </c>
      <c r="CQ6" s="35">
        <f t="shared" si="10"/>
        <v>50.53</v>
      </c>
      <c r="CR6" s="35">
        <f t="shared" si="10"/>
        <v>53.84</v>
      </c>
      <c r="CS6" s="35">
        <f t="shared" si="10"/>
        <v>60.25</v>
      </c>
      <c r="CT6" s="35">
        <f t="shared" si="10"/>
        <v>61.94</v>
      </c>
      <c r="CU6" s="35">
        <f t="shared" si="10"/>
        <v>61.79</v>
      </c>
      <c r="CV6" s="35">
        <f t="shared" si="10"/>
        <v>59.94</v>
      </c>
      <c r="CW6" s="34" t="str">
        <f>IF(CW7="","",IF(CW7="-","【-】","【"&amp;SUBSTITUTE(TEXT(CW7,"#,##0.00"),"-","△")&amp;"】"))</f>
        <v>【57.80】</v>
      </c>
      <c r="CX6" s="35">
        <f>IF(CX7="",NA(),CX7)</f>
        <v>100</v>
      </c>
      <c r="CY6" s="35">
        <f t="shared" ref="CY6:DG6" si="11">IF(CY7="",NA(),CY7)</f>
        <v>100</v>
      </c>
      <c r="CZ6" s="35">
        <f t="shared" si="11"/>
        <v>100</v>
      </c>
      <c r="DA6" s="35">
        <f t="shared" si="11"/>
        <v>100</v>
      </c>
      <c r="DB6" s="35">
        <f t="shared" si="11"/>
        <v>100</v>
      </c>
      <c r="DC6" s="35">
        <f t="shared" si="11"/>
        <v>95.04</v>
      </c>
      <c r="DD6" s="35">
        <f t="shared" si="11"/>
        <v>95.26</v>
      </c>
      <c r="DE6" s="35">
        <f t="shared" si="11"/>
        <v>94.14</v>
      </c>
      <c r="DF6" s="35">
        <f t="shared" si="11"/>
        <v>92.44</v>
      </c>
      <c r="DG6" s="35">
        <f t="shared" si="11"/>
        <v>89.66</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52078</v>
      </c>
      <c r="D7" s="37">
        <v>47</v>
      </c>
      <c r="E7" s="37">
        <v>18</v>
      </c>
      <c r="F7" s="37">
        <v>0</v>
      </c>
      <c r="G7" s="37">
        <v>0</v>
      </c>
      <c r="H7" s="37" t="s">
        <v>97</v>
      </c>
      <c r="I7" s="37" t="s">
        <v>98</v>
      </c>
      <c r="J7" s="37" t="s">
        <v>99</v>
      </c>
      <c r="K7" s="37" t="s">
        <v>100</v>
      </c>
      <c r="L7" s="37" t="s">
        <v>101</v>
      </c>
      <c r="M7" s="37" t="s">
        <v>102</v>
      </c>
      <c r="N7" s="38" t="s">
        <v>103</v>
      </c>
      <c r="O7" s="38" t="s">
        <v>104</v>
      </c>
      <c r="P7" s="38">
        <v>10.48</v>
      </c>
      <c r="Q7" s="38">
        <v>100</v>
      </c>
      <c r="R7" s="38">
        <v>6620</v>
      </c>
      <c r="S7" s="38">
        <v>45349</v>
      </c>
      <c r="T7" s="38">
        <v>790.91</v>
      </c>
      <c r="U7" s="38">
        <v>57.34</v>
      </c>
      <c r="V7" s="38">
        <v>4712</v>
      </c>
      <c r="W7" s="38">
        <v>1.27</v>
      </c>
      <c r="X7" s="38">
        <v>3710.24</v>
      </c>
      <c r="Y7" s="38">
        <v>77.36</v>
      </c>
      <c r="Z7" s="38">
        <v>77.2</v>
      </c>
      <c r="AA7" s="38">
        <v>89.24</v>
      </c>
      <c r="AB7" s="38">
        <v>98.07</v>
      </c>
      <c r="AC7" s="38">
        <v>97.39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308.33</v>
      </c>
      <c r="BG7" s="38">
        <v>308.55</v>
      </c>
      <c r="BH7" s="38">
        <v>300.14</v>
      </c>
      <c r="BI7" s="38">
        <v>275.42</v>
      </c>
      <c r="BJ7" s="38">
        <v>259.41000000000003</v>
      </c>
      <c r="BK7" s="38">
        <v>261.08</v>
      </c>
      <c r="BL7" s="38">
        <v>241.49</v>
      </c>
      <c r="BM7" s="38">
        <v>248.44</v>
      </c>
      <c r="BN7" s="38">
        <v>244.85</v>
      </c>
      <c r="BO7" s="38">
        <v>296.89</v>
      </c>
      <c r="BP7" s="38">
        <v>325.02</v>
      </c>
      <c r="BQ7" s="38">
        <v>72.41</v>
      </c>
      <c r="BR7" s="38">
        <v>72.36</v>
      </c>
      <c r="BS7" s="38">
        <v>69.819999999999993</v>
      </c>
      <c r="BT7" s="38">
        <v>82.62</v>
      </c>
      <c r="BU7" s="38">
        <v>81.92</v>
      </c>
      <c r="BV7" s="38">
        <v>68.61</v>
      </c>
      <c r="BW7" s="38">
        <v>65.7</v>
      </c>
      <c r="BX7" s="38">
        <v>66.73</v>
      </c>
      <c r="BY7" s="38">
        <v>64.78</v>
      </c>
      <c r="BZ7" s="38">
        <v>63.06</v>
      </c>
      <c r="CA7" s="38">
        <v>60.61</v>
      </c>
      <c r="CB7" s="38">
        <v>351.02</v>
      </c>
      <c r="CC7" s="38">
        <v>369.34</v>
      </c>
      <c r="CD7" s="38">
        <v>393.97</v>
      </c>
      <c r="CE7" s="38">
        <v>345.95</v>
      </c>
      <c r="CF7" s="38">
        <v>350.77</v>
      </c>
      <c r="CG7" s="38">
        <v>241.18</v>
      </c>
      <c r="CH7" s="38">
        <v>247.94</v>
      </c>
      <c r="CI7" s="38">
        <v>241.29</v>
      </c>
      <c r="CJ7" s="38">
        <v>250.21</v>
      </c>
      <c r="CK7" s="38">
        <v>264.77</v>
      </c>
      <c r="CL7" s="38">
        <v>270.94</v>
      </c>
      <c r="CM7" s="38" t="s">
        <v>103</v>
      </c>
      <c r="CN7" s="38">
        <v>55.38</v>
      </c>
      <c r="CO7" s="38">
        <v>54.03</v>
      </c>
      <c r="CP7" s="38">
        <v>54.05</v>
      </c>
      <c r="CQ7" s="38">
        <v>50.53</v>
      </c>
      <c r="CR7" s="38">
        <v>53.84</v>
      </c>
      <c r="CS7" s="38">
        <v>60.25</v>
      </c>
      <c r="CT7" s="38">
        <v>61.94</v>
      </c>
      <c r="CU7" s="38">
        <v>61.79</v>
      </c>
      <c r="CV7" s="38">
        <v>59.94</v>
      </c>
      <c r="CW7" s="38">
        <v>57.8</v>
      </c>
      <c r="CX7" s="38">
        <v>100</v>
      </c>
      <c r="CY7" s="38">
        <v>100</v>
      </c>
      <c r="CZ7" s="38">
        <v>100</v>
      </c>
      <c r="DA7" s="38">
        <v>100</v>
      </c>
      <c r="DB7" s="38">
        <v>100</v>
      </c>
      <c r="DC7" s="38">
        <v>95.04</v>
      </c>
      <c r="DD7" s="38">
        <v>95.26</v>
      </c>
      <c r="DE7" s="38">
        <v>94.14</v>
      </c>
      <c r="DF7" s="38">
        <v>92.44</v>
      </c>
      <c r="DG7" s="38">
        <v>89.66</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103</v>
      </c>
      <c r="EF7" s="38" t="s">
        <v>103</v>
      </c>
      <c r="EG7" s="38" t="s">
        <v>103</v>
      </c>
      <c r="EH7" s="38" t="s">
        <v>103</v>
      </c>
      <c r="EI7" s="38" t="s">
        <v>103</v>
      </c>
      <c r="EJ7" s="38" t="s">
        <v>103</v>
      </c>
      <c r="EK7" s="38" t="s">
        <v>103</v>
      </c>
      <c r="EL7" s="38" t="s">
        <v>103</v>
      </c>
      <c r="EM7" s="38" t="s">
        <v>103</v>
      </c>
      <c r="EN7" s="38" t="s">
        <v>103</v>
      </c>
      <c r="EO7" s="38" t="s">
        <v>103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佳紀</cp:lastModifiedBy>
  <dcterms:created xsi:type="dcterms:W3CDTF">2019-12-05T05:28:05Z</dcterms:created>
  <dcterms:modified xsi:type="dcterms:W3CDTF">2020-01-21T01:10:56Z</dcterms:modified>
  <cp:category/>
</cp:coreProperties>
</file>