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生活排水係　2\65 経営比較分析表\R2.01.24 H30「経営比較分析表」の分析等について\【経営比較分析表】2018_052043_47_1718\"/>
    </mc:Choice>
  </mc:AlternateContent>
  <workbookProtection workbookAlgorithmName="SHA-512" workbookHashValue="+72OBZd4dIQKIX/kXYbKNgXOq/+YVIaJvQFSjW+rYSIXzoGlvJAeo7evB6duVObyRu1ptIsZoQrfFQjiinU/iA==" workbookSaltValue="00xF6swyS8pgmvZH+pYdM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I10" i="4"/>
  <c r="B10" i="4"/>
  <c r="BB8" i="4"/>
  <c r="AL8" i="4"/>
  <c r="AD8" i="4"/>
  <c r="P8" i="4"/>
  <c r="I8" i="4"/>
  <c r="B8" i="4"/>
  <c r="C10" i="5" l="1"/>
  <c r="D10" i="5"/>
  <c r="E10" i="5"/>
  <c r="B10" i="5"/>
</calcChain>
</file>

<file path=xl/sharedStrings.xml><?xml version="1.0" encoding="utf-8"?>
<sst xmlns="http://schemas.openxmlformats.org/spreadsheetml/2006/main" count="239" uniqueCount="114">
  <si>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</si>
  <si>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</si>
  <si>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</si>
  <si>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</si>
  <si>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</si>
  <si>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</si>
  <si>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</si>
  <si>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</si>
  <si>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</si>
  <si>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</si>
  <si>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</si>
  <si>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</si>
  <si>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</si>
  <si>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</si>
  <si>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</si>
  <si>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</si>
  <si>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</si>
  <si>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</si>
  <si>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</si>
  <si>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</si>
  <si>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</si>
  <si>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</si>
  <si>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</si>
  <si>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</si>
  <si>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</si>
  <si>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</si>
  <si>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</si>
  <si>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</si>
  <si>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</si>
  <si>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</si>
  <si>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</si>
  <si>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</si>
  <si>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</si>
  <si>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</si>
  <si>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</si>
  <si>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</si>
  <si>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</si>
  <si>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</si>
  <si>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</si>
  <si>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</si>
  <si>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</si>
  <si>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</si>
  <si>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</si>
  <si>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</si>
  <si>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</si>
  <si>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</si>
  <si>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</si>
  <si>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</si>
  <si>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</si>
  <si>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</si>
  <si>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</si>
  <si>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</si>
  <si>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</si>
  <si>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</si>
  <si>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</si>
  <si>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</si>
  <si>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</si>
  <si>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</si>
  <si>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</si>
  <si>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</si>
  <si>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</si>
  <si>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</si>
  <si>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</si>
  <si>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</si>
  <si>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</si>
  <si>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</si>
  <si>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</si>
  <si>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</si>
  <si>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</si>
  <si>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</si>
  <si>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</si>
  <si>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</si>
  <si>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</si>
  <si>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</si>
  <si>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</si>
  <si>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</si>
  <si>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</si>
  <si>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</si>
  <si>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</si>
  <si>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</si>
  <si>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</si>
  <si>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</si>
  <si>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</si>
  <si>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</si>
  <si>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</si>
  <si>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</si>
  <si>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</si>
  <si>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</si>
  <si>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</si>
  <si>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</si>
  <si>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</si>
  <si>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</si>
  <si>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</si>
  <si>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</si>
  <si>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</si>
  <si>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</si>
  <si>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</si>
  <si>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</si>
  <si>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</si>
  <si>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</si>
  <si>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</si>
  <si>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</si>
  <si>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</si>
  <si>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</si>
  <si>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</si>
  <si>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</si>
  <si>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</si>
  <si>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</si>
  <si>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</si>
  <si>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</si>
  <si>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</si>
  <si>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浄化槽の使用料の滞納対策強化および経常経費の徹底した削減に努め、効率的な資金管理を図る。</t>
    <phoneticPr fontId="4"/>
  </si>
  <si>
    <t xml:space="preserve"> 市町村設置型浄化槽については、平成21年度で新規設置を終了しており、現存する施設の維持管理が事業の主な内容となっているため、人口減少による収益減となったことで収益的収支比率は減少している。
　企業債残高対事業規模比率については、人口減少による使用料金の減少から類似団体平均値より高い数値となっている。
　新規加入が無く人口減少により料金収入の上乗せが難しく経費回収率については現状維持の状態となっている。
　設置している浄化槽の容量（大きさ）に対し、1世帯当たりの居住者数の減少（5人槽でも1～2人など）により、汚泥処理原価が増加傾向となっている。また、施設利用率についても、人口減少により低下している。
　水洗化率について、限りなく100％に近づいてきている。
　人口減少などで使用料収入だけでは賄いきれない状況にあることから、一般会計の繰出金を繰入れ、一般財源の使用用途の公平性を保つよう汚水に係る分に留める。
　使用料の滞納対策強化及び経常経費の徹底した削減に努め、効率的な資金管理を図る。</t>
    <rPh sb="63" eb="65">
      <t>ジンコウ</t>
    </rPh>
    <rPh sb="65" eb="67">
      <t>ゲンショウ</t>
    </rPh>
    <rPh sb="72" eb="73">
      <t>ゲン</t>
    </rPh>
    <rPh sb="97" eb="99">
      <t>キギョウ</t>
    </rPh>
    <rPh sb="99" eb="100">
      <t>サイ</t>
    </rPh>
    <rPh sb="100" eb="102">
      <t>ザンダカ</t>
    </rPh>
    <rPh sb="102" eb="103">
      <t>タイ</t>
    </rPh>
    <rPh sb="103" eb="105">
      <t>ジギョウ</t>
    </rPh>
    <rPh sb="105" eb="107">
      <t>キボ</t>
    </rPh>
    <rPh sb="107" eb="109">
      <t>ヒリツ</t>
    </rPh>
    <rPh sb="115" eb="117">
      <t>ジンコウ</t>
    </rPh>
    <rPh sb="117" eb="119">
      <t>ゲンショウ</t>
    </rPh>
    <rPh sb="122" eb="124">
      <t>シヨウ</t>
    </rPh>
    <rPh sb="124" eb="126">
      <t>リョウキン</t>
    </rPh>
    <rPh sb="127" eb="129">
      <t>ゲンショウ</t>
    </rPh>
    <rPh sb="131" eb="132">
      <t>ルイ</t>
    </rPh>
    <rPh sb="132" eb="133">
      <t>ニ</t>
    </rPh>
    <rPh sb="133" eb="135">
      <t>ダンタイ</t>
    </rPh>
    <rPh sb="135" eb="138">
      <t>ヘイキンチ</t>
    </rPh>
    <rPh sb="140" eb="141">
      <t>タカ</t>
    </rPh>
    <rPh sb="142" eb="144">
      <t>スウチ</t>
    </rPh>
    <phoneticPr fontId="4"/>
  </si>
  <si>
    <t>　浄化槽本体の経年劣化による破損等については、維持管理業者からの報告を受け修繕で対応している。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</si>
</sst>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FE8-40FC-86D6-1C63D750C9B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2FE8-40FC-86D6-1C63D750C9B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45.03</c:v>
                </c:pt>
                <c:pt idx="1">
                  <c:v>43.76</c:v>
                </c:pt>
                <c:pt idx="2">
                  <c:v>42.37</c:v>
                </c:pt>
                <c:pt idx="3">
                  <c:v>41.74</c:v>
                </c:pt>
                <c:pt idx="4">
                  <c:v>40.51</c:v>
                </c:pt>
              </c:numCache>
            </c:numRef>
          </c:val>
          <c:extLst>
            <c:ext xmlns:c16="http://schemas.microsoft.com/office/drawing/2014/chart" uri="{C3380CC4-5D6E-409C-BE32-E72D297353CC}">
              <c16:uniqueId val="{00000000-A791-4041-8D6D-B329933702E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53.84</c:v>
                </c:pt>
                <c:pt idx="1">
                  <c:v>60.25</c:v>
                </c:pt>
                <c:pt idx="2">
                  <c:v>61.94</c:v>
                </c:pt>
                <c:pt idx="3">
                  <c:v>61.79</c:v>
                </c:pt>
                <c:pt idx="4">
                  <c:v>59.94</c:v>
                </c:pt>
              </c:numCache>
            </c:numRef>
          </c:val>
          <c:smooth val="0"/>
          <c:extLst>
            <c:ext xmlns:c16="http://schemas.microsoft.com/office/drawing/2014/chart" uri="{C3380CC4-5D6E-409C-BE32-E72D297353CC}">
              <c16:uniqueId val="{00000001-A791-4041-8D6D-B329933702E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99.81</c:v>
                </c:pt>
                <c:pt idx="1">
                  <c:v>99.81</c:v>
                </c:pt>
                <c:pt idx="2">
                  <c:v>99.81</c:v>
                </c:pt>
                <c:pt idx="3">
                  <c:v>99.8</c:v>
                </c:pt>
                <c:pt idx="4">
                  <c:v>99.79</c:v>
                </c:pt>
              </c:numCache>
            </c:numRef>
          </c:val>
          <c:extLst>
            <c:ext xmlns:c16="http://schemas.microsoft.com/office/drawing/2014/chart" uri="{C3380CC4-5D6E-409C-BE32-E72D297353CC}">
              <c16:uniqueId val="{00000000-6FB3-4957-AC54-0C198964308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95.04</c:v>
                </c:pt>
                <c:pt idx="1">
                  <c:v>95.26</c:v>
                </c:pt>
                <c:pt idx="2">
                  <c:v>94.14</c:v>
                </c:pt>
                <c:pt idx="3">
                  <c:v>92.44</c:v>
                </c:pt>
                <c:pt idx="4">
                  <c:v>89.66</c:v>
                </c:pt>
              </c:numCache>
            </c:numRef>
          </c:val>
          <c:smooth val="0"/>
          <c:extLst>
            <c:ext xmlns:c16="http://schemas.microsoft.com/office/drawing/2014/chart" uri="{C3380CC4-5D6E-409C-BE32-E72D297353CC}">
              <c16:uniqueId val="{00000001-6FB3-4957-AC54-0C198964308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92.71</c:v>
                </c:pt>
                <c:pt idx="1">
                  <c:v>90.99</c:v>
                </c:pt>
                <c:pt idx="2">
                  <c:v>90.52</c:v>
                </c:pt>
                <c:pt idx="3">
                  <c:v>100</c:v>
                </c:pt>
                <c:pt idx="4">
                  <c:v>99.73</c:v>
                </c:pt>
              </c:numCache>
            </c:numRef>
          </c:val>
          <c:extLst>
            <c:ext xmlns:c16="http://schemas.microsoft.com/office/drawing/2014/chart" uri="{C3380CC4-5D6E-409C-BE32-E72D297353CC}">
              <c16:uniqueId val="{00000000-5FE3-4B97-9E03-AF5F632CBC1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FE3-4B97-9E03-AF5F632CBC1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726-43FC-A2E6-221D286B881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726-43FC-A2E6-221D286B881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6E7-4905-A2A1-A68E7E9F325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6E7-4905-A2A1-A68E7E9F325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FB0-43ED-83E1-9E84BC8457B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FB0-43ED-83E1-9E84BC8457B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A8A-459C-8509-CA7D901FA27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A8A-459C-8509-CA7D901FA27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489.95</c:v>
                </c:pt>
                <c:pt idx="1">
                  <c:v>331.17</c:v>
                </c:pt>
                <c:pt idx="2">
                  <c:v>334.6</c:v>
                </c:pt>
                <c:pt idx="3">
                  <c:v>329.17</c:v>
                </c:pt>
                <c:pt idx="4">
                  <c:v>329.51</c:v>
                </c:pt>
              </c:numCache>
            </c:numRef>
          </c:val>
          <c:extLst>
            <c:ext xmlns:c16="http://schemas.microsoft.com/office/drawing/2014/chart" uri="{C3380CC4-5D6E-409C-BE32-E72D297353CC}">
              <c16:uniqueId val="{00000000-69FF-402D-A00B-91A8CC7B129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261.08</c:v>
                </c:pt>
                <c:pt idx="1">
                  <c:v>241.49</c:v>
                </c:pt>
                <c:pt idx="2">
                  <c:v>248.44</c:v>
                </c:pt>
                <c:pt idx="3">
                  <c:v>244.85</c:v>
                </c:pt>
                <c:pt idx="4">
                  <c:v>296.89</c:v>
                </c:pt>
              </c:numCache>
            </c:numRef>
          </c:val>
          <c:smooth val="0"/>
          <c:extLst>
            <c:ext xmlns:c16="http://schemas.microsoft.com/office/drawing/2014/chart" uri="{C3380CC4-5D6E-409C-BE32-E72D297353CC}">
              <c16:uniqueId val="{00000001-69FF-402D-A00B-91A8CC7B129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53.17</c:v>
                </c:pt>
                <c:pt idx="1">
                  <c:v>51.37</c:v>
                </c:pt>
                <c:pt idx="2">
                  <c:v>49.9</c:v>
                </c:pt>
                <c:pt idx="3">
                  <c:v>58.89</c:v>
                </c:pt>
                <c:pt idx="4">
                  <c:v>59.71</c:v>
                </c:pt>
              </c:numCache>
            </c:numRef>
          </c:val>
          <c:extLst>
            <c:ext xmlns:c16="http://schemas.microsoft.com/office/drawing/2014/chart" uri="{C3380CC4-5D6E-409C-BE32-E72D297353CC}">
              <c16:uniqueId val="{00000000-75F9-412B-95E0-471A5D77F88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68.61</c:v>
                </c:pt>
                <c:pt idx="1">
                  <c:v>65.7</c:v>
                </c:pt>
                <c:pt idx="2">
                  <c:v>66.73</c:v>
                </c:pt>
                <c:pt idx="3">
                  <c:v>64.78</c:v>
                </c:pt>
                <c:pt idx="4">
                  <c:v>63.06</c:v>
                </c:pt>
              </c:numCache>
            </c:numRef>
          </c:val>
          <c:smooth val="0"/>
          <c:extLst>
            <c:ext xmlns:c16="http://schemas.microsoft.com/office/drawing/2014/chart" uri="{C3380CC4-5D6E-409C-BE32-E72D297353CC}">
              <c16:uniqueId val="{00000001-75F9-412B-95E0-471A5D77F88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303.33</c:v>
                </c:pt>
                <c:pt idx="1">
                  <c:v>321.87</c:v>
                </c:pt>
                <c:pt idx="2">
                  <c:v>329.25</c:v>
                </c:pt>
                <c:pt idx="3">
                  <c:v>280.2</c:v>
                </c:pt>
                <c:pt idx="4">
                  <c:v>276.02</c:v>
                </c:pt>
              </c:numCache>
            </c:numRef>
          </c:val>
          <c:extLst>
            <c:ext xmlns:c16="http://schemas.microsoft.com/office/drawing/2014/chart" uri="{C3380CC4-5D6E-409C-BE32-E72D297353CC}">
              <c16:uniqueId val="{00000000-B5FF-4FA8-A6FC-A677398D132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241.18</c:v>
                </c:pt>
                <c:pt idx="1">
                  <c:v>247.94</c:v>
                </c:pt>
                <c:pt idx="2">
                  <c:v>241.29</c:v>
                </c:pt>
                <c:pt idx="3">
                  <c:v>250.21</c:v>
                </c:pt>
                <c:pt idx="4">
                  <c:v>264.77</c:v>
                </c:pt>
              </c:numCache>
            </c:numRef>
          </c:val>
          <c:smooth val="0"/>
          <c:extLst>
            <c:ext xmlns:c16="http://schemas.microsoft.com/office/drawing/2014/chart" uri="{C3380CC4-5D6E-409C-BE32-E72D297353CC}">
              <c16:uniqueId val="{00000001-B5FF-4FA8-A6FC-A677398D132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大館市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K2</v>
      </c>
      <c r="X8" s="71"/>
      <c r="Y8" s="71"/>
      <c r="Z8" s="71"/>
      <c r="AA8" s="71"/>
      <c r="AB8" s="71"/>
      <c r="AC8" s="71"/>
      <c r="AD8" s="72" t="str">
        <f>データ!$M$6</f>
        <v>非設置</v>
      </c>
      <c r="AE8" s="72"/>
      <c r="AF8" s="72"/>
      <c r="AG8" s="72"/>
      <c r="AH8" s="72"/>
      <c r="AI8" s="72"/>
      <c r="AJ8" s="72"/>
      <c r="AK8" s="3"/>
      <c r="AL8" s="68">
        <f>データ!S6</f>
        <v>72623</v>
      </c>
      <c r="AM8" s="68"/>
      <c r="AN8" s="68"/>
      <c r="AO8" s="68"/>
      <c r="AP8" s="68"/>
      <c r="AQ8" s="68"/>
      <c r="AR8" s="68"/>
      <c r="AS8" s="68"/>
      <c r="AT8" s="67">
        <f>データ!T6</f>
        <v>913.22</v>
      </c>
      <c r="AU8" s="67"/>
      <c r="AV8" s="67"/>
      <c r="AW8" s="67"/>
      <c r="AX8" s="67"/>
      <c r="AY8" s="67"/>
      <c r="AZ8" s="67"/>
      <c r="BA8" s="67"/>
      <c r="BB8" s="67">
        <f>データ!U6</f>
        <v>79.52</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1.31</v>
      </c>
      <c r="Q10" s="67"/>
      <c r="R10" s="67"/>
      <c r="S10" s="67"/>
      <c r="T10" s="67"/>
      <c r="U10" s="67"/>
      <c r="V10" s="67"/>
      <c r="W10" s="67">
        <f>データ!Q6</f>
        <v>100</v>
      </c>
      <c r="X10" s="67"/>
      <c r="Y10" s="67"/>
      <c r="Z10" s="67"/>
      <c r="AA10" s="67"/>
      <c r="AB10" s="67"/>
      <c r="AC10" s="67"/>
      <c r="AD10" s="68">
        <f>データ!R6</f>
        <v>2808</v>
      </c>
      <c r="AE10" s="68"/>
      <c r="AF10" s="68"/>
      <c r="AG10" s="68"/>
      <c r="AH10" s="68"/>
      <c r="AI10" s="68"/>
      <c r="AJ10" s="68"/>
      <c r="AK10" s="2"/>
      <c r="AL10" s="68">
        <f>データ!V6</f>
        <v>941</v>
      </c>
      <c r="AM10" s="68"/>
      <c r="AN10" s="68"/>
      <c r="AO10" s="68"/>
      <c r="AP10" s="68"/>
      <c r="AQ10" s="68"/>
      <c r="AR10" s="68"/>
      <c r="AS10" s="68"/>
      <c r="AT10" s="67">
        <f>データ!W6</f>
        <v>0.83</v>
      </c>
      <c r="AU10" s="67"/>
      <c r="AV10" s="67"/>
      <c r="AW10" s="67"/>
      <c r="AX10" s="67"/>
      <c r="AY10" s="67"/>
      <c r="AZ10" s="67"/>
      <c r="BA10" s="67"/>
      <c r="BB10" s="67">
        <f>データ!X6</f>
        <v>1133.73</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113</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111</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【325.02】</v>
      </c>
      <c r="I86" s="26" t="str">
        <f>データ!CA6</f>
        <v>【60.61】</v>
      </c>
      <c r="J86" s="26" t="str">
        <f>データ!CL6</f>
        <v>【270.94】</v>
      </c>
      <c r="K86" s="26" t="str">
        <f>データ!CW6</f>
        <v>【57.80】</v>
      </c>
      <c r="L86" s="26" t="str">
        <f>データ!DH6</f>
        <v>【78.90】</v>
      </c>
      <c r="M86" s="26" t="s">
        <v>44</v>
      </c>
      <c r="N86" s="26" t="s">
        <v>44</v>
      </c>
      <c r="O86" s="26" t="str">
        <f>データ!EO6</f>
        <v>【-】</v>
      </c>
    </row>
  </sheetData>
  <sheetProtection algorithmName="SHA-512" hashValue="B27de1YziYN3lywtwTw8VXMRk3T6ki+Rhu2G+qhHIriO+9/YLeyhDjilYi3udDZ9nbSjaZfnNwb5QenOKMcfDw==" saltValue="aTRQhemFy+yVjVm3tcdxo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52043</v>
      </c>
      <c r="D6" s="33">
        <f t="shared" si="3"/>
        <v>47</v>
      </c>
      <c r="E6" s="33">
        <f t="shared" si="3"/>
        <v>18</v>
      </c>
      <c r="F6" s="33">
        <f t="shared" si="3"/>
        <v>0</v>
      </c>
      <c r="G6" s="33">
        <f t="shared" si="3"/>
        <v>0</v>
      </c>
      <c r="H6" s="33" t="str">
        <f t="shared" si="3"/>
        <v>秋田県　大館市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1.31</v>
      </c>
      <c r="Q6" s="34">
        <f t="shared" si="3"/>
        <v>100</v>
      </c>
      <c r="R6" s="34">
        <f t="shared" si="3"/>
        <v>2808</v>
      </c>
      <c r="S6" s="34">
        <f t="shared" si="3"/>
        <v>72623</v>
      </c>
      <c r="T6" s="34">
        <f t="shared" si="3"/>
        <v>913.22</v>
      </c>
      <c r="U6" s="34">
        <f t="shared" si="3"/>
        <v>79.52</v>
      </c>
      <c r="V6" s="34">
        <f t="shared" si="3"/>
        <v>941</v>
      </c>
      <c r="W6" s="34">
        <f t="shared" si="3"/>
        <v>0.83</v>
      </c>
      <c r="X6" s="34">
        <f t="shared" si="3"/>
        <v>1133.73</v>
      </c>
      <c r="Y6" s="35">
        <f>IF(Y7="",NA(),Y7)</f>
        <v>92.71</v>
      </c>
      <c r="Z6" s="35">
        <f t="shared" ref="Z6:AH6" si="4">IF(Z7="",NA(),Z7)</f>
        <v>90.99</v>
      </c>
      <c r="AA6" s="35">
        <f t="shared" si="4"/>
        <v>90.52</v>
      </c>
      <c r="AB6" s="35">
        <f t="shared" si="4"/>
        <v>100</v>
      </c>
      <c r="AC6" s="35">
        <f t="shared" si="4"/>
        <v>99.73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489.95</v>
      </c>
      <c r="BG6" s="35">
        <f t="shared" ref="BG6:BO6" si="7">IF(BG7="",NA(),BG7)</f>
        <v>331.17</v>
      </c>
      <c r="BH6" s="35">
        <f t="shared" si="7"/>
        <v>334.6</v>
      </c>
      <c r="BI6" s="35">
        <f t="shared" si="7"/>
        <v>329.17</v>
      </c>
      <c r="BJ6" s="35">
        <f t="shared" si="7"/>
        <v>329.51</v>
      </c>
      <c r="BK6" s="35">
        <f t="shared" si="7"/>
        <v>261.08</v>
      </c>
      <c r="BL6" s="35">
        <f t="shared" si="7"/>
        <v>241.49</v>
      </c>
      <c r="BM6" s="35">
        <f t="shared" si="7"/>
        <v>248.44</v>
      </c>
      <c r="BN6" s="35">
        <f t="shared" si="7"/>
        <v>244.85</v>
      </c>
      <c r="BO6" s="35">
        <f t="shared" si="7"/>
        <v>296.89</v>
      </c>
      <c r="BP6" s="34" t="str">
        <f>IF(BP7="","",IF(BP7="-","【-】","【"&amp;SUBSTITUTE(TEXT(BP7,"#,##0.00"),"-","△")&amp;"】"))</f>
        <v>【325.02】</v>
      </c>
      <c r="BQ6" s="35">
        <f>IF(BQ7="",NA(),BQ7)</f>
        <v>53.17</v>
      </c>
      <c r="BR6" s="35">
        <f t="shared" ref="BR6:BZ6" si="8">IF(BR7="",NA(),BR7)</f>
        <v>51.37</v>
      </c>
      <c r="BS6" s="35">
        <f t="shared" si="8"/>
        <v>49.9</v>
      </c>
      <c r="BT6" s="35">
        <f t="shared" si="8"/>
        <v>58.89</v>
      </c>
      <c r="BU6" s="35">
        <f t="shared" si="8"/>
        <v>59.71</v>
      </c>
      <c r="BV6" s="35">
        <f t="shared" si="8"/>
        <v>68.61</v>
      </c>
      <c r="BW6" s="35">
        <f t="shared" si="8"/>
        <v>65.7</v>
      </c>
      <c r="BX6" s="35">
        <f t="shared" si="8"/>
        <v>66.73</v>
      </c>
      <c r="BY6" s="35">
        <f t="shared" si="8"/>
        <v>64.78</v>
      </c>
      <c r="BZ6" s="35">
        <f t="shared" si="8"/>
        <v>63.06</v>
      </c>
      <c r="CA6" s="34" t="str">
        <f>IF(CA7="","",IF(CA7="-","【-】","【"&amp;SUBSTITUTE(TEXT(CA7,"#,##0.00"),"-","△")&amp;"】"))</f>
        <v>【60.61】</v>
      </c>
      <c r="CB6" s="35">
        <f>IF(CB7="",NA(),CB7)</f>
        <v>303.33</v>
      </c>
      <c r="CC6" s="35">
        <f t="shared" ref="CC6:CK6" si="9">IF(CC7="",NA(),CC7)</f>
        <v>321.87</v>
      </c>
      <c r="CD6" s="35">
        <f t="shared" si="9"/>
        <v>329.25</v>
      </c>
      <c r="CE6" s="35">
        <f t="shared" si="9"/>
        <v>280.2</v>
      </c>
      <c r="CF6" s="35">
        <f t="shared" si="9"/>
        <v>276.02</v>
      </c>
      <c r="CG6" s="35">
        <f t="shared" si="9"/>
        <v>241.18</v>
      </c>
      <c r="CH6" s="35">
        <f t="shared" si="9"/>
        <v>247.94</v>
      </c>
      <c r="CI6" s="35">
        <f t="shared" si="9"/>
        <v>241.29</v>
      </c>
      <c r="CJ6" s="35">
        <f t="shared" si="9"/>
        <v>250.21</v>
      </c>
      <c r="CK6" s="35">
        <f t="shared" si="9"/>
        <v>264.77</v>
      </c>
      <c r="CL6" s="34" t="str">
        <f>IF(CL7="","",IF(CL7="-","【-】","【"&amp;SUBSTITUTE(TEXT(CL7,"#,##0.00"),"-","△")&amp;"】"))</f>
        <v>【270.94】</v>
      </c>
      <c r="CM6" s="35">
        <f>IF(CM7="",NA(),CM7)</f>
        <v>45.03</v>
      </c>
      <c r="CN6" s="35">
        <f t="shared" ref="CN6:CV6" si="10">IF(CN7="",NA(),CN7)</f>
        <v>43.76</v>
      </c>
      <c r="CO6" s="35">
        <f t="shared" si="10"/>
        <v>42.37</v>
      </c>
      <c r="CP6" s="35">
        <f t="shared" si="10"/>
        <v>41.74</v>
      </c>
      <c r="CQ6" s="35">
        <f t="shared" si="10"/>
        <v>40.51</v>
      </c>
      <c r="CR6" s="35">
        <f t="shared" si="10"/>
        <v>53.84</v>
      </c>
      <c r="CS6" s="35">
        <f t="shared" si="10"/>
        <v>60.25</v>
      </c>
      <c r="CT6" s="35">
        <f t="shared" si="10"/>
        <v>61.94</v>
      </c>
      <c r="CU6" s="35">
        <f t="shared" si="10"/>
        <v>61.79</v>
      </c>
      <c r="CV6" s="35">
        <f t="shared" si="10"/>
        <v>59.94</v>
      </c>
      <c r="CW6" s="34" t="str">
        <f>IF(CW7="","",IF(CW7="-","【-】","【"&amp;SUBSTITUTE(TEXT(CW7,"#,##0.00"),"-","△")&amp;"】"))</f>
        <v>【57.80】</v>
      </c>
      <c r="CX6" s="35">
        <f>IF(CX7="",NA(),CX7)</f>
        <v>99.81</v>
      </c>
      <c r="CY6" s="35">
        <f t="shared" ref="CY6:DG6" si="11">IF(CY7="",NA(),CY7)</f>
        <v>99.81</v>
      </c>
      <c r="CZ6" s="35">
        <f t="shared" si="11"/>
        <v>99.81</v>
      </c>
      <c r="DA6" s="35">
        <f t="shared" si="11"/>
        <v>99.8</v>
      </c>
      <c r="DB6" s="35">
        <f t="shared" si="11"/>
        <v>99.79</v>
      </c>
      <c r="DC6" s="35">
        <f t="shared" si="11"/>
        <v>95.04</v>
      </c>
      <c r="DD6" s="35">
        <f t="shared" si="11"/>
        <v>95.26</v>
      </c>
      <c r="DE6" s="35">
        <f t="shared" si="11"/>
        <v>94.14</v>
      </c>
      <c r="DF6" s="35">
        <f t="shared" si="11"/>
        <v>92.44</v>
      </c>
      <c r="DG6" s="35">
        <f t="shared" si="11"/>
        <v>89.66</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52043</v>
      </c>
      <c r="D7" s="37">
        <v>47</v>
      </c>
      <c r="E7" s="37">
        <v>18</v>
      </c>
      <c r="F7" s="37">
        <v>0</v>
      </c>
      <c r="G7" s="37">
        <v>0</v>
      </c>
      <c r="H7" s="37" t="s">
        <v>98</v>
      </c>
      <c r="I7" s="37" t="s">
        <v>99</v>
      </c>
      <c r="J7" s="37" t="s">
        <v>100</v>
      </c>
      <c r="K7" s="37" t="s">
        <v>101</v>
      </c>
      <c r="L7" s="37" t="s">
        <v>102</v>
      </c>
      <c r="M7" s="37" t="s">
        <v>103</v>
      </c>
      <c r="N7" s="38" t="s">
        <v>104</v>
      </c>
      <c r="O7" s="38" t="s">
        <v>105</v>
      </c>
      <c r="P7" s="38">
        <v>1.31</v>
      </c>
      <c r="Q7" s="38">
        <v>100</v>
      </c>
      <c r="R7" s="38">
        <v>2808</v>
      </c>
      <c r="S7" s="38">
        <v>72623</v>
      </c>
      <c r="T7" s="38">
        <v>913.22</v>
      </c>
      <c r="U7" s="38">
        <v>79.52</v>
      </c>
      <c r="V7" s="38">
        <v>941</v>
      </c>
      <c r="W7" s="38">
        <v>0.83</v>
      </c>
      <c r="X7" s="38">
        <v>1133.73</v>
      </c>
      <c r="Y7" s="38">
        <v>92.71</v>
      </c>
      <c r="Z7" s="38">
        <v>90.99</v>
      </c>
      <c r="AA7" s="38">
        <v>90.52</v>
      </c>
      <c r="AB7" s="38">
        <v>100</v>
      </c>
      <c r="AC7" s="38">
        <v>99.73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489.95</v>
      </c>
      <c r="BG7" s="38">
        <v>331.17</v>
      </c>
      <c r="BH7" s="38">
        <v>334.6</v>
      </c>
      <c r="BI7" s="38">
        <v>329.17</v>
      </c>
      <c r="BJ7" s="38">
        <v>329.51</v>
      </c>
      <c r="BK7" s="38">
        <v>261.08</v>
      </c>
      <c r="BL7" s="38">
        <v>241.49</v>
      </c>
      <c r="BM7" s="38">
        <v>248.44</v>
      </c>
      <c r="BN7" s="38">
        <v>244.85</v>
      </c>
      <c r="BO7" s="38">
        <v>296.89</v>
      </c>
      <c r="BP7" s="38">
        <v>325.02</v>
      </c>
      <c r="BQ7" s="38">
        <v>53.17</v>
      </c>
      <c r="BR7" s="38">
        <v>51.37</v>
      </c>
      <c r="BS7" s="38">
        <v>49.9</v>
      </c>
      <c r="BT7" s="38">
        <v>58.89</v>
      </c>
      <c r="BU7" s="38">
        <v>59.71</v>
      </c>
      <c r="BV7" s="38">
        <v>68.61</v>
      </c>
      <c r="BW7" s="38">
        <v>65.7</v>
      </c>
      <c r="BX7" s="38">
        <v>66.73</v>
      </c>
      <c r="BY7" s="38">
        <v>64.78</v>
      </c>
      <c r="BZ7" s="38">
        <v>63.06</v>
      </c>
      <c r="CA7" s="38">
        <v>60.61</v>
      </c>
      <c r="CB7" s="38">
        <v>303.33</v>
      </c>
      <c r="CC7" s="38">
        <v>321.87</v>
      </c>
      <c r="CD7" s="38">
        <v>329.25</v>
      </c>
      <c r="CE7" s="38">
        <v>280.2</v>
      </c>
      <c r="CF7" s="38">
        <v>276.02</v>
      </c>
      <c r="CG7" s="38">
        <v>241.18</v>
      </c>
      <c r="CH7" s="38">
        <v>247.94</v>
      </c>
      <c r="CI7" s="38">
        <v>241.29</v>
      </c>
      <c r="CJ7" s="38">
        <v>250.21</v>
      </c>
      <c r="CK7" s="38">
        <v>264.77</v>
      </c>
      <c r="CL7" s="38">
        <v>270.94</v>
      </c>
      <c r="CM7" s="38">
        <v>45.03</v>
      </c>
      <c r="CN7" s="38">
        <v>43.76</v>
      </c>
      <c r="CO7" s="38">
        <v>42.37</v>
      </c>
      <c r="CP7" s="38">
        <v>41.74</v>
      </c>
      <c r="CQ7" s="38">
        <v>40.51</v>
      </c>
      <c r="CR7" s="38">
        <v>53.84</v>
      </c>
      <c r="CS7" s="38">
        <v>60.25</v>
      </c>
      <c r="CT7" s="38">
        <v>61.94</v>
      </c>
      <c r="CU7" s="38">
        <v>61.79</v>
      </c>
      <c r="CV7" s="38">
        <v>59.94</v>
      </c>
      <c r="CW7" s="38">
        <v>57.8</v>
      </c>
      <c r="CX7" s="38">
        <v>99.81</v>
      </c>
      <c r="CY7" s="38">
        <v>99.81</v>
      </c>
      <c r="CZ7" s="38">
        <v>99.81</v>
      </c>
      <c r="DA7" s="38">
        <v>99.8</v>
      </c>
      <c r="DB7" s="38">
        <v>99.79</v>
      </c>
      <c r="DC7" s="38">
        <v>95.04</v>
      </c>
      <c r="DD7" s="38">
        <v>95.26</v>
      </c>
      <c r="DE7" s="38">
        <v>94.14</v>
      </c>
      <c r="DF7" s="38">
        <v>92.44</v>
      </c>
      <c r="DG7" s="38">
        <v>89.66</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CL6139</cp:lastModifiedBy>
  <dcterms:created xsi:type="dcterms:W3CDTF">2019-12-05T05:28:04Z</dcterms:created>
  <dcterms:modified xsi:type="dcterms:W3CDTF">2020-01-17T05:32:22Z</dcterms:modified>
  <cp:category/>
</cp:coreProperties>
</file>