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1\2020_【財政課／0121〆】経営比較分析表の作成について\04　回答\"/>
    </mc:Choice>
  </mc:AlternateContent>
  <workbookProtection workbookAlgorithmName="SHA-512" workbookHashValue="qCqmoxuP9DfKvJ5kU4cfKpI37TpSSdsWABbL4Y6BYOQ8F80xJAqw6OQQD7j1/AagNscxNMynk6NrH8xXaoZtwg==" workbookSaltValue="Znx/W7jm7yycILRut/+da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<sst xmlns="http://schemas.openxmlformats.org/spreadsheetml/2006/main" count="223" uniqueCount="110">
  <si>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</si>
  <si>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</si>
  <si>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</si>
  <si>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</si>
  <si>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</si>
  <si>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</si>
  <si>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</si>
  <si>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</si>
  <si>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</si>
  <si>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</si>
  <si>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</si>
  <si>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</si>
  <si>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</si>
  <si>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</si>
  <si>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</si>
  <si>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</si>
  <si>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</si>
  <si>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</si>
  <si>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</si>
  <si>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</si>
  <si>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</si>
  <si>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</si>
  <si>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</si>
  <si>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</si>
  <si>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</si>
  <si>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</si>
  <si>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</si>
  <si>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</si>
  <si>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</si>
  <si>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</si>
  <si>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</si>
  <si>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</si>
  <si>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</si>
  <si>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</si>
  <si>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</si>
  <si>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</si>
  <si>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</si>
  <si>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</si>
  <si>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</si>
  <si>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</si>
  <si>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</si>
  <si>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</si>
  <si>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</si>
  <si>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</si>
  <si>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</si>
  <si>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</si>
  <si>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</si>
  <si>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</si>
  <si>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</si>
  <si>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</si>
  <si>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</si>
  <si>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</si>
  <si>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</si>
  <si>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</si>
  <si>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</si>
  <si>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</si>
  <si>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</si>
  <si>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</si>
  <si>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</si>
  <si>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</si>
  <si>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</si>
  <si>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</si>
  <si>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</si>
  <si>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</si>
  <si>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</si>
  <si>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</si>
  <si>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</si>
  <si>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</si>
  <si>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</si>
  <si>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</si>
  <si>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</si>
  <si>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</si>
  <si>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</si>
  <si>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</si>
  <si>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</si>
  <si>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</si>
  <si>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</si>
  <si>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</si>
  <si>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</si>
  <si>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</si>
  <si>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</si>
  <si>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</si>
  <si>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</si>
  <si>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</si>
  <si>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</si>
  <si>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</si>
  <si>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</si>
  <si>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</si>
  <si>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</si>
  <si>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</si>
  <si>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</si>
  <si>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</si>
  <si>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</si>
  <si>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</si>
  <si>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</si>
  <si>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</si>
  <si>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</si>
  <si>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</si>
  <si>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</si>
  <si>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</si>
  <si>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</si>
  <si>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</si>
  <si>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</si>
  <si>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</si>
  <si>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</si>
  <si>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</si>
  <si>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</si>
  <si>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経営に関する指標から、健全経営とはなっていないと判断される。
　今後、人口減による使用料収入の減少や、施設の更新需要の増加など、経営環境はさらに厳しくなることが見込まれるため、水洗化の促進やこれまで以上の事業運営の効率化を図る必要がある。</t>
    <phoneticPr fontId="4"/>
  </si>
  <si>
    <r>
      <t>　経費回収率が100%未満となっており公費負担分を除く汚水処理費を下水道使用料で回収できていないほか、未普及地域への整備により減価償却費が増加しているため、経常収支比率が100%未満になり、累積欠損金比率が増加している。
　流動比率は</t>
    </r>
    <r>
      <rPr>
        <sz val="11"/>
        <color theme="1"/>
        <rFont val="ＭＳ ゴシック"/>
        <family val="3"/>
        <charset val="128"/>
      </rPr>
      <t>100%を下回っているが、流動資産の増加および流動負債の減少により改善している。
　企業債残高対事業費規模比率については、未普及地域への整備を進めており、全国平均や類似団体と比較して高い値となっている。
　整備済み地域の接続により下水道使用料および処理水量、有収水量が増加したが、前年度と比較して汚水処理費が増加したことから、経費回収率が低下し、汚水処理原価が増加している。
　水洗化率については、全国平均や</t>
    </r>
    <r>
      <rPr>
        <sz val="11"/>
        <rFont val="ＭＳ ゴシック"/>
        <family val="3"/>
        <charset val="128"/>
      </rPr>
      <t>類似団体に比べ低い値であることから、水洗化を促進するための取り組みが必要である。</t>
    </r>
    <rPh sb="135" eb="137">
      <t>ゾウカ</t>
    </rPh>
    <rPh sb="140" eb="142">
      <t>リュウドウ</t>
    </rPh>
    <rPh sb="142" eb="144">
      <t>フサイ</t>
    </rPh>
    <rPh sb="145" eb="147">
      <t>ゲンショウ</t>
    </rPh>
    <rPh sb="150" eb="152">
      <t>カイゼン</t>
    </rPh>
    <rPh sb="178" eb="179">
      <t>ミ</t>
    </rPh>
    <rPh sb="179" eb="181">
      <t>フキュウ</t>
    </rPh>
    <rPh sb="181" eb="183">
      <t>チイキ</t>
    </rPh>
    <rPh sb="265" eb="267">
      <t>オスイ</t>
    </rPh>
    <rPh sb="267" eb="270">
      <t>ショリヒ</t>
    </rPh>
    <rPh sb="271" eb="273">
      <t>ゾウカ</t>
    </rPh>
    <rPh sb="280" eb="282">
      <t>ケイヒ</t>
    </rPh>
    <rPh sb="282" eb="285">
      <t>カイシュウリツ</t>
    </rPh>
    <rPh sb="286" eb="288">
      <t>テイカ</t>
    </rPh>
    <rPh sb="297" eb="299">
      <t>ゾウカ</t>
    </rPh>
    <rPh sb="350" eb="351">
      <t>ト</t>
    </rPh>
    <rPh sb="352" eb="353">
      <t>ク</t>
    </rPh>
    <phoneticPr fontId="4"/>
  </si>
  <si>
    <t>　施設全体の老朽化は進んでいるが、現時点で、法定耐用年数を超過した施設はない。</t>
    <rPh sb="6" eb="9">
      <t>ロウキュウカ</t>
    </rPh>
    <rPh sb="10" eb="11">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</si>
</sst>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EE-474E-AFCF-88E1F134AB76}"/>
            </c:ext>
          </c:extLst>
        </c:ser>
        <c:dLbls>
          <c:showLegendKey val="0"/>
          <c:showVal val="0"/>
          <c:showCatName val="0"/>
          <c:showSerName val="0"/>
          <c:showPercent val="0"/>
          <c:showBubbleSize val="0"/>
        </c:dLbls>
        <c:gapWidth val="150"/>
        <c:axId val="352388528"/>
        <c:axId val="459915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57EE-474E-AFCF-88E1F134AB76}"/>
            </c:ext>
          </c:extLst>
        </c:ser>
        <c:dLbls>
          <c:showLegendKey val="0"/>
          <c:showVal val="0"/>
          <c:showCatName val="0"/>
          <c:showSerName val="0"/>
          <c:showPercent val="0"/>
          <c:showBubbleSize val="0"/>
        </c:dLbls>
        <c:marker val="1"/>
        <c:smooth val="0"/>
        <c:axId val="352388528"/>
        <c:axId val="459915368"/>
      </c:lineChart>
      <c:dateAx>
        <c:axId val="352388528"/>
        <c:scaling>
          <c:orientation val="minMax"/>
        </c:scaling>
        <c:delete val="1"/>
        <c:axPos val="b"/>
        <c:numFmt formatCode="ge" sourceLinked="1"/>
        <c:majorTickMark val="none"/>
        <c:minorTickMark val="none"/>
        <c:tickLblPos val="none"/>
        <c:crossAx val="459915368"/>
        <c:crosses val="autoZero"/>
        <c:auto val="1"/>
        <c:lblOffset val="100"/>
        <c:baseTimeUnit val="years"/>
      </c:dateAx>
      <c:valAx>
        <c:axId val="459915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38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25.63</c:v>
                </c:pt>
                <c:pt idx="1">
                  <c:v>30.53</c:v>
                </c:pt>
                <c:pt idx="2">
                  <c:v>32.26</c:v>
                </c:pt>
                <c:pt idx="3">
                  <c:v>32.74</c:v>
                </c:pt>
                <c:pt idx="4">
                  <c:v>32.950000000000003</c:v>
                </c:pt>
              </c:numCache>
            </c:numRef>
          </c:val>
          <c:extLst xmlns:c16r2="http://schemas.microsoft.com/office/drawing/2015/06/chart">
            <c:ext xmlns:c16="http://schemas.microsoft.com/office/drawing/2014/chart" uri="{C3380CC4-5D6E-409C-BE32-E72D297353CC}">
              <c16:uniqueId val="{00000000-8999-49A0-B5E5-514B31312710}"/>
            </c:ext>
          </c:extLst>
        </c:ser>
        <c:dLbls>
          <c:showLegendKey val="0"/>
          <c:showVal val="0"/>
          <c:showCatName val="0"/>
          <c:showSerName val="0"/>
          <c:showPercent val="0"/>
          <c:showBubbleSize val="0"/>
        </c:dLbls>
        <c:gapWidth val="150"/>
        <c:axId val="460329168"/>
        <c:axId val="461587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8999-49A0-B5E5-514B31312710}"/>
            </c:ext>
          </c:extLst>
        </c:ser>
        <c:dLbls>
          <c:showLegendKey val="0"/>
          <c:showVal val="0"/>
          <c:showCatName val="0"/>
          <c:showSerName val="0"/>
          <c:showPercent val="0"/>
          <c:showBubbleSize val="0"/>
        </c:dLbls>
        <c:marker val="1"/>
        <c:smooth val="0"/>
        <c:axId val="460329168"/>
        <c:axId val="461587424"/>
      </c:lineChart>
      <c:dateAx>
        <c:axId val="460329168"/>
        <c:scaling>
          <c:orientation val="minMax"/>
        </c:scaling>
        <c:delete val="1"/>
        <c:axPos val="b"/>
        <c:numFmt formatCode="ge" sourceLinked="1"/>
        <c:majorTickMark val="none"/>
        <c:minorTickMark val="none"/>
        <c:tickLblPos val="none"/>
        <c:crossAx val="461587424"/>
        <c:crosses val="autoZero"/>
        <c:auto val="1"/>
        <c:lblOffset val="100"/>
        <c:baseTimeUnit val="years"/>
      </c:dateAx>
      <c:valAx>
        <c:axId val="46158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32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69.58</c:v>
                </c:pt>
                <c:pt idx="1">
                  <c:v>61.55</c:v>
                </c:pt>
                <c:pt idx="2">
                  <c:v>57.48</c:v>
                </c:pt>
                <c:pt idx="3">
                  <c:v>56.16</c:v>
                </c:pt>
                <c:pt idx="4">
                  <c:v>55.31</c:v>
                </c:pt>
              </c:numCache>
            </c:numRef>
          </c:val>
          <c:extLst xmlns:c16r2="http://schemas.microsoft.com/office/drawing/2015/06/chart">
            <c:ext xmlns:c16="http://schemas.microsoft.com/office/drawing/2014/chart" uri="{C3380CC4-5D6E-409C-BE32-E72D297353CC}">
              <c16:uniqueId val="{00000000-F601-4BB5-94D2-25A7162AE95B}"/>
            </c:ext>
          </c:extLst>
        </c:ser>
        <c:dLbls>
          <c:showLegendKey val="0"/>
          <c:showVal val="0"/>
          <c:showCatName val="0"/>
          <c:showSerName val="0"/>
          <c:showPercent val="0"/>
          <c:showBubbleSize val="0"/>
        </c:dLbls>
        <c:gapWidth val="150"/>
        <c:axId val="461590168"/>
        <c:axId val="461588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F601-4BB5-94D2-25A7162AE95B}"/>
            </c:ext>
          </c:extLst>
        </c:ser>
        <c:dLbls>
          <c:showLegendKey val="0"/>
          <c:showVal val="0"/>
          <c:showCatName val="0"/>
          <c:showSerName val="0"/>
          <c:showPercent val="0"/>
          <c:showBubbleSize val="0"/>
        </c:dLbls>
        <c:marker val="1"/>
        <c:smooth val="0"/>
        <c:axId val="461590168"/>
        <c:axId val="461588208"/>
      </c:lineChart>
      <c:dateAx>
        <c:axId val="461590168"/>
        <c:scaling>
          <c:orientation val="minMax"/>
        </c:scaling>
        <c:delete val="1"/>
        <c:axPos val="b"/>
        <c:numFmt formatCode="ge" sourceLinked="1"/>
        <c:majorTickMark val="none"/>
        <c:minorTickMark val="none"/>
        <c:tickLblPos val="none"/>
        <c:crossAx val="461588208"/>
        <c:crosses val="autoZero"/>
        <c:auto val="1"/>
        <c:lblOffset val="100"/>
        <c:baseTimeUnit val="years"/>
      </c:dateAx>
      <c:valAx>
        <c:axId val="46158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590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103.15</c:v>
                </c:pt>
                <c:pt idx="1">
                  <c:v>90.07</c:v>
                </c:pt>
                <c:pt idx="2">
                  <c:v>87.6</c:v>
                </c:pt>
                <c:pt idx="3">
                  <c:v>86.61</c:v>
                </c:pt>
                <c:pt idx="4">
                  <c:v>81.83</c:v>
                </c:pt>
              </c:numCache>
            </c:numRef>
          </c:val>
          <c:extLst xmlns:c16r2="http://schemas.microsoft.com/office/drawing/2015/06/chart">
            <c:ext xmlns:c16="http://schemas.microsoft.com/office/drawing/2014/chart" uri="{C3380CC4-5D6E-409C-BE32-E72D297353CC}">
              <c16:uniqueId val="{00000000-9536-435B-B013-5D32BE347650}"/>
            </c:ext>
          </c:extLst>
        </c:ser>
        <c:dLbls>
          <c:showLegendKey val="0"/>
          <c:showVal val="0"/>
          <c:showCatName val="0"/>
          <c:showSerName val="0"/>
          <c:showPercent val="0"/>
          <c:showBubbleSize val="0"/>
        </c:dLbls>
        <c:gapWidth val="150"/>
        <c:axId val="459916152"/>
        <c:axId val="459913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101.24</c:v>
                </c:pt>
                <c:pt idx="1">
                  <c:v>100.94</c:v>
                </c:pt>
                <c:pt idx="2">
                  <c:v>100.85</c:v>
                </c:pt>
                <c:pt idx="3">
                  <c:v>102.13</c:v>
                </c:pt>
                <c:pt idx="4">
                  <c:v>101.72</c:v>
                </c:pt>
              </c:numCache>
            </c:numRef>
          </c:val>
          <c:smooth val="0"/>
          <c:extLst xmlns:c16r2="http://schemas.microsoft.com/office/drawing/2015/06/chart">
            <c:ext xmlns:c16="http://schemas.microsoft.com/office/drawing/2014/chart" uri="{C3380CC4-5D6E-409C-BE32-E72D297353CC}">
              <c16:uniqueId val="{00000001-9536-435B-B013-5D32BE347650}"/>
            </c:ext>
          </c:extLst>
        </c:ser>
        <c:dLbls>
          <c:showLegendKey val="0"/>
          <c:showVal val="0"/>
          <c:showCatName val="0"/>
          <c:showSerName val="0"/>
          <c:showPercent val="0"/>
          <c:showBubbleSize val="0"/>
        </c:dLbls>
        <c:marker val="1"/>
        <c:smooth val="0"/>
        <c:axId val="459916152"/>
        <c:axId val="459913800"/>
      </c:lineChart>
      <c:dateAx>
        <c:axId val="459916152"/>
        <c:scaling>
          <c:orientation val="minMax"/>
        </c:scaling>
        <c:delete val="1"/>
        <c:axPos val="b"/>
        <c:numFmt formatCode="ge" sourceLinked="1"/>
        <c:majorTickMark val="none"/>
        <c:minorTickMark val="none"/>
        <c:tickLblPos val="none"/>
        <c:crossAx val="459913800"/>
        <c:crosses val="autoZero"/>
        <c:auto val="1"/>
        <c:lblOffset val="100"/>
        <c:baseTimeUnit val="years"/>
      </c:dateAx>
      <c:valAx>
        <c:axId val="459913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16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25.85</c:v>
                </c:pt>
                <c:pt idx="1">
                  <c:v>23.6</c:v>
                </c:pt>
                <c:pt idx="2">
                  <c:v>23.82</c:v>
                </c:pt>
                <c:pt idx="3">
                  <c:v>23.86</c:v>
                </c:pt>
                <c:pt idx="4">
                  <c:v>24.2</c:v>
                </c:pt>
              </c:numCache>
            </c:numRef>
          </c:val>
          <c:extLst xmlns:c16r2="http://schemas.microsoft.com/office/drawing/2015/06/chart">
            <c:ext xmlns:c16="http://schemas.microsoft.com/office/drawing/2014/chart" uri="{C3380CC4-5D6E-409C-BE32-E72D297353CC}">
              <c16:uniqueId val="{00000000-4D0E-4375-946F-23B2FD344F07}"/>
            </c:ext>
          </c:extLst>
        </c:ser>
        <c:dLbls>
          <c:showLegendKey val="0"/>
          <c:showVal val="0"/>
          <c:showCatName val="0"/>
          <c:showSerName val="0"/>
          <c:showPercent val="0"/>
          <c:showBubbleSize val="0"/>
        </c:dLbls>
        <c:gapWidth val="150"/>
        <c:axId val="459914976"/>
        <c:axId val="45991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22.34</c:v>
                </c:pt>
                <c:pt idx="1">
                  <c:v>22.79</c:v>
                </c:pt>
                <c:pt idx="2">
                  <c:v>22.77</c:v>
                </c:pt>
                <c:pt idx="3">
                  <c:v>23.93</c:v>
                </c:pt>
                <c:pt idx="4">
                  <c:v>24.68</c:v>
                </c:pt>
              </c:numCache>
            </c:numRef>
          </c:val>
          <c:smooth val="0"/>
          <c:extLst xmlns:c16r2="http://schemas.microsoft.com/office/drawing/2015/06/chart">
            <c:ext xmlns:c16="http://schemas.microsoft.com/office/drawing/2014/chart" uri="{C3380CC4-5D6E-409C-BE32-E72D297353CC}">
              <c16:uniqueId val="{00000001-4D0E-4375-946F-23B2FD344F07}"/>
            </c:ext>
          </c:extLst>
        </c:ser>
        <c:dLbls>
          <c:showLegendKey val="0"/>
          <c:showVal val="0"/>
          <c:showCatName val="0"/>
          <c:showSerName val="0"/>
          <c:showPercent val="0"/>
          <c:showBubbleSize val="0"/>
        </c:dLbls>
        <c:marker val="1"/>
        <c:smooth val="0"/>
        <c:axId val="459914976"/>
        <c:axId val="459918896"/>
      </c:lineChart>
      <c:dateAx>
        <c:axId val="459914976"/>
        <c:scaling>
          <c:orientation val="minMax"/>
        </c:scaling>
        <c:delete val="1"/>
        <c:axPos val="b"/>
        <c:numFmt formatCode="ge" sourceLinked="1"/>
        <c:majorTickMark val="none"/>
        <c:minorTickMark val="none"/>
        <c:tickLblPos val="none"/>
        <c:crossAx val="459918896"/>
        <c:crosses val="autoZero"/>
        <c:auto val="1"/>
        <c:lblOffset val="100"/>
        <c:baseTimeUnit val="years"/>
      </c:dateAx>
      <c:valAx>
        <c:axId val="45991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1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26-447F-919E-0411EDE0FA98}"/>
            </c:ext>
          </c:extLst>
        </c:ser>
        <c:dLbls>
          <c:showLegendKey val="0"/>
          <c:showVal val="0"/>
          <c:showCatName val="0"/>
          <c:showSerName val="0"/>
          <c:showPercent val="0"/>
          <c:showBubbleSize val="0"/>
        </c:dLbls>
        <c:gapWidth val="150"/>
        <c:axId val="459914584"/>
        <c:axId val="459919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0.04</c:v>
                </c:pt>
                <c:pt idx="2" formatCode="#,##0.00;&quot;△&quot;#,##0.00">
                  <c:v>0</c:v>
                </c:pt>
                <c:pt idx="3" formatCode="#,##0.00;&quot;△&quot;#,##0.00">
                  <c:v>0</c:v>
                </c:pt>
                <c:pt idx="4">
                  <c:v>0.01</c:v>
                </c:pt>
              </c:numCache>
            </c:numRef>
          </c:val>
          <c:smooth val="0"/>
          <c:extLst xmlns:c16r2="http://schemas.microsoft.com/office/drawing/2015/06/chart">
            <c:ext xmlns:c16="http://schemas.microsoft.com/office/drawing/2014/chart" uri="{C3380CC4-5D6E-409C-BE32-E72D297353CC}">
              <c16:uniqueId val="{00000001-5726-447F-919E-0411EDE0FA98}"/>
            </c:ext>
          </c:extLst>
        </c:ser>
        <c:dLbls>
          <c:showLegendKey val="0"/>
          <c:showVal val="0"/>
          <c:showCatName val="0"/>
          <c:showSerName val="0"/>
          <c:showPercent val="0"/>
          <c:showBubbleSize val="0"/>
        </c:dLbls>
        <c:marker val="1"/>
        <c:smooth val="0"/>
        <c:axId val="459914584"/>
        <c:axId val="459919288"/>
      </c:lineChart>
      <c:dateAx>
        <c:axId val="459914584"/>
        <c:scaling>
          <c:orientation val="minMax"/>
        </c:scaling>
        <c:delete val="1"/>
        <c:axPos val="b"/>
        <c:numFmt formatCode="ge" sourceLinked="1"/>
        <c:majorTickMark val="none"/>
        <c:minorTickMark val="none"/>
        <c:tickLblPos val="none"/>
        <c:crossAx val="459919288"/>
        <c:crosses val="autoZero"/>
        <c:auto val="1"/>
        <c:lblOffset val="100"/>
        <c:baseTimeUnit val="years"/>
      </c:dateAx>
      <c:valAx>
        <c:axId val="45991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1458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
                  <c:v>0</c:v>
                </c:pt>
                <c:pt idx="1">
                  <c:v>139.04</c:v>
                </c:pt>
                <c:pt idx="2">
                  <c:v>190.98</c:v>
                </c:pt>
                <c:pt idx="3">
                  <c:v>242.86</c:v>
                </c:pt>
                <c:pt idx="4">
                  <c:v>298.8</c:v>
                </c:pt>
              </c:numCache>
            </c:numRef>
          </c:val>
          <c:extLst xmlns:c16r2="http://schemas.microsoft.com/office/drawing/2015/06/chart">
            <c:ext xmlns:c16="http://schemas.microsoft.com/office/drawing/2014/chart" uri="{C3380CC4-5D6E-409C-BE32-E72D297353CC}">
              <c16:uniqueId val="{00000000-1014-4922-B205-780C99348B30}"/>
            </c:ext>
          </c:extLst>
        </c:ser>
        <c:dLbls>
          <c:showLegendKey val="0"/>
          <c:showVal val="0"/>
          <c:showCatName val="0"/>
          <c:showSerName val="0"/>
          <c:showPercent val="0"/>
          <c:showBubbleSize val="0"/>
        </c:dLbls>
        <c:gapWidth val="150"/>
        <c:axId val="459913408"/>
        <c:axId val="460324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184.13</c:v>
                </c:pt>
                <c:pt idx="1">
                  <c:v>101.85</c:v>
                </c:pt>
                <c:pt idx="2">
                  <c:v>110.77</c:v>
                </c:pt>
                <c:pt idx="3">
                  <c:v>109.51</c:v>
                </c:pt>
                <c:pt idx="4">
                  <c:v>112.88</c:v>
                </c:pt>
              </c:numCache>
            </c:numRef>
          </c:val>
          <c:smooth val="0"/>
          <c:extLst xmlns:c16r2="http://schemas.microsoft.com/office/drawing/2015/06/chart">
            <c:ext xmlns:c16="http://schemas.microsoft.com/office/drawing/2014/chart" uri="{C3380CC4-5D6E-409C-BE32-E72D297353CC}">
              <c16:uniqueId val="{00000001-1014-4922-B205-780C99348B30}"/>
            </c:ext>
          </c:extLst>
        </c:ser>
        <c:dLbls>
          <c:showLegendKey val="0"/>
          <c:showVal val="0"/>
          <c:showCatName val="0"/>
          <c:showSerName val="0"/>
          <c:showPercent val="0"/>
          <c:showBubbleSize val="0"/>
        </c:dLbls>
        <c:marker val="1"/>
        <c:smooth val="0"/>
        <c:axId val="459913408"/>
        <c:axId val="460324464"/>
      </c:lineChart>
      <c:dateAx>
        <c:axId val="459913408"/>
        <c:scaling>
          <c:orientation val="minMax"/>
        </c:scaling>
        <c:delete val="1"/>
        <c:axPos val="b"/>
        <c:numFmt formatCode="ge" sourceLinked="1"/>
        <c:majorTickMark val="none"/>
        <c:minorTickMark val="none"/>
        <c:tickLblPos val="none"/>
        <c:crossAx val="460324464"/>
        <c:crosses val="autoZero"/>
        <c:auto val="1"/>
        <c:lblOffset val="100"/>
        <c:baseTimeUnit val="years"/>
      </c:dateAx>
      <c:valAx>
        <c:axId val="46032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1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190.45</c:v>
                </c:pt>
                <c:pt idx="1">
                  <c:v>117.58</c:v>
                </c:pt>
                <c:pt idx="2">
                  <c:v>52.31</c:v>
                </c:pt>
                <c:pt idx="3">
                  <c:v>24.25</c:v>
                </c:pt>
                <c:pt idx="4">
                  <c:v>87.77</c:v>
                </c:pt>
              </c:numCache>
            </c:numRef>
          </c:val>
          <c:extLst xmlns:c16r2="http://schemas.microsoft.com/office/drawing/2015/06/chart">
            <c:ext xmlns:c16="http://schemas.microsoft.com/office/drawing/2014/chart" uri="{C3380CC4-5D6E-409C-BE32-E72D297353CC}">
              <c16:uniqueId val="{00000000-9A32-42E1-974D-451D0C9E4BB6}"/>
            </c:ext>
          </c:extLst>
        </c:ser>
        <c:dLbls>
          <c:showLegendKey val="0"/>
          <c:showVal val="0"/>
          <c:showCatName val="0"/>
          <c:showSerName val="0"/>
          <c:showPercent val="0"/>
          <c:showBubbleSize val="0"/>
        </c:dLbls>
        <c:gapWidth val="150"/>
        <c:axId val="460321720"/>
        <c:axId val="46032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63.22</c:v>
                </c:pt>
                <c:pt idx="1">
                  <c:v>49.07</c:v>
                </c:pt>
                <c:pt idx="2">
                  <c:v>46.78</c:v>
                </c:pt>
                <c:pt idx="3">
                  <c:v>47.44</c:v>
                </c:pt>
                <c:pt idx="4">
                  <c:v>49.18</c:v>
                </c:pt>
              </c:numCache>
            </c:numRef>
          </c:val>
          <c:smooth val="0"/>
          <c:extLst xmlns:c16r2="http://schemas.microsoft.com/office/drawing/2015/06/chart">
            <c:ext xmlns:c16="http://schemas.microsoft.com/office/drawing/2014/chart" uri="{C3380CC4-5D6E-409C-BE32-E72D297353CC}">
              <c16:uniqueId val="{00000001-9A32-42E1-974D-451D0C9E4BB6}"/>
            </c:ext>
          </c:extLst>
        </c:ser>
        <c:dLbls>
          <c:showLegendKey val="0"/>
          <c:showVal val="0"/>
          <c:showCatName val="0"/>
          <c:showSerName val="0"/>
          <c:showPercent val="0"/>
          <c:showBubbleSize val="0"/>
        </c:dLbls>
        <c:marker val="1"/>
        <c:smooth val="0"/>
        <c:axId val="460321720"/>
        <c:axId val="460326816"/>
      </c:lineChart>
      <c:dateAx>
        <c:axId val="460321720"/>
        <c:scaling>
          <c:orientation val="minMax"/>
        </c:scaling>
        <c:delete val="1"/>
        <c:axPos val="b"/>
        <c:numFmt formatCode="ge" sourceLinked="1"/>
        <c:majorTickMark val="none"/>
        <c:minorTickMark val="none"/>
        <c:tickLblPos val="none"/>
        <c:crossAx val="460326816"/>
        <c:crosses val="autoZero"/>
        <c:auto val="1"/>
        <c:lblOffset val="100"/>
        <c:baseTimeUnit val="years"/>
      </c:dateAx>
      <c:valAx>
        <c:axId val="46032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321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1591.91</c:v>
                </c:pt>
                <c:pt idx="1">
                  <c:v>2948.06</c:v>
                </c:pt>
                <c:pt idx="2">
                  <c:v>3218.7</c:v>
                </c:pt>
                <c:pt idx="3">
                  <c:v>3521.3</c:v>
                </c:pt>
                <c:pt idx="4">
                  <c:v>3608.06</c:v>
                </c:pt>
              </c:numCache>
            </c:numRef>
          </c:val>
          <c:extLst xmlns:c16r2="http://schemas.microsoft.com/office/drawing/2015/06/chart">
            <c:ext xmlns:c16="http://schemas.microsoft.com/office/drawing/2014/chart" uri="{C3380CC4-5D6E-409C-BE32-E72D297353CC}">
              <c16:uniqueId val="{00000000-8C4B-4C38-804B-BBC041C45690}"/>
            </c:ext>
          </c:extLst>
        </c:ser>
        <c:dLbls>
          <c:showLegendKey val="0"/>
          <c:showVal val="0"/>
          <c:showCatName val="0"/>
          <c:showSerName val="0"/>
          <c:showPercent val="0"/>
          <c:showBubbleSize val="0"/>
        </c:dLbls>
        <c:gapWidth val="150"/>
        <c:axId val="460326424"/>
        <c:axId val="460323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8C4B-4C38-804B-BBC041C45690}"/>
            </c:ext>
          </c:extLst>
        </c:ser>
        <c:dLbls>
          <c:showLegendKey val="0"/>
          <c:showVal val="0"/>
          <c:showCatName val="0"/>
          <c:showSerName val="0"/>
          <c:showPercent val="0"/>
          <c:showBubbleSize val="0"/>
        </c:dLbls>
        <c:marker val="1"/>
        <c:smooth val="0"/>
        <c:axId val="460326424"/>
        <c:axId val="460323288"/>
      </c:lineChart>
      <c:dateAx>
        <c:axId val="460326424"/>
        <c:scaling>
          <c:orientation val="minMax"/>
        </c:scaling>
        <c:delete val="1"/>
        <c:axPos val="b"/>
        <c:numFmt formatCode="ge" sourceLinked="1"/>
        <c:majorTickMark val="none"/>
        <c:minorTickMark val="none"/>
        <c:tickLblPos val="none"/>
        <c:crossAx val="460323288"/>
        <c:crosses val="autoZero"/>
        <c:auto val="1"/>
        <c:lblOffset val="100"/>
        <c:baseTimeUnit val="years"/>
      </c:dateAx>
      <c:valAx>
        <c:axId val="46032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326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64.56</c:v>
                </c:pt>
                <c:pt idx="1">
                  <c:v>59.33</c:v>
                </c:pt>
                <c:pt idx="2">
                  <c:v>70.260000000000005</c:v>
                </c:pt>
                <c:pt idx="3">
                  <c:v>89.56</c:v>
                </c:pt>
                <c:pt idx="4">
                  <c:v>79.400000000000006</c:v>
                </c:pt>
              </c:numCache>
            </c:numRef>
          </c:val>
          <c:extLst xmlns:c16r2="http://schemas.microsoft.com/office/drawing/2015/06/chart">
            <c:ext xmlns:c16="http://schemas.microsoft.com/office/drawing/2014/chart" uri="{C3380CC4-5D6E-409C-BE32-E72D297353CC}">
              <c16:uniqueId val="{00000000-F528-4AAB-BC3F-114BC07C06DC}"/>
            </c:ext>
          </c:extLst>
        </c:ser>
        <c:dLbls>
          <c:showLegendKey val="0"/>
          <c:showVal val="0"/>
          <c:showCatName val="0"/>
          <c:showSerName val="0"/>
          <c:showPercent val="0"/>
          <c:showBubbleSize val="0"/>
        </c:dLbls>
        <c:gapWidth val="150"/>
        <c:axId val="460324856"/>
        <c:axId val="46032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F528-4AAB-BC3F-114BC07C06DC}"/>
            </c:ext>
          </c:extLst>
        </c:ser>
        <c:dLbls>
          <c:showLegendKey val="0"/>
          <c:showVal val="0"/>
          <c:showCatName val="0"/>
          <c:showSerName val="0"/>
          <c:showPercent val="0"/>
          <c:showBubbleSize val="0"/>
        </c:dLbls>
        <c:marker val="1"/>
        <c:smooth val="0"/>
        <c:axId val="460324856"/>
        <c:axId val="460325248"/>
      </c:lineChart>
      <c:dateAx>
        <c:axId val="460324856"/>
        <c:scaling>
          <c:orientation val="minMax"/>
        </c:scaling>
        <c:delete val="1"/>
        <c:axPos val="b"/>
        <c:numFmt formatCode="ge" sourceLinked="1"/>
        <c:majorTickMark val="none"/>
        <c:minorTickMark val="none"/>
        <c:tickLblPos val="none"/>
        <c:crossAx val="460325248"/>
        <c:crosses val="autoZero"/>
        <c:auto val="1"/>
        <c:lblOffset val="100"/>
        <c:baseTimeUnit val="years"/>
      </c:dateAx>
      <c:valAx>
        <c:axId val="46032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324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280.51</c:v>
                </c:pt>
                <c:pt idx="1">
                  <c:v>301.68</c:v>
                </c:pt>
                <c:pt idx="2">
                  <c:v>254.7</c:v>
                </c:pt>
                <c:pt idx="3">
                  <c:v>199.65</c:v>
                </c:pt>
                <c:pt idx="4">
                  <c:v>231.63</c:v>
                </c:pt>
              </c:numCache>
            </c:numRef>
          </c:val>
          <c:extLst xmlns:c16r2="http://schemas.microsoft.com/office/drawing/2015/06/chart">
            <c:ext xmlns:c16="http://schemas.microsoft.com/office/drawing/2014/chart" uri="{C3380CC4-5D6E-409C-BE32-E72D297353CC}">
              <c16:uniqueId val="{00000000-D6FB-4A38-BCEC-40DC3B198490}"/>
            </c:ext>
          </c:extLst>
        </c:ser>
        <c:dLbls>
          <c:showLegendKey val="0"/>
          <c:showVal val="0"/>
          <c:showCatName val="0"/>
          <c:showSerName val="0"/>
          <c:showPercent val="0"/>
          <c:showBubbleSize val="0"/>
        </c:dLbls>
        <c:gapWidth val="150"/>
        <c:axId val="460327208"/>
        <c:axId val="460327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D6FB-4A38-BCEC-40DC3B198490}"/>
            </c:ext>
          </c:extLst>
        </c:ser>
        <c:dLbls>
          <c:showLegendKey val="0"/>
          <c:showVal val="0"/>
          <c:showCatName val="0"/>
          <c:showSerName val="0"/>
          <c:showPercent val="0"/>
          <c:showBubbleSize val="0"/>
        </c:dLbls>
        <c:marker val="1"/>
        <c:smooth val="0"/>
        <c:axId val="460327208"/>
        <c:axId val="460327992"/>
      </c:lineChart>
      <c:dateAx>
        <c:axId val="460327208"/>
        <c:scaling>
          <c:orientation val="minMax"/>
        </c:scaling>
        <c:delete val="1"/>
        <c:axPos val="b"/>
        <c:numFmt formatCode="ge" sourceLinked="1"/>
        <c:majorTickMark val="none"/>
        <c:minorTickMark val="none"/>
        <c:tickLblPos val="none"/>
        <c:crossAx val="460327992"/>
        <c:crosses val="autoZero"/>
        <c:auto val="1"/>
        <c:lblOffset val="100"/>
        <c:baseTimeUnit val="years"/>
      </c:dateAx>
      <c:valAx>
        <c:axId val="460327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327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9"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秋田市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法適用</v>
      </c>
      <c r="C8" s="77"/>
      <c r="D8" s="77"/>
      <c r="E8" s="77"/>
      <c r="F8" s="77"/>
      <c r="G8" s="77"/>
      <c r="H8" s="77"/>
      <c r="I8" s="77" t="str">
        <f>データ!J6</f>
        <v>下水道事業</v>
      </c>
      <c r="J8" s="77"/>
      <c r="K8" s="77"/>
      <c r="L8" s="77"/>
      <c r="M8" s="77"/>
      <c r="N8" s="77"/>
      <c r="O8" s="77"/>
      <c r="P8" s="77" t="str">
        <f>データ!K6</f>
        <v>特定環境保全公共下水道</v>
      </c>
      <c r="Q8" s="77"/>
      <c r="R8" s="77"/>
      <c r="S8" s="77"/>
      <c r="T8" s="77"/>
      <c r="U8" s="77"/>
      <c r="V8" s="77"/>
      <c r="W8" s="77" t="str">
        <f>データ!L6</f>
        <v>D2</v>
      </c>
      <c r="X8" s="77"/>
      <c r="Y8" s="77"/>
      <c r="Z8" s="77"/>
      <c r="AA8" s="77"/>
      <c r="AB8" s="77"/>
      <c r="AC8" s="77"/>
      <c r="AD8" s="78" t="str">
        <f>データ!$M$6</f>
        <v>自治体職員</v>
      </c>
      <c r="AE8" s="78"/>
      <c r="AF8" s="78"/>
      <c r="AG8" s="78"/>
      <c r="AH8" s="78"/>
      <c r="AI8" s="78"/>
      <c r="AJ8" s="78"/>
      <c r="AK8" s="3"/>
      <c r="AL8" s="74">
        <f>データ!S6</f>
        <v>309654</v>
      </c>
      <c r="AM8" s="74"/>
      <c r="AN8" s="74"/>
      <c r="AO8" s="74"/>
      <c r="AP8" s="74"/>
      <c r="AQ8" s="74"/>
      <c r="AR8" s="74"/>
      <c r="AS8" s="74"/>
      <c r="AT8" s="73">
        <f>データ!T6</f>
        <v>906.07</v>
      </c>
      <c r="AU8" s="73"/>
      <c r="AV8" s="73"/>
      <c r="AW8" s="73"/>
      <c r="AX8" s="73"/>
      <c r="AY8" s="73"/>
      <c r="AZ8" s="73"/>
      <c r="BA8" s="73"/>
      <c r="BB8" s="73">
        <f>データ!U6</f>
        <v>341.76</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f>データ!O6</f>
        <v>56.19</v>
      </c>
      <c r="J10" s="73"/>
      <c r="K10" s="73"/>
      <c r="L10" s="73"/>
      <c r="M10" s="73"/>
      <c r="N10" s="73"/>
      <c r="O10" s="73"/>
      <c r="P10" s="73">
        <f>データ!P6</f>
        <v>1.19</v>
      </c>
      <c r="Q10" s="73"/>
      <c r="R10" s="73"/>
      <c r="S10" s="73"/>
      <c r="T10" s="73"/>
      <c r="U10" s="73"/>
      <c r="V10" s="73"/>
      <c r="W10" s="73">
        <f>データ!Q6</f>
        <v>81.7</v>
      </c>
      <c r="X10" s="73"/>
      <c r="Y10" s="73"/>
      <c r="Z10" s="73"/>
      <c r="AA10" s="73"/>
      <c r="AB10" s="73"/>
      <c r="AC10" s="73"/>
      <c r="AD10" s="74">
        <f>データ!R6</f>
        <v>3056</v>
      </c>
      <c r="AE10" s="74"/>
      <c r="AF10" s="74"/>
      <c r="AG10" s="74"/>
      <c r="AH10" s="74"/>
      <c r="AI10" s="74"/>
      <c r="AJ10" s="74"/>
      <c r="AK10" s="2"/>
      <c r="AL10" s="74">
        <f>データ!V6</f>
        <v>3663</v>
      </c>
      <c r="AM10" s="74"/>
      <c r="AN10" s="74"/>
      <c r="AO10" s="74"/>
      <c r="AP10" s="74"/>
      <c r="AQ10" s="74"/>
      <c r="AR10" s="74"/>
      <c r="AS10" s="74"/>
      <c r="AT10" s="73">
        <f>データ!W6</f>
        <v>2.31</v>
      </c>
      <c r="AU10" s="73"/>
      <c r="AV10" s="73"/>
      <c r="AW10" s="73"/>
      <c r="AX10" s="73"/>
      <c r="AY10" s="73"/>
      <c r="AZ10" s="73"/>
      <c r="BA10" s="73"/>
      <c r="BB10" s="73">
        <f>データ!X6</f>
        <v>1585.71</v>
      </c>
      <c r="BC10" s="73"/>
      <c r="BD10" s="73"/>
      <c r="BE10" s="73"/>
      <c r="BF10" s="73"/>
      <c r="BG10" s="73"/>
      <c r="BH10" s="73"/>
      <c r="BI10" s="73"/>
      <c r="BJ10" s="2"/>
      <c r="BK10" s="2"/>
      <c r="BL10" s="63" t="s">
        <v>22</v>
      </c>
      <c r="BM10" s="6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108</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0"/>
      <c r="BM82" s="61"/>
      <c r="BN82" s="61"/>
      <c r="BO82" s="61"/>
      <c r="BP82" s="61"/>
      <c r="BQ82" s="61"/>
      <c r="BR82" s="61"/>
      <c r="BS82" s="61"/>
      <c r="BT82" s="61"/>
      <c r="BU82" s="61"/>
      <c r="BV82" s="61"/>
      <c r="BW82" s="61"/>
      <c r="BX82" s="61"/>
      <c r="BY82" s="61"/>
      <c r="BZ82" s="62"/>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GLB5uTqK1NQZQv/5cTx9HzF7/ga3ogDxv1fqU7ln/iRzeQKpp6k75FcyC7qXdY+x/MjaTeJrtvolfUepGjlq7w==" saltValue="w8MNAObkIY9NZuVDus618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2" t="s">
        <v>52</v>
      </c>
      <c r="I3" s="83"/>
      <c r="J3" s="83"/>
      <c r="K3" s="83"/>
      <c r="L3" s="83"/>
      <c r="M3" s="83"/>
      <c r="N3" s="83"/>
      <c r="O3" s="83"/>
      <c r="P3" s="83"/>
      <c r="Q3" s="83"/>
      <c r="R3" s="83"/>
      <c r="S3" s="83"/>
      <c r="T3" s="83"/>
      <c r="U3" s="83"/>
      <c r="V3" s="83"/>
      <c r="W3" s="83"/>
      <c r="X3" s="84"/>
      <c r="Y3" s="88"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28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x14ac:dyDescent="0.15">
      <c r="A4" s="28" t="s">
        <v>54</v>
      </c>
      <c r="B4" s="30"/>
      <c r="C4" s="30"/>
      <c r="D4" s="30"/>
      <c r="E4" s="30"/>
      <c r="F4" s="30"/>
      <c r="G4" s="30"/>
      <c r="H4" s="85"/>
      <c r="I4" s="86"/>
      <c r="J4" s="86"/>
      <c r="K4" s="86"/>
      <c r="L4" s="86"/>
      <c r="M4" s="86"/>
      <c r="N4" s="86"/>
      <c r="O4" s="86"/>
      <c r="P4" s="86"/>
      <c r="Q4" s="86"/>
      <c r="R4" s="86"/>
      <c r="S4" s="86"/>
      <c r="T4" s="86"/>
      <c r="U4" s="86"/>
      <c r="V4" s="86"/>
      <c r="W4" s="86"/>
      <c r="X4" s="87"/>
      <c r="Y4" s="81" t="s">
        <v>55</v>
      </c>
      <c r="Z4" s="81"/>
      <c r="AA4" s="81"/>
      <c r="AB4" s="81"/>
      <c r="AC4" s="81"/>
      <c r="AD4" s="81"/>
      <c r="AE4" s="81"/>
      <c r="AF4" s="81"/>
      <c r="AG4" s="81"/>
      <c r="AH4" s="81"/>
      <c r="AI4" s="81"/>
      <c r="AJ4" s="81" t="s">
        <v>56</v>
      </c>
      <c r="AK4" s="81"/>
      <c r="AL4" s="81"/>
      <c r="AM4" s="81"/>
      <c r="AN4" s="81"/>
      <c r="AO4" s="81"/>
      <c r="AP4" s="81"/>
      <c r="AQ4" s="81"/>
      <c r="AR4" s="81"/>
      <c r="AS4" s="81"/>
      <c r="AT4" s="81"/>
      <c r="AU4" s="81" t="s">
        <v>57</v>
      </c>
      <c r="AV4" s="81"/>
      <c r="AW4" s="81"/>
      <c r="AX4" s="81"/>
      <c r="AY4" s="81"/>
      <c r="AZ4" s="81"/>
      <c r="BA4" s="81"/>
      <c r="BB4" s="81"/>
      <c r="BC4" s="81"/>
      <c r="BD4" s="81"/>
      <c r="BE4" s="81"/>
      <c r="BF4" s="81" t="s">
        <v>58</v>
      </c>
      <c r="BG4" s="81"/>
      <c r="BH4" s="81"/>
      <c r="BI4" s="81"/>
      <c r="BJ4" s="81"/>
      <c r="BK4" s="81"/>
      <c r="BL4" s="81"/>
      <c r="BM4" s="81"/>
      <c r="BN4" s="81"/>
      <c r="BO4" s="81"/>
      <c r="BP4" s="81"/>
      <c r="BQ4" s="81" t="s">
        <v>59</v>
      </c>
      <c r="BR4" s="81"/>
      <c r="BS4" s="81"/>
      <c r="BT4" s="81"/>
      <c r="BU4" s="81"/>
      <c r="BV4" s="81"/>
      <c r="BW4" s="81"/>
      <c r="BX4" s="81"/>
      <c r="BY4" s="81"/>
      <c r="BZ4" s="81"/>
      <c r="CA4" s="81"/>
      <c r="CB4" s="81" t="s">
        <v>60</v>
      </c>
      <c r="CC4" s="81"/>
      <c r="CD4" s="81"/>
      <c r="CE4" s="81"/>
      <c r="CF4" s="81"/>
      <c r="CG4" s="81"/>
      <c r="CH4" s="81"/>
      <c r="CI4" s="81"/>
      <c r="CJ4" s="81"/>
      <c r="CK4" s="81"/>
      <c r="CL4" s="81"/>
      <c r="CM4" s="81" t="s">
        <v>61</v>
      </c>
      <c r="CN4" s="81"/>
      <c r="CO4" s="81"/>
      <c r="CP4" s="81"/>
      <c r="CQ4" s="81"/>
      <c r="CR4" s="81"/>
      <c r="CS4" s="81"/>
      <c r="CT4" s="81"/>
      <c r="CU4" s="81"/>
      <c r="CV4" s="81"/>
      <c r="CW4" s="81"/>
      <c r="CX4" s="81" t="s">
        <v>62</v>
      </c>
      <c r="CY4" s="81"/>
      <c r="CZ4" s="81"/>
      <c r="DA4" s="81"/>
      <c r="DB4" s="81"/>
      <c r="DC4" s="81"/>
      <c r="DD4" s="81"/>
      <c r="DE4" s="81"/>
      <c r="DF4" s="81"/>
      <c r="DG4" s="81"/>
      <c r="DH4" s="81"/>
      <c r="DI4" s="81" t="s">
        <v>63</v>
      </c>
      <c r="DJ4" s="81"/>
      <c r="DK4" s="81"/>
      <c r="DL4" s="81"/>
      <c r="DM4" s="81"/>
      <c r="DN4" s="81"/>
      <c r="DO4" s="81"/>
      <c r="DP4" s="81"/>
      <c r="DQ4" s="81"/>
      <c r="DR4" s="81"/>
      <c r="DS4" s="81"/>
      <c r="DT4" s="81" t="s">
        <v>64</v>
      </c>
      <c r="DU4" s="81"/>
      <c r="DV4" s="81"/>
      <c r="DW4" s="81"/>
      <c r="DX4" s="81"/>
      <c r="DY4" s="81"/>
      <c r="DZ4" s="81"/>
      <c r="EA4" s="81"/>
      <c r="EB4" s="81"/>
      <c r="EC4" s="81"/>
      <c r="ED4" s="81"/>
      <c r="EE4" s="81" t="s">
        <v>65</v>
      </c>
      <c r="EF4" s="81"/>
      <c r="EG4" s="81"/>
      <c r="EH4" s="81"/>
      <c r="EI4" s="81"/>
      <c r="EJ4" s="81"/>
      <c r="EK4" s="81"/>
      <c r="EL4" s="81"/>
      <c r="EM4" s="81"/>
      <c r="EN4" s="81"/>
      <c r="EO4" s="81"/>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2018</v>
      </c>
      <c r="C6" s="33">
        <f t="shared" ref="C6:X6" si="3">C7</f>
        <v>52019</v>
      </c>
      <c r="D6" s="33">
        <f t="shared" si="3"/>
        <v>46</v>
      </c>
      <c r="E6" s="33">
        <f t="shared" si="3"/>
        <v>17</v>
      </c>
      <c r="F6" s="33">
        <f t="shared" si="3"/>
        <v>4</v>
      </c>
      <c r="G6" s="33">
        <f t="shared" si="3"/>
        <v>0</v>
      </c>
      <c r="H6" s="33" t="str">
        <f t="shared" si="3"/>
        <v>秋田県　秋田市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56.19</v>
      </c>
      <c r="P6" s="34">
        <f t="shared" si="3"/>
        <v>1.19</v>
      </c>
      <c r="Q6" s="34">
        <f t="shared" si="3"/>
        <v>81.7</v>
      </c>
      <c r="R6" s="34">
        <f t="shared" si="3"/>
        <v>3056</v>
      </c>
      <c r="S6" s="34">
        <f t="shared" si="3"/>
        <v>309654</v>
      </c>
      <c r="T6" s="34">
        <f t="shared" si="3"/>
        <v>906.07</v>
      </c>
      <c r="U6" s="34">
        <f t="shared" si="3"/>
        <v>341.76</v>
      </c>
      <c r="V6" s="34">
        <f t="shared" si="3"/>
        <v>3663</v>
      </c>
      <c r="W6" s="34">
        <f t="shared" si="3"/>
        <v>2.31</v>
      </c>
      <c r="X6" s="34">
        <f t="shared" si="3"/>
        <v>1585.71</v>
      </c>
      <c r="Y6" s="35">
        <f>IF(Y7="",NA(),Y7)</f>
        <v>103.15</v>
      </c>
      <c r="Z6" s="35">
        <f t="shared" ref="Z6:AH6" si="4">IF(Z7="",NA(),Z7)</f>
        <v>90.07</v>
      </c>
      <c r="AA6" s="35">
        <f t="shared" si="4"/>
        <v>87.6</v>
      </c>
      <c r="AB6" s="35">
        <f t="shared" si="4"/>
        <v>86.61</v>
      </c>
      <c r="AC6" s="35">
        <f t="shared" si="4"/>
        <v>81.83</v>
      </c>
      <c r="AD6" s="35">
        <f t="shared" si="4"/>
        <v>101.24</v>
      </c>
      <c r="AE6" s="35">
        <f t="shared" si="4"/>
        <v>100.94</v>
      </c>
      <c r="AF6" s="35">
        <f t="shared" si="4"/>
        <v>100.85</v>
      </c>
      <c r="AG6" s="35">
        <f t="shared" si="4"/>
        <v>102.13</v>
      </c>
      <c r="AH6" s="35">
        <f t="shared" si="4"/>
        <v>101.72</v>
      </c>
      <c r="AI6" s="34" t="str">
        <f>IF(AI7="","",IF(AI7="-","【-】","【"&amp;SUBSTITUTE(TEXT(AI7,"#,##0.00"),"-","△")&amp;"】"))</f>
        <v>【101.92】</v>
      </c>
      <c r="AJ6" s="34">
        <f>IF(AJ7="",NA(),AJ7)</f>
        <v>0</v>
      </c>
      <c r="AK6" s="35">
        <f t="shared" ref="AK6:AS6" si="5">IF(AK7="",NA(),AK7)</f>
        <v>139.04</v>
      </c>
      <c r="AL6" s="35">
        <f t="shared" si="5"/>
        <v>190.98</v>
      </c>
      <c r="AM6" s="35">
        <f t="shared" si="5"/>
        <v>242.86</v>
      </c>
      <c r="AN6" s="35">
        <f t="shared" si="5"/>
        <v>298.8</v>
      </c>
      <c r="AO6" s="35">
        <f t="shared" si="5"/>
        <v>184.13</v>
      </c>
      <c r="AP6" s="35">
        <f t="shared" si="5"/>
        <v>101.85</v>
      </c>
      <c r="AQ6" s="35">
        <f t="shared" si="5"/>
        <v>110.77</v>
      </c>
      <c r="AR6" s="35">
        <f t="shared" si="5"/>
        <v>109.51</v>
      </c>
      <c r="AS6" s="35">
        <f t="shared" si="5"/>
        <v>112.88</v>
      </c>
      <c r="AT6" s="34" t="str">
        <f>IF(AT7="","",IF(AT7="-","【-】","【"&amp;SUBSTITUTE(TEXT(AT7,"#,##0.00"),"-","△")&amp;"】"))</f>
        <v>【88.06】</v>
      </c>
      <c r="AU6" s="35">
        <f>IF(AU7="",NA(),AU7)</f>
        <v>190.45</v>
      </c>
      <c r="AV6" s="35">
        <f t="shared" ref="AV6:BD6" si="6">IF(AV7="",NA(),AV7)</f>
        <v>117.58</v>
      </c>
      <c r="AW6" s="35">
        <f t="shared" si="6"/>
        <v>52.31</v>
      </c>
      <c r="AX6" s="35">
        <f t="shared" si="6"/>
        <v>24.25</v>
      </c>
      <c r="AY6" s="35">
        <f t="shared" si="6"/>
        <v>87.77</v>
      </c>
      <c r="AZ6" s="35">
        <f t="shared" si="6"/>
        <v>63.22</v>
      </c>
      <c r="BA6" s="35">
        <f t="shared" si="6"/>
        <v>49.07</v>
      </c>
      <c r="BB6" s="35">
        <f t="shared" si="6"/>
        <v>46.78</v>
      </c>
      <c r="BC6" s="35">
        <f t="shared" si="6"/>
        <v>47.44</v>
      </c>
      <c r="BD6" s="35">
        <f t="shared" si="6"/>
        <v>49.18</v>
      </c>
      <c r="BE6" s="34" t="str">
        <f>IF(BE7="","",IF(BE7="-","【-】","【"&amp;SUBSTITUTE(TEXT(BE7,"#,##0.00"),"-","△")&amp;"】"))</f>
        <v>【54.23】</v>
      </c>
      <c r="BF6" s="35">
        <f>IF(BF7="",NA(),BF7)</f>
        <v>1591.91</v>
      </c>
      <c r="BG6" s="35">
        <f t="shared" ref="BG6:BO6" si="7">IF(BG7="",NA(),BG7)</f>
        <v>2948.06</v>
      </c>
      <c r="BH6" s="35">
        <f t="shared" si="7"/>
        <v>3218.7</v>
      </c>
      <c r="BI6" s="35">
        <f t="shared" si="7"/>
        <v>3521.3</v>
      </c>
      <c r="BJ6" s="35">
        <f t="shared" si="7"/>
        <v>3608.06</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64.56</v>
      </c>
      <c r="BR6" s="35">
        <f t="shared" ref="BR6:BZ6" si="8">IF(BR7="",NA(),BR7)</f>
        <v>59.33</v>
      </c>
      <c r="BS6" s="35">
        <f t="shared" si="8"/>
        <v>70.260000000000005</v>
      </c>
      <c r="BT6" s="35">
        <f t="shared" si="8"/>
        <v>89.56</v>
      </c>
      <c r="BU6" s="35">
        <f t="shared" si="8"/>
        <v>79.400000000000006</v>
      </c>
      <c r="BV6" s="35">
        <f t="shared" si="8"/>
        <v>66.56</v>
      </c>
      <c r="BW6" s="35">
        <f t="shared" si="8"/>
        <v>66.22</v>
      </c>
      <c r="BX6" s="35">
        <f t="shared" si="8"/>
        <v>69.87</v>
      </c>
      <c r="BY6" s="35">
        <f t="shared" si="8"/>
        <v>74.3</v>
      </c>
      <c r="BZ6" s="35">
        <f t="shared" si="8"/>
        <v>72.260000000000005</v>
      </c>
      <c r="CA6" s="34" t="str">
        <f>IF(CA7="","",IF(CA7="-","【-】","【"&amp;SUBSTITUTE(TEXT(CA7,"#,##0.00"),"-","△")&amp;"】"))</f>
        <v>【74.48】</v>
      </c>
      <c r="CB6" s="35">
        <f>IF(CB7="",NA(),CB7)</f>
        <v>280.51</v>
      </c>
      <c r="CC6" s="35">
        <f t="shared" ref="CC6:CK6" si="9">IF(CC7="",NA(),CC7)</f>
        <v>301.68</v>
      </c>
      <c r="CD6" s="35">
        <f t="shared" si="9"/>
        <v>254.7</v>
      </c>
      <c r="CE6" s="35">
        <f t="shared" si="9"/>
        <v>199.65</v>
      </c>
      <c r="CF6" s="35">
        <f t="shared" si="9"/>
        <v>231.63</v>
      </c>
      <c r="CG6" s="35">
        <f t="shared" si="9"/>
        <v>244.29</v>
      </c>
      <c r="CH6" s="35">
        <f t="shared" si="9"/>
        <v>246.72</v>
      </c>
      <c r="CI6" s="35">
        <f t="shared" si="9"/>
        <v>234.96</v>
      </c>
      <c r="CJ6" s="35">
        <f t="shared" si="9"/>
        <v>221.81</v>
      </c>
      <c r="CK6" s="35">
        <f t="shared" si="9"/>
        <v>230.02</v>
      </c>
      <c r="CL6" s="34" t="str">
        <f>IF(CL7="","",IF(CL7="-","【-】","【"&amp;SUBSTITUTE(TEXT(CL7,"#,##0.00"),"-","△")&amp;"】"))</f>
        <v>【219.46】</v>
      </c>
      <c r="CM6" s="35">
        <f>IF(CM7="",NA(),CM7)</f>
        <v>25.63</v>
      </c>
      <c r="CN6" s="35">
        <f t="shared" ref="CN6:CV6" si="10">IF(CN7="",NA(),CN7)</f>
        <v>30.53</v>
      </c>
      <c r="CO6" s="35">
        <f t="shared" si="10"/>
        <v>32.26</v>
      </c>
      <c r="CP6" s="35">
        <f t="shared" si="10"/>
        <v>32.74</v>
      </c>
      <c r="CQ6" s="35">
        <f t="shared" si="10"/>
        <v>32.950000000000003</v>
      </c>
      <c r="CR6" s="35">
        <f t="shared" si="10"/>
        <v>43.58</v>
      </c>
      <c r="CS6" s="35">
        <f t="shared" si="10"/>
        <v>41.35</v>
      </c>
      <c r="CT6" s="35">
        <f t="shared" si="10"/>
        <v>42.9</v>
      </c>
      <c r="CU6" s="35">
        <f t="shared" si="10"/>
        <v>43.36</v>
      </c>
      <c r="CV6" s="35">
        <f t="shared" si="10"/>
        <v>42.56</v>
      </c>
      <c r="CW6" s="34" t="str">
        <f>IF(CW7="","",IF(CW7="-","【-】","【"&amp;SUBSTITUTE(TEXT(CW7,"#,##0.00"),"-","△")&amp;"】"))</f>
        <v>【42.82】</v>
      </c>
      <c r="CX6" s="35">
        <f>IF(CX7="",NA(),CX7)</f>
        <v>69.58</v>
      </c>
      <c r="CY6" s="35">
        <f t="shared" ref="CY6:DG6" si="11">IF(CY7="",NA(),CY7)</f>
        <v>61.55</v>
      </c>
      <c r="CZ6" s="35">
        <f t="shared" si="11"/>
        <v>57.48</v>
      </c>
      <c r="DA6" s="35">
        <f t="shared" si="11"/>
        <v>56.16</v>
      </c>
      <c r="DB6" s="35">
        <f t="shared" si="11"/>
        <v>55.31</v>
      </c>
      <c r="DC6" s="35">
        <f t="shared" si="11"/>
        <v>82.35</v>
      </c>
      <c r="DD6" s="35">
        <f t="shared" si="11"/>
        <v>82.9</v>
      </c>
      <c r="DE6" s="35">
        <f t="shared" si="11"/>
        <v>83.5</v>
      </c>
      <c r="DF6" s="35">
        <f t="shared" si="11"/>
        <v>83.06</v>
      </c>
      <c r="DG6" s="35">
        <f t="shared" si="11"/>
        <v>83.32</v>
      </c>
      <c r="DH6" s="34" t="str">
        <f>IF(DH7="","",IF(DH7="-","【-】","【"&amp;SUBSTITUTE(TEXT(DH7,"#,##0.00"),"-","△")&amp;"】"))</f>
        <v>【83.36】</v>
      </c>
      <c r="DI6" s="35">
        <f>IF(DI7="",NA(),DI7)</f>
        <v>25.85</v>
      </c>
      <c r="DJ6" s="35">
        <f t="shared" ref="DJ6:DR6" si="12">IF(DJ7="",NA(),DJ7)</f>
        <v>23.6</v>
      </c>
      <c r="DK6" s="35">
        <f t="shared" si="12"/>
        <v>23.82</v>
      </c>
      <c r="DL6" s="35">
        <f t="shared" si="12"/>
        <v>23.86</v>
      </c>
      <c r="DM6" s="35">
        <f t="shared" si="12"/>
        <v>24.2</v>
      </c>
      <c r="DN6" s="35">
        <f t="shared" si="12"/>
        <v>22.34</v>
      </c>
      <c r="DO6" s="35">
        <f t="shared" si="12"/>
        <v>22.79</v>
      </c>
      <c r="DP6" s="35">
        <f t="shared" si="12"/>
        <v>22.77</v>
      </c>
      <c r="DQ6" s="35">
        <f t="shared" si="12"/>
        <v>23.93</v>
      </c>
      <c r="DR6" s="35">
        <f t="shared" si="12"/>
        <v>24.68</v>
      </c>
      <c r="DS6" s="34" t="str">
        <f>IF(DS7="","",IF(DS7="-","【-】","【"&amp;SUBSTITUTE(TEXT(DS7,"#,##0.00"),"-","△")&amp;"】"))</f>
        <v>【24.88】</v>
      </c>
      <c r="DT6" s="34">
        <f>IF(DT7="",NA(),DT7)</f>
        <v>0</v>
      </c>
      <c r="DU6" s="34">
        <f t="shared" ref="DU6:EC6" si="13">IF(DU7="",NA(),DU7)</f>
        <v>0</v>
      </c>
      <c r="DV6" s="34">
        <f t="shared" si="13"/>
        <v>0</v>
      </c>
      <c r="DW6" s="34">
        <f t="shared" si="13"/>
        <v>0</v>
      </c>
      <c r="DX6" s="34">
        <f t="shared" si="13"/>
        <v>0</v>
      </c>
      <c r="DY6" s="34">
        <f t="shared" si="13"/>
        <v>0</v>
      </c>
      <c r="DZ6" s="35">
        <f t="shared" si="13"/>
        <v>0.04</v>
      </c>
      <c r="EA6" s="34">
        <f t="shared" si="13"/>
        <v>0</v>
      </c>
      <c r="EB6" s="34">
        <f t="shared" si="13"/>
        <v>0</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8" s="36" customFormat="1" x14ac:dyDescent="0.15">
      <c r="A7" s="28"/>
      <c r="B7" s="37">
        <v>2018</v>
      </c>
      <c r="C7" s="37">
        <v>52019</v>
      </c>
      <c r="D7" s="37">
        <v>46</v>
      </c>
      <c r="E7" s="37">
        <v>17</v>
      </c>
      <c r="F7" s="37">
        <v>4</v>
      </c>
      <c r="G7" s="37">
        <v>0</v>
      </c>
      <c r="H7" s="37" t="s">
        <v>95</v>
      </c>
      <c r="I7" s="37" t="s">
        <v>96</v>
      </c>
      <c r="J7" s="37" t="s">
        <v>97</v>
      </c>
      <c r="K7" s="37" t="s">
        <v>98</v>
      </c>
      <c r="L7" s="37" t="s">
        <v>99</v>
      </c>
      <c r="M7" s="37" t="s">
        <v>100</v>
      </c>
      <c r="N7" s="38" t="s">
        <v>101</v>
      </c>
      <c r="O7" s="38">
        <v>56.19</v>
      </c>
      <c r="P7" s="38">
        <v>1.19</v>
      </c>
      <c r="Q7" s="38">
        <v>81.7</v>
      </c>
      <c r="R7" s="38">
        <v>3056</v>
      </c>
      <c r="S7" s="38">
        <v>309654</v>
      </c>
      <c r="T7" s="38">
        <v>906.07</v>
      </c>
      <c r="U7" s="38">
        <v>341.76</v>
      </c>
      <c r="V7" s="38">
        <v>3663</v>
      </c>
      <c r="W7" s="38">
        <v>2.31</v>
      </c>
      <c r="X7" s="38">
        <v>1585.71</v>
      </c>
      <c r="Y7" s="38">
        <v>103.15</v>
      </c>
      <c r="Z7" s="38">
        <v>90.07</v>
      </c>
      <c r="AA7" s="38">
        <v>87.6</v>
      </c>
      <c r="AB7" s="38">
        <v>86.61</v>
      </c>
      <c r="AC7" s="38">
        <v>81.83</v>
      </c>
      <c r="AD7" s="38">
        <v>101.24</v>
      </c>
      <c r="AE7" s="38">
        <v>100.94</v>
      </c>
      <c r="AF7" s="38">
        <v>100.85</v>
      </c>
      <c r="AG7" s="38">
        <v>102.13</v>
      </c>
      <c r="AH7" s="38">
        <v>101.72</v>
      </c>
      <c r="AI7" s="38">
        <v>101.92</v>
      </c>
      <c r="AJ7" s="38">
        <v>0</v>
      </c>
      <c r="AK7" s="38">
        <v>139.04</v>
      </c>
      <c r="AL7" s="38">
        <v>190.98</v>
      </c>
      <c r="AM7" s="38">
        <v>242.86</v>
      </c>
      <c r="AN7" s="38">
        <v>298.8</v>
      </c>
      <c r="AO7" s="38">
        <v>184.13</v>
      </c>
      <c r="AP7" s="38">
        <v>101.85</v>
      </c>
      <c r="AQ7" s="38">
        <v>110.77</v>
      </c>
      <c r="AR7" s="38">
        <v>109.51</v>
      </c>
      <c r="AS7" s="38">
        <v>112.88</v>
      </c>
      <c r="AT7" s="38">
        <v>88.06</v>
      </c>
      <c r="AU7" s="38">
        <v>190.45</v>
      </c>
      <c r="AV7" s="38">
        <v>117.58</v>
      </c>
      <c r="AW7" s="38">
        <v>52.31</v>
      </c>
      <c r="AX7" s="38">
        <v>24.25</v>
      </c>
      <c r="AY7" s="38">
        <v>87.77</v>
      </c>
      <c r="AZ7" s="38">
        <v>63.22</v>
      </c>
      <c r="BA7" s="38">
        <v>49.07</v>
      </c>
      <c r="BB7" s="38">
        <v>46.78</v>
      </c>
      <c r="BC7" s="38">
        <v>47.44</v>
      </c>
      <c r="BD7" s="38">
        <v>49.18</v>
      </c>
      <c r="BE7" s="38">
        <v>54.23</v>
      </c>
      <c r="BF7" s="38">
        <v>1591.91</v>
      </c>
      <c r="BG7" s="38">
        <v>2948.06</v>
      </c>
      <c r="BH7" s="38">
        <v>3218.7</v>
      </c>
      <c r="BI7" s="38">
        <v>3521.3</v>
      </c>
      <c r="BJ7" s="38">
        <v>3608.06</v>
      </c>
      <c r="BK7" s="38">
        <v>1436</v>
      </c>
      <c r="BL7" s="38">
        <v>1434.89</v>
      </c>
      <c r="BM7" s="38">
        <v>1298.9100000000001</v>
      </c>
      <c r="BN7" s="38">
        <v>1243.71</v>
      </c>
      <c r="BO7" s="38">
        <v>1194.1500000000001</v>
      </c>
      <c r="BP7" s="38">
        <v>1209.4000000000001</v>
      </c>
      <c r="BQ7" s="38">
        <v>64.56</v>
      </c>
      <c r="BR7" s="38">
        <v>59.33</v>
      </c>
      <c r="BS7" s="38">
        <v>70.260000000000005</v>
      </c>
      <c r="BT7" s="38">
        <v>89.56</v>
      </c>
      <c r="BU7" s="38">
        <v>79.400000000000006</v>
      </c>
      <c r="BV7" s="38">
        <v>66.56</v>
      </c>
      <c r="BW7" s="38">
        <v>66.22</v>
      </c>
      <c r="BX7" s="38">
        <v>69.87</v>
      </c>
      <c r="BY7" s="38">
        <v>74.3</v>
      </c>
      <c r="BZ7" s="38">
        <v>72.260000000000005</v>
      </c>
      <c r="CA7" s="38">
        <v>74.48</v>
      </c>
      <c r="CB7" s="38">
        <v>280.51</v>
      </c>
      <c r="CC7" s="38">
        <v>301.68</v>
      </c>
      <c r="CD7" s="38">
        <v>254.7</v>
      </c>
      <c r="CE7" s="38">
        <v>199.65</v>
      </c>
      <c r="CF7" s="38">
        <v>231.63</v>
      </c>
      <c r="CG7" s="38">
        <v>244.29</v>
      </c>
      <c r="CH7" s="38">
        <v>246.72</v>
      </c>
      <c r="CI7" s="38">
        <v>234.96</v>
      </c>
      <c r="CJ7" s="38">
        <v>221.81</v>
      </c>
      <c r="CK7" s="38">
        <v>230.02</v>
      </c>
      <c r="CL7" s="38">
        <v>219.46</v>
      </c>
      <c r="CM7" s="38">
        <v>25.63</v>
      </c>
      <c r="CN7" s="38">
        <v>30.53</v>
      </c>
      <c r="CO7" s="38">
        <v>32.26</v>
      </c>
      <c r="CP7" s="38">
        <v>32.74</v>
      </c>
      <c r="CQ7" s="38">
        <v>32.950000000000003</v>
      </c>
      <c r="CR7" s="38">
        <v>43.58</v>
      </c>
      <c r="CS7" s="38">
        <v>41.35</v>
      </c>
      <c r="CT7" s="38">
        <v>42.9</v>
      </c>
      <c r="CU7" s="38">
        <v>43.36</v>
      </c>
      <c r="CV7" s="38">
        <v>42.56</v>
      </c>
      <c r="CW7" s="38">
        <v>42.82</v>
      </c>
      <c r="CX7" s="38">
        <v>69.58</v>
      </c>
      <c r="CY7" s="38">
        <v>61.55</v>
      </c>
      <c r="CZ7" s="38">
        <v>57.48</v>
      </c>
      <c r="DA7" s="38">
        <v>56.16</v>
      </c>
      <c r="DB7" s="38">
        <v>55.31</v>
      </c>
      <c r="DC7" s="38">
        <v>82.35</v>
      </c>
      <c r="DD7" s="38">
        <v>82.9</v>
      </c>
      <c r="DE7" s="38">
        <v>83.5</v>
      </c>
      <c r="DF7" s="38">
        <v>83.06</v>
      </c>
      <c r="DG7" s="38">
        <v>83.32</v>
      </c>
      <c r="DH7" s="38">
        <v>83.36</v>
      </c>
      <c r="DI7" s="38">
        <v>25.85</v>
      </c>
      <c r="DJ7" s="38">
        <v>23.6</v>
      </c>
      <c r="DK7" s="38">
        <v>23.82</v>
      </c>
      <c r="DL7" s="38">
        <v>23.86</v>
      </c>
      <c r="DM7" s="38">
        <v>24.2</v>
      </c>
      <c r="DN7" s="38">
        <v>22.34</v>
      </c>
      <c r="DO7" s="38">
        <v>22.79</v>
      </c>
      <c r="DP7" s="38">
        <v>22.77</v>
      </c>
      <c r="DQ7" s="38">
        <v>23.93</v>
      </c>
      <c r="DR7" s="38">
        <v>24.68</v>
      </c>
      <c r="DS7" s="38">
        <v>24.88</v>
      </c>
      <c r="DT7" s="38">
        <v>0</v>
      </c>
      <c r="DU7" s="38">
        <v>0</v>
      </c>
      <c r="DV7" s="38">
        <v>0</v>
      </c>
      <c r="DW7" s="38">
        <v>0</v>
      </c>
      <c r="DX7" s="38">
        <v>0</v>
      </c>
      <c r="DY7" s="38">
        <v>0</v>
      </c>
      <c r="DZ7" s="38">
        <v>0.04</v>
      </c>
      <c r="EA7" s="38">
        <v>0</v>
      </c>
      <c r="EB7" s="38">
        <v>0</v>
      </c>
      <c r="EC7" s="38">
        <v>0.01</v>
      </c>
      <c r="ED7" s="38">
        <v>0.01</v>
      </c>
      <c r="EE7" s="38">
        <v>0</v>
      </c>
      <c r="EF7" s="38">
        <v>0</v>
      </c>
      <c r="EG7" s="38">
        <v>0</v>
      </c>
      <c r="EH7" s="38">
        <v>0</v>
      </c>
      <c r="EI7" s="38">
        <v>0</v>
      </c>
      <c r="EJ7" s="38">
        <v>0.04</v>
      </c>
      <c r="EK7" s="38">
        <v>7.0000000000000007E-2</v>
      </c>
      <c r="EL7" s="38">
        <v>0.09</v>
      </c>
      <c r="EM7" s="38">
        <v>0.09</v>
      </c>
      <c r="EN7" s="38">
        <v>0.13</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2020-01-17T02:10:25Z</cp:lastPrinted>
  <dcterms:created xsi:type="dcterms:W3CDTF">2019-12-05T04:48:47Z</dcterms:created>
  <dcterms:modified xsi:type="dcterms:W3CDTF">2020-01-20T10:29:39Z</dcterms:modified>
  <cp:category/>
</cp:coreProperties>
</file>