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H31\2020_【財政課／0121〆】経営比較分析表の作成について\04　回答\"/>
    </mc:Choice>
  </mc:AlternateContent>
  <workbookProtection workbookAlgorithmName="SHA-512" workbookHashValue="kHLrxdv7F5dhqSVeer9nYrO6IPc2/Iq31kqRKJdJDdD5CU1tHDNMoU3nTWTerSYBKwPu8lFov6YFTtODMscDYg==" workbookSaltValue="Yu9+JbuNHLYfwb1gGRQCqg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S6" i="5"/>
  <c r="AL8" i="4" s="1"/>
  <c r="R6" i="5"/>
  <c r="Q6" i="5"/>
  <c r="W10" i="4" s="1"/>
  <c r="P6" i="5"/>
  <c r="O6" i="5"/>
  <c r="I10" i="4" s="1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P10" i="4"/>
  <c r="B10" i="4"/>
  <c r="AT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<sst xmlns="http://schemas.openxmlformats.org/spreadsheetml/2006/main" count="245" uniqueCount="111">
  <si>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</si>
  <si>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</si>
  <si>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</si>
  <si>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</si>
  <si>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</si>
  <si>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</si>
  <si>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</si>
  <si>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</si>
  <si>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</si>
  <si>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</si>
  <si>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</si>
  <si>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</si>
  <si>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</si>
  <si>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</si>
  <si>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</si>
  <si>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</si>
  <si>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</si>
  <si>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</si>
  <si>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</si>
  <si>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</si>
  <si>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</si>
  <si>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</si>
  <si>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</si>
  <si>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</si>
  <si>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</si>
  <si>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</si>
  <si>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</si>
  <si>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</si>
  <si>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</si>
  <si>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</si>
  <si>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</si>
  <si>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</si>
  <si>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</si>
  <si>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</si>
  <si>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</si>
  <si>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</si>
  <si>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</si>
  <si>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</si>
  <si>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</si>
  <si>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</si>
  <si>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</si>
  <si>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</si>
  <si>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</si>
  <si>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</si>
  <si>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</si>
  <si>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</si>
  <si>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</si>
  <si>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</si>
  <si>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</si>
  <si>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</si>
  <si>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</si>
  <si>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</si>
  <si>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</si>
  <si>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</si>
  <si>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</si>
  <si>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</si>
  <si>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</si>
  <si>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</si>
  <si>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</si>
  <si>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</si>
  <si>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</si>
  <si>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</si>
  <si>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</si>
  <si>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</si>
  <si>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</si>
  <si>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</si>
  <si>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</si>
  <si>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</si>
  <si>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</si>
  <si>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</si>
  <si>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</si>
  <si>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</si>
  <si>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</si>
  <si>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</si>
  <si>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</si>
  <si>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</si>
  <si>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</si>
  <si>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</si>
  <si>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</si>
  <si>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</si>
  <si>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</si>
  <si>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</si>
  <si>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</si>
  <si>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</si>
  <si>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</si>
  <si>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</si>
  <si>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</si>
  <si>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</si>
  <si>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</si>
  <si>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</si>
  <si>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</si>
  <si>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</si>
  <si>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</si>
  <si>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</si>
  <si>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</si>
  <si>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</si>
  <si>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</si>
  <si>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</si>
  <si>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</si>
  <si>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</si>
  <si>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</si>
  <si>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</si>
  <si>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</si>
  <si>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</si>
  <si>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</si>
  <si>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</si>
  <si>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</si>
  <si>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</si>
  <si>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r>
      <t>　施設全体の減価償却の状況は</t>
    </r>
    <r>
      <rPr>
        <sz val="11"/>
        <color theme="1"/>
        <rFont val="ＭＳ ゴシック"/>
        <family val="3"/>
        <charset val="128"/>
      </rPr>
      <t>上昇傾向にあるものの、現時点で、法定耐用年数を超過した施設はない。</t>
    </r>
    <phoneticPr fontId="4"/>
  </si>
  <si>
    <r>
      <t>　経常収支比率は100％以上を維持しており、使用料収入と一般会計からの繰入金等の収益により、事業運営が成り立っているが、経費回収率は100％未満となっており、公費負担分を除く汚水処理費を下水道使用料で回収できていない。
　累積欠損比率は0%を維持している。
　流動比率は100％以上であり、短期的な債務に対する支払能力を有していると言える。
　企業債残高対事業費規模比率については、全国平均や類似団体平均と比較して低い値となって</t>
    </r>
    <r>
      <rPr>
        <sz val="11"/>
        <color theme="1"/>
        <rFont val="ＭＳ ゴシック"/>
        <family val="3"/>
        <charset val="128"/>
      </rPr>
      <t>いる。</t>
    </r>
    <r>
      <rPr>
        <sz val="11"/>
        <rFont val="ＭＳ ゴシック"/>
        <family val="3"/>
        <charset val="128"/>
      </rPr>
      <t xml:space="preserve">
　汚水処理原価は、全国平均や類似団体平均と比較して低い値となっている。
　施設利用率は、全国平均や類似団体平均と比較して同程度の値となっている。
　水洗化率は、全国平均や類似団体平均と比較して高い値となっている。</t>
    </r>
    <rPh sb="121" eb="123">
      <t>イジ</t>
    </rPh>
    <rPh sb="207" eb="208">
      <t>ヒク</t>
    </rPh>
    <rPh sb="278" eb="281">
      <t>ドウテイド</t>
    </rPh>
    <phoneticPr fontId="4"/>
  </si>
  <si>
    <t>　経営に関する指標から、一般会計に大きく依存した経営体制になっていることがわかる。
　今後、人口減による使用料収入の減少が見込まれることから、維持管理や事業運営の効率化を図っている。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</si>
</sst>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2D-4843-B7CC-B9B93216A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265072"/>
        <c:axId val="56426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2D-4843-B7CC-B9B93216A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265072"/>
        <c:axId val="564269776"/>
      </c:lineChart>
      <c:dateAx>
        <c:axId val="564265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64269776"/>
        <c:crosses val="autoZero"/>
        <c:auto val="1"/>
        <c:lblOffset val="100"/>
        <c:baseTimeUnit val="years"/>
      </c:dateAx>
      <c:valAx>
        <c:axId val="56426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64265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57.32</c:v>
                </c:pt>
                <c:pt idx="1">
                  <c:v>56.1</c:v>
                </c:pt>
                <c:pt idx="2">
                  <c:v>56.1</c:v>
                </c:pt>
                <c:pt idx="3">
                  <c:v>52.44</c:v>
                </c:pt>
                <c:pt idx="4">
                  <c:v>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11-4428-8B2E-5DDCDC39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007920"/>
        <c:axId val="378008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51.54</c:v>
                </c:pt>
                <c:pt idx="1">
                  <c:v>44.84</c:v>
                </c:pt>
                <c:pt idx="2">
                  <c:v>41.51</c:v>
                </c:pt>
                <c:pt idx="3">
                  <c:v>51.71</c:v>
                </c:pt>
                <c:pt idx="4">
                  <c:v>50.56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11-4428-8B2E-5DDCDC39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007920"/>
        <c:axId val="378008704"/>
      </c:lineChart>
      <c:dateAx>
        <c:axId val="378007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78008704"/>
        <c:crosses val="autoZero"/>
        <c:auto val="1"/>
        <c:lblOffset val="100"/>
        <c:baseTimeUnit val="years"/>
      </c:dateAx>
      <c:valAx>
        <c:axId val="378008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78007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89.57</c:v>
                </c:pt>
                <c:pt idx="1">
                  <c:v>90.05</c:v>
                </c:pt>
                <c:pt idx="2">
                  <c:v>90</c:v>
                </c:pt>
                <c:pt idx="3">
                  <c:v>90.34</c:v>
                </c:pt>
                <c:pt idx="4">
                  <c:v>91.54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38-4C4F-9180-D189CE7A2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009880"/>
        <c:axId val="378010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71.599999999999994</c:v>
                </c:pt>
                <c:pt idx="1">
                  <c:v>67.86</c:v>
                </c:pt>
                <c:pt idx="2">
                  <c:v>68.72</c:v>
                </c:pt>
                <c:pt idx="3">
                  <c:v>82.91</c:v>
                </c:pt>
                <c:pt idx="4">
                  <c:v>83.85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38-4C4F-9180-D189CE7A2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009880"/>
        <c:axId val="378010272"/>
      </c:lineChart>
      <c:dateAx>
        <c:axId val="378009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78010272"/>
        <c:crosses val="autoZero"/>
        <c:auto val="1"/>
        <c:lblOffset val="100"/>
        <c:baseTimeUnit val="years"/>
      </c:dateAx>
      <c:valAx>
        <c:axId val="378010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78009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103.2</c:v>
                </c:pt>
                <c:pt idx="1">
                  <c:v>107.62</c:v>
                </c:pt>
                <c:pt idx="2">
                  <c:v>105.92</c:v>
                </c:pt>
                <c:pt idx="3">
                  <c:v>106.21</c:v>
                </c:pt>
                <c:pt idx="4">
                  <c:v>104.7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0F-4ED0-BCA5-678EBDBC5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750736"/>
        <c:axId val="464754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99.54</c:v>
                </c:pt>
                <c:pt idx="1">
                  <c:v>105.63</c:v>
                </c:pt>
                <c:pt idx="2">
                  <c:v>100.37</c:v>
                </c:pt>
                <c:pt idx="3">
                  <c:v>93.87</c:v>
                </c:pt>
                <c:pt idx="4">
                  <c:v>86.84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0F-4ED0-BCA5-678EBDBC5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750736"/>
        <c:axId val="464754264"/>
      </c:lineChart>
      <c:dateAx>
        <c:axId val="464750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64754264"/>
        <c:crosses val="autoZero"/>
        <c:auto val="1"/>
        <c:lblOffset val="100"/>
        <c:baseTimeUnit val="years"/>
      </c:dateAx>
      <c:valAx>
        <c:axId val="464754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4750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29.39</c:v>
                </c:pt>
                <c:pt idx="1">
                  <c:v>35.270000000000003</c:v>
                </c:pt>
                <c:pt idx="2">
                  <c:v>41.14</c:v>
                </c:pt>
                <c:pt idx="3">
                  <c:v>47.02</c:v>
                </c:pt>
                <c:pt idx="4">
                  <c:v>52.9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87-40AB-BEB2-1A0A01FFE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918584"/>
        <c:axId val="564917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23.72</c:v>
                </c:pt>
                <c:pt idx="1">
                  <c:v>17.809999999999999</c:v>
                </c:pt>
                <c:pt idx="2">
                  <c:v>18.600000000000001</c:v>
                </c:pt>
                <c:pt idx="3">
                  <c:v>42.61</c:v>
                </c:pt>
                <c:pt idx="4">
                  <c:v>44.22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87-40AB-BEB2-1A0A01FFE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918584"/>
        <c:axId val="564917408"/>
      </c:lineChart>
      <c:dateAx>
        <c:axId val="5649185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64917408"/>
        <c:crosses val="autoZero"/>
        <c:auto val="1"/>
        <c:lblOffset val="100"/>
        <c:baseTimeUnit val="years"/>
      </c:dateAx>
      <c:valAx>
        <c:axId val="564917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64918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D8-4EC0-86EB-D32762B6C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913488"/>
        <c:axId val="564911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D8-4EC0-86EB-D32762B6C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913488"/>
        <c:axId val="564911136"/>
      </c:lineChart>
      <c:dateAx>
        <c:axId val="5649134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64911136"/>
        <c:crosses val="autoZero"/>
        <c:auto val="1"/>
        <c:lblOffset val="100"/>
        <c:baseTimeUnit val="years"/>
      </c:dateAx>
      <c:valAx>
        <c:axId val="564911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64913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31.3</c:v>
                </c:pt>
                <c:pt idx="1">
                  <c:v>11.2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24-4CE2-8611-2655AF797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914272"/>
        <c:axId val="564915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59.52</c:v>
                </c:pt>
                <c:pt idx="1">
                  <c:v>102.8</c:v>
                </c:pt>
                <c:pt idx="2">
                  <c:v>55.24</c:v>
                </c:pt>
                <c:pt idx="3">
                  <c:v>231.75</c:v>
                </c:pt>
                <c:pt idx="4">
                  <c:v>254.32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24-4CE2-8611-2655AF797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914272"/>
        <c:axId val="564915448"/>
      </c:lineChart>
      <c:dateAx>
        <c:axId val="5649142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64915448"/>
        <c:crosses val="autoZero"/>
        <c:auto val="1"/>
        <c:lblOffset val="100"/>
        <c:baseTimeUnit val="years"/>
      </c:dateAx>
      <c:valAx>
        <c:axId val="564915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649142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999.35</c:v>
                </c:pt>
                <c:pt idx="1">
                  <c:v>1027.06</c:v>
                </c:pt>
                <c:pt idx="2">
                  <c:v>1070.93</c:v>
                </c:pt>
                <c:pt idx="3">
                  <c:v>1128.94</c:v>
                </c:pt>
                <c:pt idx="4">
                  <c:v>972.39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F2-4835-B4BC-4159DBAC8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914664"/>
        <c:axId val="564912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322.33999999999997</c:v>
                </c:pt>
                <c:pt idx="1">
                  <c:v>366.75</c:v>
                </c:pt>
                <c:pt idx="2">
                  <c:v>291.2</c:v>
                </c:pt>
                <c:pt idx="3">
                  <c:v>322.36</c:v>
                </c:pt>
                <c:pt idx="4">
                  <c:v>277.89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F2-4835-B4BC-4159DBAC8D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914664"/>
        <c:axId val="564912312"/>
      </c:lineChart>
      <c:dateAx>
        <c:axId val="564914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64912312"/>
        <c:crosses val="autoZero"/>
        <c:auto val="1"/>
        <c:lblOffset val="100"/>
        <c:baseTimeUnit val="years"/>
      </c:dateAx>
      <c:valAx>
        <c:axId val="564912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64914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371.33</c:v>
                </c:pt>
                <c:pt idx="1">
                  <c:v>220.94</c:v>
                </c:pt>
                <c:pt idx="2">
                  <c:v>591.54</c:v>
                </c:pt>
                <c:pt idx="3">
                  <c:v>628.73</c:v>
                </c:pt>
                <c:pt idx="4">
                  <c:v>623.91999999999996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8A-48D6-9D66-4F0EFA433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916232"/>
        <c:axId val="564916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760.12</c:v>
                </c:pt>
                <c:pt idx="1">
                  <c:v>492.59</c:v>
                </c:pt>
                <c:pt idx="2">
                  <c:v>503.8</c:v>
                </c:pt>
                <c:pt idx="3">
                  <c:v>888.8</c:v>
                </c:pt>
                <c:pt idx="4">
                  <c:v>855.65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8A-48D6-9D66-4F0EFA433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916232"/>
        <c:axId val="564916624"/>
      </c:lineChart>
      <c:dateAx>
        <c:axId val="564916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64916624"/>
        <c:crosses val="autoZero"/>
        <c:auto val="1"/>
        <c:lblOffset val="100"/>
        <c:baseTimeUnit val="years"/>
      </c:dateAx>
      <c:valAx>
        <c:axId val="564916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64916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62.5</c:v>
                </c:pt>
                <c:pt idx="1">
                  <c:v>64.13</c:v>
                </c:pt>
                <c:pt idx="2">
                  <c:v>63.93</c:v>
                </c:pt>
                <c:pt idx="3">
                  <c:v>72.67</c:v>
                </c:pt>
                <c:pt idx="4">
                  <c:v>63.78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20-4A1F-A724-1D40DA837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013408"/>
        <c:axId val="378007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50.17</c:v>
                </c:pt>
                <c:pt idx="1">
                  <c:v>46.53</c:v>
                </c:pt>
                <c:pt idx="2">
                  <c:v>51.58</c:v>
                </c:pt>
                <c:pt idx="3">
                  <c:v>52.55</c:v>
                </c:pt>
                <c:pt idx="4">
                  <c:v>52.23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20-4A1F-A724-1D40DA837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013408"/>
        <c:axId val="378007528"/>
      </c:lineChart>
      <c:dateAx>
        <c:axId val="378013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78007528"/>
        <c:crosses val="autoZero"/>
        <c:auto val="1"/>
        <c:lblOffset val="100"/>
        <c:baseTimeUnit val="years"/>
      </c:dateAx>
      <c:valAx>
        <c:axId val="378007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78013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255.48</c:v>
                </c:pt>
                <c:pt idx="1">
                  <c:v>247.67</c:v>
                </c:pt>
                <c:pt idx="2">
                  <c:v>251.33</c:v>
                </c:pt>
                <c:pt idx="3">
                  <c:v>217.09</c:v>
                </c:pt>
                <c:pt idx="4">
                  <c:v>242.31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83-4A39-BFA2-0B8D4CD31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005960"/>
        <c:axId val="378007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329.08</c:v>
                </c:pt>
                <c:pt idx="1">
                  <c:v>373.71</c:v>
                </c:pt>
                <c:pt idx="2">
                  <c:v>333.58</c:v>
                </c:pt>
                <c:pt idx="3">
                  <c:v>292.45</c:v>
                </c:pt>
                <c:pt idx="4">
                  <c:v>294.05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83-4A39-BFA2-0B8D4CD31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005960"/>
        <c:axId val="378007136"/>
      </c:lineChart>
      <c:dateAx>
        <c:axId val="378005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78007136"/>
        <c:crosses val="autoZero"/>
        <c:auto val="1"/>
        <c:lblOffset val="100"/>
        <c:baseTimeUnit val="years"/>
      </c:dateAx>
      <c:valAx>
        <c:axId val="378007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78005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【91.71】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【180.68】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【273.97】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【860.68】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【299.14】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【38.00】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J46" zoomScaleNormal="100" workbookViewId="0">
      <selection activeCell="BL47" sqref="BL47:BZ6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3" t="str">
        <f>データ!H6</f>
        <v>秋田県　秋田市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8" t="str">
        <f>データ!I6</f>
        <v>法適用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個別排水処理</v>
      </c>
      <c r="Q8" s="48"/>
      <c r="R8" s="48"/>
      <c r="S8" s="48"/>
      <c r="T8" s="48"/>
      <c r="U8" s="48"/>
      <c r="V8" s="48"/>
      <c r="W8" s="48" t="str">
        <f>データ!L6</f>
        <v>L2</v>
      </c>
      <c r="X8" s="48"/>
      <c r="Y8" s="48"/>
      <c r="Z8" s="48"/>
      <c r="AA8" s="48"/>
      <c r="AB8" s="48"/>
      <c r="AC8" s="48"/>
      <c r="AD8" s="49" t="str">
        <f>データ!$M$6</f>
        <v>自治体職員</v>
      </c>
      <c r="AE8" s="49"/>
      <c r="AF8" s="49"/>
      <c r="AG8" s="49"/>
      <c r="AH8" s="49"/>
      <c r="AI8" s="49"/>
      <c r="AJ8" s="49"/>
      <c r="AK8" s="3"/>
      <c r="AL8" s="50">
        <f>データ!S6</f>
        <v>309654</v>
      </c>
      <c r="AM8" s="50"/>
      <c r="AN8" s="50"/>
      <c r="AO8" s="50"/>
      <c r="AP8" s="50"/>
      <c r="AQ8" s="50"/>
      <c r="AR8" s="50"/>
      <c r="AS8" s="50"/>
      <c r="AT8" s="45">
        <f>データ!T6</f>
        <v>906.07</v>
      </c>
      <c r="AU8" s="45"/>
      <c r="AV8" s="45"/>
      <c r="AW8" s="45"/>
      <c r="AX8" s="45"/>
      <c r="AY8" s="45"/>
      <c r="AZ8" s="45"/>
      <c r="BA8" s="45"/>
      <c r="BB8" s="45">
        <f>データ!U6</f>
        <v>341.76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>
        <f>データ!O6</f>
        <v>31.9</v>
      </c>
      <c r="J10" s="45"/>
      <c r="K10" s="45"/>
      <c r="L10" s="45"/>
      <c r="M10" s="45"/>
      <c r="N10" s="45"/>
      <c r="O10" s="45"/>
      <c r="P10" s="45">
        <f>データ!P6</f>
        <v>7.0000000000000007E-2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3056</v>
      </c>
      <c r="AE10" s="50"/>
      <c r="AF10" s="50"/>
      <c r="AG10" s="50"/>
      <c r="AH10" s="50"/>
      <c r="AI10" s="50"/>
      <c r="AJ10" s="50"/>
      <c r="AK10" s="2"/>
      <c r="AL10" s="50">
        <f>データ!V6</f>
        <v>201</v>
      </c>
      <c r="AM10" s="50"/>
      <c r="AN10" s="50"/>
      <c r="AO10" s="50"/>
      <c r="AP10" s="50"/>
      <c r="AQ10" s="50"/>
      <c r="AR10" s="50"/>
      <c r="AS10" s="50"/>
      <c r="AT10" s="45">
        <f>データ!W6</f>
        <v>0.02</v>
      </c>
      <c r="AU10" s="45"/>
      <c r="AV10" s="45"/>
      <c r="AW10" s="45"/>
      <c r="AX10" s="45"/>
      <c r="AY10" s="45"/>
      <c r="AZ10" s="45"/>
      <c r="BA10" s="45"/>
      <c r="BB10" s="45">
        <f>データ!X6</f>
        <v>10050</v>
      </c>
      <c r="BC10" s="45"/>
      <c r="BD10" s="45"/>
      <c r="BE10" s="45"/>
      <c r="BF10" s="45"/>
      <c r="BG10" s="45"/>
      <c r="BH10" s="45"/>
      <c r="BI10" s="45"/>
      <c r="BJ10" s="2"/>
      <c r="BK10" s="2"/>
      <c r="BL10" s="74" t="s">
        <v>22</v>
      </c>
      <c r="BM10" s="75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6" t="s">
        <v>24</v>
      </c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</row>
    <row r="14" spans="1:78" ht="13.5" customHeight="1" x14ac:dyDescent="0.15">
      <c r="A14" s="2"/>
      <c r="B14" s="78" t="s">
        <v>25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80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8" t="s">
        <v>109</v>
      </c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7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8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7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8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7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8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7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8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7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8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7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8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7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8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7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8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7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8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7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8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7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8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7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8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7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8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7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8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7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8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7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8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7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8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70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68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70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68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7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8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7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8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7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8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7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8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7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8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7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8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7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8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7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8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7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1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108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15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8" t="s">
        <v>110</v>
      </c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7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8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7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8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7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8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7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8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7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8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7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8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7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8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7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8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7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8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7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8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7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8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7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8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70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8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70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8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70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8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70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1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3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【91.71】</v>
      </c>
      <c r="F85" s="26" t="str">
        <f>データ!AT6</f>
        <v>【180.68】</v>
      </c>
      <c r="G85" s="26" t="str">
        <f>データ!BE6</f>
        <v>【273.97】</v>
      </c>
      <c r="H85" s="26" t="str">
        <f>データ!BP6</f>
        <v>【860.68】</v>
      </c>
      <c r="I85" s="26" t="str">
        <f>データ!CA6</f>
        <v>【52.12】</v>
      </c>
      <c r="J85" s="26" t="str">
        <f>データ!CL6</f>
        <v>【299.14】</v>
      </c>
      <c r="K85" s="26" t="str">
        <f>データ!CW6</f>
        <v>【50.35】</v>
      </c>
      <c r="L85" s="26" t="str">
        <f>データ!DH6</f>
        <v>【81.14】</v>
      </c>
      <c r="M85" s="26" t="str">
        <f>データ!DS6</f>
        <v>【38.00】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jRuubdwqCjNeEgoDipju//7wqWuMczBiHloYVvSFHPmThS33N/2HnXmsCbJCZB0nTwhlfZGz0eNJ+CEG+wUcOA==" saltValue="nFapqFctPPeFDXLzDkFa2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0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82" t="s">
        <v>52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4"/>
      <c r="Y3" s="88" t="s">
        <v>53</v>
      </c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 t="s">
        <v>54</v>
      </c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7"/>
      <c r="Y4" s="81" t="s">
        <v>56</v>
      </c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 t="s">
        <v>57</v>
      </c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 t="s">
        <v>58</v>
      </c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 t="s">
        <v>59</v>
      </c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 t="s">
        <v>60</v>
      </c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 t="s">
        <v>61</v>
      </c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 t="s">
        <v>62</v>
      </c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 t="s">
        <v>63</v>
      </c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 t="s">
        <v>64</v>
      </c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 t="s">
        <v>65</v>
      </c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 t="s">
        <v>66</v>
      </c>
      <c r="EF4" s="81"/>
      <c r="EG4" s="81"/>
      <c r="EH4" s="81"/>
      <c r="EI4" s="81"/>
      <c r="EJ4" s="81"/>
      <c r="EK4" s="81"/>
      <c r="EL4" s="81"/>
      <c r="EM4" s="81"/>
      <c r="EN4" s="81"/>
      <c r="EO4" s="81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2018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自治体職員</v>
      </c>
      <c r="N6" s="34" t="str">
        <f t="shared" si="3"/>
        <v>-</v>
      </c>
      <c r="O6" s="34">
        <f t="shared" si="3"/>
        <v>31.9</v>
      </c>
      <c r="P6" s="34">
        <f t="shared" si="3"/>
        <v>7.0000000000000007E-2</v>
      </c>
      <c r="Q6" s="34">
        <f t="shared" si="3"/>
        <v>100</v>
      </c>
      <c r="R6" s="34">
        <f t="shared" si="3"/>
        <v>3056</v>
      </c>
      <c r="S6" s="34">
        <f t="shared" si="3"/>
        <v>309654</v>
      </c>
      <c r="T6" s="34">
        <f t="shared" si="3"/>
        <v>906.07</v>
      </c>
      <c r="U6" s="34">
        <f t="shared" si="3"/>
        <v>341.76</v>
      </c>
      <c r="V6" s="34">
        <f t="shared" si="3"/>
        <v>201</v>
      </c>
      <c r="W6" s="34">
        <f t="shared" si="3"/>
        <v>0.02</v>
      </c>
      <c r="X6" s="34">
        <f t="shared" si="3"/>
        <v>10050</v>
      </c>
      <c r="Y6" s="35">
        <f>IF(Y7="",NA(),Y7)</f>
        <v>103.2</v>
      </c>
      <c r="Z6" s="35">
        <f t="shared" ref="Z6:AH6" si="4">IF(Z7="",NA(),Z7)</f>
        <v>107.62</v>
      </c>
      <c r="AA6" s="35">
        <f t="shared" si="4"/>
        <v>105.92</v>
      </c>
      <c r="AB6" s="35">
        <f t="shared" si="4"/>
        <v>106.21</v>
      </c>
      <c r="AC6" s="35">
        <f t="shared" si="4"/>
        <v>104.7</v>
      </c>
      <c r="AD6" s="35">
        <f t="shared" si="4"/>
        <v>99.54</v>
      </c>
      <c r="AE6" s="35">
        <f t="shared" si="4"/>
        <v>105.63</v>
      </c>
      <c r="AF6" s="35">
        <f t="shared" si="4"/>
        <v>100.37</v>
      </c>
      <c r="AG6" s="35">
        <f t="shared" si="4"/>
        <v>93.87</v>
      </c>
      <c r="AH6" s="35">
        <f t="shared" si="4"/>
        <v>86.84</v>
      </c>
      <c r="AI6" s="34" t="str">
        <f>IF(AI7="","",IF(AI7="-","【-】","【"&amp;SUBSTITUTE(TEXT(AI7,"#,##0.00"),"-","△")&amp;"】"))</f>
        <v>【91.71】</v>
      </c>
      <c r="AJ6" s="35">
        <f>IF(AJ7="",NA(),AJ7)</f>
        <v>31.3</v>
      </c>
      <c r="AK6" s="35">
        <f t="shared" ref="AK6:AS6" si="5">IF(AK7="",NA(),AK7)</f>
        <v>11.2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59.52</v>
      </c>
      <c r="AP6" s="35">
        <f t="shared" si="5"/>
        <v>102.8</v>
      </c>
      <c r="AQ6" s="35">
        <f t="shared" si="5"/>
        <v>55.24</v>
      </c>
      <c r="AR6" s="35">
        <f t="shared" si="5"/>
        <v>231.75</v>
      </c>
      <c r="AS6" s="35">
        <f t="shared" si="5"/>
        <v>254.32</v>
      </c>
      <c r="AT6" s="34" t="str">
        <f>IF(AT7="","",IF(AT7="-","【-】","【"&amp;SUBSTITUTE(TEXT(AT7,"#,##0.00"),"-","△")&amp;"】"))</f>
        <v>【180.68】</v>
      </c>
      <c r="AU6" s="35">
        <f>IF(AU7="",NA(),AU7)</f>
        <v>999.35</v>
      </c>
      <c r="AV6" s="35">
        <f t="shared" ref="AV6:BD6" si="6">IF(AV7="",NA(),AV7)</f>
        <v>1027.06</v>
      </c>
      <c r="AW6" s="35">
        <f t="shared" si="6"/>
        <v>1070.93</v>
      </c>
      <c r="AX6" s="35">
        <f t="shared" si="6"/>
        <v>1128.94</v>
      </c>
      <c r="AY6" s="35">
        <f t="shared" si="6"/>
        <v>972.39</v>
      </c>
      <c r="AZ6" s="35">
        <f t="shared" si="6"/>
        <v>322.33999999999997</v>
      </c>
      <c r="BA6" s="35">
        <f t="shared" si="6"/>
        <v>366.75</v>
      </c>
      <c r="BB6" s="35">
        <f t="shared" si="6"/>
        <v>291.2</v>
      </c>
      <c r="BC6" s="35">
        <f t="shared" si="6"/>
        <v>322.36</v>
      </c>
      <c r="BD6" s="35">
        <f t="shared" si="6"/>
        <v>277.89</v>
      </c>
      <c r="BE6" s="34" t="str">
        <f>IF(BE7="","",IF(BE7="-","【-】","【"&amp;SUBSTITUTE(TEXT(BE7,"#,##0.00"),"-","△")&amp;"】"))</f>
        <v>【273.97】</v>
      </c>
      <c r="BF6" s="35">
        <f>IF(BF7="",NA(),BF7)</f>
        <v>371.33</v>
      </c>
      <c r="BG6" s="35">
        <f t="shared" ref="BG6:BO6" si="7">IF(BG7="",NA(),BG7)</f>
        <v>220.94</v>
      </c>
      <c r="BH6" s="35">
        <f t="shared" si="7"/>
        <v>591.54</v>
      </c>
      <c r="BI6" s="35">
        <f t="shared" si="7"/>
        <v>628.73</v>
      </c>
      <c r="BJ6" s="35">
        <f t="shared" si="7"/>
        <v>623.91999999999996</v>
      </c>
      <c r="BK6" s="35">
        <f t="shared" si="7"/>
        <v>760.12</v>
      </c>
      <c r="BL6" s="35">
        <f t="shared" si="7"/>
        <v>492.59</v>
      </c>
      <c r="BM6" s="35">
        <f t="shared" si="7"/>
        <v>503.8</v>
      </c>
      <c r="BN6" s="35">
        <f t="shared" si="7"/>
        <v>888.8</v>
      </c>
      <c r="BO6" s="35">
        <f t="shared" si="7"/>
        <v>855.65</v>
      </c>
      <c r="BP6" s="34" t="str">
        <f>IF(BP7="","",IF(BP7="-","【-】","【"&amp;SUBSTITUTE(TEXT(BP7,"#,##0.00"),"-","△")&amp;"】"))</f>
        <v>【860.68】</v>
      </c>
      <c r="BQ6" s="35">
        <f>IF(BQ7="",NA(),BQ7)</f>
        <v>62.5</v>
      </c>
      <c r="BR6" s="35">
        <f t="shared" ref="BR6:BZ6" si="8">IF(BR7="",NA(),BR7)</f>
        <v>64.13</v>
      </c>
      <c r="BS6" s="35">
        <f t="shared" si="8"/>
        <v>63.93</v>
      </c>
      <c r="BT6" s="35">
        <f t="shared" si="8"/>
        <v>72.67</v>
      </c>
      <c r="BU6" s="35">
        <f t="shared" si="8"/>
        <v>63.78</v>
      </c>
      <c r="BV6" s="35">
        <f t="shared" si="8"/>
        <v>50.17</v>
      </c>
      <c r="BW6" s="35">
        <f t="shared" si="8"/>
        <v>46.53</v>
      </c>
      <c r="BX6" s="35">
        <f t="shared" si="8"/>
        <v>51.58</v>
      </c>
      <c r="BY6" s="35">
        <f t="shared" si="8"/>
        <v>52.55</v>
      </c>
      <c r="BZ6" s="35">
        <f t="shared" si="8"/>
        <v>52.23</v>
      </c>
      <c r="CA6" s="34" t="str">
        <f>IF(CA7="","",IF(CA7="-","【-】","【"&amp;SUBSTITUTE(TEXT(CA7,"#,##0.00"),"-","△")&amp;"】"))</f>
        <v>【52.12】</v>
      </c>
      <c r="CB6" s="35">
        <f>IF(CB7="",NA(),CB7)</f>
        <v>255.48</v>
      </c>
      <c r="CC6" s="35">
        <f t="shared" ref="CC6:CK6" si="9">IF(CC7="",NA(),CC7)</f>
        <v>247.67</v>
      </c>
      <c r="CD6" s="35">
        <f t="shared" si="9"/>
        <v>251.33</v>
      </c>
      <c r="CE6" s="35">
        <f t="shared" si="9"/>
        <v>217.09</v>
      </c>
      <c r="CF6" s="35">
        <f t="shared" si="9"/>
        <v>242.31</v>
      </c>
      <c r="CG6" s="35">
        <f t="shared" si="9"/>
        <v>329.08</v>
      </c>
      <c r="CH6" s="35">
        <f t="shared" si="9"/>
        <v>373.71</v>
      </c>
      <c r="CI6" s="35">
        <f t="shared" si="9"/>
        <v>333.58</v>
      </c>
      <c r="CJ6" s="35">
        <f t="shared" si="9"/>
        <v>292.45</v>
      </c>
      <c r="CK6" s="35">
        <f t="shared" si="9"/>
        <v>294.05</v>
      </c>
      <c r="CL6" s="34" t="str">
        <f>IF(CL7="","",IF(CL7="-","【-】","【"&amp;SUBSTITUTE(TEXT(CL7,"#,##0.00"),"-","△")&amp;"】"))</f>
        <v>【299.14】</v>
      </c>
      <c r="CM6" s="35">
        <f>IF(CM7="",NA(),CM7)</f>
        <v>57.32</v>
      </c>
      <c r="CN6" s="35">
        <f t="shared" ref="CN6:CV6" si="10">IF(CN7="",NA(),CN7)</f>
        <v>56.1</v>
      </c>
      <c r="CO6" s="35">
        <f t="shared" si="10"/>
        <v>56.1</v>
      </c>
      <c r="CP6" s="35">
        <f t="shared" si="10"/>
        <v>52.44</v>
      </c>
      <c r="CQ6" s="35">
        <f t="shared" si="10"/>
        <v>50</v>
      </c>
      <c r="CR6" s="35">
        <f t="shared" si="10"/>
        <v>51.54</v>
      </c>
      <c r="CS6" s="35">
        <f t="shared" si="10"/>
        <v>44.84</v>
      </c>
      <c r="CT6" s="35">
        <f t="shared" si="10"/>
        <v>41.51</v>
      </c>
      <c r="CU6" s="35">
        <f t="shared" si="10"/>
        <v>51.71</v>
      </c>
      <c r="CV6" s="35">
        <f t="shared" si="10"/>
        <v>50.56</v>
      </c>
      <c r="CW6" s="34" t="str">
        <f>IF(CW7="","",IF(CW7="-","【-】","【"&amp;SUBSTITUTE(TEXT(CW7,"#,##0.00"),"-","△")&amp;"】"))</f>
        <v>【50.35】</v>
      </c>
      <c r="CX6" s="35">
        <f>IF(CX7="",NA(),CX7)</f>
        <v>89.57</v>
      </c>
      <c r="CY6" s="35">
        <f t="shared" ref="CY6:DG6" si="11">IF(CY7="",NA(),CY7)</f>
        <v>90.05</v>
      </c>
      <c r="CZ6" s="35">
        <f t="shared" si="11"/>
        <v>90</v>
      </c>
      <c r="DA6" s="35">
        <f t="shared" si="11"/>
        <v>90.34</v>
      </c>
      <c r="DB6" s="35">
        <f t="shared" si="11"/>
        <v>91.54</v>
      </c>
      <c r="DC6" s="35">
        <f t="shared" si="11"/>
        <v>71.599999999999994</v>
      </c>
      <c r="DD6" s="35">
        <f t="shared" si="11"/>
        <v>67.86</v>
      </c>
      <c r="DE6" s="35">
        <f t="shared" si="11"/>
        <v>68.72</v>
      </c>
      <c r="DF6" s="35">
        <f t="shared" si="11"/>
        <v>82.91</v>
      </c>
      <c r="DG6" s="35">
        <f t="shared" si="11"/>
        <v>83.85</v>
      </c>
      <c r="DH6" s="34" t="str">
        <f>IF(DH7="","",IF(DH7="-","【-】","【"&amp;SUBSTITUTE(TEXT(DH7,"#,##0.00"),"-","△")&amp;"】"))</f>
        <v>【81.14】</v>
      </c>
      <c r="DI6" s="35">
        <f>IF(DI7="",NA(),DI7)</f>
        <v>29.39</v>
      </c>
      <c r="DJ6" s="35">
        <f t="shared" ref="DJ6:DR6" si="12">IF(DJ7="",NA(),DJ7)</f>
        <v>35.270000000000003</v>
      </c>
      <c r="DK6" s="35">
        <f t="shared" si="12"/>
        <v>41.14</v>
      </c>
      <c r="DL6" s="35">
        <f t="shared" si="12"/>
        <v>47.02</v>
      </c>
      <c r="DM6" s="35">
        <f t="shared" si="12"/>
        <v>52.9</v>
      </c>
      <c r="DN6" s="35">
        <f t="shared" si="12"/>
        <v>23.72</v>
      </c>
      <c r="DO6" s="35">
        <f t="shared" si="12"/>
        <v>17.809999999999999</v>
      </c>
      <c r="DP6" s="35">
        <f t="shared" si="12"/>
        <v>18.600000000000001</v>
      </c>
      <c r="DQ6" s="35">
        <f t="shared" si="12"/>
        <v>42.61</v>
      </c>
      <c r="DR6" s="35">
        <f t="shared" si="12"/>
        <v>44.22</v>
      </c>
      <c r="DS6" s="34" t="str">
        <f>IF(DS7="","",IF(DS7="-","【-】","【"&amp;SUBSTITUTE(TEXT(DS7,"#,##0.00"),"-","△")&amp;"】"))</f>
        <v>【38.00】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2018</v>
      </c>
      <c r="C7" s="37">
        <v>52019</v>
      </c>
      <c r="D7" s="37">
        <v>46</v>
      </c>
      <c r="E7" s="37">
        <v>18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31.9</v>
      </c>
      <c r="P7" s="38">
        <v>7.0000000000000007E-2</v>
      </c>
      <c r="Q7" s="38">
        <v>100</v>
      </c>
      <c r="R7" s="38">
        <v>3056</v>
      </c>
      <c r="S7" s="38">
        <v>309654</v>
      </c>
      <c r="T7" s="38">
        <v>906.07</v>
      </c>
      <c r="U7" s="38">
        <v>341.76</v>
      </c>
      <c r="V7" s="38">
        <v>201</v>
      </c>
      <c r="W7" s="38">
        <v>0.02</v>
      </c>
      <c r="X7" s="38">
        <v>10050</v>
      </c>
      <c r="Y7" s="38">
        <v>103.2</v>
      </c>
      <c r="Z7" s="38">
        <v>107.62</v>
      </c>
      <c r="AA7" s="38">
        <v>105.92</v>
      </c>
      <c r="AB7" s="38">
        <v>106.21</v>
      </c>
      <c r="AC7" s="38">
        <v>104.7</v>
      </c>
      <c r="AD7" s="38">
        <v>99.54</v>
      </c>
      <c r="AE7" s="38">
        <v>105.63</v>
      </c>
      <c r="AF7" s="38">
        <v>100.37</v>
      </c>
      <c r="AG7" s="38">
        <v>93.87</v>
      </c>
      <c r="AH7" s="38">
        <v>86.84</v>
      </c>
      <c r="AI7" s="38">
        <v>91.71</v>
      </c>
      <c r="AJ7" s="38">
        <v>31.3</v>
      </c>
      <c r="AK7" s="38">
        <v>11.2</v>
      </c>
      <c r="AL7" s="38">
        <v>0</v>
      </c>
      <c r="AM7" s="38">
        <v>0</v>
      </c>
      <c r="AN7" s="38">
        <v>0</v>
      </c>
      <c r="AO7" s="38">
        <v>59.52</v>
      </c>
      <c r="AP7" s="38">
        <v>102.8</v>
      </c>
      <c r="AQ7" s="38">
        <v>55.24</v>
      </c>
      <c r="AR7" s="38">
        <v>231.75</v>
      </c>
      <c r="AS7" s="38">
        <v>254.32</v>
      </c>
      <c r="AT7" s="38">
        <v>180.68</v>
      </c>
      <c r="AU7" s="38">
        <v>999.35</v>
      </c>
      <c r="AV7" s="38">
        <v>1027.06</v>
      </c>
      <c r="AW7" s="38">
        <v>1070.93</v>
      </c>
      <c r="AX7" s="38">
        <v>1128.94</v>
      </c>
      <c r="AY7" s="38">
        <v>972.39</v>
      </c>
      <c r="AZ7" s="38">
        <v>322.33999999999997</v>
      </c>
      <c r="BA7" s="38">
        <v>366.75</v>
      </c>
      <c r="BB7" s="38">
        <v>291.2</v>
      </c>
      <c r="BC7" s="38">
        <v>322.36</v>
      </c>
      <c r="BD7" s="38">
        <v>277.89</v>
      </c>
      <c r="BE7" s="38">
        <v>273.97000000000003</v>
      </c>
      <c r="BF7" s="38">
        <v>371.33</v>
      </c>
      <c r="BG7" s="38">
        <v>220.94</v>
      </c>
      <c r="BH7" s="38">
        <v>591.54</v>
      </c>
      <c r="BI7" s="38">
        <v>628.73</v>
      </c>
      <c r="BJ7" s="38">
        <v>623.91999999999996</v>
      </c>
      <c r="BK7" s="38">
        <v>760.12</v>
      </c>
      <c r="BL7" s="38">
        <v>492.59</v>
      </c>
      <c r="BM7" s="38">
        <v>503.8</v>
      </c>
      <c r="BN7" s="38">
        <v>888.8</v>
      </c>
      <c r="BO7" s="38">
        <v>855.65</v>
      </c>
      <c r="BP7" s="38">
        <v>860.68</v>
      </c>
      <c r="BQ7" s="38">
        <v>62.5</v>
      </c>
      <c r="BR7" s="38">
        <v>64.13</v>
      </c>
      <c r="BS7" s="38">
        <v>63.93</v>
      </c>
      <c r="BT7" s="38">
        <v>72.67</v>
      </c>
      <c r="BU7" s="38">
        <v>63.78</v>
      </c>
      <c r="BV7" s="38">
        <v>50.17</v>
      </c>
      <c r="BW7" s="38">
        <v>46.53</v>
      </c>
      <c r="BX7" s="38">
        <v>51.58</v>
      </c>
      <c r="BY7" s="38">
        <v>52.55</v>
      </c>
      <c r="BZ7" s="38">
        <v>52.23</v>
      </c>
      <c r="CA7" s="38">
        <v>52.12</v>
      </c>
      <c r="CB7" s="38">
        <v>255.48</v>
      </c>
      <c r="CC7" s="38">
        <v>247.67</v>
      </c>
      <c r="CD7" s="38">
        <v>251.33</v>
      </c>
      <c r="CE7" s="38">
        <v>217.09</v>
      </c>
      <c r="CF7" s="38">
        <v>242.31</v>
      </c>
      <c r="CG7" s="38">
        <v>329.08</v>
      </c>
      <c r="CH7" s="38">
        <v>373.71</v>
      </c>
      <c r="CI7" s="38">
        <v>333.58</v>
      </c>
      <c r="CJ7" s="38">
        <v>292.45</v>
      </c>
      <c r="CK7" s="38">
        <v>294.05</v>
      </c>
      <c r="CL7" s="38">
        <v>299.14</v>
      </c>
      <c r="CM7" s="38">
        <v>57.32</v>
      </c>
      <c r="CN7" s="38">
        <v>56.1</v>
      </c>
      <c r="CO7" s="38">
        <v>56.1</v>
      </c>
      <c r="CP7" s="38">
        <v>52.44</v>
      </c>
      <c r="CQ7" s="38">
        <v>50</v>
      </c>
      <c r="CR7" s="38">
        <v>51.54</v>
      </c>
      <c r="CS7" s="38">
        <v>44.84</v>
      </c>
      <c r="CT7" s="38">
        <v>41.51</v>
      </c>
      <c r="CU7" s="38">
        <v>51.71</v>
      </c>
      <c r="CV7" s="38">
        <v>50.56</v>
      </c>
      <c r="CW7" s="38">
        <v>50.35</v>
      </c>
      <c r="CX7" s="38">
        <v>89.57</v>
      </c>
      <c r="CY7" s="38">
        <v>90.05</v>
      </c>
      <c r="CZ7" s="38">
        <v>90</v>
      </c>
      <c r="DA7" s="38">
        <v>90.34</v>
      </c>
      <c r="DB7" s="38">
        <v>91.54</v>
      </c>
      <c r="DC7" s="38">
        <v>71.599999999999994</v>
      </c>
      <c r="DD7" s="38">
        <v>67.86</v>
      </c>
      <c r="DE7" s="38">
        <v>68.72</v>
      </c>
      <c r="DF7" s="38">
        <v>82.91</v>
      </c>
      <c r="DG7" s="38">
        <v>83.85</v>
      </c>
      <c r="DH7" s="38">
        <v>81.14</v>
      </c>
      <c r="DI7" s="38">
        <v>29.39</v>
      </c>
      <c r="DJ7" s="38">
        <v>35.270000000000003</v>
      </c>
      <c r="DK7" s="38">
        <v>41.14</v>
      </c>
      <c r="DL7" s="38">
        <v>47.02</v>
      </c>
      <c r="DM7" s="38">
        <v>52.9</v>
      </c>
      <c r="DN7" s="38">
        <v>23.72</v>
      </c>
      <c r="DO7" s="38">
        <v>17.809999999999999</v>
      </c>
      <c r="DP7" s="38">
        <v>18.600000000000001</v>
      </c>
      <c r="DQ7" s="38">
        <v>42.61</v>
      </c>
      <c r="DR7" s="38">
        <v>44.22</v>
      </c>
      <c r="DS7" s="38">
        <v>38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user</cp:lastModifiedBy>
  <cp:lastPrinted>2020-01-17T06:39:03Z</cp:lastPrinted>
  <dcterms:created xsi:type="dcterms:W3CDTF">2019-12-05T04:58:13Z</dcterms:created>
  <dcterms:modified xsi:type="dcterms:W3CDTF">2020-01-20T10:31:55Z</dcterms:modified>
  <cp:category/>
</cp:coreProperties>
</file>