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公営企業\31\照会・通知\R020110経営比較分析表（平成３０年度決算）の分析等について\"/>
    </mc:Choice>
  </mc:AlternateContent>
  <workbookProtection workbookAlgorithmName="SHA-512" workbookHashValue="mh80OieTl/W4CQWHJvGB41DnD+uyl70K+OknfE9i9wYrjhiuMGhZXsUtDMSO9S6Olfx65XBJWcvfshHrzsJyrg==" workbookSaltValue="I+Y3PrANmEFuTh8DkdBrbw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<sst xmlns="http://schemas.openxmlformats.org/spreadsheetml/2006/main" count="245" uniqueCount="111">
  <si>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</si>
  <si>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</si>
  <si>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</si>
  <si>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</si>
  <si>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</si>
  <si>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</si>
  <si>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</si>
  <si>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</si>
  <si>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</si>
  <si>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</si>
  <si>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</si>
  <si>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</si>
  <si>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</si>
  <si>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</si>
  <si>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</si>
  <si>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</si>
  <si>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</si>
  <si>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</si>
  <si>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</si>
  <si>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</si>
  <si>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</si>
  <si>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</si>
  <si>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</si>
  <si>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</si>
  <si>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</si>
  <si>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</si>
  <si>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</si>
  <si>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</si>
  <si>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</si>
  <si>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</si>
  <si>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</si>
  <si>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</si>
  <si>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</si>
  <si>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</si>
  <si>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</si>
  <si>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</si>
  <si>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</si>
  <si>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</si>
  <si>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</si>
  <si>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</si>
  <si>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</si>
  <si>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</si>
  <si>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</si>
  <si>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</si>
  <si>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</si>
  <si>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</si>
  <si>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</si>
  <si>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</si>
  <si>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</si>
  <si>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</si>
  <si>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</si>
  <si>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</si>
  <si>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</si>
  <si>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</si>
  <si>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</si>
  <si>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</si>
  <si>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</si>
  <si>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</si>
  <si>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</si>
  <si>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</si>
  <si>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</si>
  <si>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</si>
  <si>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</si>
  <si>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</si>
  <si>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</si>
  <si>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</si>
  <si>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</si>
  <si>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</si>
  <si>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</si>
  <si>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</si>
  <si>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</si>
  <si>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</si>
  <si>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</si>
  <si>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</si>
  <si>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</si>
  <si>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</si>
  <si>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</si>
  <si>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</si>
  <si>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</si>
  <si>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</si>
  <si>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</si>
  <si>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</si>
  <si>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</si>
  <si>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</si>
  <si>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</si>
  <si>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</si>
  <si>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</si>
  <si>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</si>
  <si>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</si>
  <si>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</si>
  <si>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</si>
  <si>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</si>
  <si>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</si>
  <si>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</si>
  <si>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</si>
  <si>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</si>
  <si>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</si>
  <si>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</si>
  <si>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</si>
  <si>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特定地域生活排水処理</t>
  </si>
  <si>
    <t>K3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</si>
  <si>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</si>
  <si>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</si>
  <si>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</si>
  <si>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</si>
  <si>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</si>
  <si>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</si>
  <si>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</si>
  <si>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r>
      <t>　施設全体の減価償却の状況は</t>
    </r>
    <r>
      <rPr>
        <sz val="11"/>
        <color theme="1"/>
        <rFont val="ＭＳ ゴシック"/>
        <family val="3"/>
        <charset val="128"/>
      </rPr>
      <t>上昇傾向にあるものの、現時点で、法定耐用年数を超過した施設はない。</t>
    </r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</si>
  <si>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今後、人口減による使用料収入の減少が見込まれることから、維持管理や事業運営の効率化を図っている。</t>
    <phoneticPr fontId="4"/>
  </si>
  <si>
    <r>
      <t>　経常収支比率は100％以上を維持しており、使用料収入と一般会計からの繰入金等の収益により、事業運営が成り立っているが、経費回収率は100％未満となっており、公費負担分を除く汚水処理費を下水道使用料で回収できていない。
　累積欠損金比率は0%を維持している。
　流動比率は100％以上であり、短期的な債務に対す</t>
    </r>
    <r>
      <rPr>
        <sz val="11"/>
        <color theme="1"/>
        <rFont val="ＭＳ ゴシック"/>
        <family val="3"/>
        <charset val="128"/>
      </rPr>
      <t>る支払能力を有していると言える。
　企業債残高対事業規模比率は、全国平均や類似団体と比較して高い値となっているが、昨年に比べ、やや低い値で推移している。
　汚水処理原価は、全国平均や類似団体と比較して同程度となっている。
　施設利用率は、全国平均や類似団体平均と比較して低い値で推移</t>
    </r>
    <r>
      <rPr>
        <sz val="11"/>
        <rFont val="ＭＳ ゴシック"/>
        <family val="3"/>
        <charset val="128"/>
      </rPr>
      <t>している。
　水洗化率は、全国平均や類似団体平均と比較して高い値となっている。</t>
    </r>
    <rPh sb="215" eb="216">
      <t>クラ</t>
    </rPh>
    <rPh sb="220" eb="221">
      <t>ヒク</t>
    </rPh>
    <rPh sb="222" eb="223">
      <t>アタイ</t>
    </rPh>
    <rPh sb="255" eb="258">
      <t>ドウテイド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</si>
</sst>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E0-48CF-BB2D-4E2EE2C0E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111968"/>
        <c:axId val="546120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0E0-48CF-BB2D-4E2EE2C0E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111968"/>
        <c:axId val="546120552"/>
      </c:lineChart>
      <c:dateAx>
        <c:axId val="546111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46120552"/>
        <c:crosses val="autoZero"/>
        <c:auto val="1"/>
        <c:lblOffset val="100"/>
        <c:baseTimeUnit val="years"/>
      </c:dateAx>
      <c:valAx>
        <c:axId val="546120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46111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39</c:v>
                </c:pt>
                <c:pt idx="1">
                  <c:v>39.020000000000003</c:v>
                </c:pt>
                <c:pt idx="2">
                  <c:v>40.32</c:v>
                </c:pt>
                <c:pt idx="3">
                  <c:v>41.53</c:v>
                </c:pt>
                <c:pt idx="4">
                  <c:v>41.96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D9-454D-9EB2-0E9C5F9C4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86248"/>
        <c:axId val="546687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59.08</c:v>
                </c:pt>
                <c:pt idx="1">
                  <c:v>58.25</c:v>
                </c:pt>
                <c:pt idx="2">
                  <c:v>61.55</c:v>
                </c:pt>
                <c:pt idx="3">
                  <c:v>57.22</c:v>
                </c:pt>
                <c:pt idx="4">
                  <c:v>54.93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FD9-454D-9EB2-0E9C5F9C4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686248"/>
        <c:axId val="546687816"/>
      </c:lineChart>
      <c:dateAx>
        <c:axId val="546686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46687816"/>
        <c:crosses val="autoZero"/>
        <c:auto val="1"/>
        <c:lblOffset val="100"/>
        <c:baseTimeUnit val="years"/>
      </c:dateAx>
      <c:valAx>
        <c:axId val="546687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46686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92.39</c:v>
                </c:pt>
                <c:pt idx="1">
                  <c:v>91.3</c:v>
                </c:pt>
                <c:pt idx="2">
                  <c:v>92.78</c:v>
                </c:pt>
                <c:pt idx="3">
                  <c:v>92.83</c:v>
                </c:pt>
                <c:pt idx="4">
                  <c:v>93.73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50-4D2B-B1A0-6655C2C41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660184"/>
        <c:axId val="546849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77.12</c:v>
                </c:pt>
                <c:pt idx="1">
                  <c:v>68.150000000000006</c:v>
                </c:pt>
                <c:pt idx="2">
                  <c:v>67.489999999999995</c:v>
                </c:pt>
                <c:pt idx="3">
                  <c:v>67.290000000000006</c:v>
                </c:pt>
                <c:pt idx="4">
                  <c:v>65.569999999999993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D50-4D2B-B1A0-6655C2C41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660184"/>
        <c:axId val="546849520"/>
      </c:lineChart>
      <c:dateAx>
        <c:axId val="384660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46849520"/>
        <c:crosses val="autoZero"/>
        <c:auto val="1"/>
        <c:lblOffset val="100"/>
        <c:baseTimeUnit val="years"/>
      </c:dateAx>
      <c:valAx>
        <c:axId val="546849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4660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107.1</c:v>
                </c:pt>
                <c:pt idx="1">
                  <c:v>109.63</c:v>
                </c:pt>
                <c:pt idx="2">
                  <c:v>107.02</c:v>
                </c:pt>
                <c:pt idx="3">
                  <c:v>105.4</c:v>
                </c:pt>
                <c:pt idx="4">
                  <c:v>102.63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35-4FE8-9447-DDD2BE7C5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662536"/>
        <c:axId val="3846629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90.66</c:v>
                </c:pt>
                <c:pt idx="1">
                  <c:v>89.69</c:v>
                </c:pt>
                <c:pt idx="2">
                  <c:v>85.72</c:v>
                </c:pt>
                <c:pt idx="3">
                  <c:v>93.44</c:v>
                </c:pt>
                <c:pt idx="4">
                  <c:v>90.02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35-4FE8-9447-DDD2BE7C5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662536"/>
        <c:axId val="384662928"/>
      </c:lineChart>
      <c:dateAx>
        <c:axId val="3846625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84662928"/>
        <c:crosses val="autoZero"/>
        <c:auto val="1"/>
        <c:lblOffset val="100"/>
        <c:baseTimeUnit val="years"/>
      </c:dateAx>
      <c:valAx>
        <c:axId val="3846629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4662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15.94</c:v>
                </c:pt>
                <c:pt idx="1">
                  <c:v>18.79</c:v>
                </c:pt>
                <c:pt idx="2">
                  <c:v>21.75</c:v>
                </c:pt>
                <c:pt idx="3">
                  <c:v>24.39</c:v>
                </c:pt>
                <c:pt idx="4">
                  <c:v>27.21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EF-4CFC-8022-7F21D3AE6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660968"/>
        <c:axId val="384666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13.6</c:v>
                </c:pt>
                <c:pt idx="1">
                  <c:v>14.97</c:v>
                </c:pt>
                <c:pt idx="2">
                  <c:v>16.16</c:v>
                </c:pt>
                <c:pt idx="3">
                  <c:v>16.420000000000002</c:v>
                </c:pt>
                <c:pt idx="4">
                  <c:v>16.41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5EF-4CFC-8022-7F21D3AE6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660968"/>
        <c:axId val="384666456"/>
      </c:lineChart>
      <c:dateAx>
        <c:axId val="384660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84666456"/>
        <c:crosses val="autoZero"/>
        <c:auto val="1"/>
        <c:lblOffset val="100"/>
        <c:baseTimeUnit val="years"/>
      </c:dateAx>
      <c:valAx>
        <c:axId val="384666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4660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B2-4E28-8105-76713410E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666848"/>
        <c:axId val="384665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AB2-4E28-8105-76713410E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666848"/>
        <c:axId val="384665672"/>
      </c:lineChart>
      <c:dateAx>
        <c:axId val="3846668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84665672"/>
        <c:crosses val="autoZero"/>
        <c:auto val="1"/>
        <c:lblOffset val="100"/>
        <c:baseTimeUnit val="years"/>
      </c:dateAx>
      <c:valAx>
        <c:axId val="384665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4666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37-4884-A33B-A6E913722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667240"/>
        <c:axId val="384663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91.1</c:v>
                </c:pt>
                <c:pt idx="1">
                  <c:v>124.89</c:v>
                </c:pt>
                <c:pt idx="2">
                  <c:v>129.72999999999999</c:v>
                </c:pt>
                <c:pt idx="3">
                  <c:v>123.58</c:v>
                </c:pt>
                <c:pt idx="4">
                  <c:v>221.28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637-4884-A33B-A6E913722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667240"/>
        <c:axId val="384663712"/>
      </c:lineChart>
      <c:dateAx>
        <c:axId val="3846672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84663712"/>
        <c:crosses val="autoZero"/>
        <c:auto val="1"/>
        <c:lblOffset val="100"/>
        <c:baseTimeUnit val="years"/>
      </c:dateAx>
      <c:valAx>
        <c:axId val="384663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4667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449.86</c:v>
                </c:pt>
                <c:pt idx="1">
                  <c:v>478.42</c:v>
                </c:pt>
                <c:pt idx="2">
                  <c:v>524.26</c:v>
                </c:pt>
                <c:pt idx="3">
                  <c:v>552.09</c:v>
                </c:pt>
                <c:pt idx="4">
                  <c:v>624.58000000000004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F72-476E-8A76-21470E865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83112"/>
        <c:axId val="546683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247.48</c:v>
                </c:pt>
                <c:pt idx="1">
                  <c:v>221.76</c:v>
                </c:pt>
                <c:pt idx="2">
                  <c:v>180.07</c:v>
                </c:pt>
                <c:pt idx="3">
                  <c:v>172.39</c:v>
                </c:pt>
                <c:pt idx="4">
                  <c:v>113.42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F72-476E-8A76-21470E865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683112"/>
        <c:axId val="546683504"/>
      </c:lineChart>
      <c:dateAx>
        <c:axId val="5466831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46683504"/>
        <c:crosses val="autoZero"/>
        <c:auto val="1"/>
        <c:lblOffset val="100"/>
        <c:baseTimeUnit val="years"/>
      </c:dateAx>
      <c:valAx>
        <c:axId val="546683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46683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936.08</c:v>
                </c:pt>
                <c:pt idx="1">
                  <c:v>135.11000000000001</c:v>
                </c:pt>
                <c:pt idx="2">
                  <c:v>952.42</c:v>
                </c:pt>
                <c:pt idx="3">
                  <c:v>945</c:v>
                </c:pt>
                <c:pt idx="4">
                  <c:v>863.71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7A-44EF-BC02-7C3E826DA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84680"/>
        <c:axId val="546688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416.91</c:v>
                </c:pt>
                <c:pt idx="1">
                  <c:v>392.19</c:v>
                </c:pt>
                <c:pt idx="2">
                  <c:v>413.5</c:v>
                </c:pt>
                <c:pt idx="3">
                  <c:v>407.42</c:v>
                </c:pt>
                <c:pt idx="4">
                  <c:v>386.46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7A-44EF-BC02-7C3E826DA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684680"/>
        <c:axId val="546688208"/>
      </c:lineChart>
      <c:dateAx>
        <c:axId val="5466846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46688208"/>
        <c:crosses val="autoZero"/>
        <c:auto val="1"/>
        <c:lblOffset val="100"/>
        <c:baseTimeUnit val="years"/>
      </c:dateAx>
      <c:valAx>
        <c:axId val="546688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46684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41.61</c:v>
                </c:pt>
                <c:pt idx="1">
                  <c:v>43.13</c:v>
                </c:pt>
                <c:pt idx="2">
                  <c:v>39.85</c:v>
                </c:pt>
                <c:pt idx="3">
                  <c:v>54.83</c:v>
                </c:pt>
                <c:pt idx="4">
                  <c:v>56.22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159-4F03-94C2-BF2D24EF6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87424"/>
        <c:axId val="546685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57.93</c:v>
                </c:pt>
                <c:pt idx="1">
                  <c:v>57.03</c:v>
                </c:pt>
                <c:pt idx="2">
                  <c:v>55.84</c:v>
                </c:pt>
                <c:pt idx="3">
                  <c:v>57.08</c:v>
                </c:pt>
                <c:pt idx="4">
                  <c:v>55.85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159-4F03-94C2-BF2D24EF6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687424"/>
        <c:axId val="546685464"/>
      </c:lineChart>
      <c:dateAx>
        <c:axId val="5466874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46685464"/>
        <c:crosses val="autoZero"/>
        <c:auto val="1"/>
        <c:lblOffset val="100"/>
        <c:baseTimeUnit val="years"/>
      </c:dateAx>
      <c:valAx>
        <c:axId val="546685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46687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357.25</c:v>
                </c:pt>
                <c:pt idx="1">
                  <c:v>349.03</c:v>
                </c:pt>
                <c:pt idx="2">
                  <c:v>378.83</c:v>
                </c:pt>
                <c:pt idx="3">
                  <c:v>274.89</c:v>
                </c:pt>
                <c:pt idx="4">
                  <c:v>268.36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A1-41F4-9BDD-DA317CDD7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88992"/>
        <c:axId val="546683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276.93</c:v>
                </c:pt>
                <c:pt idx="1">
                  <c:v>283.73</c:v>
                </c:pt>
                <c:pt idx="2">
                  <c:v>287.57</c:v>
                </c:pt>
                <c:pt idx="3">
                  <c:v>286.86</c:v>
                </c:pt>
                <c:pt idx="4">
                  <c:v>287.91000000000003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6A1-41F4-9BDD-DA317CDD7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688992"/>
        <c:axId val="546683896"/>
      </c:lineChart>
      <c:dateAx>
        <c:axId val="5466889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546683896"/>
        <c:crosses val="autoZero"/>
        <c:auto val="1"/>
        <c:lblOffset val="100"/>
        <c:baseTimeUnit val="years"/>
      </c:dateAx>
      <c:valAx>
        <c:axId val="546683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46688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【90.10】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【148.05】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【325.02】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【270.94】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【17.99】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AJ13" zoomScaleNormal="100" workbookViewId="0">
      <selection activeCell="BG34" sqref="BG3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15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15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3" t="str">
        <f>データ!H6</f>
        <v>秋田県　秋田市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3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8" t="str">
        <f>データ!I6</f>
        <v>法適用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特定地域生活排水処理</v>
      </c>
      <c r="Q8" s="48"/>
      <c r="R8" s="48"/>
      <c r="S8" s="48"/>
      <c r="T8" s="48"/>
      <c r="U8" s="48"/>
      <c r="V8" s="48"/>
      <c r="W8" s="48" t="str">
        <f>データ!L6</f>
        <v>K3</v>
      </c>
      <c r="X8" s="48"/>
      <c r="Y8" s="48"/>
      <c r="Z8" s="48"/>
      <c r="AA8" s="48"/>
      <c r="AB8" s="48"/>
      <c r="AC8" s="48"/>
      <c r="AD8" s="49" t="str">
        <f>データ!$M$6</f>
        <v>自治体職員</v>
      </c>
      <c r="AE8" s="49"/>
      <c r="AF8" s="49"/>
      <c r="AG8" s="49"/>
      <c r="AH8" s="49"/>
      <c r="AI8" s="49"/>
      <c r="AJ8" s="49"/>
      <c r="AK8" s="3"/>
      <c r="AL8" s="50">
        <f>データ!S6</f>
        <v>309654</v>
      </c>
      <c r="AM8" s="50"/>
      <c r="AN8" s="50"/>
      <c r="AO8" s="50"/>
      <c r="AP8" s="50"/>
      <c r="AQ8" s="50"/>
      <c r="AR8" s="50"/>
      <c r="AS8" s="50"/>
      <c r="AT8" s="45">
        <f>データ!T6</f>
        <v>906.07</v>
      </c>
      <c r="AU8" s="45"/>
      <c r="AV8" s="45"/>
      <c r="AW8" s="45"/>
      <c r="AX8" s="45"/>
      <c r="AY8" s="45"/>
      <c r="AZ8" s="45"/>
      <c r="BA8" s="45"/>
      <c r="BB8" s="45">
        <f>データ!U6</f>
        <v>341.76</v>
      </c>
      <c r="BC8" s="45"/>
      <c r="BD8" s="45"/>
      <c r="BE8" s="45"/>
      <c r="BF8" s="45"/>
      <c r="BG8" s="45"/>
      <c r="BH8" s="45"/>
      <c r="BI8" s="45"/>
      <c r="BJ8" s="3"/>
      <c r="BK8" s="3"/>
      <c r="BL8" s="46" t="s">
        <v>10</v>
      </c>
      <c r="BM8" s="47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3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3"/>
      <c r="BK9" s="3"/>
      <c r="BL9" s="51" t="s">
        <v>20</v>
      </c>
      <c r="BM9" s="52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>
        <f>データ!O6</f>
        <v>56.31</v>
      </c>
      <c r="J10" s="45"/>
      <c r="K10" s="45"/>
      <c r="L10" s="45"/>
      <c r="M10" s="45"/>
      <c r="N10" s="45"/>
      <c r="O10" s="45"/>
      <c r="P10" s="45">
        <f>データ!P6</f>
        <v>0.17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50">
        <f>データ!R6</f>
        <v>3056</v>
      </c>
      <c r="AE10" s="50"/>
      <c r="AF10" s="50"/>
      <c r="AG10" s="50"/>
      <c r="AH10" s="50"/>
      <c r="AI10" s="50"/>
      <c r="AJ10" s="50"/>
      <c r="AK10" s="2"/>
      <c r="AL10" s="50">
        <f>データ!V6</f>
        <v>526</v>
      </c>
      <c r="AM10" s="50"/>
      <c r="AN10" s="50"/>
      <c r="AO10" s="50"/>
      <c r="AP10" s="50"/>
      <c r="AQ10" s="50"/>
      <c r="AR10" s="50"/>
      <c r="AS10" s="50"/>
      <c r="AT10" s="45">
        <f>データ!W6</f>
        <v>0.06</v>
      </c>
      <c r="AU10" s="45"/>
      <c r="AV10" s="45"/>
      <c r="AW10" s="45"/>
      <c r="AX10" s="45"/>
      <c r="AY10" s="45"/>
      <c r="AZ10" s="45"/>
      <c r="BA10" s="45"/>
      <c r="BB10" s="45">
        <f>データ!X6</f>
        <v>8766.67</v>
      </c>
      <c r="BC10" s="45"/>
      <c r="BD10" s="45"/>
      <c r="BE10" s="45"/>
      <c r="BF10" s="45"/>
      <c r="BG10" s="45"/>
      <c r="BH10" s="45"/>
      <c r="BI10" s="45"/>
      <c r="BJ10" s="2"/>
      <c r="BK10" s="2"/>
      <c r="BL10" s="74" t="s">
        <v>22</v>
      </c>
      <c r="BM10" s="75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6" t="s">
        <v>24</v>
      </c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</row>
    <row r="14" spans="1:78" ht="13.5" customHeight="1" x14ac:dyDescent="0.15">
      <c r="A14" s="2"/>
      <c r="B14" s="78" t="s">
        <v>25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80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15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8" t="s">
        <v>110</v>
      </c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70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8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70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8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70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8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70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8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70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8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70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8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70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8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70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8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70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8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70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8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70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8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70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8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70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8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70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8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70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8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70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8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70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8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70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68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70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68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70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8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70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8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70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8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70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8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70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8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69"/>
      <c r="BY40" s="69"/>
      <c r="BZ40" s="70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8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70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8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70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8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70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71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3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27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3" t="s">
        <v>108</v>
      </c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3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3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3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3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3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3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3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3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3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3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3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  <c r="BX58" s="54"/>
      <c r="BY58" s="54"/>
      <c r="BZ58" s="5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3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5"/>
    </row>
    <row r="60" spans="1:78" ht="13.5" customHeight="1" x14ac:dyDescent="0.15">
      <c r="A60" s="2"/>
      <c r="B60" s="59" t="s">
        <v>28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53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5"/>
    </row>
    <row r="61" spans="1:78" ht="13.5" customHeight="1" x14ac:dyDescent="0.15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53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3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  <c r="BX62" s="54"/>
      <c r="BY62" s="54"/>
      <c r="BZ62" s="5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6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29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8" t="s">
        <v>109</v>
      </c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70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8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70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8"/>
      <c r="BM68" s="69"/>
      <c r="BN68" s="69"/>
      <c r="BO68" s="69"/>
      <c r="BP68" s="69"/>
      <c r="BQ68" s="69"/>
      <c r="BR68" s="69"/>
      <c r="BS68" s="69"/>
      <c r="BT68" s="69"/>
      <c r="BU68" s="69"/>
      <c r="BV68" s="69"/>
      <c r="BW68" s="69"/>
      <c r="BX68" s="69"/>
      <c r="BY68" s="69"/>
      <c r="BZ68" s="70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8"/>
      <c r="BM69" s="69"/>
      <c r="BN69" s="69"/>
      <c r="BO69" s="69"/>
      <c r="BP69" s="69"/>
      <c r="BQ69" s="69"/>
      <c r="BR69" s="69"/>
      <c r="BS69" s="69"/>
      <c r="BT69" s="69"/>
      <c r="BU69" s="69"/>
      <c r="BV69" s="69"/>
      <c r="BW69" s="69"/>
      <c r="BX69" s="69"/>
      <c r="BY69" s="69"/>
      <c r="BZ69" s="70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8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70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8"/>
      <c r="BM71" s="69"/>
      <c r="BN71" s="69"/>
      <c r="BO71" s="69"/>
      <c r="BP71" s="69"/>
      <c r="BQ71" s="69"/>
      <c r="BR71" s="69"/>
      <c r="BS71" s="69"/>
      <c r="BT71" s="69"/>
      <c r="BU71" s="69"/>
      <c r="BV71" s="69"/>
      <c r="BW71" s="69"/>
      <c r="BX71" s="69"/>
      <c r="BY71" s="69"/>
      <c r="BZ71" s="70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8"/>
      <c r="BM72" s="69"/>
      <c r="BN72" s="69"/>
      <c r="BO72" s="69"/>
      <c r="BP72" s="69"/>
      <c r="BQ72" s="69"/>
      <c r="BR72" s="69"/>
      <c r="BS72" s="69"/>
      <c r="BT72" s="69"/>
      <c r="BU72" s="69"/>
      <c r="BV72" s="69"/>
      <c r="BW72" s="69"/>
      <c r="BX72" s="69"/>
      <c r="BY72" s="69"/>
      <c r="BZ72" s="70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8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70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8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70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8"/>
      <c r="BM75" s="69"/>
      <c r="BN75" s="69"/>
      <c r="BO75" s="69"/>
      <c r="BP75" s="69"/>
      <c r="BQ75" s="69"/>
      <c r="BR75" s="69"/>
      <c r="BS75" s="69"/>
      <c r="BT75" s="69"/>
      <c r="BU75" s="69"/>
      <c r="BV75" s="69"/>
      <c r="BW75" s="69"/>
      <c r="BX75" s="69"/>
      <c r="BY75" s="69"/>
      <c r="BZ75" s="70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8"/>
      <c r="BM76" s="69"/>
      <c r="BN76" s="69"/>
      <c r="BO76" s="69"/>
      <c r="BP76" s="69"/>
      <c r="BQ76" s="69"/>
      <c r="BR76" s="69"/>
      <c r="BS76" s="69"/>
      <c r="BT76" s="69"/>
      <c r="BU76" s="69"/>
      <c r="BV76" s="69"/>
      <c r="BW76" s="69"/>
      <c r="BX76" s="69"/>
      <c r="BY76" s="69"/>
      <c r="BZ76" s="70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8"/>
      <c r="BM77" s="69"/>
      <c r="BN77" s="69"/>
      <c r="BO77" s="69"/>
      <c r="BP77" s="69"/>
      <c r="BQ77" s="69"/>
      <c r="BR77" s="69"/>
      <c r="BS77" s="69"/>
      <c r="BT77" s="69"/>
      <c r="BU77" s="69"/>
      <c r="BV77" s="69"/>
      <c r="BW77" s="69"/>
      <c r="BX77" s="69"/>
      <c r="BY77" s="69"/>
      <c r="BZ77" s="70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8"/>
      <c r="BM78" s="69"/>
      <c r="BN78" s="69"/>
      <c r="BO78" s="69"/>
      <c r="BP78" s="69"/>
      <c r="BQ78" s="69"/>
      <c r="BR78" s="69"/>
      <c r="BS78" s="69"/>
      <c r="BT78" s="69"/>
      <c r="BU78" s="69"/>
      <c r="BV78" s="69"/>
      <c r="BW78" s="69"/>
      <c r="BX78" s="69"/>
      <c r="BY78" s="69"/>
      <c r="BZ78" s="70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68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BZ79" s="70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68"/>
      <c r="BM80" s="69"/>
      <c r="BN80" s="69"/>
      <c r="BO80" s="69"/>
      <c r="BP80" s="69"/>
      <c r="BQ80" s="69"/>
      <c r="BR80" s="69"/>
      <c r="BS80" s="69"/>
      <c r="BT80" s="69"/>
      <c r="BU80" s="69"/>
      <c r="BV80" s="69"/>
      <c r="BW80" s="69"/>
      <c r="BX80" s="69"/>
      <c r="BY80" s="69"/>
      <c r="BZ80" s="70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68"/>
      <c r="BM81" s="69"/>
      <c r="BN81" s="69"/>
      <c r="BO81" s="69"/>
      <c r="BP81" s="69"/>
      <c r="BQ81" s="69"/>
      <c r="BR81" s="69"/>
      <c r="BS81" s="69"/>
      <c r="BT81" s="69"/>
      <c r="BU81" s="69"/>
      <c r="BV81" s="69"/>
      <c r="BW81" s="69"/>
      <c r="BX81" s="69"/>
      <c r="BY81" s="69"/>
      <c r="BZ81" s="70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1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3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【90.10】</v>
      </c>
      <c r="F85" s="26" t="str">
        <f>データ!AT6</f>
        <v>【164.71】</v>
      </c>
      <c r="G85" s="26" t="str">
        <f>データ!BE6</f>
        <v>【148.05】</v>
      </c>
      <c r="H85" s="26" t="str">
        <f>データ!BP6</f>
        <v>【325.02】</v>
      </c>
      <c r="I85" s="26" t="str">
        <f>データ!CA6</f>
        <v>【60.61】</v>
      </c>
      <c r="J85" s="26" t="str">
        <f>データ!CL6</f>
        <v>【270.94】</v>
      </c>
      <c r="K85" s="26" t="str">
        <f>データ!CW6</f>
        <v>【57.80】</v>
      </c>
      <c r="L85" s="26" t="str">
        <f>データ!DH6</f>
        <v>【78.90】</v>
      </c>
      <c r="M85" s="26" t="str">
        <f>データ!DS6</f>
        <v>【17.99】</v>
      </c>
      <c r="N85" s="26" t="str">
        <f>データ!ED6</f>
        <v>【-】</v>
      </c>
      <c r="O85" s="26" t="str">
        <f>データ!EO6</f>
        <v>【-】</v>
      </c>
    </row>
  </sheetData>
  <sheetProtection algorithmName="SHA-512" hashValue="FWp+HqUeH2CnqToEkGhgvKuFARtuUCV7oBjEtK2DVSZKO56LJGfAJfQ3A6STxSuYfG0qkuw1X6q4DKupMnb01g==" saltValue="H1D4v3tSo3m2M2ZCjpPbag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0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82" t="s">
        <v>52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4"/>
      <c r="Y3" s="88" t="s">
        <v>53</v>
      </c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 t="s">
        <v>54</v>
      </c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</row>
    <row r="4" spans="1:148" x14ac:dyDescent="0.15">
      <c r="A4" s="28" t="s">
        <v>55</v>
      </c>
      <c r="B4" s="30"/>
      <c r="C4" s="30"/>
      <c r="D4" s="30"/>
      <c r="E4" s="30"/>
      <c r="F4" s="30"/>
      <c r="G4" s="30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7"/>
      <c r="Y4" s="81" t="s">
        <v>56</v>
      </c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 t="s">
        <v>57</v>
      </c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 t="s">
        <v>58</v>
      </c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 t="s">
        <v>59</v>
      </c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 t="s">
        <v>60</v>
      </c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 t="s">
        <v>61</v>
      </c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 t="s">
        <v>62</v>
      </c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 t="s">
        <v>63</v>
      </c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 t="s">
        <v>64</v>
      </c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 t="s">
        <v>65</v>
      </c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 t="s">
        <v>66</v>
      </c>
      <c r="EF4" s="81"/>
      <c r="EG4" s="81"/>
      <c r="EH4" s="81"/>
      <c r="EI4" s="81"/>
      <c r="EJ4" s="81"/>
      <c r="EK4" s="81"/>
      <c r="EL4" s="81"/>
      <c r="EM4" s="81"/>
      <c r="EN4" s="81"/>
      <c r="EO4" s="81"/>
    </row>
    <row r="5" spans="1:148" x14ac:dyDescent="0.15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15">
      <c r="A6" s="28" t="s">
        <v>95</v>
      </c>
      <c r="B6" s="33">
        <f>B7</f>
        <v>2018</v>
      </c>
      <c r="C6" s="33">
        <f t="shared" ref="C6:X6" si="3">C7</f>
        <v>52019</v>
      </c>
      <c r="D6" s="33">
        <f t="shared" si="3"/>
        <v>46</v>
      </c>
      <c r="E6" s="33">
        <f t="shared" si="3"/>
        <v>18</v>
      </c>
      <c r="F6" s="33">
        <f t="shared" si="3"/>
        <v>0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特定地域生活排水処理</v>
      </c>
      <c r="L6" s="33" t="str">
        <f t="shared" si="3"/>
        <v>K3</v>
      </c>
      <c r="M6" s="33" t="str">
        <f t="shared" si="3"/>
        <v>自治体職員</v>
      </c>
      <c r="N6" s="34" t="str">
        <f t="shared" si="3"/>
        <v>-</v>
      </c>
      <c r="O6" s="34">
        <f t="shared" si="3"/>
        <v>56.31</v>
      </c>
      <c r="P6" s="34">
        <f t="shared" si="3"/>
        <v>0.17</v>
      </c>
      <c r="Q6" s="34">
        <f t="shared" si="3"/>
        <v>100</v>
      </c>
      <c r="R6" s="34">
        <f t="shared" si="3"/>
        <v>3056</v>
      </c>
      <c r="S6" s="34">
        <f t="shared" si="3"/>
        <v>309654</v>
      </c>
      <c r="T6" s="34">
        <f t="shared" si="3"/>
        <v>906.07</v>
      </c>
      <c r="U6" s="34">
        <f t="shared" si="3"/>
        <v>341.76</v>
      </c>
      <c r="V6" s="34">
        <f t="shared" si="3"/>
        <v>526</v>
      </c>
      <c r="W6" s="34">
        <f t="shared" si="3"/>
        <v>0.06</v>
      </c>
      <c r="X6" s="34">
        <f t="shared" si="3"/>
        <v>8766.67</v>
      </c>
      <c r="Y6" s="35">
        <f>IF(Y7="",NA(),Y7)</f>
        <v>107.1</v>
      </c>
      <c r="Z6" s="35">
        <f t="shared" ref="Z6:AH6" si="4">IF(Z7="",NA(),Z7)</f>
        <v>109.63</v>
      </c>
      <c r="AA6" s="35">
        <f t="shared" si="4"/>
        <v>107.02</v>
      </c>
      <c r="AB6" s="35">
        <f t="shared" si="4"/>
        <v>105.4</v>
      </c>
      <c r="AC6" s="35">
        <f t="shared" si="4"/>
        <v>102.63</v>
      </c>
      <c r="AD6" s="35">
        <f t="shared" si="4"/>
        <v>90.66</v>
      </c>
      <c r="AE6" s="35">
        <f t="shared" si="4"/>
        <v>89.69</v>
      </c>
      <c r="AF6" s="35">
        <f t="shared" si="4"/>
        <v>85.72</v>
      </c>
      <c r="AG6" s="35">
        <f t="shared" si="4"/>
        <v>93.44</v>
      </c>
      <c r="AH6" s="35">
        <f t="shared" si="4"/>
        <v>90.02</v>
      </c>
      <c r="AI6" s="34" t="str">
        <f>IF(AI7="","",IF(AI7="-","【-】","【"&amp;SUBSTITUTE(TEXT(AI7,"#,##0.00"),"-","△")&amp;"】"))</f>
        <v>【90.10】</v>
      </c>
      <c r="AJ6" s="34">
        <f>IF(AJ7="",NA(),AJ7)</f>
        <v>0</v>
      </c>
      <c r="AK6" s="34">
        <f t="shared" ref="AK6:AS6" si="5">IF(AK7="",NA(),AK7)</f>
        <v>0</v>
      </c>
      <c r="AL6" s="34">
        <f t="shared" si="5"/>
        <v>0</v>
      </c>
      <c r="AM6" s="34">
        <f t="shared" si="5"/>
        <v>0</v>
      </c>
      <c r="AN6" s="34">
        <f t="shared" si="5"/>
        <v>0</v>
      </c>
      <c r="AO6" s="35">
        <f t="shared" si="5"/>
        <v>91.1</v>
      </c>
      <c r="AP6" s="35">
        <f t="shared" si="5"/>
        <v>124.89</v>
      </c>
      <c r="AQ6" s="35">
        <f t="shared" si="5"/>
        <v>129.72999999999999</v>
      </c>
      <c r="AR6" s="35">
        <f t="shared" si="5"/>
        <v>123.58</v>
      </c>
      <c r="AS6" s="35">
        <f t="shared" si="5"/>
        <v>221.28</v>
      </c>
      <c r="AT6" s="34" t="str">
        <f>IF(AT7="","",IF(AT7="-","【-】","【"&amp;SUBSTITUTE(TEXT(AT7,"#,##0.00"),"-","△")&amp;"】"))</f>
        <v>【164.71】</v>
      </c>
      <c r="AU6" s="35">
        <f>IF(AU7="",NA(),AU7)</f>
        <v>449.86</v>
      </c>
      <c r="AV6" s="35">
        <f t="shared" ref="AV6:BD6" si="6">IF(AV7="",NA(),AV7)</f>
        <v>478.42</v>
      </c>
      <c r="AW6" s="35">
        <f t="shared" si="6"/>
        <v>524.26</v>
      </c>
      <c r="AX6" s="35">
        <f t="shared" si="6"/>
        <v>552.09</v>
      </c>
      <c r="AY6" s="35">
        <f t="shared" si="6"/>
        <v>624.58000000000004</v>
      </c>
      <c r="AZ6" s="35">
        <f t="shared" si="6"/>
        <v>247.48</v>
      </c>
      <c r="BA6" s="35">
        <f t="shared" si="6"/>
        <v>221.76</v>
      </c>
      <c r="BB6" s="35">
        <f t="shared" si="6"/>
        <v>180.07</v>
      </c>
      <c r="BC6" s="35">
        <f t="shared" si="6"/>
        <v>172.39</v>
      </c>
      <c r="BD6" s="35">
        <f t="shared" si="6"/>
        <v>113.42</v>
      </c>
      <c r="BE6" s="34" t="str">
        <f>IF(BE7="","",IF(BE7="-","【-】","【"&amp;SUBSTITUTE(TEXT(BE7,"#,##0.00"),"-","△")&amp;"】"))</f>
        <v>【148.05】</v>
      </c>
      <c r="BF6" s="35">
        <f>IF(BF7="",NA(),BF7)</f>
        <v>936.08</v>
      </c>
      <c r="BG6" s="35">
        <f t="shared" ref="BG6:BO6" si="7">IF(BG7="",NA(),BG7)</f>
        <v>135.11000000000001</v>
      </c>
      <c r="BH6" s="35">
        <f t="shared" si="7"/>
        <v>952.42</v>
      </c>
      <c r="BI6" s="35">
        <f t="shared" si="7"/>
        <v>945</v>
      </c>
      <c r="BJ6" s="35">
        <f t="shared" si="7"/>
        <v>863.71</v>
      </c>
      <c r="BK6" s="35">
        <f t="shared" si="7"/>
        <v>416.91</v>
      </c>
      <c r="BL6" s="35">
        <f t="shared" si="7"/>
        <v>392.19</v>
      </c>
      <c r="BM6" s="35">
        <f t="shared" si="7"/>
        <v>413.5</v>
      </c>
      <c r="BN6" s="35">
        <f t="shared" si="7"/>
        <v>407.42</v>
      </c>
      <c r="BO6" s="35">
        <f t="shared" si="7"/>
        <v>386.46</v>
      </c>
      <c r="BP6" s="34" t="str">
        <f>IF(BP7="","",IF(BP7="-","【-】","【"&amp;SUBSTITUTE(TEXT(BP7,"#,##0.00"),"-","△")&amp;"】"))</f>
        <v>【325.02】</v>
      </c>
      <c r="BQ6" s="35">
        <f>IF(BQ7="",NA(),BQ7)</f>
        <v>41.61</v>
      </c>
      <c r="BR6" s="35">
        <f t="shared" ref="BR6:BZ6" si="8">IF(BR7="",NA(),BR7)</f>
        <v>43.13</v>
      </c>
      <c r="BS6" s="35">
        <f t="shared" si="8"/>
        <v>39.85</v>
      </c>
      <c r="BT6" s="35">
        <f t="shared" si="8"/>
        <v>54.83</v>
      </c>
      <c r="BU6" s="35">
        <f t="shared" si="8"/>
        <v>56.22</v>
      </c>
      <c r="BV6" s="35">
        <f t="shared" si="8"/>
        <v>57.93</v>
      </c>
      <c r="BW6" s="35">
        <f t="shared" si="8"/>
        <v>57.03</v>
      </c>
      <c r="BX6" s="35">
        <f t="shared" si="8"/>
        <v>55.84</v>
      </c>
      <c r="BY6" s="35">
        <f t="shared" si="8"/>
        <v>57.08</v>
      </c>
      <c r="BZ6" s="35">
        <f t="shared" si="8"/>
        <v>55.85</v>
      </c>
      <c r="CA6" s="34" t="str">
        <f>IF(CA7="","",IF(CA7="-","【-】","【"&amp;SUBSTITUTE(TEXT(CA7,"#,##0.00"),"-","△")&amp;"】"))</f>
        <v>【60.61】</v>
      </c>
      <c r="CB6" s="35">
        <f>IF(CB7="",NA(),CB7)</f>
        <v>357.25</v>
      </c>
      <c r="CC6" s="35">
        <f t="shared" ref="CC6:CK6" si="9">IF(CC7="",NA(),CC7)</f>
        <v>349.03</v>
      </c>
      <c r="CD6" s="35">
        <f t="shared" si="9"/>
        <v>378.83</v>
      </c>
      <c r="CE6" s="35">
        <f t="shared" si="9"/>
        <v>274.89</v>
      </c>
      <c r="CF6" s="35">
        <f t="shared" si="9"/>
        <v>268.36</v>
      </c>
      <c r="CG6" s="35">
        <f t="shared" si="9"/>
        <v>276.93</v>
      </c>
      <c r="CH6" s="35">
        <f t="shared" si="9"/>
        <v>283.73</v>
      </c>
      <c r="CI6" s="35">
        <f t="shared" si="9"/>
        <v>287.57</v>
      </c>
      <c r="CJ6" s="35">
        <f t="shared" si="9"/>
        <v>286.86</v>
      </c>
      <c r="CK6" s="35">
        <f t="shared" si="9"/>
        <v>287.91000000000003</v>
      </c>
      <c r="CL6" s="34" t="str">
        <f>IF(CL7="","",IF(CL7="-","【-】","【"&amp;SUBSTITUTE(TEXT(CL7,"#,##0.00"),"-","△")&amp;"】"))</f>
        <v>【270.94】</v>
      </c>
      <c r="CM6" s="35">
        <f>IF(CM7="",NA(),CM7)</f>
        <v>39</v>
      </c>
      <c r="CN6" s="35">
        <f t="shared" ref="CN6:CV6" si="10">IF(CN7="",NA(),CN7)</f>
        <v>39.020000000000003</v>
      </c>
      <c r="CO6" s="35">
        <f t="shared" si="10"/>
        <v>40.32</v>
      </c>
      <c r="CP6" s="35">
        <f t="shared" si="10"/>
        <v>41.53</v>
      </c>
      <c r="CQ6" s="35">
        <f t="shared" si="10"/>
        <v>41.96</v>
      </c>
      <c r="CR6" s="35">
        <f t="shared" si="10"/>
        <v>59.08</v>
      </c>
      <c r="CS6" s="35">
        <f t="shared" si="10"/>
        <v>58.25</v>
      </c>
      <c r="CT6" s="35">
        <f t="shared" si="10"/>
        <v>61.55</v>
      </c>
      <c r="CU6" s="35">
        <f t="shared" si="10"/>
        <v>57.22</v>
      </c>
      <c r="CV6" s="35">
        <f t="shared" si="10"/>
        <v>54.93</v>
      </c>
      <c r="CW6" s="34" t="str">
        <f>IF(CW7="","",IF(CW7="-","【-】","【"&amp;SUBSTITUTE(TEXT(CW7,"#,##0.00"),"-","△")&amp;"】"))</f>
        <v>【57.80】</v>
      </c>
      <c r="CX6" s="35">
        <f>IF(CX7="",NA(),CX7)</f>
        <v>92.39</v>
      </c>
      <c r="CY6" s="35">
        <f t="shared" ref="CY6:DG6" si="11">IF(CY7="",NA(),CY7)</f>
        <v>91.3</v>
      </c>
      <c r="CZ6" s="35">
        <f t="shared" si="11"/>
        <v>92.78</v>
      </c>
      <c r="DA6" s="35">
        <f t="shared" si="11"/>
        <v>92.83</v>
      </c>
      <c r="DB6" s="35">
        <f t="shared" si="11"/>
        <v>93.73</v>
      </c>
      <c r="DC6" s="35">
        <f t="shared" si="11"/>
        <v>77.12</v>
      </c>
      <c r="DD6" s="35">
        <f t="shared" si="11"/>
        <v>68.150000000000006</v>
      </c>
      <c r="DE6" s="35">
        <f t="shared" si="11"/>
        <v>67.489999999999995</v>
      </c>
      <c r="DF6" s="35">
        <f t="shared" si="11"/>
        <v>67.290000000000006</v>
      </c>
      <c r="DG6" s="35">
        <f t="shared" si="11"/>
        <v>65.569999999999993</v>
      </c>
      <c r="DH6" s="34" t="str">
        <f>IF(DH7="","",IF(DH7="-","【-】","【"&amp;SUBSTITUTE(TEXT(DH7,"#,##0.00"),"-","△")&amp;"】"))</f>
        <v>【78.90】</v>
      </c>
      <c r="DI6" s="35">
        <f>IF(DI7="",NA(),DI7)</f>
        <v>15.94</v>
      </c>
      <c r="DJ6" s="35">
        <f t="shared" ref="DJ6:DR6" si="12">IF(DJ7="",NA(),DJ7)</f>
        <v>18.79</v>
      </c>
      <c r="DK6" s="35">
        <f t="shared" si="12"/>
        <v>21.75</v>
      </c>
      <c r="DL6" s="35">
        <f t="shared" si="12"/>
        <v>24.39</v>
      </c>
      <c r="DM6" s="35">
        <f t="shared" si="12"/>
        <v>27.21</v>
      </c>
      <c r="DN6" s="35">
        <f t="shared" si="12"/>
        <v>13.6</v>
      </c>
      <c r="DO6" s="35">
        <f t="shared" si="12"/>
        <v>14.97</v>
      </c>
      <c r="DP6" s="35">
        <f t="shared" si="12"/>
        <v>16.16</v>
      </c>
      <c r="DQ6" s="35">
        <f t="shared" si="12"/>
        <v>16.420000000000002</v>
      </c>
      <c r="DR6" s="35">
        <f t="shared" si="12"/>
        <v>16.41</v>
      </c>
      <c r="DS6" s="34" t="str">
        <f>IF(DS7="","",IF(DS7="-","【-】","【"&amp;SUBSTITUTE(TEXT(DS7,"#,##0.00"),"-","△")&amp;"】"))</f>
        <v>【17.99】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5" t="str">
        <f t="shared" si="13"/>
        <v>-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 t="str">
        <f t="shared" si="13"/>
        <v>-</v>
      </c>
      <c r="ED6" s="34" t="str">
        <f>IF(ED7="","",IF(ED7="-","【-】","【"&amp;SUBSTITUTE(TEXT(ED7,"#,##0.00"),"-","△")&amp;"】"))</f>
        <v>【-】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8" s="36" customFormat="1" x14ac:dyDescent="0.15">
      <c r="A7" s="28"/>
      <c r="B7" s="37">
        <v>2018</v>
      </c>
      <c r="C7" s="37">
        <v>52019</v>
      </c>
      <c r="D7" s="37">
        <v>46</v>
      </c>
      <c r="E7" s="37">
        <v>18</v>
      </c>
      <c r="F7" s="37">
        <v>0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56.31</v>
      </c>
      <c r="P7" s="38">
        <v>0.17</v>
      </c>
      <c r="Q7" s="38">
        <v>100</v>
      </c>
      <c r="R7" s="38">
        <v>3056</v>
      </c>
      <c r="S7" s="38">
        <v>309654</v>
      </c>
      <c r="T7" s="38">
        <v>906.07</v>
      </c>
      <c r="U7" s="38">
        <v>341.76</v>
      </c>
      <c r="V7" s="38">
        <v>526</v>
      </c>
      <c r="W7" s="38">
        <v>0.06</v>
      </c>
      <c r="X7" s="38">
        <v>8766.67</v>
      </c>
      <c r="Y7" s="38">
        <v>107.1</v>
      </c>
      <c r="Z7" s="38">
        <v>109.63</v>
      </c>
      <c r="AA7" s="38">
        <v>107.02</v>
      </c>
      <c r="AB7" s="38">
        <v>105.4</v>
      </c>
      <c r="AC7" s="38">
        <v>102.63</v>
      </c>
      <c r="AD7" s="38">
        <v>90.66</v>
      </c>
      <c r="AE7" s="38">
        <v>89.69</v>
      </c>
      <c r="AF7" s="38">
        <v>85.72</v>
      </c>
      <c r="AG7" s="38">
        <v>93.44</v>
      </c>
      <c r="AH7" s="38">
        <v>90.02</v>
      </c>
      <c r="AI7" s="38">
        <v>90.1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91.1</v>
      </c>
      <c r="AP7" s="38">
        <v>124.89</v>
      </c>
      <c r="AQ7" s="38">
        <v>129.72999999999999</v>
      </c>
      <c r="AR7" s="38">
        <v>123.58</v>
      </c>
      <c r="AS7" s="38">
        <v>221.28</v>
      </c>
      <c r="AT7" s="38">
        <v>164.71</v>
      </c>
      <c r="AU7" s="38">
        <v>449.86</v>
      </c>
      <c r="AV7" s="38">
        <v>478.42</v>
      </c>
      <c r="AW7" s="38">
        <v>524.26</v>
      </c>
      <c r="AX7" s="38">
        <v>552.09</v>
      </c>
      <c r="AY7" s="38">
        <v>624.58000000000004</v>
      </c>
      <c r="AZ7" s="38">
        <v>247.48</v>
      </c>
      <c r="BA7" s="38">
        <v>221.76</v>
      </c>
      <c r="BB7" s="38">
        <v>180.07</v>
      </c>
      <c r="BC7" s="38">
        <v>172.39</v>
      </c>
      <c r="BD7" s="38">
        <v>113.42</v>
      </c>
      <c r="BE7" s="38">
        <v>148.05000000000001</v>
      </c>
      <c r="BF7" s="38">
        <v>936.08</v>
      </c>
      <c r="BG7" s="38">
        <v>135.11000000000001</v>
      </c>
      <c r="BH7" s="38">
        <v>952.42</v>
      </c>
      <c r="BI7" s="38">
        <v>945</v>
      </c>
      <c r="BJ7" s="38">
        <v>863.71</v>
      </c>
      <c r="BK7" s="38">
        <v>416.91</v>
      </c>
      <c r="BL7" s="38">
        <v>392.19</v>
      </c>
      <c r="BM7" s="38">
        <v>413.5</v>
      </c>
      <c r="BN7" s="38">
        <v>407.42</v>
      </c>
      <c r="BO7" s="38">
        <v>386.46</v>
      </c>
      <c r="BP7" s="38">
        <v>325.02</v>
      </c>
      <c r="BQ7" s="38">
        <v>41.61</v>
      </c>
      <c r="BR7" s="38">
        <v>43.13</v>
      </c>
      <c r="BS7" s="38">
        <v>39.85</v>
      </c>
      <c r="BT7" s="38">
        <v>54.83</v>
      </c>
      <c r="BU7" s="38">
        <v>56.22</v>
      </c>
      <c r="BV7" s="38">
        <v>57.93</v>
      </c>
      <c r="BW7" s="38">
        <v>57.03</v>
      </c>
      <c r="BX7" s="38">
        <v>55.84</v>
      </c>
      <c r="BY7" s="38">
        <v>57.08</v>
      </c>
      <c r="BZ7" s="38">
        <v>55.85</v>
      </c>
      <c r="CA7" s="38">
        <v>60.61</v>
      </c>
      <c r="CB7" s="38">
        <v>357.25</v>
      </c>
      <c r="CC7" s="38">
        <v>349.03</v>
      </c>
      <c r="CD7" s="38">
        <v>378.83</v>
      </c>
      <c r="CE7" s="38">
        <v>274.89</v>
      </c>
      <c r="CF7" s="38">
        <v>268.36</v>
      </c>
      <c r="CG7" s="38">
        <v>276.93</v>
      </c>
      <c r="CH7" s="38">
        <v>283.73</v>
      </c>
      <c r="CI7" s="38">
        <v>287.57</v>
      </c>
      <c r="CJ7" s="38">
        <v>286.86</v>
      </c>
      <c r="CK7" s="38">
        <v>287.91000000000003</v>
      </c>
      <c r="CL7" s="38">
        <v>270.94</v>
      </c>
      <c r="CM7" s="38">
        <v>39</v>
      </c>
      <c r="CN7" s="38">
        <v>39.020000000000003</v>
      </c>
      <c r="CO7" s="38">
        <v>40.32</v>
      </c>
      <c r="CP7" s="38">
        <v>41.53</v>
      </c>
      <c r="CQ7" s="38">
        <v>41.96</v>
      </c>
      <c r="CR7" s="38">
        <v>59.08</v>
      </c>
      <c r="CS7" s="38">
        <v>58.25</v>
      </c>
      <c r="CT7" s="38">
        <v>61.55</v>
      </c>
      <c r="CU7" s="38">
        <v>57.22</v>
      </c>
      <c r="CV7" s="38">
        <v>54.93</v>
      </c>
      <c r="CW7" s="38">
        <v>57.8</v>
      </c>
      <c r="CX7" s="38">
        <v>92.39</v>
      </c>
      <c r="CY7" s="38">
        <v>91.3</v>
      </c>
      <c r="CZ7" s="38">
        <v>92.78</v>
      </c>
      <c r="DA7" s="38">
        <v>92.83</v>
      </c>
      <c r="DB7" s="38">
        <v>93.73</v>
      </c>
      <c r="DC7" s="38">
        <v>77.12</v>
      </c>
      <c r="DD7" s="38">
        <v>68.150000000000006</v>
      </c>
      <c r="DE7" s="38">
        <v>67.489999999999995</v>
      </c>
      <c r="DF7" s="38">
        <v>67.290000000000006</v>
      </c>
      <c r="DG7" s="38">
        <v>65.569999999999993</v>
      </c>
      <c r="DH7" s="38">
        <v>78.900000000000006</v>
      </c>
      <c r="DI7" s="38">
        <v>15.94</v>
      </c>
      <c r="DJ7" s="38">
        <v>18.79</v>
      </c>
      <c r="DK7" s="38">
        <v>21.75</v>
      </c>
      <c r="DL7" s="38">
        <v>24.39</v>
      </c>
      <c r="DM7" s="38">
        <v>27.21</v>
      </c>
      <c r="DN7" s="38">
        <v>13.6</v>
      </c>
      <c r="DO7" s="38">
        <v>14.97</v>
      </c>
      <c r="DP7" s="38">
        <v>16.16</v>
      </c>
      <c r="DQ7" s="38">
        <v>16.420000000000002</v>
      </c>
      <c r="DR7" s="38">
        <v>16.41</v>
      </c>
      <c r="DS7" s="38">
        <v>17.989999999999998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 t="s">
        <v>102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 t="s">
        <v>102</v>
      </c>
      <c r="ED7" s="38" t="s">
        <v>102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 t="s">
        <v>102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 t="s">
        <v>102</v>
      </c>
      <c r="EO7" s="38" t="s">
        <v>102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cp:lastPrinted>2020-01-17T06:39:59Z</cp:lastPrinted>
  <dcterms:created xsi:type="dcterms:W3CDTF">2019-12-05T04:57:14Z</dcterms:created>
  <dcterms:modified xsi:type="dcterms:W3CDTF">2020-01-24T12:45:33Z</dcterms:modified>
  <cp:category/>
</cp:coreProperties>
</file>