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501" lockStructure="1"/>
  <bookViews>
    <workbookView xWindow="0" yWindow="0" windowWidth="20490" windowHeight="5880"/>
  </bookViews>
  <sheets>
    <sheet name="法非適用_水道事業" sheetId="4" r:id="rId1"/>
    <sheet name="データ" sheetId="5" state="hidden" r:id="rId2"/>
  </sheets>
  <calcPr calcId="152511"/>
</workbook>
</file>

<file path=xl/calcChain.xml><?xml version="1.0" encoding="utf-8"?>
<calcChain xmlns="http://schemas.openxmlformats.org/spreadsheetml/2006/main">
  <c r="EM6" i="5" l="1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AQ10" i="4" s="1"/>
  <c r="T6" i="5"/>
  <c r="AI10" i="4" s="1"/>
  <c r="S6" i="5"/>
  <c r="AY8" i="4" s="1"/>
  <c r="R6" i="5"/>
  <c r="Q6" i="5"/>
  <c r="P6" i="5"/>
  <c r="O6" i="5"/>
  <c r="N6" i="5"/>
  <c r="M6" i="5"/>
  <c r="L6" i="5"/>
  <c r="Z8" i="4" s="1"/>
  <c r="K6" i="5"/>
  <c r="R8" i="4" s="1"/>
  <c r="J6" i="5"/>
  <c r="I6" i="5"/>
  <c r="H6" i="5"/>
  <c r="G6" i="5"/>
  <c r="F6" i="5"/>
  <c r="E6" i="5"/>
  <c r="D6" i="5"/>
  <c r="C6" i="5"/>
  <c r="B6" i="5"/>
  <c r="F10" i="5" s="1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Y10" i="4"/>
  <c r="Z10" i="4"/>
  <c r="R10" i="4"/>
  <c r="J10" i="4"/>
  <c r="B10" i="4"/>
  <c r="AQ8" i="4"/>
  <c r="AI8" i="4"/>
  <c r="J8" i="4"/>
  <c r="B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<sst xmlns="http://schemas.openxmlformats.org/spreadsheetml/2006/main" count="218" uniqueCount="108">
  <si>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</si>
  <si>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</si>
  <si>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</si>
  <si>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</si>
  <si>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</si>
  <si>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</si>
  <si>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</si>
  <si>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</si>
  <si>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</si>
  <si>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</si>
  <si>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</si>
  <si>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</si>
  <si>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</si>
  <si>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</si>
  <si>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</si>
  <si>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</si>
  <si>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</si>
  <si>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</si>
  <si>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</si>
  <si>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</si>
  <si>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</si>
  <si>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</si>
  <si>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</si>
  <si>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</si>
  <si>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</si>
  <si>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</si>
  <si>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</si>
  <si>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</si>
  <si>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</si>
  <si>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</si>
  <si>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</si>
  <si>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</si>
  <si>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</si>
  <si>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「供給した配水量の効率性」</t>
    <rPh sb="1" eb="3">
      <t>キョウキュウ</t>
    </rPh>
    <rPh sb="5" eb="7">
      <t>ハイスイ</t>
    </rPh>
    <rPh sb="7" eb="8">
      <t>リョウ</t>
    </rPh>
    <rPh sb="9" eb="11">
      <t>コウリツ</t>
    </rPh>
    <rPh sb="11" eb="12">
      <t>セイ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</si>
  <si>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</si>
  <si>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</si>
  <si>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</si>
  <si>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「管路の経年化の状況」</t>
    <rPh sb="1" eb="3">
      <t>カンロ</t>
    </rPh>
    <rPh sb="4" eb="7">
      <t>ケイネンカ</t>
    </rPh>
    <rPh sb="8" eb="10">
      <t>ジョウキョウ</t>
    </rPh>
    <phoneticPr fontId="4"/>
  </si>
  <si>
    <t>「管路の更新投資の実施状況」</t>
    <rPh sb="1" eb="3">
      <t>カンロ</t>
    </rPh>
    <rPh sb="4" eb="6">
      <t>コウシン</t>
    </rPh>
    <rPh sb="6" eb="8">
      <t>トウシ</t>
    </rPh>
    <rPh sb="9" eb="11">
      <t>ジッシ</t>
    </rPh>
    <rPh sb="11" eb="13">
      <t>ジョウキョウ</t>
    </rPh>
    <phoneticPr fontId="4"/>
  </si>
  <si>
    <t>※　平成22年度から平成25年度における各指標の類似団体平均値は、当時の事業数を基に算出していますが、管路更新率については、平成26年度の事業数を基に類似団体平均値を算出しています。</t>
    <phoneticPr fontId="4"/>
  </si>
  <si>
    <t>水道事業(法非適用)</t>
    <rPh sb="0" eb="2">
      <t>スイドウ</t>
    </rPh>
    <rPh sb="2" eb="4">
      <t>ジギョウ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</si>
  <si>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</si>
  <si>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</si>
  <si>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</si>
  <si>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</si>
  <si>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</si>
  <si>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</si>
  <si>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</si>
  <si>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</si>
  <si>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</si>
  <si>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</si>
  <si>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</si>
  <si>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</si>
  <si>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</si>
  <si>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</si>
  <si>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</si>
  <si>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</si>
  <si>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</si>
  <si>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</si>
  <si>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</si>
  <si>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</si>
  <si>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</si>
  <si>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</si>
  <si>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</si>
  <si>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</si>
  <si>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</si>
  <si>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</si>
  <si>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</si>
  <si>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</si>
  <si>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</si>
  <si>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</si>
  <si>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</si>
  <si>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</si>
  <si>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</si>
  <si>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</si>
  <si>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</si>
  <si>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</si>
  <si>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</si>
  <si>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</si>
  <si>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</si>
  <si>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</si>
  <si>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</si>
  <si>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</si>
  <si>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</si>
  <si>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</si>
  <si>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</si>
  <si>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</si>
  <si>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</si>
  <si>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</si>
  <si>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</si>
  <si>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</si>
  <si>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</si>
  <si>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</si>
  <si>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秋田県　由利本荘市</t>
  </si>
  <si>
    <t>法非適用</t>
  </si>
  <si>
    <t>水道事業</t>
  </si>
  <si>
    <t>簡易水道事業</t>
  </si>
  <si>
    <t>D1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</si>
  <si>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</si>
  <si>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</si>
  <si>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</si>
  <si>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</si>
  <si>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</si>
  <si>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</si>
  <si>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</si>
  <si>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今後、人口減少社会を迎える中で水道使用量は減少する傾向にあるため、施設の老朽化に伴う更新事業が増加することを踏まえると、更新に係る費用と経営状況を的確に把握し、健全・効率的な経営を維持しつつ計画的な施設の更新を行う必要がある。
また、平成29年度に上水道事業（全適）との経営統合を予定しており、施設統廃合等を計画的に推進することが必要である。</t>
    <rPh sb="0" eb="2">
      <t>コンゴ</t>
    </rPh>
    <rPh sb="3" eb="5">
      <t>ジンコウ</t>
    </rPh>
    <rPh sb="5" eb="7">
      <t>ゲンショウ</t>
    </rPh>
    <rPh sb="7" eb="9">
      <t>シャカイ</t>
    </rPh>
    <rPh sb="10" eb="11">
      <t>ムカ</t>
    </rPh>
    <rPh sb="13" eb="14">
      <t>ナカ</t>
    </rPh>
    <rPh sb="15" eb="17">
      <t>スイドウ</t>
    </rPh>
    <rPh sb="17" eb="20">
      <t>シヨウリョウ</t>
    </rPh>
    <rPh sb="21" eb="23">
      <t>ゲンショウ</t>
    </rPh>
    <rPh sb="25" eb="27">
      <t>ケイコウ</t>
    </rPh>
    <rPh sb="33" eb="35">
      <t>シセツ</t>
    </rPh>
    <rPh sb="36" eb="39">
      <t>ロウキュウカ</t>
    </rPh>
    <rPh sb="40" eb="41">
      <t>トモナ</t>
    </rPh>
    <rPh sb="42" eb="44">
      <t>コウシン</t>
    </rPh>
    <rPh sb="44" eb="46">
      <t>ジギョウ</t>
    </rPh>
    <rPh sb="47" eb="49">
      <t>ゾウカ</t>
    </rPh>
    <rPh sb="54" eb="55">
      <t>フ</t>
    </rPh>
    <rPh sb="60" eb="62">
      <t>コウシン</t>
    </rPh>
    <rPh sb="63" eb="64">
      <t>カカ</t>
    </rPh>
    <rPh sb="65" eb="67">
      <t>ヒヨウ</t>
    </rPh>
    <rPh sb="68" eb="70">
      <t>ケイエイ</t>
    </rPh>
    <rPh sb="70" eb="72">
      <t>ジョウキョウ</t>
    </rPh>
    <rPh sb="73" eb="75">
      <t>テキカク</t>
    </rPh>
    <rPh sb="76" eb="78">
      <t>ハアク</t>
    </rPh>
    <rPh sb="80" eb="82">
      <t>ケンゼン</t>
    </rPh>
    <rPh sb="83" eb="86">
      <t>コウリツテキ</t>
    </rPh>
    <rPh sb="87" eb="89">
      <t>ケイエイ</t>
    </rPh>
    <rPh sb="90" eb="92">
      <t>イジ</t>
    </rPh>
    <rPh sb="95" eb="98">
      <t>ケイカクテキ</t>
    </rPh>
    <rPh sb="99" eb="101">
      <t>シセツ</t>
    </rPh>
    <rPh sb="102" eb="104">
      <t>コウシン</t>
    </rPh>
    <rPh sb="105" eb="106">
      <t>オコナ</t>
    </rPh>
    <rPh sb="107" eb="109">
      <t>ヒツヨウ</t>
    </rPh>
    <rPh sb="117" eb="119">
      <t>ヘイセイ</t>
    </rPh>
    <rPh sb="121" eb="123">
      <t>ネンド</t>
    </rPh>
    <rPh sb="124" eb="127">
      <t>ジョウスイドウ</t>
    </rPh>
    <rPh sb="127" eb="129">
      <t>ジギョウ</t>
    </rPh>
    <rPh sb="130" eb="132">
      <t>ゼンテキ</t>
    </rPh>
    <rPh sb="135" eb="137">
      <t>ケイエイ</t>
    </rPh>
    <rPh sb="137" eb="139">
      <t>トウゴウ</t>
    </rPh>
    <rPh sb="140" eb="142">
      <t>ヨテイ</t>
    </rPh>
    <rPh sb="147" eb="149">
      <t>シセツ</t>
    </rPh>
    <rPh sb="149" eb="152">
      <t>トウハイゴウ</t>
    </rPh>
    <rPh sb="152" eb="153">
      <t>トウ</t>
    </rPh>
    <rPh sb="154" eb="157">
      <t>ケイカクテキ</t>
    </rPh>
    <rPh sb="158" eb="160">
      <t>スイシン</t>
    </rPh>
    <rPh sb="165" eb="167">
      <t>ヒツヨウ</t>
    </rPh>
    <phoneticPr fontId="4"/>
  </si>
  <si>
    <t>将来の更新等を見据え財源を確保しつつ、投資計画に沿った更新を行う必要がある。</t>
    <rPh sb="0" eb="2">
      <t>ショウライ</t>
    </rPh>
    <rPh sb="3" eb="5">
      <t>コウシン</t>
    </rPh>
    <rPh sb="5" eb="6">
      <t>トウ</t>
    </rPh>
    <rPh sb="7" eb="9">
      <t>ミス</t>
    </rPh>
    <rPh sb="10" eb="12">
      <t>ザイゲン</t>
    </rPh>
    <rPh sb="13" eb="15">
      <t>カクホ</t>
    </rPh>
    <rPh sb="19" eb="21">
      <t>トウシ</t>
    </rPh>
    <rPh sb="21" eb="23">
      <t>ケイカク</t>
    </rPh>
    <rPh sb="24" eb="25">
      <t>ソ</t>
    </rPh>
    <rPh sb="27" eb="29">
      <t>コウシン</t>
    </rPh>
    <rPh sb="30" eb="31">
      <t>オコナ</t>
    </rPh>
    <rPh sb="32" eb="34">
      <t>ヒツヨウ</t>
    </rPh>
    <phoneticPr fontId="4"/>
  </si>
  <si>
    <t>①⑤は類似団体平均値より若干劣っていることから、維持管理費等の費用削減を図る必要がある。
④は類似団体平均値より高くなっているが、これは統合事業に伴う事業費が嵩んだことによるもので、今後は減少傾向にある。
⑥は類似団体平均値より高くなっていることから、維持管理費等の費用削減を図る必要がある。
⑦⑧は類似団体平均値より劣り、給水される水量が収益に結びついていないため、漏水調査等を計画的に実施する必要がある。</t>
    <rPh sb="3" eb="5">
      <t>ルイジ</t>
    </rPh>
    <rPh sb="5" eb="7">
      <t>ダンタイ</t>
    </rPh>
    <rPh sb="7" eb="9">
      <t>ヘイキン</t>
    </rPh>
    <rPh sb="9" eb="10">
      <t>チ</t>
    </rPh>
    <rPh sb="12" eb="14">
      <t>ジャッカン</t>
    </rPh>
    <rPh sb="14" eb="15">
      <t>オト</t>
    </rPh>
    <rPh sb="24" eb="26">
      <t>イジ</t>
    </rPh>
    <rPh sb="26" eb="29">
      <t>カンリヒ</t>
    </rPh>
    <rPh sb="29" eb="30">
      <t>トウ</t>
    </rPh>
    <rPh sb="31" eb="33">
      <t>ヒヨウ</t>
    </rPh>
    <rPh sb="33" eb="35">
      <t>サクゲン</t>
    </rPh>
    <rPh sb="36" eb="37">
      <t>ハカ</t>
    </rPh>
    <rPh sb="38" eb="40">
      <t>ヒツヨウ</t>
    </rPh>
    <rPh sb="49" eb="51">
      <t>ダンタイ</t>
    </rPh>
    <rPh sb="56" eb="57">
      <t>タカ</t>
    </rPh>
    <rPh sb="68" eb="70">
      <t>トウゴウ</t>
    </rPh>
    <rPh sb="70" eb="72">
      <t>ジギョウ</t>
    </rPh>
    <rPh sb="73" eb="74">
      <t>トモナ</t>
    </rPh>
    <rPh sb="75" eb="78">
      <t>ジギョウヒ</t>
    </rPh>
    <rPh sb="79" eb="80">
      <t>カサ</t>
    </rPh>
    <rPh sb="91" eb="93">
      <t>コンゴ</t>
    </rPh>
    <rPh sb="94" eb="96">
      <t>ゲンショウ</t>
    </rPh>
    <rPh sb="96" eb="98">
      <t>ケイコウ</t>
    </rPh>
    <rPh sb="107" eb="109">
      <t>ダンタイ</t>
    </rPh>
    <rPh sb="114" eb="115">
      <t>タカ</t>
    </rPh>
    <rPh sb="152" eb="154">
      <t>ダンタイ</t>
    </rPh>
    <rPh sb="159" eb="160">
      <t>オト</t>
    </rPh>
    <rPh sb="162" eb="164">
      <t>キュウスイ</t>
    </rPh>
    <rPh sb="167" eb="169">
      <t>スイリョウ</t>
    </rPh>
    <rPh sb="170" eb="172">
      <t>シュウエキ</t>
    </rPh>
    <rPh sb="173" eb="174">
      <t>ムス</t>
    </rPh>
    <rPh sb="184" eb="186">
      <t>ロウスイ</t>
    </rPh>
    <rPh sb="186" eb="188">
      <t>チョウサ</t>
    </rPh>
    <rPh sb="188" eb="189">
      <t>トウ</t>
    </rPh>
    <rPh sb="190" eb="193">
      <t>ケイカクテキ</t>
    </rPh>
    <rPh sb="194" eb="196">
      <t>ジッシ</t>
    </rPh>
    <rPh sb="198" eb="200">
      <t>ヒツヨウ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</si>
</sst>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9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10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0" fontId="0" fillId="2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77" fontId="5" fillId="0" borderId="5" xfId="0" applyNumberFormat="1" applyFont="1" applyBorder="1" applyAlignment="1" applyProtection="1">
      <alignment horizontal="center" vertical="center"/>
      <protection hidden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5" fillId="0" borderId="5" xfId="0" applyNumberFormat="1" applyFont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3" xfId="0" applyNumberFormat="1" applyFont="1" applyBorder="1" applyAlignment="1" applyProtection="1">
      <alignment horizontal="center" vertical="center"/>
      <protection hidden="1"/>
    </xf>
    <xf numFmtId="0" fontId="5" fillId="0" borderId="4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3" xfId="0" applyNumberFormat="1" applyFont="1" applyBorder="1" applyAlignment="1" applyProtection="1">
      <alignment horizontal="center" vertical="center"/>
      <protection hidden="1"/>
    </xf>
    <xf numFmtId="176" fontId="5" fillId="0" borderId="4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19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3" xfId="14"/>
    <cellStyle name="標準 4" xfId="15"/>
    <cellStyle name="標準 5" xfId="16"/>
    <cellStyle name="標準 6" xfId="17"/>
    <cellStyle name="標準 7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3"/>
          <c:y val="0.158069456690285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データ!$EC$6:$EG$6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629120"/>
        <c:axId val="986310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データ!$EH$6:$EL$6</c:f>
              <c:numCache>
                <c:formatCode>#,##0.00;"△"#,##0.00;"-"</c:formatCode>
                <c:ptCount val="5"/>
                <c:pt idx="0">
                  <c:v>0.83</c:v>
                </c:pt>
                <c:pt idx="1">
                  <c:v>0.62</c:v>
                </c:pt>
                <c:pt idx="2">
                  <c:v>0.59</c:v>
                </c:pt>
                <c:pt idx="3">
                  <c:v>0.64</c:v>
                </c:pt>
                <c:pt idx="4">
                  <c:v>0.55000000000000004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629120"/>
        <c:axId val="98631040"/>
      </c:lineChart>
      <c:dateAx>
        <c:axId val="986291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8631040"/>
        <c:crosses val="autoZero"/>
        <c:auto val="1"/>
        <c:lblOffset val="100"/>
        <c:baseTimeUnit val="years"/>
      </c:dateAx>
      <c:valAx>
        <c:axId val="986310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86291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66" l="0.70000000000000062" r="0.70000000000000062" t="0.750000000000013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データ!$CK$6:$CO$6</c:f>
              <c:numCache>
                <c:formatCode>#,##0.00;"△"#,##0.00;"-"</c:formatCode>
                <c:ptCount val="5"/>
                <c:pt idx="0">
                  <c:v>59.75</c:v>
                </c:pt>
                <c:pt idx="1">
                  <c:v>59.38</c:v>
                </c:pt>
                <c:pt idx="2">
                  <c:v>61.09</c:v>
                </c:pt>
                <c:pt idx="3">
                  <c:v>59.74</c:v>
                </c:pt>
                <c:pt idx="4">
                  <c:v>59.53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840192"/>
        <c:axId val="102854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データ!$CP$6:$CT$6</c:f>
              <c:numCache>
                <c:formatCode>#,##0.00;"△"#,##0.00;"-"</c:formatCode>
                <c:ptCount val="5"/>
                <c:pt idx="0">
                  <c:v>63.04</c:v>
                </c:pt>
                <c:pt idx="1">
                  <c:v>64.3</c:v>
                </c:pt>
                <c:pt idx="2">
                  <c:v>63.99</c:v>
                </c:pt>
                <c:pt idx="3">
                  <c:v>62.01</c:v>
                </c:pt>
                <c:pt idx="4">
                  <c:v>60.68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40192"/>
        <c:axId val="102854656"/>
      </c:lineChart>
      <c:dateAx>
        <c:axId val="1028401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854656"/>
        <c:crosses val="autoZero"/>
        <c:auto val="1"/>
        <c:lblOffset val="100"/>
        <c:baseTimeUnit val="years"/>
      </c:dateAx>
      <c:valAx>
        <c:axId val="1028546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840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データ!$CV$6:$CZ$6</c:f>
              <c:numCache>
                <c:formatCode>#,##0.00;"△"#,##0.00;"-"</c:formatCode>
                <c:ptCount val="5"/>
                <c:pt idx="0">
                  <c:v>83.8</c:v>
                </c:pt>
                <c:pt idx="1">
                  <c:v>81.34</c:v>
                </c:pt>
                <c:pt idx="2">
                  <c:v>81.27</c:v>
                </c:pt>
                <c:pt idx="3">
                  <c:v>77.94</c:v>
                </c:pt>
                <c:pt idx="4">
                  <c:v>76.78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893056"/>
        <c:axId val="1028949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データ!$DA$6:$DE$6</c:f>
              <c:numCache>
                <c:formatCode>#,##0.00;"△"#,##0.00;"-"</c:formatCode>
                <c:ptCount val="5"/>
                <c:pt idx="0">
                  <c:v>78.06</c:v>
                </c:pt>
                <c:pt idx="1">
                  <c:v>76.38</c:v>
                </c:pt>
                <c:pt idx="2">
                  <c:v>76.260000000000005</c:v>
                </c:pt>
                <c:pt idx="3">
                  <c:v>75.8</c:v>
                </c:pt>
                <c:pt idx="4">
                  <c:v>75.760000000000005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93056"/>
        <c:axId val="102894976"/>
      </c:lineChart>
      <c:dateAx>
        <c:axId val="1028930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894976"/>
        <c:crosses val="autoZero"/>
        <c:auto val="1"/>
        <c:lblOffset val="100"/>
        <c:baseTimeUnit val="years"/>
      </c:dateAx>
      <c:valAx>
        <c:axId val="1028949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8930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4"/>
          <c:y val="0.15806945669028538"/>
          <c:w val="0.8602616255212191"/>
          <c:h val="0.56370168884888283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データ!$W$6:$AA$6</c:f>
              <c:numCache>
                <c:formatCode>#,##0.00;"△"#,##0.00;"-"</c:formatCode>
                <c:ptCount val="5"/>
                <c:pt idx="0">
                  <c:v>63.97</c:v>
                </c:pt>
                <c:pt idx="1">
                  <c:v>72.94</c:v>
                </c:pt>
                <c:pt idx="2">
                  <c:v>76.28</c:v>
                </c:pt>
                <c:pt idx="3">
                  <c:v>73.930000000000007</c:v>
                </c:pt>
                <c:pt idx="4">
                  <c:v>72.13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557376"/>
        <c:axId val="1015592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データ!$AB$6:$AF$6</c:f>
              <c:numCache>
                <c:formatCode>#,##0.00;"△"#,##0.00;"-"</c:formatCode>
                <c:ptCount val="5"/>
                <c:pt idx="0">
                  <c:v>78.3</c:v>
                </c:pt>
                <c:pt idx="1">
                  <c:v>76.64</c:v>
                </c:pt>
                <c:pt idx="2">
                  <c:v>75.91</c:v>
                </c:pt>
                <c:pt idx="3">
                  <c:v>77.19</c:v>
                </c:pt>
                <c:pt idx="4">
                  <c:v>77.48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557376"/>
        <c:axId val="101559296"/>
      </c:lineChart>
      <c:dateAx>
        <c:axId val="1015573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1559296"/>
        <c:crosses val="autoZero"/>
        <c:auto val="1"/>
        <c:lblOffset val="100"/>
        <c:baseTimeUnit val="years"/>
      </c:dateAx>
      <c:valAx>
        <c:axId val="1015592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5573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1" l="0.70000000000000062" r="0.70000000000000062" t="0.750000000000013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データ!$DG$6:$DK$6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405440"/>
        <c:axId val="1014073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データ!$DL$6:$DP$6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405440"/>
        <c:axId val="101407360"/>
      </c:lineChart>
      <c:dateAx>
        <c:axId val="1014054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1407360"/>
        <c:crosses val="autoZero"/>
        <c:auto val="1"/>
        <c:lblOffset val="100"/>
        <c:baseTimeUnit val="years"/>
      </c:dateAx>
      <c:valAx>
        <c:axId val="1014073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4054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2"/>
          <c:y val="0.158069456690285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データ!$DR$6:$DV$6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441920"/>
        <c:axId val="1014438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データ!$DW$6:$EA$6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441920"/>
        <c:axId val="101443840"/>
      </c:lineChart>
      <c:dateAx>
        <c:axId val="1014419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1443840"/>
        <c:crosses val="autoZero"/>
        <c:auto val="1"/>
        <c:lblOffset val="100"/>
        <c:baseTimeUnit val="years"/>
      </c:dateAx>
      <c:valAx>
        <c:axId val="1014438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441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データ!$AH$6:$AL$6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488512"/>
        <c:axId val="1014988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データ!$AM$6:$AQ$6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488512"/>
        <c:axId val="101498880"/>
      </c:lineChart>
      <c:dateAx>
        <c:axId val="1014885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1498880"/>
        <c:crosses val="autoZero"/>
        <c:auto val="1"/>
        <c:lblOffset val="100"/>
        <c:baseTimeUnit val="years"/>
      </c:dateAx>
      <c:valAx>
        <c:axId val="1014988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4885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データ!$AS$6:$AW$6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967168"/>
        <c:axId val="1029816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データ!$AX$6:$BB$6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67168"/>
        <c:axId val="102981632"/>
      </c:lineChart>
      <c:dateAx>
        <c:axId val="1029671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981632"/>
        <c:crosses val="autoZero"/>
        <c:auto val="1"/>
        <c:lblOffset val="100"/>
        <c:baseTimeUnit val="years"/>
      </c:dateAx>
      <c:valAx>
        <c:axId val="1029816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9671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データ!$BD$6:$BH$6</c:f>
              <c:numCache>
                <c:formatCode>#,##0.00;"△"#,##0.00;"-"</c:formatCode>
                <c:ptCount val="5"/>
                <c:pt idx="0">
                  <c:v>1763.21</c:v>
                </c:pt>
                <c:pt idx="1">
                  <c:v>1687.49</c:v>
                </c:pt>
                <c:pt idx="2">
                  <c:v>1551.83</c:v>
                </c:pt>
                <c:pt idx="3">
                  <c:v>1537.14</c:v>
                </c:pt>
                <c:pt idx="4">
                  <c:v>1447.88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011456"/>
        <c:axId val="1030133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データ!$BI$6:$BM$6</c:f>
              <c:numCache>
                <c:formatCode>#,##0.00;"△"#,##0.00;"-"</c:formatCode>
                <c:ptCount val="5"/>
                <c:pt idx="0">
                  <c:v>1358.75</c:v>
                </c:pt>
                <c:pt idx="1">
                  <c:v>1355.28</c:v>
                </c:pt>
                <c:pt idx="2">
                  <c:v>1321.78</c:v>
                </c:pt>
                <c:pt idx="3">
                  <c:v>1326.51</c:v>
                </c:pt>
                <c:pt idx="4">
                  <c:v>1285.3599999999999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11456"/>
        <c:axId val="103013376"/>
      </c:lineChart>
      <c:dateAx>
        <c:axId val="1030114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3013376"/>
        <c:crosses val="autoZero"/>
        <c:auto val="1"/>
        <c:lblOffset val="100"/>
        <c:baseTimeUnit val="years"/>
      </c:dateAx>
      <c:valAx>
        <c:axId val="1030133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3011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データ!$BO$6:$BS$6</c:f>
              <c:numCache>
                <c:formatCode>#,##0.00;"△"#,##0.00;"-"</c:formatCode>
                <c:ptCount val="5"/>
                <c:pt idx="0">
                  <c:v>57.83</c:v>
                </c:pt>
                <c:pt idx="1">
                  <c:v>54.78</c:v>
                </c:pt>
                <c:pt idx="2">
                  <c:v>57.52</c:v>
                </c:pt>
                <c:pt idx="3">
                  <c:v>54.79</c:v>
                </c:pt>
                <c:pt idx="4">
                  <c:v>53.43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732544"/>
        <c:axId val="1027344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データ!$BT$6:$BX$6</c:f>
              <c:numCache>
                <c:formatCode>#,##0.00;"△"#,##0.00;"-"</c:formatCode>
                <c:ptCount val="5"/>
                <c:pt idx="0">
                  <c:v>57.18</c:v>
                </c:pt>
                <c:pt idx="1">
                  <c:v>54.56</c:v>
                </c:pt>
                <c:pt idx="2">
                  <c:v>54.57</c:v>
                </c:pt>
                <c:pt idx="3">
                  <c:v>54.4</c:v>
                </c:pt>
                <c:pt idx="4">
                  <c:v>54.45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732544"/>
        <c:axId val="102734464"/>
      </c:lineChart>
      <c:dateAx>
        <c:axId val="1027325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734464"/>
        <c:crosses val="autoZero"/>
        <c:auto val="1"/>
        <c:lblOffset val="100"/>
        <c:baseTimeUnit val="years"/>
      </c:dateAx>
      <c:valAx>
        <c:axId val="1027344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7325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データ!$BZ$6:$CD$6</c:f>
              <c:numCache>
                <c:formatCode>#,##0.00;"△"#,##0.00;"-"</c:formatCode>
                <c:ptCount val="5"/>
                <c:pt idx="0">
                  <c:v>327.7</c:v>
                </c:pt>
                <c:pt idx="1">
                  <c:v>355</c:v>
                </c:pt>
                <c:pt idx="2">
                  <c:v>343.31</c:v>
                </c:pt>
                <c:pt idx="3">
                  <c:v>370.16</c:v>
                </c:pt>
                <c:pt idx="4">
                  <c:v>392.08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754560"/>
        <c:axId val="1027567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データ!$CE$6:$CI$6</c:f>
              <c:numCache>
                <c:formatCode>#,##0.00;"△"#,##0.00;"-"</c:formatCode>
                <c:ptCount val="5"/>
                <c:pt idx="0">
                  <c:v>295.62</c:v>
                </c:pt>
                <c:pt idx="1">
                  <c:v>314.44</c:v>
                </c:pt>
                <c:pt idx="2">
                  <c:v>318.02999999999997</c:v>
                </c:pt>
                <c:pt idx="3">
                  <c:v>325.14</c:v>
                </c:pt>
                <c:pt idx="4">
                  <c:v>332.75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754560"/>
        <c:axId val="102756736"/>
      </c:lineChart>
      <c:dateAx>
        <c:axId val="1027545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756736"/>
        <c:crosses val="autoZero"/>
        <c:auto val="1"/>
        <c:lblOffset val="100"/>
        <c:baseTimeUnit val="years"/>
      </c:dateAx>
      <c:valAx>
        <c:axId val="1027567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7545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G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A5C5551-6BC5-448F-A607-3D12B8B59C7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【76.03】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R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9F9F71-F502-48A9-888E-DDF0B24E9F1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C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47A666B-97E9-4982-8FAF-1578DF2F751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N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A7864B-ACF3-481F-B050-61B73191253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【1,239.32】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F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EA00AD4-712F-48B4-8AC6-D165EE501A5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【75.39】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データ!CU6">
      <xdr:nvSpPr>
        <xdr:cNvPr id="29" name="テキスト ボックス 28"/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36CBBAC-41F3-4693-A3B2-EDF36D7758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【58.19】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J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416C90C-C1F4-4DC9-ABA9-4A5B4038DED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【476.46】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Y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73F2C93-BBF4-47A9-AB7E-81D1582D3ED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【36.33】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Q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161B9D7-3DC5-47A4-BC66-ABA06256908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B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4399EBE-B3A9-4B51-B905-CCA3D56F712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M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C584A1D-6D2A-4B72-85F2-F54367919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【0.74】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3"/>
  <sheetViews>
    <sheetView showGridLines="0" tabSelected="1" zoomScaleNormal="100" workbookViewId="0">
      <selection activeCell="B2" sqref="B2:BZ4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6" t="s">
        <v>0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</row>
    <row r="3" spans="1:78" ht="9.75" customHeight="1">
      <c r="A3" s="2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</row>
    <row r="4" spans="1:78" ht="9.75" customHeight="1">
      <c r="A4" s="2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7" t="str">
        <f>データ!H6</f>
        <v>秋田県　由利本荘市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78" t="s">
        <v>1</v>
      </c>
      <c r="C7" s="79"/>
      <c r="D7" s="79"/>
      <c r="E7" s="79"/>
      <c r="F7" s="79"/>
      <c r="G7" s="79"/>
      <c r="H7" s="79"/>
      <c r="I7" s="80"/>
      <c r="J7" s="78" t="s">
        <v>2</v>
      </c>
      <c r="K7" s="79"/>
      <c r="L7" s="79"/>
      <c r="M7" s="79"/>
      <c r="N7" s="79"/>
      <c r="O7" s="79"/>
      <c r="P7" s="79"/>
      <c r="Q7" s="80"/>
      <c r="R7" s="78" t="s">
        <v>3</v>
      </c>
      <c r="S7" s="79"/>
      <c r="T7" s="79"/>
      <c r="U7" s="79"/>
      <c r="V7" s="79"/>
      <c r="W7" s="79"/>
      <c r="X7" s="79"/>
      <c r="Y7" s="80"/>
      <c r="Z7" s="78" t="s">
        <v>4</v>
      </c>
      <c r="AA7" s="79"/>
      <c r="AB7" s="79"/>
      <c r="AC7" s="79"/>
      <c r="AD7" s="79"/>
      <c r="AE7" s="79"/>
      <c r="AF7" s="79"/>
      <c r="AG7" s="80"/>
      <c r="AH7" s="3"/>
      <c r="AI7" s="78" t="s">
        <v>5</v>
      </c>
      <c r="AJ7" s="79"/>
      <c r="AK7" s="79"/>
      <c r="AL7" s="79"/>
      <c r="AM7" s="79"/>
      <c r="AN7" s="79"/>
      <c r="AO7" s="79"/>
      <c r="AP7" s="80"/>
      <c r="AQ7" s="67" t="s">
        <v>6</v>
      </c>
      <c r="AR7" s="67"/>
      <c r="AS7" s="67"/>
      <c r="AT7" s="67"/>
      <c r="AU7" s="67"/>
      <c r="AV7" s="67"/>
      <c r="AW7" s="67"/>
      <c r="AX7" s="67"/>
      <c r="AY7" s="67" t="s">
        <v>7</v>
      </c>
      <c r="AZ7" s="67"/>
      <c r="BA7" s="67"/>
      <c r="BB7" s="67"/>
      <c r="BC7" s="67"/>
      <c r="BD7" s="67"/>
      <c r="BE7" s="67"/>
      <c r="BF7" s="67"/>
      <c r="BG7" s="3"/>
      <c r="BH7" s="3"/>
      <c r="BI7" s="3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0" t="str">
        <f>データ!I6</f>
        <v>法非適用</v>
      </c>
      <c r="C8" s="71"/>
      <c r="D8" s="71"/>
      <c r="E8" s="71"/>
      <c r="F8" s="71"/>
      <c r="G8" s="71"/>
      <c r="H8" s="71"/>
      <c r="I8" s="72"/>
      <c r="J8" s="70" t="str">
        <f>データ!J6</f>
        <v>水道事業</v>
      </c>
      <c r="K8" s="71"/>
      <c r="L8" s="71"/>
      <c r="M8" s="71"/>
      <c r="N8" s="71"/>
      <c r="O8" s="71"/>
      <c r="P8" s="71"/>
      <c r="Q8" s="72"/>
      <c r="R8" s="70" t="str">
        <f>データ!K6</f>
        <v>簡易水道事業</v>
      </c>
      <c r="S8" s="71"/>
      <c r="T8" s="71"/>
      <c r="U8" s="71"/>
      <c r="V8" s="71"/>
      <c r="W8" s="71"/>
      <c r="X8" s="71"/>
      <c r="Y8" s="72"/>
      <c r="Z8" s="70" t="str">
        <f>データ!L6</f>
        <v>D1</v>
      </c>
      <c r="AA8" s="71"/>
      <c r="AB8" s="71"/>
      <c r="AC8" s="71"/>
      <c r="AD8" s="71"/>
      <c r="AE8" s="71"/>
      <c r="AF8" s="71"/>
      <c r="AG8" s="72"/>
      <c r="AH8" s="3"/>
      <c r="AI8" s="73">
        <f>データ!Q6</f>
        <v>81961</v>
      </c>
      <c r="AJ8" s="74"/>
      <c r="AK8" s="74"/>
      <c r="AL8" s="74"/>
      <c r="AM8" s="74"/>
      <c r="AN8" s="74"/>
      <c r="AO8" s="74"/>
      <c r="AP8" s="75"/>
      <c r="AQ8" s="56">
        <f>データ!R6</f>
        <v>1209.5999999999999</v>
      </c>
      <c r="AR8" s="56"/>
      <c r="AS8" s="56"/>
      <c r="AT8" s="56"/>
      <c r="AU8" s="56"/>
      <c r="AV8" s="56"/>
      <c r="AW8" s="56"/>
      <c r="AX8" s="56"/>
      <c r="AY8" s="56">
        <f>データ!S6</f>
        <v>67.760000000000005</v>
      </c>
      <c r="AZ8" s="56"/>
      <c r="BA8" s="56"/>
      <c r="BB8" s="56"/>
      <c r="BC8" s="56"/>
      <c r="BD8" s="56"/>
      <c r="BE8" s="56"/>
      <c r="BF8" s="56"/>
      <c r="BG8" s="3"/>
      <c r="BH8" s="3"/>
      <c r="BI8" s="3"/>
      <c r="BJ8" s="3"/>
      <c r="BK8" s="3"/>
      <c r="BL8" s="65" t="s">
        <v>9</v>
      </c>
      <c r="BM8" s="66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7" t="s">
        <v>11</v>
      </c>
      <c r="C9" s="67"/>
      <c r="D9" s="67"/>
      <c r="E9" s="67"/>
      <c r="F9" s="67"/>
      <c r="G9" s="67"/>
      <c r="H9" s="67"/>
      <c r="I9" s="67"/>
      <c r="J9" s="67" t="s">
        <v>12</v>
      </c>
      <c r="K9" s="67"/>
      <c r="L9" s="67"/>
      <c r="M9" s="67"/>
      <c r="N9" s="67"/>
      <c r="O9" s="67"/>
      <c r="P9" s="67"/>
      <c r="Q9" s="67"/>
      <c r="R9" s="67" t="s">
        <v>13</v>
      </c>
      <c r="S9" s="67"/>
      <c r="T9" s="67"/>
      <c r="U9" s="67"/>
      <c r="V9" s="67"/>
      <c r="W9" s="67"/>
      <c r="X9" s="67"/>
      <c r="Y9" s="67"/>
      <c r="Z9" s="67" t="s">
        <v>14</v>
      </c>
      <c r="AA9" s="67"/>
      <c r="AB9" s="67"/>
      <c r="AC9" s="67"/>
      <c r="AD9" s="67"/>
      <c r="AE9" s="67"/>
      <c r="AF9" s="67"/>
      <c r="AG9" s="67"/>
      <c r="AH9" s="3"/>
      <c r="AI9" s="67" t="s">
        <v>15</v>
      </c>
      <c r="AJ9" s="67"/>
      <c r="AK9" s="67"/>
      <c r="AL9" s="67"/>
      <c r="AM9" s="67"/>
      <c r="AN9" s="67"/>
      <c r="AO9" s="67"/>
      <c r="AP9" s="67"/>
      <c r="AQ9" s="67" t="s">
        <v>16</v>
      </c>
      <c r="AR9" s="67"/>
      <c r="AS9" s="67"/>
      <c r="AT9" s="67"/>
      <c r="AU9" s="67"/>
      <c r="AV9" s="67"/>
      <c r="AW9" s="67"/>
      <c r="AX9" s="67"/>
      <c r="AY9" s="67" t="s">
        <v>17</v>
      </c>
      <c r="AZ9" s="67"/>
      <c r="BA9" s="67"/>
      <c r="BB9" s="67"/>
      <c r="BC9" s="67"/>
      <c r="BD9" s="67"/>
      <c r="BE9" s="67"/>
      <c r="BF9" s="67"/>
      <c r="BG9" s="3"/>
      <c r="BH9" s="3"/>
      <c r="BI9" s="3"/>
      <c r="BJ9" s="3"/>
      <c r="BK9" s="3"/>
      <c r="BL9" s="68" t="s">
        <v>18</v>
      </c>
      <c r="BM9" s="69"/>
      <c r="BN9" s="10" t="s">
        <v>19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56" t="str">
        <f>データ!M6</f>
        <v>-</v>
      </c>
      <c r="C10" s="56"/>
      <c r="D10" s="56"/>
      <c r="E10" s="56"/>
      <c r="F10" s="56"/>
      <c r="G10" s="56"/>
      <c r="H10" s="56"/>
      <c r="I10" s="56"/>
      <c r="J10" s="56" t="str">
        <f>データ!N6</f>
        <v>該当数値なし</v>
      </c>
      <c r="K10" s="56"/>
      <c r="L10" s="56"/>
      <c r="M10" s="56"/>
      <c r="N10" s="56"/>
      <c r="O10" s="56"/>
      <c r="P10" s="56"/>
      <c r="Q10" s="56"/>
      <c r="R10" s="56">
        <f>データ!O6</f>
        <v>23.32</v>
      </c>
      <c r="S10" s="56"/>
      <c r="T10" s="56"/>
      <c r="U10" s="56"/>
      <c r="V10" s="56"/>
      <c r="W10" s="56"/>
      <c r="X10" s="56"/>
      <c r="Y10" s="56"/>
      <c r="Z10" s="64">
        <f>データ!P6</f>
        <v>3888</v>
      </c>
      <c r="AA10" s="64"/>
      <c r="AB10" s="64"/>
      <c r="AC10" s="64"/>
      <c r="AD10" s="64"/>
      <c r="AE10" s="64"/>
      <c r="AF10" s="64"/>
      <c r="AG10" s="64"/>
      <c r="AH10" s="2"/>
      <c r="AI10" s="64">
        <f>データ!T6</f>
        <v>18983</v>
      </c>
      <c r="AJ10" s="64"/>
      <c r="AK10" s="64"/>
      <c r="AL10" s="64"/>
      <c r="AM10" s="64"/>
      <c r="AN10" s="64"/>
      <c r="AO10" s="64"/>
      <c r="AP10" s="64"/>
      <c r="AQ10" s="56">
        <f>データ!U6</f>
        <v>78.13</v>
      </c>
      <c r="AR10" s="56"/>
      <c r="AS10" s="56"/>
      <c r="AT10" s="56"/>
      <c r="AU10" s="56"/>
      <c r="AV10" s="56"/>
      <c r="AW10" s="56"/>
      <c r="AX10" s="56"/>
      <c r="AY10" s="56">
        <f>データ!V6</f>
        <v>242.97</v>
      </c>
      <c r="AZ10" s="56"/>
      <c r="BA10" s="56"/>
      <c r="BB10" s="56"/>
      <c r="BC10" s="56"/>
      <c r="BD10" s="56"/>
      <c r="BE10" s="56"/>
      <c r="BF10" s="56"/>
      <c r="BG10" s="3"/>
      <c r="BH10" s="3"/>
      <c r="BI10" s="3"/>
      <c r="BJ10" s="2"/>
      <c r="BK10" s="2"/>
      <c r="BL10" s="57" t="s">
        <v>20</v>
      </c>
      <c r="BM10" s="58"/>
      <c r="BN10" s="13" t="s">
        <v>21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9" t="s">
        <v>22</v>
      </c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</row>
    <row r="14" spans="1:78" ht="13.5" customHeight="1">
      <c r="A14" s="2"/>
      <c r="B14" s="61" t="s">
        <v>23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3"/>
      <c r="BK14" s="2"/>
      <c r="BL14" s="40" t="s">
        <v>24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5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6" t="s">
        <v>107</v>
      </c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6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6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6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6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6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6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6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6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6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6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6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6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6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6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6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6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6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8"/>
    </row>
    <row r="34" spans="1:78" ht="13.5" customHeight="1">
      <c r="A34" s="2"/>
      <c r="B34" s="16"/>
      <c r="C34" s="52" t="s">
        <v>25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9"/>
      <c r="R34" s="52" t="s">
        <v>26</v>
      </c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9"/>
      <c r="AG34" s="52" t="s">
        <v>27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19"/>
      <c r="AV34" s="52" t="s">
        <v>28</v>
      </c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18"/>
      <c r="BK34" s="2"/>
      <c r="BL34" s="46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8"/>
    </row>
    <row r="35" spans="1:78" ht="13.5" customHeight="1">
      <c r="A35" s="2"/>
      <c r="B35" s="16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9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9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19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18"/>
      <c r="BK35" s="2"/>
      <c r="BL35" s="46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6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6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6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6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6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6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6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6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9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29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6" t="s">
        <v>106</v>
      </c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6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6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6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6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6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6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6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6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8"/>
    </row>
    <row r="56" spans="1:78" ht="13.5" customHeight="1">
      <c r="A56" s="2"/>
      <c r="B56" s="16"/>
      <c r="C56" s="52" t="s">
        <v>30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9"/>
      <c r="R56" s="52" t="s">
        <v>31</v>
      </c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19"/>
      <c r="AG56" s="52" t="s">
        <v>32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19"/>
      <c r="AV56" s="52" t="s">
        <v>33</v>
      </c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18"/>
      <c r="BK56" s="2"/>
      <c r="BL56" s="46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8"/>
    </row>
    <row r="57" spans="1:78" ht="13.5" customHeight="1">
      <c r="A57" s="2"/>
      <c r="B57" s="16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9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19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19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18"/>
      <c r="BK57" s="2"/>
      <c r="BL57" s="46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6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6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8"/>
    </row>
    <row r="60" spans="1:78" ht="13.5" customHeight="1">
      <c r="A60" s="2"/>
      <c r="B60" s="53" t="s">
        <v>34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5"/>
      <c r="BK60" s="2"/>
      <c r="BL60" s="46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8"/>
    </row>
    <row r="61" spans="1:78" ht="13.5" customHeight="1">
      <c r="A61" s="2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5"/>
      <c r="BK61" s="2"/>
      <c r="BL61" s="46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6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35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6" t="s">
        <v>105</v>
      </c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6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6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6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6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6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6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6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6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6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6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6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6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8"/>
    </row>
    <row r="79" spans="1:78" ht="13.5" customHeight="1">
      <c r="A79" s="2"/>
      <c r="B79" s="16"/>
      <c r="C79" s="52" t="s">
        <v>36</v>
      </c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9"/>
      <c r="V79" s="19"/>
      <c r="W79" s="52" t="s">
        <v>37</v>
      </c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19"/>
      <c r="AP79" s="19"/>
      <c r="AQ79" s="52" t="s">
        <v>38</v>
      </c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17"/>
      <c r="BJ79" s="18"/>
      <c r="BK79" s="2"/>
      <c r="BL79" s="46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8"/>
    </row>
    <row r="80" spans="1:78" ht="13.5" customHeight="1">
      <c r="A80" s="2"/>
      <c r="B80" s="16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9"/>
      <c r="V80" s="19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19"/>
      <c r="AP80" s="19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17"/>
      <c r="BJ80" s="18"/>
      <c r="BK80" s="2"/>
      <c r="BL80" s="46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6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49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1"/>
    </row>
    <row r="83" spans="1:78">
      <c r="C83" s="2" t="s">
        <v>39</v>
      </c>
    </row>
  </sheetData>
  <sheetProtection password="B501" sheet="1" objects="1" scenarios="1" formatCells="0" formatColumns="0" formatRows="0"/>
  <mergeCells count="53">
    <mergeCell ref="B2:BZ4"/>
    <mergeCell ref="B6:AG6"/>
    <mergeCell ref="B7:I7"/>
    <mergeCell ref="J7:Q7"/>
    <mergeCell ref="R7:Y7"/>
    <mergeCell ref="Z7:AG7"/>
    <mergeCell ref="AI7:AP7"/>
    <mergeCell ref="AQ7:AX7"/>
    <mergeCell ref="AY7:BF7"/>
    <mergeCell ref="AY8:BF8"/>
    <mergeCell ref="BL8:BM8"/>
    <mergeCell ref="B9:I9"/>
    <mergeCell ref="J9:Q9"/>
    <mergeCell ref="R9:Y9"/>
    <mergeCell ref="Z9:AG9"/>
    <mergeCell ref="AI9:AP9"/>
    <mergeCell ref="AQ9:AX9"/>
    <mergeCell ref="AY9:BF9"/>
    <mergeCell ref="BL9:BM9"/>
    <mergeCell ref="B8:I8"/>
    <mergeCell ref="J8:Q8"/>
    <mergeCell ref="R8:Y8"/>
    <mergeCell ref="Z8:AG8"/>
    <mergeCell ref="AI8:AP8"/>
    <mergeCell ref="AQ8:AX8"/>
    <mergeCell ref="BL16:BZ44"/>
    <mergeCell ref="C34:P35"/>
    <mergeCell ref="R34:AE35"/>
    <mergeCell ref="AG34:AT35"/>
    <mergeCell ref="AV34:BI35"/>
    <mergeCell ref="AY10:BF10"/>
    <mergeCell ref="BL10:BM10"/>
    <mergeCell ref="BL11:BZ13"/>
    <mergeCell ref="B14:BJ15"/>
    <mergeCell ref="BL14:BZ15"/>
    <mergeCell ref="B10:I10"/>
    <mergeCell ref="J10:Q10"/>
    <mergeCell ref="R10:Y10"/>
    <mergeCell ref="Z10:AG10"/>
    <mergeCell ref="AI10:AP10"/>
    <mergeCell ref="AQ10:AX10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M10"/>
  <sheetViews>
    <sheetView showGridLines="0" workbookViewId="0"/>
  </sheetViews>
  <sheetFormatPr defaultRowHeight="13.5"/>
  <cols>
    <col min="2" max="143" width="11.875" customWidth="1"/>
  </cols>
  <sheetData>
    <row r="1" spans="1:143">
      <c r="A1" t="s">
        <v>40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>
        <v>1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/>
      <c r="AH1" s="25">
        <v>1</v>
      </c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/>
      <c r="AS1" s="25">
        <v>1</v>
      </c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/>
      <c r="BD1" s="25">
        <v>1</v>
      </c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/>
      <c r="BO1" s="25">
        <v>1</v>
      </c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/>
      <c r="BZ1" s="25">
        <v>1</v>
      </c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/>
      <c r="CK1" s="25">
        <v>1</v>
      </c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/>
      <c r="CV1" s="25">
        <v>1</v>
      </c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/>
      <c r="DG1" s="25">
        <v>1</v>
      </c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/>
      <c r="DR1" s="25">
        <v>1</v>
      </c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/>
      <c r="EC1" s="25">
        <v>1</v>
      </c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/>
    </row>
    <row r="2" spans="1:143">
      <c r="A2" s="26" t="s">
        <v>41</v>
      </c>
      <c r="B2" s="26">
        <f>COLUMN()-1</f>
        <v>1</v>
      </c>
      <c r="C2" s="26">
        <f t="shared" ref="C2:BQ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ref="BR2:EC2" si="1">COLUMN()-1</f>
        <v>69</v>
      </c>
      <c r="BS2" s="26">
        <f t="shared" si="1"/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ref="ED2:EM2" si="2">COLUMN()-1</f>
        <v>133</v>
      </c>
      <c r="EE2" s="26">
        <f t="shared" si="2"/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</row>
    <row r="3" spans="1:143">
      <c r="A3" s="26" t="s">
        <v>42</v>
      </c>
      <c r="B3" s="27" t="s">
        <v>43</v>
      </c>
      <c r="C3" s="27" t="s">
        <v>44</v>
      </c>
      <c r="D3" s="27" t="s">
        <v>45</v>
      </c>
      <c r="E3" s="27" t="s">
        <v>46</v>
      </c>
      <c r="F3" s="27" t="s">
        <v>47</v>
      </c>
      <c r="G3" s="27" t="s">
        <v>48</v>
      </c>
      <c r="H3" s="82" t="s">
        <v>49</v>
      </c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4"/>
      <c r="W3" s="88" t="s">
        <v>50</v>
      </c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1"/>
      <c r="CY3" s="81"/>
      <c r="CZ3" s="81"/>
      <c r="DA3" s="81"/>
      <c r="DB3" s="81"/>
      <c r="DC3" s="81"/>
      <c r="DD3" s="81"/>
      <c r="DE3" s="81"/>
      <c r="DF3" s="81"/>
      <c r="DG3" s="81" t="s">
        <v>51</v>
      </c>
      <c r="DH3" s="81"/>
      <c r="DI3" s="81"/>
      <c r="DJ3" s="81"/>
      <c r="DK3" s="81"/>
      <c r="DL3" s="81"/>
      <c r="DM3" s="81"/>
      <c r="DN3" s="81"/>
      <c r="DO3" s="81"/>
      <c r="DP3" s="81"/>
      <c r="DQ3" s="81"/>
      <c r="DR3" s="81"/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81"/>
      <c r="ED3" s="81"/>
      <c r="EE3" s="81"/>
      <c r="EF3" s="81"/>
      <c r="EG3" s="81"/>
      <c r="EH3" s="81"/>
      <c r="EI3" s="81"/>
      <c r="EJ3" s="81"/>
      <c r="EK3" s="81"/>
      <c r="EL3" s="81"/>
      <c r="EM3" s="81"/>
    </row>
    <row r="4" spans="1:143">
      <c r="A4" s="26" t="s">
        <v>52</v>
      </c>
      <c r="B4" s="28"/>
      <c r="C4" s="28"/>
      <c r="D4" s="28"/>
      <c r="E4" s="28"/>
      <c r="F4" s="28"/>
      <c r="G4" s="28"/>
      <c r="H4" s="85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7"/>
      <c r="W4" s="81" t="s">
        <v>53</v>
      </c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 t="s">
        <v>54</v>
      </c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 t="s">
        <v>55</v>
      </c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 t="s">
        <v>56</v>
      </c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 t="s">
        <v>57</v>
      </c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 t="s">
        <v>58</v>
      </c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 t="s">
        <v>59</v>
      </c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 t="s">
        <v>60</v>
      </c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 t="s">
        <v>61</v>
      </c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 t="s">
        <v>62</v>
      </c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 t="s">
        <v>63</v>
      </c>
      <c r="ED4" s="81"/>
      <c r="EE4" s="81"/>
      <c r="EF4" s="81"/>
      <c r="EG4" s="81"/>
      <c r="EH4" s="81"/>
      <c r="EI4" s="81"/>
      <c r="EJ4" s="81"/>
      <c r="EK4" s="81"/>
      <c r="EL4" s="81"/>
      <c r="EM4" s="81"/>
    </row>
    <row r="5" spans="1:143">
      <c r="A5" s="26" t="s">
        <v>64</v>
      </c>
      <c r="B5" s="29"/>
      <c r="C5" s="29"/>
      <c r="D5" s="29"/>
      <c r="E5" s="29"/>
      <c r="F5" s="29"/>
      <c r="G5" s="29"/>
      <c r="H5" s="30" t="s">
        <v>65</v>
      </c>
      <c r="I5" s="30" t="s">
        <v>66</v>
      </c>
      <c r="J5" s="30" t="s">
        <v>67</v>
      </c>
      <c r="K5" s="30" t="s">
        <v>68</v>
      </c>
      <c r="L5" s="30" t="s">
        <v>69</v>
      </c>
      <c r="M5" s="30" t="s">
        <v>70</v>
      </c>
      <c r="N5" s="30" t="s">
        <v>71</v>
      </c>
      <c r="O5" s="30" t="s">
        <v>72</v>
      </c>
      <c r="P5" s="30" t="s">
        <v>73</v>
      </c>
      <c r="Q5" s="30" t="s">
        <v>74</v>
      </c>
      <c r="R5" s="30" t="s">
        <v>75</v>
      </c>
      <c r="S5" s="30" t="s">
        <v>76</v>
      </c>
      <c r="T5" s="30" t="s">
        <v>77</v>
      </c>
      <c r="U5" s="30" t="s">
        <v>78</v>
      </c>
      <c r="V5" s="30" t="s">
        <v>79</v>
      </c>
      <c r="W5" s="30" t="s">
        <v>80</v>
      </c>
      <c r="X5" s="30" t="s">
        <v>81</v>
      </c>
      <c r="Y5" s="30" t="s">
        <v>82</v>
      </c>
      <c r="Z5" s="30" t="s">
        <v>83</v>
      </c>
      <c r="AA5" s="30" t="s">
        <v>84</v>
      </c>
      <c r="AB5" s="30" t="s">
        <v>85</v>
      </c>
      <c r="AC5" s="30" t="s">
        <v>86</v>
      </c>
      <c r="AD5" s="30" t="s">
        <v>87</v>
      </c>
      <c r="AE5" s="30" t="s">
        <v>88</v>
      </c>
      <c r="AF5" s="30" t="s">
        <v>89</v>
      </c>
      <c r="AG5" s="30" t="s">
        <v>90</v>
      </c>
      <c r="AH5" s="30" t="s">
        <v>80</v>
      </c>
      <c r="AI5" s="30" t="s">
        <v>81</v>
      </c>
      <c r="AJ5" s="30" t="s">
        <v>82</v>
      </c>
      <c r="AK5" s="30" t="s">
        <v>83</v>
      </c>
      <c r="AL5" s="30" t="s">
        <v>84</v>
      </c>
      <c r="AM5" s="30" t="s">
        <v>85</v>
      </c>
      <c r="AN5" s="30" t="s">
        <v>86</v>
      </c>
      <c r="AO5" s="30" t="s">
        <v>87</v>
      </c>
      <c r="AP5" s="30" t="s">
        <v>88</v>
      </c>
      <c r="AQ5" s="30" t="s">
        <v>89</v>
      </c>
      <c r="AR5" s="30" t="s">
        <v>91</v>
      </c>
      <c r="AS5" s="30" t="s">
        <v>80</v>
      </c>
      <c r="AT5" s="30" t="s">
        <v>81</v>
      </c>
      <c r="AU5" s="30" t="s">
        <v>82</v>
      </c>
      <c r="AV5" s="30" t="s">
        <v>83</v>
      </c>
      <c r="AW5" s="30" t="s">
        <v>84</v>
      </c>
      <c r="AX5" s="30" t="s">
        <v>85</v>
      </c>
      <c r="AY5" s="30" t="s">
        <v>86</v>
      </c>
      <c r="AZ5" s="30" t="s">
        <v>87</v>
      </c>
      <c r="BA5" s="30" t="s">
        <v>88</v>
      </c>
      <c r="BB5" s="30" t="s">
        <v>89</v>
      </c>
      <c r="BC5" s="30" t="s">
        <v>91</v>
      </c>
      <c r="BD5" s="30" t="s">
        <v>80</v>
      </c>
      <c r="BE5" s="30" t="s">
        <v>81</v>
      </c>
      <c r="BF5" s="30" t="s">
        <v>82</v>
      </c>
      <c r="BG5" s="30" t="s">
        <v>83</v>
      </c>
      <c r="BH5" s="30" t="s">
        <v>84</v>
      </c>
      <c r="BI5" s="30" t="s">
        <v>85</v>
      </c>
      <c r="BJ5" s="30" t="s">
        <v>86</v>
      </c>
      <c r="BK5" s="30" t="s">
        <v>87</v>
      </c>
      <c r="BL5" s="30" t="s">
        <v>88</v>
      </c>
      <c r="BM5" s="30" t="s">
        <v>89</v>
      </c>
      <c r="BN5" s="30" t="s">
        <v>91</v>
      </c>
      <c r="BO5" s="30" t="s">
        <v>80</v>
      </c>
      <c r="BP5" s="30" t="s">
        <v>81</v>
      </c>
      <c r="BQ5" s="30" t="s">
        <v>82</v>
      </c>
      <c r="BR5" s="30" t="s">
        <v>83</v>
      </c>
      <c r="BS5" s="30" t="s">
        <v>84</v>
      </c>
      <c r="BT5" s="30" t="s">
        <v>85</v>
      </c>
      <c r="BU5" s="30" t="s">
        <v>86</v>
      </c>
      <c r="BV5" s="30" t="s">
        <v>87</v>
      </c>
      <c r="BW5" s="30" t="s">
        <v>88</v>
      </c>
      <c r="BX5" s="30" t="s">
        <v>89</v>
      </c>
      <c r="BY5" s="30" t="s">
        <v>91</v>
      </c>
      <c r="BZ5" s="30" t="s">
        <v>80</v>
      </c>
      <c r="CA5" s="30" t="s">
        <v>81</v>
      </c>
      <c r="CB5" s="30" t="s">
        <v>82</v>
      </c>
      <c r="CC5" s="30" t="s">
        <v>83</v>
      </c>
      <c r="CD5" s="30" t="s">
        <v>84</v>
      </c>
      <c r="CE5" s="30" t="s">
        <v>85</v>
      </c>
      <c r="CF5" s="30" t="s">
        <v>86</v>
      </c>
      <c r="CG5" s="30" t="s">
        <v>87</v>
      </c>
      <c r="CH5" s="30" t="s">
        <v>88</v>
      </c>
      <c r="CI5" s="30" t="s">
        <v>89</v>
      </c>
      <c r="CJ5" s="30" t="s">
        <v>91</v>
      </c>
      <c r="CK5" s="30" t="s">
        <v>80</v>
      </c>
      <c r="CL5" s="30" t="s">
        <v>81</v>
      </c>
      <c r="CM5" s="30" t="s">
        <v>82</v>
      </c>
      <c r="CN5" s="30" t="s">
        <v>83</v>
      </c>
      <c r="CO5" s="30" t="s">
        <v>84</v>
      </c>
      <c r="CP5" s="30" t="s">
        <v>85</v>
      </c>
      <c r="CQ5" s="30" t="s">
        <v>86</v>
      </c>
      <c r="CR5" s="30" t="s">
        <v>87</v>
      </c>
      <c r="CS5" s="30" t="s">
        <v>88</v>
      </c>
      <c r="CT5" s="30" t="s">
        <v>89</v>
      </c>
      <c r="CU5" s="30" t="s">
        <v>91</v>
      </c>
      <c r="CV5" s="30" t="s">
        <v>80</v>
      </c>
      <c r="CW5" s="30" t="s">
        <v>81</v>
      </c>
      <c r="CX5" s="30" t="s">
        <v>82</v>
      </c>
      <c r="CY5" s="30" t="s">
        <v>83</v>
      </c>
      <c r="CZ5" s="30" t="s">
        <v>84</v>
      </c>
      <c r="DA5" s="30" t="s">
        <v>85</v>
      </c>
      <c r="DB5" s="30" t="s">
        <v>86</v>
      </c>
      <c r="DC5" s="30" t="s">
        <v>87</v>
      </c>
      <c r="DD5" s="30" t="s">
        <v>88</v>
      </c>
      <c r="DE5" s="30" t="s">
        <v>89</v>
      </c>
      <c r="DF5" s="30" t="s">
        <v>91</v>
      </c>
      <c r="DG5" s="30" t="s">
        <v>80</v>
      </c>
      <c r="DH5" s="30" t="s">
        <v>81</v>
      </c>
      <c r="DI5" s="30" t="s">
        <v>82</v>
      </c>
      <c r="DJ5" s="30" t="s">
        <v>83</v>
      </c>
      <c r="DK5" s="30" t="s">
        <v>84</v>
      </c>
      <c r="DL5" s="30" t="s">
        <v>85</v>
      </c>
      <c r="DM5" s="30" t="s">
        <v>86</v>
      </c>
      <c r="DN5" s="30" t="s">
        <v>87</v>
      </c>
      <c r="DO5" s="30" t="s">
        <v>88</v>
      </c>
      <c r="DP5" s="30" t="s">
        <v>89</v>
      </c>
      <c r="DQ5" s="30" t="s">
        <v>91</v>
      </c>
      <c r="DR5" s="30" t="s">
        <v>80</v>
      </c>
      <c r="DS5" s="30" t="s">
        <v>81</v>
      </c>
      <c r="DT5" s="30" t="s">
        <v>82</v>
      </c>
      <c r="DU5" s="30" t="s">
        <v>83</v>
      </c>
      <c r="DV5" s="30" t="s">
        <v>84</v>
      </c>
      <c r="DW5" s="30" t="s">
        <v>85</v>
      </c>
      <c r="DX5" s="30" t="s">
        <v>86</v>
      </c>
      <c r="DY5" s="30" t="s">
        <v>87</v>
      </c>
      <c r="DZ5" s="30" t="s">
        <v>88</v>
      </c>
      <c r="EA5" s="30" t="s">
        <v>89</v>
      </c>
      <c r="EB5" s="30" t="s">
        <v>91</v>
      </c>
      <c r="EC5" s="30" t="s">
        <v>80</v>
      </c>
      <c r="ED5" s="30" t="s">
        <v>81</v>
      </c>
      <c r="EE5" s="30" t="s">
        <v>82</v>
      </c>
      <c r="EF5" s="30" t="s">
        <v>83</v>
      </c>
      <c r="EG5" s="30" t="s">
        <v>84</v>
      </c>
      <c r="EH5" s="30" t="s">
        <v>85</v>
      </c>
      <c r="EI5" s="30" t="s">
        <v>86</v>
      </c>
      <c r="EJ5" s="30" t="s">
        <v>87</v>
      </c>
      <c r="EK5" s="30" t="s">
        <v>88</v>
      </c>
      <c r="EL5" s="30" t="s">
        <v>89</v>
      </c>
      <c r="EM5" s="30" t="s">
        <v>91</v>
      </c>
    </row>
    <row r="6" spans="1:143" s="34" customFormat="1">
      <c r="A6" s="26" t="s">
        <v>92</v>
      </c>
      <c r="B6" s="31">
        <f>B7</f>
        <v>2014</v>
      </c>
      <c r="C6" s="31">
        <f t="shared" ref="C6:V6" si="3">C7</f>
        <v>52108</v>
      </c>
      <c r="D6" s="31">
        <f t="shared" si="3"/>
        <v>47</v>
      </c>
      <c r="E6" s="31">
        <f t="shared" si="3"/>
        <v>1</v>
      </c>
      <c r="F6" s="31">
        <f t="shared" si="3"/>
        <v>0</v>
      </c>
      <c r="G6" s="31">
        <f t="shared" si="3"/>
        <v>0</v>
      </c>
      <c r="H6" s="31" t="str">
        <f t="shared" si="3"/>
        <v>秋田県　由利本荘市</v>
      </c>
      <c r="I6" s="31" t="str">
        <f t="shared" si="3"/>
        <v>法非適用</v>
      </c>
      <c r="J6" s="31" t="str">
        <f t="shared" si="3"/>
        <v>水道事業</v>
      </c>
      <c r="K6" s="31" t="str">
        <f t="shared" si="3"/>
        <v>簡易水道事業</v>
      </c>
      <c r="L6" s="31" t="str">
        <f t="shared" si="3"/>
        <v>D1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23.32</v>
      </c>
      <c r="P6" s="32">
        <f t="shared" si="3"/>
        <v>3888</v>
      </c>
      <c r="Q6" s="32">
        <f t="shared" si="3"/>
        <v>81961</v>
      </c>
      <c r="R6" s="32">
        <f t="shared" si="3"/>
        <v>1209.5999999999999</v>
      </c>
      <c r="S6" s="32">
        <f t="shared" si="3"/>
        <v>67.760000000000005</v>
      </c>
      <c r="T6" s="32">
        <f t="shared" si="3"/>
        <v>18983</v>
      </c>
      <c r="U6" s="32">
        <f t="shared" si="3"/>
        <v>78.13</v>
      </c>
      <c r="V6" s="32">
        <f t="shared" si="3"/>
        <v>242.97</v>
      </c>
      <c r="W6" s="33">
        <f>IF(W7="",NA(),W7)</f>
        <v>63.97</v>
      </c>
      <c r="X6" s="33">
        <f t="shared" ref="X6:AF6" si="4">IF(X7="",NA(),X7)</f>
        <v>72.94</v>
      </c>
      <c r="Y6" s="33">
        <f t="shared" si="4"/>
        <v>76.28</v>
      </c>
      <c r="Z6" s="33">
        <f t="shared" si="4"/>
        <v>73.930000000000007</v>
      </c>
      <c r="AA6" s="33">
        <f t="shared" si="4"/>
        <v>72.13</v>
      </c>
      <c r="AB6" s="33">
        <f t="shared" si="4"/>
        <v>78.3</v>
      </c>
      <c r="AC6" s="33">
        <f t="shared" si="4"/>
        <v>76.64</v>
      </c>
      <c r="AD6" s="33">
        <f t="shared" si="4"/>
        <v>75.91</v>
      </c>
      <c r="AE6" s="33">
        <f t="shared" si="4"/>
        <v>77.19</v>
      </c>
      <c r="AF6" s="33">
        <f t="shared" si="4"/>
        <v>77.48</v>
      </c>
      <c r="AG6" s="32" t="str">
        <f>IF(AG7="","",IF(AG7="-","【-】","【"&amp;SUBSTITUTE(TEXT(AG7,"#,##0.00"),"-","△")&amp;"】"))</f>
        <v>【76.03】</v>
      </c>
      <c r="AH6" s="32" t="e">
        <f>IF(AH7="",NA(),AH7)</f>
        <v>#N/A</v>
      </c>
      <c r="AI6" s="32" t="e">
        <f t="shared" ref="AI6:AQ6" si="5">IF(AI7="",NA(),AI7)</f>
        <v>#N/A</v>
      </c>
      <c r="AJ6" s="32" t="e">
        <f t="shared" si="5"/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str">
        <f>IF(AR7="","",IF(AR7="-","【-】","【"&amp;SUBSTITUTE(TEXT(AR7,"#,##0.00"),"-","△")&amp;"】"))</f>
        <v/>
      </c>
      <c r="AS6" s="32" t="e">
        <f>IF(AS7="",NA(),AS7)</f>
        <v>#N/A</v>
      </c>
      <c r="AT6" s="32" t="e">
        <f t="shared" ref="AT6:BB6" si="6">IF(AT7="",NA(),AT7)</f>
        <v>#N/A</v>
      </c>
      <c r="AU6" s="32" t="e">
        <f t="shared" si="6"/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str">
        <f>IF(BC7="","",IF(BC7="-","【-】","【"&amp;SUBSTITUTE(TEXT(BC7,"#,##0.00"),"-","△")&amp;"】"))</f>
        <v/>
      </c>
      <c r="BD6" s="33">
        <f>IF(BD7="",NA(),BD7)</f>
        <v>1763.21</v>
      </c>
      <c r="BE6" s="33">
        <f t="shared" ref="BE6:BM6" si="7">IF(BE7="",NA(),BE7)</f>
        <v>1687.49</v>
      </c>
      <c r="BF6" s="33">
        <f t="shared" si="7"/>
        <v>1551.83</v>
      </c>
      <c r="BG6" s="33">
        <f t="shared" si="7"/>
        <v>1537.14</v>
      </c>
      <c r="BH6" s="33">
        <f t="shared" si="7"/>
        <v>1447.88</v>
      </c>
      <c r="BI6" s="33">
        <f t="shared" si="7"/>
        <v>1358.75</v>
      </c>
      <c r="BJ6" s="33">
        <f t="shared" si="7"/>
        <v>1355.28</v>
      </c>
      <c r="BK6" s="33">
        <f t="shared" si="7"/>
        <v>1321.78</v>
      </c>
      <c r="BL6" s="33">
        <f t="shared" si="7"/>
        <v>1326.51</v>
      </c>
      <c r="BM6" s="33">
        <f t="shared" si="7"/>
        <v>1285.3599999999999</v>
      </c>
      <c r="BN6" s="32" t="str">
        <f>IF(BN7="","",IF(BN7="-","【-】","【"&amp;SUBSTITUTE(TEXT(BN7,"#,##0.00"),"-","△")&amp;"】"))</f>
        <v>【1,239.32】</v>
      </c>
      <c r="BO6" s="33">
        <f>IF(BO7="",NA(),BO7)</f>
        <v>57.83</v>
      </c>
      <c r="BP6" s="33">
        <f t="shared" ref="BP6:BX6" si="8">IF(BP7="",NA(),BP7)</f>
        <v>54.78</v>
      </c>
      <c r="BQ6" s="33">
        <f t="shared" si="8"/>
        <v>57.52</v>
      </c>
      <c r="BR6" s="33">
        <f t="shared" si="8"/>
        <v>54.79</v>
      </c>
      <c r="BS6" s="33">
        <f t="shared" si="8"/>
        <v>53.43</v>
      </c>
      <c r="BT6" s="33">
        <f t="shared" si="8"/>
        <v>57.18</v>
      </c>
      <c r="BU6" s="33">
        <f t="shared" si="8"/>
        <v>54.56</v>
      </c>
      <c r="BV6" s="33">
        <f t="shared" si="8"/>
        <v>54.57</v>
      </c>
      <c r="BW6" s="33">
        <f t="shared" si="8"/>
        <v>54.4</v>
      </c>
      <c r="BX6" s="33">
        <f t="shared" si="8"/>
        <v>54.45</v>
      </c>
      <c r="BY6" s="32" t="str">
        <f>IF(BY7="","",IF(BY7="-","【-】","【"&amp;SUBSTITUTE(TEXT(BY7,"#,##0.00"),"-","△")&amp;"】"))</f>
        <v>【36.33】</v>
      </c>
      <c r="BZ6" s="33">
        <f>IF(BZ7="",NA(),BZ7)</f>
        <v>327.7</v>
      </c>
      <c r="CA6" s="33">
        <f t="shared" ref="CA6:CI6" si="9">IF(CA7="",NA(),CA7)</f>
        <v>355</v>
      </c>
      <c r="CB6" s="33">
        <f t="shared" si="9"/>
        <v>343.31</v>
      </c>
      <c r="CC6" s="33">
        <f t="shared" si="9"/>
        <v>370.16</v>
      </c>
      <c r="CD6" s="33">
        <f t="shared" si="9"/>
        <v>392.08</v>
      </c>
      <c r="CE6" s="33">
        <f t="shared" si="9"/>
        <v>295.62</v>
      </c>
      <c r="CF6" s="33">
        <f t="shared" si="9"/>
        <v>314.44</v>
      </c>
      <c r="CG6" s="33">
        <f t="shared" si="9"/>
        <v>318.02999999999997</v>
      </c>
      <c r="CH6" s="33">
        <f t="shared" si="9"/>
        <v>325.14</v>
      </c>
      <c r="CI6" s="33">
        <f t="shared" si="9"/>
        <v>332.75</v>
      </c>
      <c r="CJ6" s="32" t="str">
        <f>IF(CJ7="","",IF(CJ7="-","【-】","【"&amp;SUBSTITUTE(TEXT(CJ7,"#,##0.00"),"-","△")&amp;"】"))</f>
        <v>【476.46】</v>
      </c>
      <c r="CK6" s="33">
        <f>IF(CK7="",NA(),CK7)</f>
        <v>59.75</v>
      </c>
      <c r="CL6" s="33">
        <f t="shared" ref="CL6:CT6" si="10">IF(CL7="",NA(),CL7)</f>
        <v>59.38</v>
      </c>
      <c r="CM6" s="33">
        <f t="shared" si="10"/>
        <v>61.09</v>
      </c>
      <c r="CN6" s="33">
        <f t="shared" si="10"/>
        <v>59.74</v>
      </c>
      <c r="CO6" s="33">
        <f t="shared" si="10"/>
        <v>59.53</v>
      </c>
      <c r="CP6" s="33">
        <f t="shared" si="10"/>
        <v>63.04</v>
      </c>
      <c r="CQ6" s="33">
        <f t="shared" si="10"/>
        <v>64.3</v>
      </c>
      <c r="CR6" s="33">
        <f t="shared" si="10"/>
        <v>63.99</v>
      </c>
      <c r="CS6" s="33">
        <f t="shared" si="10"/>
        <v>62.01</v>
      </c>
      <c r="CT6" s="33">
        <f t="shared" si="10"/>
        <v>60.68</v>
      </c>
      <c r="CU6" s="32" t="str">
        <f>IF(CU7="","",IF(CU7="-","【-】","【"&amp;SUBSTITUTE(TEXT(CU7,"#,##0.00"),"-","△")&amp;"】"))</f>
        <v>【58.19】</v>
      </c>
      <c r="CV6" s="33">
        <f>IF(CV7="",NA(),CV7)</f>
        <v>83.8</v>
      </c>
      <c r="CW6" s="33">
        <f t="shared" ref="CW6:DE6" si="11">IF(CW7="",NA(),CW7)</f>
        <v>81.34</v>
      </c>
      <c r="CX6" s="33">
        <f t="shared" si="11"/>
        <v>81.27</v>
      </c>
      <c r="CY6" s="33">
        <f t="shared" si="11"/>
        <v>77.94</v>
      </c>
      <c r="CZ6" s="33">
        <f t="shared" si="11"/>
        <v>76.78</v>
      </c>
      <c r="DA6" s="33">
        <f t="shared" si="11"/>
        <v>78.06</v>
      </c>
      <c r="DB6" s="33">
        <f t="shared" si="11"/>
        <v>76.38</v>
      </c>
      <c r="DC6" s="33">
        <f t="shared" si="11"/>
        <v>76.260000000000005</v>
      </c>
      <c r="DD6" s="33">
        <f t="shared" si="11"/>
        <v>75.8</v>
      </c>
      <c r="DE6" s="33">
        <f t="shared" si="11"/>
        <v>75.760000000000005</v>
      </c>
      <c r="DF6" s="32" t="str">
        <f>IF(DF7="","",IF(DF7="-","【-】","【"&amp;SUBSTITUTE(TEXT(DF7,"#,##0.00"),"-","△")&amp;"】"))</f>
        <v>【75.39】</v>
      </c>
      <c r="DG6" s="32" t="e">
        <f>IF(DG7="",NA(),DG7)</f>
        <v>#N/A</v>
      </c>
      <c r="DH6" s="32" t="e">
        <f t="shared" ref="DH6:DP6" si="12">IF(DH7="",NA(),DH7)</f>
        <v>#N/A</v>
      </c>
      <c r="DI6" s="32" t="e">
        <f t="shared" si="12"/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str">
        <f>IF(DQ7="","",IF(DQ7="-","【-】","【"&amp;SUBSTITUTE(TEXT(DQ7,"#,##0.00"),"-","△")&amp;"】"))</f>
        <v/>
      </c>
      <c r="DR6" s="32" t="e">
        <f>IF(DR7="",NA(),DR7)</f>
        <v>#N/A</v>
      </c>
      <c r="DS6" s="32" t="e">
        <f t="shared" ref="DS6:EA6" si="13">IF(DS7="",NA(),DS7)</f>
        <v>#N/A</v>
      </c>
      <c r="DT6" s="32" t="e">
        <f t="shared" si="13"/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str">
        <f>IF(EB7="","",IF(EB7="-","【-】","【"&amp;SUBSTITUTE(TEXT(EB7,"#,##0.00"),"-","△")&amp;"】"))</f>
        <v/>
      </c>
      <c r="EC6" s="32">
        <f>IF(EC7="",NA(),EC7)</f>
        <v>0</v>
      </c>
      <c r="ED6" s="32">
        <f t="shared" ref="ED6:EL6" si="14">IF(ED7="",NA(),ED7)</f>
        <v>0</v>
      </c>
      <c r="EE6" s="32">
        <f t="shared" si="14"/>
        <v>0</v>
      </c>
      <c r="EF6" s="32">
        <f t="shared" si="14"/>
        <v>0</v>
      </c>
      <c r="EG6" s="32">
        <f t="shared" si="14"/>
        <v>0</v>
      </c>
      <c r="EH6" s="33">
        <f t="shared" si="14"/>
        <v>0.83</v>
      </c>
      <c r="EI6" s="33">
        <f t="shared" si="14"/>
        <v>0.62</v>
      </c>
      <c r="EJ6" s="33">
        <f t="shared" si="14"/>
        <v>0.59</v>
      </c>
      <c r="EK6" s="33">
        <f t="shared" si="14"/>
        <v>0.64</v>
      </c>
      <c r="EL6" s="33">
        <f t="shared" si="14"/>
        <v>0.55000000000000004</v>
      </c>
      <c r="EM6" s="32" t="str">
        <f>IF(EM7="","",IF(EM7="-","【-】","【"&amp;SUBSTITUTE(TEXT(EM7,"#,##0.00"),"-","△")&amp;"】"))</f>
        <v>【0.74】</v>
      </c>
    </row>
    <row r="7" spans="1:143" s="34" customFormat="1">
      <c r="A7" s="26"/>
      <c r="B7" s="35">
        <v>2014</v>
      </c>
      <c r="C7" s="35">
        <v>52108</v>
      </c>
      <c r="D7" s="35">
        <v>47</v>
      </c>
      <c r="E7" s="35">
        <v>1</v>
      </c>
      <c r="F7" s="35">
        <v>0</v>
      </c>
      <c r="G7" s="35">
        <v>0</v>
      </c>
      <c r="H7" s="35" t="s">
        <v>93</v>
      </c>
      <c r="I7" s="35" t="s">
        <v>94</v>
      </c>
      <c r="J7" s="35" t="s">
        <v>95</v>
      </c>
      <c r="K7" s="35" t="s">
        <v>96</v>
      </c>
      <c r="L7" s="35" t="s">
        <v>97</v>
      </c>
      <c r="M7" s="36" t="s">
        <v>98</v>
      </c>
      <c r="N7" s="36" t="s">
        <v>99</v>
      </c>
      <c r="O7" s="36">
        <v>23.32</v>
      </c>
      <c r="P7" s="36">
        <v>3888</v>
      </c>
      <c r="Q7" s="36">
        <v>81961</v>
      </c>
      <c r="R7" s="36">
        <v>1209.5999999999999</v>
      </c>
      <c r="S7" s="36">
        <v>67.760000000000005</v>
      </c>
      <c r="T7" s="36">
        <v>18983</v>
      </c>
      <c r="U7" s="36">
        <v>78.13</v>
      </c>
      <c r="V7" s="36">
        <v>242.97</v>
      </c>
      <c r="W7" s="36">
        <v>63.97</v>
      </c>
      <c r="X7" s="36">
        <v>72.94</v>
      </c>
      <c r="Y7" s="36">
        <v>76.28</v>
      </c>
      <c r="Z7" s="36">
        <v>73.930000000000007</v>
      </c>
      <c r="AA7" s="36">
        <v>72.13</v>
      </c>
      <c r="AB7" s="36">
        <v>78.3</v>
      </c>
      <c r="AC7" s="36">
        <v>76.64</v>
      </c>
      <c r="AD7" s="36">
        <v>75.91</v>
      </c>
      <c r="AE7" s="36">
        <v>77.19</v>
      </c>
      <c r="AF7" s="36">
        <v>77.48</v>
      </c>
      <c r="AG7" s="36">
        <v>76.03</v>
      </c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>
        <v>1763.21</v>
      </c>
      <c r="BE7" s="36">
        <v>1687.49</v>
      </c>
      <c r="BF7" s="36">
        <v>1551.83</v>
      </c>
      <c r="BG7" s="36">
        <v>1537.14</v>
      </c>
      <c r="BH7" s="36">
        <v>1447.88</v>
      </c>
      <c r="BI7" s="36">
        <v>1358.75</v>
      </c>
      <c r="BJ7" s="36">
        <v>1355.28</v>
      </c>
      <c r="BK7" s="36">
        <v>1321.78</v>
      </c>
      <c r="BL7" s="36">
        <v>1326.51</v>
      </c>
      <c r="BM7" s="36">
        <v>1285.3599999999999</v>
      </c>
      <c r="BN7" s="36">
        <v>1239.32</v>
      </c>
      <c r="BO7" s="36">
        <v>57.83</v>
      </c>
      <c r="BP7" s="36">
        <v>54.78</v>
      </c>
      <c r="BQ7" s="36">
        <v>57.52</v>
      </c>
      <c r="BR7" s="36">
        <v>54.79</v>
      </c>
      <c r="BS7" s="36">
        <v>53.43</v>
      </c>
      <c r="BT7" s="36">
        <v>57.18</v>
      </c>
      <c r="BU7" s="36">
        <v>54.56</v>
      </c>
      <c r="BV7" s="36">
        <v>54.57</v>
      </c>
      <c r="BW7" s="36">
        <v>54.4</v>
      </c>
      <c r="BX7" s="36">
        <v>54.45</v>
      </c>
      <c r="BY7" s="36">
        <v>36.33</v>
      </c>
      <c r="BZ7" s="36">
        <v>327.7</v>
      </c>
      <c r="CA7" s="36">
        <v>355</v>
      </c>
      <c r="CB7" s="36">
        <v>343.31</v>
      </c>
      <c r="CC7" s="36">
        <v>370.16</v>
      </c>
      <c r="CD7" s="36">
        <v>392.08</v>
      </c>
      <c r="CE7" s="36">
        <v>295.62</v>
      </c>
      <c r="CF7" s="36">
        <v>314.44</v>
      </c>
      <c r="CG7" s="36">
        <v>318.02999999999997</v>
      </c>
      <c r="CH7" s="36">
        <v>325.14</v>
      </c>
      <c r="CI7" s="36">
        <v>332.75</v>
      </c>
      <c r="CJ7" s="36">
        <v>476.46</v>
      </c>
      <c r="CK7" s="36">
        <v>59.75</v>
      </c>
      <c r="CL7" s="36">
        <v>59.38</v>
      </c>
      <c r="CM7" s="36">
        <v>61.09</v>
      </c>
      <c r="CN7" s="36">
        <v>59.74</v>
      </c>
      <c r="CO7" s="36">
        <v>59.53</v>
      </c>
      <c r="CP7" s="36">
        <v>63.04</v>
      </c>
      <c r="CQ7" s="36">
        <v>64.3</v>
      </c>
      <c r="CR7" s="36">
        <v>63.99</v>
      </c>
      <c r="CS7" s="36">
        <v>62.01</v>
      </c>
      <c r="CT7" s="36">
        <v>60.68</v>
      </c>
      <c r="CU7" s="36">
        <v>58.19</v>
      </c>
      <c r="CV7" s="36">
        <v>83.8</v>
      </c>
      <c r="CW7" s="36">
        <v>81.34</v>
      </c>
      <c r="CX7" s="36">
        <v>81.27</v>
      </c>
      <c r="CY7" s="36">
        <v>77.94</v>
      </c>
      <c r="CZ7" s="36">
        <v>76.78</v>
      </c>
      <c r="DA7" s="36">
        <v>78.06</v>
      </c>
      <c r="DB7" s="36">
        <v>76.38</v>
      </c>
      <c r="DC7" s="36">
        <v>76.260000000000005</v>
      </c>
      <c r="DD7" s="36">
        <v>75.8</v>
      </c>
      <c r="DE7" s="36">
        <v>75.760000000000005</v>
      </c>
      <c r="DF7" s="36">
        <v>75.39</v>
      </c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>
        <v>0</v>
      </c>
      <c r="ED7" s="36">
        <v>0</v>
      </c>
      <c r="EE7" s="36">
        <v>0</v>
      </c>
      <c r="EF7" s="36">
        <v>0</v>
      </c>
      <c r="EG7" s="36">
        <v>0</v>
      </c>
      <c r="EH7" s="36">
        <v>0.83</v>
      </c>
      <c r="EI7" s="36">
        <v>0.62</v>
      </c>
      <c r="EJ7" s="36">
        <v>0.59</v>
      </c>
      <c r="EK7" s="36">
        <v>0.64</v>
      </c>
      <c r="EL7" s="36">
        <v>0.55000000000000004</v>
      </c>
      <c r="EM7" s="36">
        <v>0.74</v>
      </c>
    </row>
    <row r="8" spans="1:143"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</row>
    <row r="9" spans="1:143">
      <c r="A9" s="38"/>
      <c r="B9" s="38" t="s">
        <v>100</v>
      </c>
      <c r="C9" s="38" t="s">
        <v>101</v>
      </c>
      <c r="D9" s="38" t="s">
        <v>102</v>
      </c>
      <c r="E9" s="38" t="s">
        <v>103</v>
      </c>
      <c r="F9" s="38" t="s">
        <v>104</v>
      </c>
      <c r="W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3">
      <c r="A10" s="38" t="s">
        <v>43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V4:DF4"/>
    <mergeCell ref="DG4:DQ4"/>
    <mergeCell ref="DR4:EB4"/>
    <mergeCell ref="EC4:EM4"/>
    <mergeCell ref="H3:V4"/>
    <mergeCell ref="W3:DF3"/>
    <mergeCell ref="DG3:EM3"/>
    <mergeCell ref="W4:AG4"/>
    <mergeCell ref="AH4:AR4"/>
    <mergeCell ref="AS4:BC4"/>
    <mergeCell ref="BD4:BN4"/>
    <mergeCell ref="BO4:BY4"/>
    <mergeCell ref="BZ4:CJ4"/>
    <mergeCell ref="CK4:CU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testserver</cp:lastModifiedBy>
  <cp:lastPrinted>2016-02-17T01:10:36Z</cp:lastPrinted>
  <dcterms:created xsi:type="dcterms:W3CDTF">2016-01-18T04:59:55Z</dcterms:created>
  <dcterms:modified xsi:type="dcterms:W3CDTF">2016-02-25T00:13:35Z</dcterms:modified>
  <cp:category/>
</cp:coreProperties>
</file>