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14505" yWindow="-15" windowWidth="14310" windowHeight="11760"/>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AD10" i="4" s="1"/>
  <c r="P6" i="5"/>
  <c r="W10" i="4" s="1"/>
  <c r="O6" i="5"/>
  <c r="N6" i="5"/>
  <c r="M6" i="5"/>
  <c r="B10" i="4" s="1"/>
  <c r="L6" i="5"/>
  <c r="W8" i="4" s="1"/>
  <c r="K6" i="5"/>
  <c r="J6" i="5"/>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T10" i="4"/>
  <c r="AL10" i="4"/>
  <c r="P10" i="4"/>
  <c r="I10" i="4"/>
  <c r="BB8" i="4"/>
  <c r="AT8" i="4"/>
  <c r="AL8" i="4"/>
  <c r="P8" i="4"/>
  <c r="I8" i="4"/>
  <c r="C10" i="5" l="1"/>
  <c r="D10" i="5"/>
  <c r="E10" i="5"/>
  <c r="B10" i="5"/>
</calcChain>
</file>

<file path=xl/sharedStrings.xml><?xml version="1.0" encoding="utf-8"?>
<sst xmlns="http://schemas.openxmlformats.org/spreadsheetml/2006/main" count="265" uniqueCount="110">
  <si>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</si>
  <si>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</si>
  <si>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</si>
  <si>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</si>
  <si>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</si>
  <si>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</si>
  <si>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</si>
  <si>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</si>
  <si>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</si>
  <si>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</si>
  <si>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</si>
  <si>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</si>
  <si>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</si>
  <si>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</si>
  <si>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</si>
  <si>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</si>
  <si>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</si>
  <si>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</si>
  <si>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</si>
  <si>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</si>
  <si>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</si>
  <si>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</si>
  <si>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</si>
  <si>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</si>
  <si>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</si>
  <si>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</si>
  <si>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</si>
  <si>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</si>
  <si>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</si>
  <si>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</si>
  <si>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</si>
  <si>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</si>
  <si>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</si>
  <si>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</si>
  <si>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</si>
  <si>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</si>
  <si>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</si>
  <si>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</si>
  <si>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</si>
  <si>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</si>
  <si>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</si>
  <si>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22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</si>
  <si>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</si>
  <si>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</si>
  <si>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</si>
  <si>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</si>
  <si>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</si>
  <si>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</si>
  <si>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</si>
  <si>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</si>
  <si>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</si>
  <si>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</si>
  <si>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</si>
  <si>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</si>
  <si>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</si>
  <si>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</si>
  <si>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</si>
  <si>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</si>
  <si>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</si>
  <si>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</si>
  <si>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</si>
  <si>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</si>
  <si>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</si>
  <si>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</si>
  <si>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</si>
  <si>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</si>
  <si>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</si>
  <si>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</si>
  <si>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</si>
  <si>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</si>
  <si>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</si>
  <si>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</si>
  <si>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</si>
  <si>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</si>
  <si>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</si>
  <si>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</si>
  <si>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</si>
  <si>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</si>
  <si>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</si>
  <si>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</si>
  <si>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</si>
  <si>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</si>
  <si>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</si>
  <si>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</si>
  <si>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</si>
  <si>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</si>
  <si>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</si>
  <si>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</si>
  <si>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</si>
  <si>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</si>
  <si>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</si>
  <si>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</si>
  <si>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</si>
  <si>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</si>
  <si>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</si>
  <si>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</si>
  <si>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横手市</t>
  </si>
  <si>
    <t>法適用</t>
  </si>
  <si>
    <t>下水道事業</t>
  </si>
  <si>
    <t>公共下水道</t>
  </si>
  <si>
    <t>Bd2</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</si>
  <si>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</si>
  <si>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</si>
  <si>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</si>
  <si>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</si>
  <si>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</si>
  <si>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</si>
  <si>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①有形固定資産減価償却率は平成26年度15.81％となっており、類似団体と比較するとほぼ同じ水準の数値となっております。
維持管理面においては老朽化していく施設の長寿命化等を検討・実施していかなければならない時期を迎えています。
</t>
    <phoneticPr fontId="4"/>
  </si>
  <si>
    <t>　経常収支比率は100％を超えておりますが、水洗化向上に取り組んでいくとしても、人口減少や節水環境の影響により、使用料収益の大幅な増収は見込めないため、今後も一般会計からの繰入に頼った経営が続くものと思われます。
　また、管渠施設は、まだ新しく、下水道事業は10年間で概成することとしておりますが、処理場は建設から20年経過しており、今後は老朽化による修繕、維持管理費が大きくなっていくことが想定され、効果的・効率的な事業の運営を図る必要があります。</t>
    <phoneticPr fontId="4"/>
  </si>
  <si>
    <t xml:space="preserve">①②経常収支比率は平成26年度が104.99%で、平成25年度と比較して微増しています。赤字決算にならないよう一般会計から繰入しているため、累積欠損金は発生していません。
③流動比率は平成26年度35.97%となっておりますが、会計基準の見直しにより大きく変動しています。また、類似団体と比較すると低い状態ですが、今後計画的に資金を確保していく必要があります。
④企業債残高対事業規模比率は、平成26年度1260.23％であり、企業債に依存した経営となっておりますが、起債額が償還額を下回る投資・財政計画としています。
⑤⑥経費回収率は、平成26年度に115.55%で前年度と比較すると上昇しています。また、汚水処理原価は平成26年度141.09円で前年度から下がっています。いずれも、平成26年度から流域維持管理負担金の単価が見直しされたことが大きく影響したものです。
⑦汚水処理の大部分が流域下水道（県所管）の処理場で処理されていることから、施設稼働率が非常に高くなっています。
⑧水洗化率は平成26年度には67.87％で、昨年度と比べて、微増となっております。また、類似団体と比較すると低い状態であり、今後も、水洗化を促進する必要があります。
</t>
    <rPh sb="188" eb="190">
      <t>ジギョウ</t>
    </rPh>
    <rPh sb="190" eb="192">
      <t>キボ</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</si>
</sst>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36042240"/>
        <c:axId val="36044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0.04</c:v>
                </c:pt>
                <c:pt idx="3">
                  <c:v>0.06</c:v>
                </c:pt>
                <c:pt idx="4">
                  <c:v>0.04</c:v>
                </c:pt>
              </c:numCache>
            </c:numRef>
          </c:val>
          <c:smooth val="0"/>
        </c:ser>
        <c:dLbls>
          <c:showLegendKey val="0"/>
          <c:showVal val="0"/>
          <c:showCatName val="0"/>
          <c:showSerName val="0"/>
          <c:showPercent val="0"/>
          <c:showBubbleSize val="0"/>
        </c:dLbls>
        <c:marker val="1"/>
        <c:smooth val="0"/>
        <c:axId val="36042240"/>
        <c:axId val="36044160"/>
      </c:lineChart>
      <c:dateAx>
        <c:axId val="36042240"/>
        <c:scaling>
          <c:orientation val="minMax"/>
        </c:scaling>
        <c:delete val="1"/>
        <c:axPos val="b"/>
        <c:numFmt formatCode="ge" sourceLinked="1"/>
        <c:majorTickMark val="none"/>
        <c:minorTickMark val="none"/>
        <c:tickLblPos val="none"/>
        <c:crossAx val="36044160"/>
        <c:crosses val="autoZero"/>
        <c:auto val="1"/>
        <c:lblOffset val="100"/>
        <c:baseTimeUnit val="years"/>
      </c:dateAx>
      <c:valAx>
        <c:axId val="36044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042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1529.73</c:v>
                </c:pt>
                <c:pt idx="4">
                  <c:v>1478</c:v>
                </c:pt>
              </c:numCache>
            </c:numRef>
          </c:val>
        </c:ser>
        <c:dLbls>
          <c:showLegendKey val="0"/>
          <c:showVal val="0"/>
          <c:showCatName val="0"/>
          <c:showSerName val="0"/>
          <c:showPercent val="0"/>
          <c:showBubbleSize val="0"/>
        </c:dLbls>
        <c:gapWidth val="150"/>
        <c:axId val="38352768"/>
        <c:axId val="38367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65.31</c:v>
                </c:pt>
                <c:pt idx="3">
                  <c:v>62.09</c:v>
                </c:pt>
                <c:pt idx="4">
                  <c:v>62.23</c:v>
                </c:pt>
              </c:numCache>
            </c:numRef>
          </c:val>
          <c:smooth val="0"/>
        </c:ser>
        <c:dLbls>
          <c:showLegendKey val="0"/>
          <c:showVal val="0"/>
          <c:showCatName val="0"/>
          <c:showSerName val="0"/>
          <c:showPercent val="0"/>
          <c:showBubbleSize val="0"/>
        </c:dLbls>
        <c:marker val="1"/>
        <c:smooth val="0"/>
        <c:axId val="38352768"/>
        <c:axId val="38367232"/>
      </c:lineChart>
      <c:dateAx>
        <c:axId val="38352768"/>
        <c:scaling>
          <c:orientation val="minMax"/>
        </c:scaling>
        <c:delete val="1"/>
        <c:axPos val="b"/>
        <c:numFmt formatCode="ge" sourceLinked="1"/>
        <c:majorTickMark val="none"/>
        <c:minorTickMark val="none"/>
        <c:tickLblPos val="none"/>
        <c:crossAx val="38367232"/>
        <c:crosses val="autoZero"/>
        <c:auto val="1"/>
        <c:lblOffset val="100"/>
        <c:baseTimeUnit val="years"/>
      </c:dateAx>
      <c:valAx>
        <c:axId val="38367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352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0</c:v>
                </c:pt>
                <c:pt idx="1">
                  <c:v>0</c:v>
                </c:pt>
                <c:pt idx="2">
                  <c:v>65.790000000000006</c:v>
                </c:pt>
                <c:pt idx="3">
                  <c:v>66.739999999999995</c:v>
                </c:pt>
                <c:pt idx="4">
                  <c:v>67.87</c:v>
                </c:pt>
              </c:numCache>
            </c:numRef>
          </c:val>
        </c:ser>
        <c:dLbls>
          <c:showLegendKey val="0"/>
          <c:showVal val="0"/>
          <c:showCatName val="0"/>
          <c:showSerName val="0"/>
          <c:showPercent val="0"/>
          <c:showBubbleSize val="0"/>
        </c:dLbls>
        <c:gapWidth val="150"/>
        <c:axId val="38671872"/>
        <c:axId val="38673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87.07</c:v>
                </c:pt>
                <c:pt idx="3">
                  <c:v>86.88</c:v>
                </c:pt>
                <c:pt idx="4">
                  <c:v>86.56</c:v>
                </c:pt>
              </c:numCache>
            </c:numRef>
          </c:val>
          <c:smooth val="0"/>
        </c:ser>
        <c:dLbls>
          <c:showLegendKey val="0"/>
          <c:showVal val="0"/>
          <c:showCatName val="0"/>
          <c:showSerName val="0"/>
          <c:showPercent val="0"/>
          <c:showBubbleSize val="0"/>
        </c:dLbls>
        <c:marker val="1"/>
        <c:smooth val="0"/>
        <c:axId val="38671872"/>
        <c:axId val="38673792"/>
      </c:lineChart>
      <c:dateAx>
        <c:axId val="38671872"/>
        <c:scaling>
          <c:orientation val="minMax"/>
        </c:scaling>
        <c:delete val="1"/>
        <c:axPos val="b"/>
        <c:numFmt formatCode="ge" sourceLinked="1"/>
        <c:majorTickMark val="none"/>
        <c:minorTickMark val="none"/>
        <c:tickLblPos val="none"/>
        <c:crossAx val="38673792"/>
        <c:crosses val="autoZero"/>
        <c:auto val="1"/>
        <c:lblOffset val="100"/>
        <c:baseTimeUnit val="years"/>
      </c:dateAx>
      <c:valAx>
        <c:axId val="38673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671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0</c:v>
                </c:pt>
                <c:pt idx="1">
                  <c:v>0</c:v>
                </c:pt>
                <c:pt idx="2">
                  <c:v>100.7</c:v>
                </c:pt>
                <c:pt idx="3">
                  <c:v>102.32</c:v>
                </c:pt>
                <c:pt idx="4">
                  <c:v>104.99</c:v>
                </c:pt>
              </c:numCache>
            </c:numRef>
          </c:val>
        </c:ser>
        <c:dLbls>
          <c:showLegendKey val="0"/>
          <c:showVal val="0"/>
          <c:showCatName val="0"/>
          <c:showSerName val="0"/>
          <c:showPercent val="0"/>
          <c:showBubbleSize val="0"/>
        </c:dLbls>
        <c:gapWidth val="150"/>
        <c:axId val="37921920"/>
        <c:axId val="37923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101.61</c:v>
                </c:pt>
                <c:pt idx="3">
                  <c:v>104.97</c:v>
                </c:pt>
                <c:pt idx="4">
                  <c:v>106.59</c:v>
                </c:pt>
              </c:numCache>
            </c:numRef>
          </c:val>
          <c:smooth val="0"/>
        </c:ser>
        <c:dLbls>
          <c:showLegendKey val="0"/>
          <c:showVal val="0"/>
          <c:showCatName val="0"/>
          <c:showSerName val="0"/>
          <c:showPercent val="0"/>
          <c:showBubbleSize val="0"/>
        </c:dLbls>
        <c:marker val="1"/>
        <c:smooth val="0"/>
        <c:axId val="37921920"/>
        <c:axId val="37923840"/>
      </c:lineChart>
      <c:dateAx>
        <c:axId val="37921920"/>
        <c:scaling>
          <c:orientation val="minMax"/>
        </c:scaling>
        <c:delete val="1"/>
        <c:axPos val="b"/>
        <c:numFmt formatCode="ge" sourceLinked="1"/>
        <c:majorTickMark val="none"/>
        <c:minorTickMark val="none"/>
        <c:tickLblPos val="none"/>
        <c:crossAx val="37923840"/>
        <c:crosses val="autoZero"/>
        <c:auto val="1"/>
        <c:lblOffset val="100"/>
        <c:baseTimeUnit val="years"/>
      </c:dateAx>
      <c:valAx>
        <c:axId val="37923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92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0</c:v>
                </c:pt>
                <c:pt idx="1">
                  <c:v>0</c:v>
                </c:pt>
                <c:pt idx="2">
                  <c:v>1.6</c:v>
                </c:pt>
                <c:pt idx="3">
                  <c:v>2.92</c:v>
                </c:pt>
                <c:pt idx="4">
                  <c:v>15.81</c:v>
                </c:pt>
              </c:numCache>
            </c:numRef>
          </c:val>
        </c:ser>
        <c:dLbls>
          <c:showLegendKey val="0"/>
          <c:showVal val="0"/>
          <c:showCatName val="0"/>
          <c:showSerName val="0"/>
          <c:showPercent val="0"/>
          <c:showBubbleSize val="0"/>
        </c:dLbls>
        <c:gapWidth val="150"/>
        <c:axId val="37966592"/>
        <c:axId val="37968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8.3000000000000007</c:v>
                </c:pt>
                <c:pt idx="3">
                  <c:v>9.52</c:v>
                </c:pt>
                <c:pt idx="4">
                  <c:v>15.82</c:v>
                </c:pt>
              </c:numCache>
            </c:numRef>
          </c:val>
          <c:smooth val="0"/>
        </c:ser>
        <c:dLbls>
          <c:showLegendKey val="0"/>
          <c:showVal val="0"/>
          <c:showCatName val="0"/>
          <c:showSerName val="0"/>
          <c:showPercent val="0"/>
          <c:showBubbleSize val="0"/>
        </c:dLbls>
        <c:marker val="1"/>
        <c:smooth val="0"/>
        <c:axId val="37966592"/>
        <c:axId val="37968512"/>
      </c:lineChart>
      <c:dateAx>
        <c:axId val="37966592"/>
        <c:scaling>
          <c:orientation val="minMax"/>
        </c:scaling>
        <c:delete val="1"/>
        <c:axPos val="b"/>
        <c:numFmt formatCode="ge" sourceLinked="1"/>
        <c:majorTickMark val="none"/>
        <c:minorTickMark val="none"/>
        <c:tickLblPos val="none"/>
        <c:crossAx val="37968512"/>
        <c:crosses val="autoZero"/>
        <c:auto val="1"/>
        <c:lblOffset val="100"/>
        <c:baseTimeUnit val="years"/>
      </c:dateAx>
      <c:valAx>
        <c:axId val="37968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966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0</c:v>
                </c:pt>
                <c:pt idx="1">
                  <c:v>0</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38003072"/>
        <c:axId val="38004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0.01</c:v>
                </c:pt>
                <c:pt idx="3">
                  <c:v>0.01</c:v>
                </c:pt>
                <c:pt idx="4">
                  <c:v>0.01</c:v>
                </c:pt>
              </c:numCache>
            </c:numRef>
          </c:val>
          <c:smooth val="0"/>
        </c:ser>
        <c:dLbls>
          <c:showLegendKey val="0"/>
          <c:showVal val="0"/>
          <c:showCatName val="0"/>
          <c:showSerName val="0"/>
          <c:showPercent val="0"/>
          <c:showBubbleSize val="0"/>
        </c:dLbls>
        <c:marker val="1"/>
        <c:smooth val="0"/>
        <c:axId val="38003072"/>
        <c:axId val="38004992"/>
      </c:lineChart>
      <c:dateAx>
        <c:axId val="38003072"/>
        <c:scaling>
          <c:orientation val="minMax"/>
        </c:scaling>
        <c:delete val="1"/>
        <c:axPos val="b"/>
        <c:numFmt formatCode="ge" sourceLinked="1"/>
        <c:majorTickMark val="none"/>
        <c:minorTickMark val="none"/>
        <c:tickLblPos val="none"/>
        <c:crossAx val="38004992"/>
        <c:crosses val="autoZero"/>
        <c:auto val="1"/>
        <c:lblOffset val="100"/>
        <c:baseTimeUnit val="years"/>
      </c:dateAx>
      <c:valAx>
        <c:axId val="3800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003072"/>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0</c:v>
                </c:pt>
                <c:pt idx="1">
                  <c:v>0</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38050048"/>
        <c:axId val="38056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51.83</c:v>
                </c:pt>
                <c:pt idx="3">
                  <c:v>52.88</c:v>
                </c:pt>
                <c:pt idx="4">
                  <c:v>23.51</c:v>
                </c:pt>
              </c:numCache>
            </c:numRef>
          </c:val>
          <c:smooth val="0"/>
        </c:ser>
        <c:dLbls>
          <c:showLegendKey val="0"/>
          <c:showVal val="0"/>
          <c:showCatName val="0"/>
          <c:showSerName val="0"/>
          <c:showPercent val="0"/>
          <c:showBubbleSize val="0"/>
        </c:dLbls>
        <c:marker val="1"/>
        <c:smooth val="0"/>
        <c:axId val="38050048"/>
        <c:axId val="38056320"/>
      </c:lineChart>
      <c:dateAx>
        <c:axId val="38050048"/>
        <c:scaling>
          <c:orientation val="minMax"/>
        </c:scaling>
        <c:delete val="1"/>
        <c:axPos val="b"/>
        <c:numFmt formatCode="ge" sourceLinked="1"/>
        <c:majorTickMark val="none"/>
        <c:minorTickMark val="none"/>
        <c:tickLblPos val="none"/>
        <c:crossAx val="38056320"/>
        <c:crosses val="autoZero"/>
        <c:auto val="1"/>
        <c:lblOffset val="100"/>
        <c:baseTimeUnit val="years"/>
      </c:dateAx>
      <c:valAx>
        <c:axId val="38056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050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0</c:v>
                </c:pt>
                <c:pt idx="1">
                  <c:v>0</c:v>
                </c:pt>
                <c:pt idx="2">
                  <c:v>126.13</c:v>
                </c:pt>
                <c:pt idx="3">
                  <c:v>302.08</c:v>
                </c:pt>
                <c:pt idx="4">
                  <c:v>35.97</c:v>
                </c:pt>
              </c:numCache>
            </c:numRef>
          </c:val>
        </c:ser>
        <c:dLbls>
          <c:showLegendKey val="0"/>
          <c:showVal val="0"/>
          <c:showCatName val="0"/>
          <c:showSerName val="0"/>
          <c:showPercent val="0"/>
          <c:showBubbleSize val="0"/>
        </c:dLbls>
        <c:gapWidth val="150"/>
        <c:axId val="38082432"/>
        <c:axId val="38096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231.37</c:v>
                </c:pt>
                <c:pt idx="3">
                  <c:v>539.27</c:v>
                </c:pt>
                <c:pt idx="4">
                  <c:v>57.3</c:v>
                </c:pt>
              </c:numCache>
            </c:numRef>
          </c:val>
          <c:smooth val="0"/>
        </c:ser>
        <c:dLbls>
          <c:showLegendKey val="0"/>
          <c:showVal val="0"/>
          <c:showCatName val="0"/>
          <c:showSerName val="0"/>
          <c:showPercent val="0"/>
          <c:showBubbleSize val="0"/>
        </c:dLbls>
        <c:marker val="1"/>
        <c:smooth val="0"/>
        <c:axId val="38082432"/>
        <c:axId val="38096896"/>
      </c:lineChart>
      <c:dateAx>
        <c:axId val="38082432"/>
        <c:scaling>
          <c:orientation val="minMax"/>
        </c:scaling>
        <c:delete val="1"/>
        <c:axPos val="b"/>
        <c:numFmt formatCode="ge" sourceLinked="1"/>
        <c:majorTickMark val="none"/>
        <c:minorTickMark val="none"/>
        <c:tickLblPos val="none"/>
        <c:crossAx val="38096896"/>
        <c:crosses val="autoZero"/>
        <c:auto val="1"/>
        <c:lblOffset val="100"/>
        <c:baseTimeUnit val="years"/>
      </c:dateAx>
      <c:valAx>
        <c:axId val="38096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082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c:v>
                </c:pt>
                <c:pt idx="1">
                  <c:v>0</c:v>
                </c:pt>
                <c:pt idx="2">
                  <c:v>1216.26</c:v>
                </c:pt>
                <c:pt idx="3">
                  <c:v>881.46</c:v>
                </c:pt>
                <c:pt idx="4">
                  <c:v>1260.23</c:v>
                </c:pt>
              </c:numCache>
            </c:numRef>
          </c:val>
        </c:ser>
        <c:dLbls>
          <c:showLegendKey val="0"/>
          <c:showVal val="0"/>
          <c:showCatName val="0"/>
          <c:showSerName val="0"/>
          <c:showPercent val="0"/>
          <c:showBubbleSize val="0"/>
        </c:dLbls>
        <c:gapWidth val="150"/>
        <c:axId val="38112640"/>
        <c:axId val="38131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1189.0999999999999</c:v>
                </c:pt>
                <c:pt idx="3">
                  <c:v>1115.1099999999999</c:v>
                </c:pt>
                <c:pt idx="4">
                  <c:v>1010.51</c:v>
                </c:pt>
              </c:numCache>
            </c:numRef>
          </c:val>
          <c:smooth val="0"/>
        </c:ser>
        <c:dLbls>
          <c:showLegendKey val="0"/>
          <c:showVal val="0"/>
          <c:showCatName val="0"/>
          <c:showSerName val="0"/>
          <c:showPercent val="0"/>
          <c:showBubbleSize val="0"/>
        </c:dLbls>
        <c:marker val="1"/>
        <c:smooth val="0"/>
        <c:axId val="38112640"/>
        <c:axId val="38131200"/>
      </c:lineChart>
      <c:dateAx>
        <c:axId val="38112640"/>
        <c:scaling>
          <c:orientation val="minMax"/>
        </c:scaling>
        <c:delete val="1"/>
        <c:axPos val="b"/>
        <c:numFmt formatCode="ge" sourceLinked="1"/>
        <c:majorTickMark val="none"/>
        <c:minorTickMark val="none"/>
        <c:tickLblPos val="none"/>
        <c:crossAx val="38131200"/>
        <c:crosses val="autoZero"/>
        <c:auto val="1"/>
        <c:lblOffset val="100"/>
        <c:baseTimeUnit val="years"/>
      </c:dateAx>
      <c:valAx>
        <c:axId val="38131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112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0</c:v>
                </c:pt>
                <c:pt idx="1">
                  <c:v>0</c:v>
                </c:pt>
                <c:pt idx="2">
                  <c:v>69.84</c:v>
                </c:pt>
                <c:pt idx="3">
                  <c:v>73.06</c:v>
                </c:pt>
                <c:pt idx="4">
                  <c:v>115.55</c:v>
                </c:pt>
              </c:numCache>
            </c:numRef>
          </c:val>
        </c:ser>
        <c:dLbls>
          <c:showLegendKey val="0"/>
          <c:showVal val="0"/>
          <c:showCatName val="0"/>
          <c:showSerName val="0"/>
          <c:showPercent val="0"/>
          <c:showBubbleSize val="0"/>
        </c:dLbls>
        <c:gapWidth val="150"/>
        <c:axId val="38177792"/>
        <c:axId val="38179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78.78</c:v>
                </c:pt>
                <c:pt idx="3">
                  <c:v>79.540000000000006</c:v>
                </c:pt>
                <c:pt idx="4">
                  <c:v>83</c:v>
                </c:pt>
              </c:numCache>
            </c:numRef>
          </c:val>
          <c:smooth val="0"/>
        </c:ser>
        <c:dLbls>
          <c:showLegendKey val="0"/>
          <c:showVal val="0"/>
          <c:showCatName val="0"/>
          <c:showSerName val="0"/>
          <c:showPercent val="0"/>
          <c:showBubbleSize val="0"/>
        </c:dLbls>
        <c:marker val="1"/>
        <c:smooth val="0"/>
        <c:axId val="38177792"/>
        <c:axId val="38179968"/>
      </c:lineChart>
      <c:dateAx>
        <c:axId val="38177792"/>
        <c:scaling>
          <c:orientation val="minMax"/>
        </c:scaling>
        <c:delete val="1"/>
        <c:axPos val="b"/>
        <c:numFmt formatCode="ge" sourceLinked="1"/>
        <c:majorTickMark val="none"/>
        <c:minorTickMark val="none"/>
        <c:tickLblPos val="none"/>
        <c:crossAx val="38179968"/>
        <c:crosses val="autoZero"/>
        <c:auto val="1"/>
        <c:lblOffset val="100"/>
        <c:baseTimeUnit val="years"/>
      </c:dateAx>
      <c:valAx>
        <c:axId val="38179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177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0</c:v>
                </c:pt>
                <c:pt idx="1">
                  <c:v>0</c:v>
                </c:pt>
                <c:pt idx="2">
                  <c:v>233.73</c:v>
                </c:pt>
                <c:pt idx="3">
                  <c:v>223.2</c:v>
                </c:pt>
                <c:pt idx="4">
                  <c:v>141.09</c:v>
                </c:pt>
              </c:numCache>
            </c:numRef>
          </c:val>
        </c:ser>
        <c:dLbls>
          <c:showLegendKey val="0"/>
          <c:showVal val="0"/>
          <c:showCatName val="0"/>
          <c:showSerName val="0"/>
          <c:showPercent val="0"/>
          <c:showBubbleSize val="0"/>
        </c:dLbls>
        <c:gapWidth val="150"/>
        <c:axId val="38201600"/>
        <c:axId val="38203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199.32</c:v>
                </c:pt>
                <c:pt idx="3">
                  <c:v>199.36</c:v>
                </c:pt>
                <c:pt idx="4">
                  <c:v>193.74</c:v>
                </c:pt>
              </c:numCache>
            </c:numRef>
          </c:val>
          <c:smooth val="0"/>
        </c:ser>
        <c:dLbls>
          <c:showLegendKey val="0"/>
          <c:showVal val="0"/>
          <c:showCatName val="0"/>
          <c:showSerName val="0"/>
          <c:showPercent val="0"/>
          <c:showBubbleSize val="0"/>
        </c:dLbls>
        <c:marker val="1"/>
        <c:smooth val="0"/>
        <c:axId val="38201600"/>
        <c:axId val="38203776"/>
      </c:lineChart>
      <c:dateAx>
        <c:axId val="38201600"/>
        <c:scaling>
          <c:orientation val="minMax"/>
        </c:scaling>
        <c:delete val="1"/>
        <c:axPos val="b"/>
        <c:numFmt formatCode="ge" sourceLinked="1"/>
        <c:majorTickMark val="none"/>
        <c:minorTickMark val="none"/>
        <c:tickLblPos val="none"/>
        <c:crossAx val="38203776"/>
        <c:crosses val="autoZero"/>
        <c:auto val="1"/>
        <c:lblOffset val="100"/>
        <c:baseTimeUnit val="years"/>
      </c:dateAx>
      <c:valAx>
        <c:axId val="38203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201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【107.74】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【4.71】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【56.46】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【36.27】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【4.35】</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横手市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Bd2</v>
      </c>
      <c r="X8" s="46"/>
      <c r="Y8" s="46"/>
      <c r="Z8" s="46"/>
      <c r="AA8" s="46"/>
      <c r="AB8" s="46"/>
      <c r="AC8" s="46"/>
      <c r="AD8" s="3"/>
      <c r="AE8" s="3"/>
      <c r="AF8" s="3"/>
      <c r="AG8" s="3"/>
      <c r="AH8" s="3"/>
      <c r="AI8" s="3"/>
      <c r="AJ8" s="3"/>
      <c r="AK8" s="3"/>
      <c r="AL8" s="47">
        <f>データ!R6</f>
        <v>95939</v>
      </c>
      <c r="AM8" s="47"/>
      <c r="AN8" s="47"/>
      <c r="AO8" s="47"/>
      <c r="AP8" s="47"/>
      <c r="AQ8" s="47"/>
      <c r="AR8" s="47"/>
      <c r="AS8" s="47"/>
      <c r="AT8" s="43">
        <f>データ!S6</f>
        <v>692.8</v>
      </c>
      <c r="AU8" s="43"/>
      <c r="AV8" s="43"/>
      <c r="AW8" s="43"/>
      <c r="AX8" s="43"/>
      <c r="AY8" s="43"/>
      <c r="AZ8" s="43"/>
      <c r="BA8" s="43"/>
      <c r="BB8" s="43">
        <f>データ!T6</f>
        <v>138.47999999999999</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f>データ!N6</f>
        <v>42.38</v>
      </c>
      <c r="J10" s="43"/>
      <c r="K10" s="43"/>
      <c r="L10" s="43"/>
      <c r="M10" s="43"/>
      <c r="N10" s="43"/>
      <c r="O10" s="43"/>
      <c r="P10" s="43">
        <f>データ!O6</f>
        <v>47.97</v>
      </c>
      <c r="Q10" s="43"/>
      <c r="R10" s="43"/>
      <c r="S10" s="43"/>
      <c r="T10" s="43"/>
      <c r="U10" s="43"/>
      <c r="V10" s="43"/>
      <c r="W10" s="43">
        <f>データ!P6</f>
        <v>94.79</v>
      </c>
      <c r="X10" s="43"/>
      <c r="Y10" s="43"/>
      <c r="Z10" s="43"/>
      <c r="AA10" s="43"/>
      <c r="AB10" s="43"/>
      <c r="AC10" s="43"/>
      <c r="AD10" s="47">
        <f>データ!Q6</f>
        <v>3121</v>
      </c>
      <c r="AE10" s="47"/>
      <c r="AF10" s="47"/>
      <c r="AG10" s="47"/>
      <c r="AH10" s="47"/>
      <c r="AI10" s="47"/>
      <c r="AJ10" s="47"/>
      <c r="AK10" s="2"/>
      <c r="AL10" s="47">
        <f>データ!U6</f>
        <v>45659</v>
      </c>
      <c r="AM10" s="47"/>
      <c r="AN10" s="47"/>
      <c r="AO10" s="47"/>
      <c r="AP10" s="47"/>
      <c r="AQ10" s="47"/>
      <c r="AR10" s="47"/>
      <c r="AS10" s="47"/>
      <c r="AT10" s="43">
        <f>データ!V6</f>
        <v>18.53</v>
      </c>
      <c r="AU10" s="43"/>
      <c r="AV10" s="43"/>
      <c r="AW10" s="43"/>
      <c r="AX10" s="43"/>
      <c r="AY10" s="43"/>
      <c r="AZ10" s="43"/>
      <c r="BA10" s="43"/>
      <c r="BB10" s="43">
        <f>データ!W6</f>
        <v>2464.06</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109</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107</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108</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2014</v>
      </c>
      <c r="C6" s="31">
        <f t="shared" ref="C6:W6" si="3">C7</f>
        <v>52035</v>
      </c>
      <c r="D6" s="31">
        <f t="shared" si="3"/>
        <v>46</v>
      </c>
      <c r="E6" s="31">
        <f t="shared" si="3"/>
        <v>17</v>
      </c>
      <c r="F6" s="31">
        <f t="shared" si="3"/>
        <v>1</v>
      </c>
      <c r="G6" s="31">
        <f t="shared" si="3"/>
        <v>0</v>
      </c>
      <c r="H6" s="31" t="str">
        <f t="shared" si="3"/>
        <v>秋田県　横手市</v>
      </c>
      <c r="I6" s="31" t="str">
        <f t="shared" si="3"/>
        <v>法適用</v>
      </c>
      <c r="J6" s="31" t="str">
        <f t="shared" si="3"/>
        <v>下水道事業</v>
      </c>
      <c r="K6" s="31" t="str">
        <f t="shared" si="3"/>
        <v>公共下水道</v>
      </c>
      <c r="L6" s="31" t="str">
        <f t="shared" si="3"/>
        <v>Bd2</v>
      </c>
      <c r="M6" s="32" t="str">
        <f t="shared" si="3"/>
        <v>-</v>
      </c>
      <c r="N6" s="32">
        <f t="shared" si="3"/>
        <v>42.38</v>
      </c>
      <c r="O6" s="32">
        <f t="shared" si="3"/>
        <v>47.97</v>
      </c>
      <c r="P6" s="32">
        <f t="shared" si="3"/>
        <v>94.79</v>
      </c>
      <c r="Q6" s="32">
        <f t="shared" si="3"/>
        <v>3121</v>
      </c>
      <c r="R6" s="32">
        <f t="shared" si="3"/>
        <v>95939</v>
      </c>
      <c r="S6" s="32">
        <f t="shared" si="3"/>
        <v>692.8</v>
      </c>
      <c r="T6" s="32">
        <f t="shared" si="3"/>
        <v>138.47999999999999</v>
      </c>
      <c r="U6" s="32">
        <f t="shared" si="3"/>
        <v>45659</v>
      </c>
      <c r="V6" s="32">
        <f t="shared" si="3"/>
        <v>18.53</v>
      </c>
      <c r="W6" s="32">
        <f t="shared" si="3"/>
        <v>2464.06</v>
      </c>
      <c r="X6" s="33" t="str">
        <f>IF(X7="",NA(),X7)</f>
        <v>-</v>
      </c>
      <c r="Y6" s="33" t="str">
        <f t="shared" ref="Y6:AG6" si="4">IF(Y7="",NA(),Y7)</f>
        <v>-</v>
      </c>
      <c r="Z6" s="33">
        <f t="shared" si="4"/>
        <v>100.7</v>
      </c>
      <c r="AA6" s="33">
        <f t="shared" si="4"/>
        <v>102.32</v>
      </c>
      <c r="AB6" s="33">
        <f t="shared" si="4"/>
        <v>104.99</v>
      </c>
      <c r="AC6" s="33" t="str">
        <f t="shared" si="4"/>
        <v>-</v>
      </c>
      <c r="AD6" s="33" t="str">
        <f t="shared" si="4"/>
        <v>-</v>
      </c>
      <c r="AE6" s="33">
        <f t="shared" si="4"/>
        <v>101.61</v>
      </c>
      <c r="AF6" s="33">
        <f t="shared" si="4"/>
        <v>104.97</v>
      </c>
      <c r="AG6" s="33">
        <f t="shared" si="4"/>
        <v>106.59</v>
      </c>
      <c r="AH6" s="32" t="str">
        <f>IF(AH7="","",IF(AH7="-","【-】","【"&amp;SUBSTITUTE(TEXT(AH7,"#,##0.00"),"-","△")&amp;"】"))</f>
        <v>【107.74】</v>
      </c>
      <c r="AI6" s="33" t="str">
        <f>IF(AI7="",NA(),AI7)</f>
        <v>-</v>
      </c>
      <c r="AJ6" s="33" t="str">
        <f t="shared" ref="AJ6:AR6" si="5">IF(AJ7="",NA(),AJ7)</f>
        <v>-</v>
      </c>
      <c r="AK6" s="32">
        <f t="shared" si="5"/>
        <v>0</v>
      </c>
      <c r="AL6" s="32">
        <f t="shared" si="5"/>
        <v>0</v>
      </c>
      <c r="AM6" s="32">
        <f t="shared" si="5"/>
        <v>0</v>
      </c>
      <c r="AN6" s="33" t="str">
        <f t="shared" si="5"/>
        <v>-</v>
      </c>
      <c r="AO6" s="33" t="str">
        <f t="shared" si="5"/>
        <v>-</v>
      </c>
      <c r="AP6" s="33">
        <f t="shared" si="5"/>
        <v>51.83</v>
      </c>
      <c r="AQ6" s="33">
        <f t="shared" si="5"/>
        <v>52.88</v>
      </c>
      <c r="AR6" s="33">
        <f t="shared" si="5"/>
        <v>23.51</v>
      </c>
      <c r="AS6" s="32" t="str">
        <f>IF(AS7="","",IF(AS7="-","【-】","【"&amp;SUBSTITUTE(TEXT(AS7,"#,##0.00"),"-","△")&amp;"】"))</f>
        <v>【4.71】</v>
      </c>
      <c r="AT6" s="33" t="str">
        <f>IF(AT7="",NA(),AT7)</f>
        <v>-</v>
      </c>
      <c r="AU6" s="33" t="str">
        <f t="shared" ref="AU6:BC6" si="6">IF(AU7="",NA(),AU7)</f>
        <v>-</v>
      </c>
      <c r="AV6" s="33">
        <f t="shared" si="6"/>
        <v>126.13</v>
      </c>
      <c r="AW6" s="33">
        <f t="shared" si="6"/>
        <v>302.08</v>
      </c>
      <c r="AX6" s="33">
        <f t="shared" si="6"/>
        <v>35.97</v>
      </c>
      <c r="AY6" s="33" t="str">
        <f t="shared" si="6"/>
        <v>-</v>
      </c>
      <c r="AZ6" s="33" t="str">
        <f t="shared" si="6"/>
        <v>-</v>
      </c>
      <c r="BA6" s="33">
        <f t="shared" si="6"/>
        <v>231.37</v>
      </c>
      <c r="BB6" s="33">
        <f t="shared" si="6"/>
        <v>539.27</v>
      </c>
      <c r="BC6" s="33">
        <f t="shared" si="6"/>
        <v>57.3</v>
      </c>
      <c r="BD6" s="32" t="str">
        <f>IF(BD7="","",IF(BD7="-","【-】","【"&amp;SUBSTITUTE(TEXT(BD7,"#,##0.00"),"-","△")&amp;"】"))</f>
        <v>【56.46】</v>
      </c>
      <c r="BE6" s="33" t="str">
        <f>IF(BE7="",NA(),BE7)</f>
        <v>-</v>
      </c>
      <c r="BF6" s="33" t="str">
        <f t="shared" ref="BF6:BN6" si="7">IF(BF7="",NA(),BF7)</f>
        <v>-</v>
      </c>
      <c r="BG6" s="33">
        <f t="shared" si="7"/>
        <v>1216.26</v>
      </c>
      <c r="BH6" s="33">
        <f t="shared" si="7"/>
        <v>881.46</v>
      </c>
      <c r="BI6" s="33">
        <f t="shared" si="7"/>
        <v>1260.23</v>
      </c>
      <c r="BJ6" s="33" t="str">
        <f t="shared" si="7"/>
        <v>-</v>
      </c>
      <c r="BK6" s="33" t="str">
        <f t="shared" si="7"/>
        <v>-</v>
      </c>
      <c r="BL6" s="33">
        <f t="shared" si="7"/>
        <v>1189.0999999999999</v>
      </c>
      <c r="BM6" s="33">
        <f t="shared" si="7"/>
        <v>1115.1099999999999</v>
      </c>
      <c r="BN6" s="33">
        <f t="shared" si="7"/>
        <v>1010.51</v>
      </c>
      <c r="BO6" s="32" t="str">
        <f>IF(BO7="","",IF(BO7="-","【-】","【"&amp;SUBSTITUTE(TEXT(BO7,"#,##0.00"),"-","△")&amp;"】"))</f>
        <v>【776.35】</v>
      </c>
      <c r="BP6" s="33" t="str">
        <f>IF(BP7="",NA(),BP7)</f>
        <v>-</v>
      </c>
      <c r="BQ6" s="33" t="str">
        <f t="shared" ref="BQ6:BY6" si="8">IF(BQ7="",NA(),BQ7)</f>
        <v>-</v>
      </c>
      <c r="BR6" s="33">
        <f t="shared" si="8"/>
        <v>69.84</v>
      </c>
      <c r="BS6" s="33">
        <f t="shared" si="8"/>
        <v>73.06</v>
      </c>
      <c r="BT6" s="33">
        <f t="shared" si="8"/>
        <v>115.55</v>
      </c>
      <c r="BU6" s="33" t="str">
        <f t="shared" si="8"/>
        <v>-</v>
      </c>
      <c r="BV6" s="33" t="str">
        <f t="shared" si="8"/>
        <v>-</v>
      </c>
      <c r="BW6" s="33">
        <f t="shared" si="8"/>
        <v>78.78</v>
      </c>
      <c r="BX6" s="33">
        <f t="shared" si="8"/>
        <v>79.540000000000006</v>
      </c>
      <c r="BY6" s="33">
        <f t="shared" si="8"/>
        <v>83</v>
      </c>
      <c r="BZ6" s="32" t="str">
        <f>IF(BZ7="","",IF(BZ7="-","【-】","【"&amp;SUBSTITUTE(TEXT(BZ7,"#,##0.00"),"-","△")&amp;"】"))</f>
        <v>【96.57】</v>
      </c>
      <c r="CA6" s="33" t="str">
        <f>IF(CA7="",NA(),CA7)</f>
        <v>-</v>
      </c>
      <c r="CB6" s="33" t="str">
        <f t="shared" ref="CB6:CJ6" si="9">IF(CB7="",NA(),CB7)</f>
        <v>-</v>
      </c>
      <c r="CC6" s="33">
        <f t="shared" si="9"/>
        <v>233.73</v>
      </c>
      <c r="CD6" s="33">
        <f t="shared" si="9"/>
        <v>223.2</v>
      </c>
      <c r="CE6" s="33">
        <f t="shared" si="9"/>
        <v>141.09</v>
      </c>
      <c r="CF6" s="33" t="str">
        <f t="shared" si="9"/>
        <v>-</v>
      </c>
      <c r="CG6" s="33" t="str">
        <f t="shared" si="9"/>
        <v>-</v>
      </c>
      <c r="CH6" s="33">
        <f t="shared" si="9"/>
        <v>199.32</v>
      </c>
      <c r="CI6" s="33">
        <f t="shared" si="9"/>
        <v>199.36</v>
      </c>
      <c r="CJ6" s="33">
        <f t="shared" si="9"/>
        <v>193.74</v>
      </c>
      <c r="CK6" s="32" t="str">
        <f>IF(CK7="","",IF(CK7="-","【-】","【"&amp;SUBSTITUTE(TEXT(CK7,"#,##0.00"),"-","△")&amp;"】"))</f>
        <v>【142.28】</v>
      </c>
      <c r="CL6" s="33" t="str">
        <f>IF(CL7="",NA(),CL7)</f>
        <v>-</v>
      </c>
      <c r="CM6" s="33" t="str">
        <f t="shared" ref="CM6:CU6" si="10">IF(CM7="",NA(),CM7)</f>
        <v>-</v>
      </c>
      <c r="CN6" s="33" t="str">
        <f t="shared" si="10"/>
        <v>-</v>
      </c>
      <c r="CO6" s="33">
        <f t="shared" si="10"/>
        <v>1529.73</v>
      </c>
      <c r="CP6" s="33">
        <f t="shared" si="10"/>
        <v>1478</v>
      </c>
      <c r="CQ6" s="33" t="str">
        <f t="shared" si="10"/>
        <v>-</v>
      </c>
      <c r="CR6" s="33" t="str">
        <f t="shared" si="10"/>
        <v>-</v>
      </c>
      <c r="CS6" s="33">
        <f t="shared" si="10"/>
        <v>65.31</v>
      </c>
      <c r="CT6" s="33">
        <f t="shared" si="10"/>
        <v>62.09</v>
      </c>
      <c r="CU6" s="33">
        <f t="shared" si="10"/>
        <v>62.23</v>
      </c>
      <c r="CV6" s="32" t="str">
        <f>IF(CV7="","",IF(CV7="-","【-】","【"&amp;SUBSTITUTE(TEXT(CV7,"#,##0.00"),"-","△")&amp;"】"))</f>
        <v>【60.35】</v>
      </c>
      <c r="CW6" s="33" t="str">
        <f>IF(CW7="",NA(),CW7)</f>
        <v>-</v>
      </c>
      <c r="CX6" s="33" t="str">
        <f t="shared" ref="CX6:DF6" si="11">IF(CX7="",NA(),CX7)</f>
        <v>-</v>
      </c>
      <c r="CY6" s="33">
        <f t="shared" si="11"/>
        <v>65.790000000000006</v>
      </c>
      <c r="CZ6" s="33">
        <f t="shared" si="11"/>
        <v>66.739999999999995</v>
      </c>
      <c r="DA6" s="33">
        <f t="shared" si="11"/>
        <v>67.87</v>
      </c>
      <c r="DB6" s="33" t="str">
        <f t="shared" si="11"/>
        <v>-</v>
      </c>
      <c r="DC6" s="33" t="str">
        <f t="shared" si="11"/>
        <v>-</v>
      </c>
      <c r="DD6" s="33">
        <f t="shared" si="11"/>
        <v>87.07</v>
      </c>
      <c r="DE6" s="33">
        <f t="shared" si="11"/>
        <v>86.88</v>
      </c>
      <c r="DF6" s="33">
        <f t="shared" si="11"/>
        <v>86.56</v>
      </c>
      <c r="DG6" s="32" t="str">
        <f>IF(DG7="","",IF(DG7="-","【-】","【"&amp;SUBSTITUTE(TEXT(DG7,"#,##0.00"),"-","△")&amp;"】"))</f>
        <v>【94.57】</v>
      </c>
      <c r="DH6" s="33" t="str">
        <f>IF(DH7="",NA(),DH7)</f>
        <v>-</v>
      </c>
      <c r="DI6" s="33" t="str">
        <f t="shared" ref="DI6:DQ6" si="12">IF(DI7="",NA(),DI7)</f>
        <v>-</v>
      </c>
      <c r="DJ6" s="33">
        <f t="shared" si="12"/>
        <v>1.6</v>
      </c>
      <c r="DK6" s="33">
        <f t="shared" si="12"/>
        <v>2.92</v>
      </c>
      <c r="DL6" s="33">
        <f t="shared" si="12"/>
        <v>15.81</v>
      </c>
      <c r="DM6" s="33" t="str">
        <f t="shared" si="12"/>
        <v>-</v>
      </c>
      <c r="DN6" s="33" t="str">
        <f t="shared" si="12"/>
        <v>-</v>
      </c>
      <c r="DO6" s="33">
        <f t="shared" si="12"/>
        <v>8.3000000000000007</v>
      </c>
      <c r="DP6" s="33">
        <f t="shared" si="12"/>
        <v>9.52</v>
      </c>
      <c r="DQ6" s="33">
        <f t="shared" si="12"/>
        <v>15.82</v>
      </c>
      <c r="DR6" s="32" t="str">
        <f>IF(DR7="","",IF(DR7="-","【-】","【"&amp;SUBSTITUTE(TEXT(DR7,"#,##0.00"),"-","△")&amp;"】"))</f>
        <v>【36.27】</v>
      </c>
      <c r="DS6" s="33" t="str">
        <f>IF(DS7="",NA(),DS7)</f>
        <v>-</v>
      </c>
      <c r="DT6" s="33" t="str">
        <f t="shared" ref="DT6:EB6" si="13">IF(DT7="",NA(),DT7)</f>
        <v>-</v>
      </c>
      <c r="DU6" s="32">
        <f t="shared" si="13"/>
        <v>0</v>
      </c>
      <c r="DV6" s="32">
        <f t="shared" si="13"/>
        <v>0</v>
      </c>
      <c r="DW6" s="32">
        <f t="shared" si="13"/>
        <v>0</v>
      </c>
      <c r="DX6" s="33" t="str">
        <f t="shared" si="13"/>
        <v>-</v>
      </c>
      <c r="DY6" s="33" t="str">
        <f t="shared" si="13"/>
        <v>-</v>
      </c>
      <c r="DZ6" s="33">
        <f t="shared" si="13"/>
        <v>0.01</v>
      </c>
      <c r="EA6" s="33">
        <f t="shared" si="13"/>
        <v>0.01</v>
      </c>
      <c r="EB6" s="33">
        <f t="shared" si="13"/>
        <v>0.01</v>
      </c>
      <c r="EC6" s="32" t="str">
        <f>IF(EC7="","",IF(EC7="-","【-】","【"&amp;SUBSTITUTE(TEXT(EC7,"#,##0.00"),"-","△")&amp;"】"))</f>
        <v>【4.35】</v>
      </c>
      <c r="ED6" s="33" t="str">
        <f>IF(ED7="",NA(),ED7)</f>
        <v>-</v>
      </c>
      <c r="EE6" s="33" t="str">
        <f t="shared" ref="EE6:EM6" si="14">IF(EE7="",NA(),EE7)</f>
        <v>-</v>
      </c>
      <c r="EF6" s="32">
        <f t="shared" si="14"/>
        <v>0</v>
      </c>
      <c r="EG6" s="32">
        <f t="shared" si="14"/>
        <v>0</v>
      </c>
      <c r="EH6" s="32">
        <f t="shared" si="14"/>
        <v>0</v>
      </c>
      <c r="EI6" s="33" t="str">
        <f t="shared" si="14"/>
        <v>-</v>
      </c>
      <c r="EJ6" s="33" t="str">
        <f t="shared" si="14"/>
        <v>-</v>
      </c>
      <c r="EK6" s="33">
        <f t="shared" si="14"/>
        <v>0.04</v>
      </c>
      <c r="EL6" s="33">
        <f t="shared" si="14"/>
        <v>0.06</v>
      </c>
      <c r="EM6" s="33">
        <f t="shared" si="14"/>
        <v>0.04</v>
      </c>
      <c r="EN6" s="32" t="str">
        <f>IF(EN7="","",IF(EN7="-","【-】","【"&amp;SUBSTITUTE(TEXT(EN7,"#,##0.00"),"-","△")&amp;"】"))</f>
        <v>【0.17】</v>
      </c>
    </row>
    <row r="7" spans="1:147" s="34" customFormat="1">
      <c r="A7" s="26"/>
      <c r="B7" s="35">
        <v>2014</v>
      </c>
      <c r="C7" s="35">
        <v>52035</v>
      </c>
      <c r="D7" s="35">
        <v>46</v>
      </c>
      <c r="E7" s="35">
        <v>17</v>
      </c>
      <c r="F7" s="35">
        <v>1</v>
      </c>
      <c r="G7" s="35">
        <v>0</v>
      </c>
      <c r="H7" s="35" t="s">
        <v>96</v>
      </c>
      <c r="I7" s="35" t="s">
        <v>97</v>
      </c>
      <c r="J7" s="35" t="s">
        <v>98</v>
      </c>
      <c r="K7" s="35" t="s">
        <v>99</v>
      </c>
      <c r="L7" s="35" t="s">
        <v>100</v>
      </c>
      <c r="M7" s="36" t="s">
        <v>101</v>
      </c>
      <c r="N7" s="36">
        <v>42.38</v>
      </c>
      <c r="O7" s="36">
        <v>47.97</v>
      </c>
      <c r="P7" s="36">
        <v>94.79</v>
      </c>
      <c r="Q7" s="36">
        <v>3121</v>
      </c>
      <c r="R7" s="36">
        <v>95939</v>
      </c>
      <c r="S7" s="36">
        <v>692.8</v>
      </c>
      <c r="T7" s="36">
        <v>138.47999999999999</v>
      </c>
      <c r="U7" s="36">
        <v>45659</v>
      </c>
      <c r="V7" s="36">
        <v>18.53</v>
      </c>
      <c r="W7" s="36">
        <v>2464.06</v>
      </c>
      <c r="X7" s="36" t="s">
        <v>101</v>
      </c>
      <c r="Y7" s="36" t="s">
        <v>101</v>
      </c>
      <c r="Z7" s="36">
        <v>100.7</v>
      </c>
      <c r="AA7" s="36">
        <v>102.32</v>
      </c>
      <c r="AB7" s="36">
        <v>104.99</v>
      </c>
      <c r="AC7" s="36" t="s">
        <v>101</v>
      </c>
      <c r="AD7" s="36" t="s">
        <v>101</v>
      </c>
      <c r="AE7" s="36">
        <v>101.61</v>
      </c>
      <c r="AF7" s="36">
        <v>104.97</v>
      </c>
      <c r="AG7" s="36">
        <v>106.59</v>
      </c>
      <c r="AH7" s="36">
        <v>107.74</v>
      </c>
      <c r="AI7" s="36" t="s">
        <v>101</v>
      </c>
      <c r="AJ7" s="36" t="s">
        <v>101</v>
      </c>
      <c r="AK7" s="36">
        <v>0</v>
      </c>
      <c r="AL7" s="36">
        <v>0</v>
      </c>
      <c r="AM7" s="36">
        <v>0</v>
      </c>
      <c r="AN7" s="36" t="s">
        <v>101</v>
      </c>
      <c r="AO7" s="36" t="s">
        <v>101</v>
      </c>
      <c r="AP7" s="36">
        <v>51.83</v>
      </c>
      <c r="AQ7" s="36">
        <v>52.88</v>
      </c>
      <c r="AR7" s="36">
        <v>23.51</v>
      </c>
      <c r="AS7" s="36">
        <v>4.71</v>
      </c>
      <c r="AT7" s="36" t="s">
        <v>101</v>
      </c>
      <c r="AU7" s="36" t="s">
        <v>101</v>
      </c>
      <c r="AV7" s="36">
        <v>126.13</v>
      </c>
      <c r="AW7" s="36">
        <v>302.08</v>
      </c>
      <c r="AX7" s="36">
        <v>35.97</v>
      </c>
      <c r="AY7" s="36" t="s">
        <v>101</v>
      </c>
      <c r="AZ7" s="36" t="s">
        <v>101</v>
      </c>
      <c r="BA7" s="36">
        <v>231.37</v>
      </c>
      <c r="BB7" s="36">
        <v>539.27</v>
      </c>
      <c r="BC7" s="36">
        <v>57.3</v>
      </c>
      <c r="BD7" s="36">
        <v>56.46</v>
      </c>
      <c r="BE7" s="36" t="s">
        <v>101</v>
      </c>
      <c r="BF7" s="36" t="s">
        <v>101</v>
      </c>
      <c r="BG7" s="36">
        <v>1216.26</v>
      </c>
      <c r="BH7" s="36">
        <v>881.46</v>
      </c>
      <c r="BI7" s="36">
        <v>1260.23</v>
      </c>
      <c r="BJ7" s="36" t="s">
        <v>101</v>
      </c>
      <c r="BK7" s="36" t="s">
        <v>101</v>
      </c>
      <c r="BL7" s="36">
        <v>1189.0999999999999</v>
      </c>
      <c r="BM7" s="36">
        <v>1115.1099999999999</v>
      </c>
      <c r="BN7" s="36">
        <v>1010.51</v>
      </c>
      <c r="BO7" s="36">
        <v>776.35</v>
      </c>
      <c r="BP7" s="36" t="s">
        <v>101</v>
      </c>
      <c r="BQ7" s="36" t="s">
        <v>101</v>
      </c>
      <c r="BR7" s="36">
        <v>69.84</v>
      </c>
      <c r="BS7" s="36">
        <v>73.06</v>
      </c>
      <c r="BT7" s="36">
        <v>115.55</v>
      </c>
      <c r="BU7" s="36" t="s">
        <v>101</v>
      </c>
      <c r="BV7" s="36" t="s">
        <v>101</v>
      </c>
      <c r="BW7" s="36">
        <v>78.78</v>
      </c>
      <c r="BX7" s="36">
        <v>79.540000000000006</v>
      </c>
      <c r="BY7" s="36">
        <v>83</v>
      </c>
      <c r="BZ7" s="36">
        <v>96.57</v>
      </c>
      <c r="CA7" s="36" t="s">
        <v>101</v>
      </c>
      <c r="CB7" s="36" t="s">
        <v>101</v>
      </c>
      <c r="CC7" s="36">
        <v>233.73</v>
      </c>
      <c r="CD7" s="36">
        <v>223.2</v>
      </c>
      <c r="CE7" s="36">
        <v>141.09</v>
      </c>
      <c r="CF7" s="36" t="s">
        <v>101</v>
      </c>
      <c r="CG7" s="36" t="s">
        <v>101</v>
      </c>
      <c r="CH7" s="36">
        <v>199.32</v>
      </c>
      <c r="CI7" s="36">
        <v>199.36</v>
      </c>
      <c r="CJ7" s="36">
        <v>193.74</v>
      </c>
      <c r="CK7" s="36">
        <v>142.28</v>
      </c>
      <c r="CL7" s="36" t="s">
        <v>101</v>
      </c>
      <c r="CM7" s="36" t="s">
        <v>101</v>
      </c>
      <c r="CN7" s="36" t="s">
        <v>101</v>
      </c>
      <c r="CO7" s="36">
        <v>1529.73</v>
      </c>
      <c r="CP7" s="36">
        <v>1478</v>
      </c>
      <c r="CQ7" s="36" t="s">
        <v>101</v>
      </c>
      <c r="CR7" s="36" t="s">
        <v>101</v>
      </c>
      <c r="CS7" s="36">
        <v>65.31</v>
      </c>
      <c r="CT7" s="36">
        <v>62.09</v>
      </c>
      <c r="CU7" s="36">
        <v>62.23</v>
      </c>
      <c r="CV7" s="36">
        <v>60.35</v>
      </c>
      <c r="CW7" s="36" t="s">
        <v>101</v>
      </c>
      <c r="CX7" s="36" t="s">
        <v>101</v>
      </c>
      <c r="CY7" s="36">
        <v>65.790000000000006</v>
      </c>
      <c r="CZ7" s="36">
        <v>66.739999999999995</v>
      </c>
      <c r="DA7" s="36">
        <v>67.87</v>
      </c>
      <c r="DB7" s="36" t="s">
        <v>101</v>
      </c>
      <c r="DC7" s="36" t="s">
        <v>101</v>
      </c>
      <c r="DD7" s="36">
        <v>87.07</v>
      </c>
      <c r="DE7" s="36">
        <v>86.88</v>
      </c>
      <c r="DF7" s="36">
        <v>86.56</v>
      </c>
      <c r="DG7" s="36">
        <v>94.57</v>
      </c>
      <c r="DH7" s="36" t="s">
        <v>101</v>
      </c>
      <c r="DI7" s="36" t="s">
        <v>101</v>
      </c>
      <c r="DJ7" s="36">
        <v>1.6</v>
      </c>
      <c r="DK7" s="36">
        <v>2.92</v>
      </c>
      <c r="DL7" s="36">
        <v>15.81</v>
      </c>
      <c r="DM7" s="36" t="s">
        <v>101</v>
      </c>
      <c r="DN7" s="36" t="s">
        <v>101</v>
      </c>
      <c r="DO7" s="36">
        <v>8.3000000000000007</v>
      </c>
      <c r="DP7" s="36">
        <v>9.52</v>
      </c>
      <c r="DQ7" s="36">
        <v>15.82</v>
      </c>
      <c r="DR7" s="36">
        <v>36.270000000000003</v>
      </c>
      <c r="DS7" s="36" t="s">
        <v>101</v>
      </c>
      <c r="DT7" s="36" t="s">
        <v>101</v>
      </c>
      <c r="DU7" s="36">
        <v>0</v>
      </c>
      <c r="DV7" s="36">
        <v>0</v>
      </c>
      <c r="DW7" s="36">
        <v>0</v>
      </c>
      <c r="DX7" s="36" t="s">
        <v>101</v>
      </c>
      <c r="DY7" s="36" t="s">
        <v>101</v>
      </c>
      <c r="DZ7" s="36">
        <v>0.01</v>
      </c>
      <c r="EA7" s="36">
        <v>0.01</v>
      </c>
      <c r="EB7" s="36">
        <v>0.01</v>
      </c>
      <c r="EC7" s="36">
        <v>4.3499999999999996</v>
      </c>
      <c r="ED7" s="36" t="s">
        <v>101</v>
      </c>
      <c r="EE7" s="36" t="s">
        <v>101</v>
      </c>
      <c r="EF7" s="36">
        <v>0</v>
      </c>
      <c r="EG7" s="36">
        <v>0</v>
      </c>
      <c r="EH7" s="36">
        <v>0</v>
      </c>
      <c r="EI7" s="36" t="s">
        <v>101</v>
      </c>
      <c r="EJ7" s="36" t="s">
        <v>101</v>
      </c>
      <c r="EK7" s="36">
        <v>0.04</v>
      </c>
      <c r="EL7" s="36">
        <v>0.06</v>
      </c>
      <c r="EM7" s="36">
        <v>0.04</v>
      </c>
      <c r="EN7" s="36">
        <v>0.17</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2016-02-03T07:42:51Z</dcterms:created>
  <dcterms:modified xsi:type="dcterms:W3CDTF">2016-02-25T00:04:02Z</dcterms:modified>
  <cp:category/>
</cp:coreProperties>
</file>