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<sst xmlns="http://schemas.openxmlformats.org/spreadsheetml/2006/main" count="221" uniqueCount="111">
  <si>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</si>
  <si>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</si>
  <si>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</si>
  <si>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</si>
  <si>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</si>
  <si>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</si>
  <si>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</si>
  <si>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</si>
  <si>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</si>
  <si>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</si>
  <si>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</si>
  <si>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</si>
  <si>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</si>
  <si>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</si>
  <si>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</si>
  <si>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</si>
  <si>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</si>
  <si>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</si>
  <si>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</si>
  <si>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</si>
  <si>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</si>
  <si>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</si>
  <si>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</si>
  <si>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</si>
  <si>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</si>
  <si>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</si>
  <si>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</si>
  <si>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</si>
  <si>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</si>
  <si>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</si>
  <si>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</si>
  <si>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</si>
  <si>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</si>
  <si>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</si>
  <si>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</si>
  <si>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</si>
  <si>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</si>
  <si>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</si>
  <si>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</si>
  <si>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</si>
  <si>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</si>
  <si>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</si>
  <si>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</si>
  <si>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</si>
  <si>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</si>
  <si>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</si>
  <si>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</si>
  <si>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</si>
  <si>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</si>
  <si>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</si>
  <si>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</si>
  <si>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</si>
  <si>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</si>
  <si>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</si>
  <si>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</si>
  <si>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</si>
  <si>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</si>
  <si>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</si>
  <si>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</si>
  <si>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</si>
  <si>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</si>
  <si>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</si>
  <si>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</si>
  <si>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</si>
  <si>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</si>
  <si>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</si>
  <si>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</si>
  <si>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</si>
  <si>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</si>
  <si>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</si>
  <si>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</si>
  <si>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</si>
  <si>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</si>
  <si>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</si>
  <si>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</si>
  <si>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</si>
  <si>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</si>
  <si>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</si>
  <si>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</si>
  <si>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</si>
  <si>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</si>
  <si>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</si>
  <si>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</si>
  <si>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</si>
  <si>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</si>
  <si>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</si>
  <si>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</si>
  <si>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</si>
  <si>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</si>
  <si>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</si>
  <si>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</si>
  <si>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</si>
  <si>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</si>
  <si>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</si>
  <si>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</si>
  <si>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</si>
  <si>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大館市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</si>
  <si>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</si>
  <si>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</si>
  <si>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</si>
  <si>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</si>
  <si>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</si>
  <si>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</si>
  <si>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</si>
  <si>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</si>
  <si>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</si>
  <si>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</si>
  <si>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</si>
  <si>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平成22年度より、新たに十二所北地区・独鈷中野地区（一部）の農業集落排水施設の供用開始により維持管理費と地方公債費償還金が増加したことにより収益的収支比率が低くなる傾向にある。
 平成23年度より独鈷中野地区が本稼働し施設維持管理費の増加により平成23年度には落ち込みが見られるが、新規加入の増加により経費回収率は徐々に回復傾向。
 施設利用率が上がらない要因として、施設設計時の計画人口の設定より予想以上に人口減少が進んでいるためである。
 水洗化率微増の要因について、十二所北地区・独鈷中野地区内の新規加入者による微増に加え、処理区域内の人口減少により、水洗便所設置済人口の減少割合に対し処理区域内人口の減少割合が大きいことである。
 農業集落排水地区において、高齢者の割合が比較的多く新規加入が進まない中、人口減少などで使用料収入だけでは賄いきれない状況にあることから、一般会計の繰出金を繰入れているが、一般財源の使用用途の公平性を保つよう汚水に係る分に留める。
 更なる使用料・受益者分担金等の滞納対策強化、水洗化率の向上対策、維持管理費コスト削減の実施、経常経費の徹底した削減に努め、効率的な資金管理を図る。
</t>
    <phoneticPr fontId="4"/>
  </si>
  <si>
    <t xml:space="preserve"> 農業集落排水処理施設について、供用開始から20年を経過し老朽化が目立つ施設もあり、処理能力の低下や機器関係の故障により水質処理が困難になる可能性が想定されます。今後は改修工事の検討が必要とされる中、平成28年度より機能保全構想策定を行い各施設の改修時期・工事費等を検討及び公共下水道への統合も検討し、財政的に負担が少ない工事方法を図る。</t>
    <phoneticPr fontId="4"/>
  </si>
  <si>
    <t>　使用料等の滞納対策強化、水洗化率の向上、維持管理費コスト削減により経常経費の徹底した削減に努め、老朽化した施設の改修工事及び公共下水道への統合を検討し、財政的に負担が少ない工事方法を図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</si>
</sst>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formatCode="#,##0.00;&quot;△&quot;#,##0.00">
                  <c:v>0</c:v>
                </c:pt>
                <c:pt idx="1">
                  <c:v>0.05</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100791808"/>
        <c:axId val="100793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100791808"/>
        <c:axId val="100793728"/>
      </c:lineChart>
      <c:dateAx>
        <c:axId val="100791808"/>
        <c:scaling>
          <c:orientation val="minMax"/>
        </c:scaling>
        <c:delete val="1"/>
        <c:axPos val="b"/>
        <c:numFmt formatCode="ge" sourceLinked="1"/>
        <c:majorTickMark val="none"/>
        <c:minorTickMark val="none"/>
        <c:tickLblPos val="none"/>
        <c:crossAx val="100793728"/>
        <c:crosses val="autoZero"/>
        <c:auto val="1"/>
        <c:lblOffset val="100"/>
        <c:baseTimeUnit val="years"/>
      </c:dateAx>
      <c:valAx>
        <c:axId val="1007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91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45.8</c:v>
                </c:pt>
                <c:pt idx="1">
                  <c:v>47.33</c:v>
                </c:pt>
                <c:pt idx="2">
                  <c:v>46.19</c:v>
                </c:pt>
                <c:pt idx="3">
                  <c:v>45.91</c:v>
                </c:pt>
                <c:pt idx="4">
                  <c:v>44.25</c:v>
                </c:pt>
              </c:numCache>
            </c:numRef>
          </c:val>
        </c:ser>
        <c:dLbls>
          <c:showLegendKey val="0"/>
          <c:showVal val="0"/>
          <c:showCatName val="0"/>
          <c:showSerName val="0"/>
          <c:showPercent val="0"/>
          <c:showBubbleSize val="0"/>
        </c:dLbls>
        <c:gapWidth val="150"/>
        <c:axId val="110307200"/>
        <c:axId val="11032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110307200"/>
        <c:axId val="110325760"/>
      </c:lineChart>
      <c:dateAx>
        <c:axId val="110307200"/>
        <c:scaling>
          <c:orientation val="minMax"/>
        </c:scaling>
        <c:delete val="1"/>
        <c:axPos val="b"/>
        <c:numFmt formatCode="ge" sourceLinked="1"/>
        <c:majorTickMark val="none"/>
        <c:minorTickMark val="none"/>
        <c:tickLblPos val="none"/>
        <c:crossAx val="110325760"/>
        <c:crosses val="autoZero"/>
        <c:auto val="1"/>
        <c:lblOffset val="100"/>
        <c:baseTimeUnit val="years"/>
      </c:dateAx>
      <c:valAx>
        <c:axId val="11032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30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79.73</c:v>
                </c:pt>
                <c:pt idx="1">
                  <c:v>84.1</c:v>
                </c:pt>
                <c:pt idx="2">
                  <c:v>85.64</c:v>
                </c:pt>
                <c:pt idx="3">
                  <c:v>86.97</c:v>
                </c:pt>
                <c:pt idx="4">
                  <c:v>88.29</c:v>
                </c:pt>
              </c:numCache>
            </c:numRef>
          </c:val>
        </c:ser>
        <c:dLbls>
          <c:showLegendKey val="0"/>
          <c:showVal val="0"/>
          <c:showCatName val="0"/>
          <c:showSerName val="0"/>
          <c:showPercent val="0"/>
          <c:showBubbleSize val="0"/>
        </c:dLbls>
        <c:gapWidth val="150"/>
        <c:axId val="110630400"/>
        <c:axId val="11063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110630400"/>
        <c:axId val="110632320"/>
      </c:lineChart>
      <c:dateAx>
        <c:axId val="110630400"/>
        <c:scaling>
          <c:orientation val="minMax"/>
        </c:scaling>
        <c:delete val="1"/>
        <c:axPos val="b"/>
        <c:numFmt formatCode="ge" sourceLinked="1"/>
        <c:majorTickMark val="none"/>
        <c:minorTickMark val="none"/>
        <c:tickLblPos val="none"/>
        <c:crossAx val="110632320"/>
        <c:crosses val="autoZero"/>
        <c:auto val="1"/>
        <c:lblOffset val="100"/>
        <c:baseTimeUnit val="years"/>
      </c:dateAx>
      <c:valAx>
        <c:axId val="11063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63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78.61</c:v>
                </c:pt>
                <c:pt idx="1">
                  <c:v>75.599999999999994</c:v>
                </c:pt>
                <c:pt idx="2">
                  <c:v>72.150000000000006</c:v>
                </c:pt>
                <c:pt idx="3">
                  <c:v>69.47</c:v>
                </c:pt>
                <c:pt idx="4">
                  <c:v>65.63</c:v>
                </c:pt>
              </c:numCache>
            </c:numRef>
          </c:val>
        </c:ser>
        <c:dLbls>
          <c:showLegendKey val="0"/>
          <c:showVal val="0"/>
          <c:showCatName val="0"/>
          <c:showSerName val="0"/>
          <c:showPercent val="0"/>
          <c:showBubbleSize val="0"/>
        </c:dLbls>
        <c:gapWidth val="150"/>
        <c:axId val="101098624"/>
        <c:axId val="101100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098624"/>
        <c:axId val="101100544"/>
      </c:lineChart>
      <c:dateAx>
        <c:axId val="101098624"/>
        <c:scaling>
          <c:orientation val="minMax"/>
        </c:scaling>
        <c:delete val="1"/>
        <c:axPos val="b"/>
        <c:numFmt formatCode="ge" sourceLinked="1"/>
        <c:majorTickMark val="none"/>
        <c:minorTickMark val="none"/>
        <c:tickLblPos val="none"/>
        <c:crossAx val="101100544"/>
        <c:crosses val="autoZero"/>
        <c:auto val="1"/>
        <c:lblOffset val="100"/>
        <c:baseTimeUnit val="years"/>
      </c:dateAx>
      <c:valAx>
        <c:axId val="10110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098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682240"/>
        <c:axId val="104684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682240"/>
        <c:axId val="104684160"/>
      </c:lineChart>
      <c:dateAx>
        <c:axId val="104682240"/>
        <c:scaling>
          <c:orientation val="minMax"/>
        </c:scaling>
        <c:delete val="1"/>
        <c:axPos val="b"/>
        <c:numFmt formatCode="ge" sourceLinked="1"/>
        <c:majorTickMark val="none"/>
        <c:minorTickMark val="none"/>
        <c:tickLblPos val="none"/>
        <c:crossAx val="104684160"/>
        <c:crosses val="autoZero"/>
        <c:auto val="1"/>
        <c:lblOffset val="100"/>
        <c:baseTimeUnit val="years"/>
      </c:dateAx>
      <c:valAx>
        <c:axId val="104684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8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722816"/>
        <c:axId val="10472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722816"/>
        <c:axId val="104724736"/>
      </c:lineChart>
      <c:dateAx>
        <c:axId val="104722816"/>
        <c:scaling>
          <c:orientation val="minMax"/>
        </c:scaling>
        <c:delete val="1"/>
        <c:axPos val="b"/>
        <c:numFmt formatCode="ge" sourceLinked="1"/>
        <c:majorTickMark val="none"/>
        <c:minorTickMark val="none"/>
        <c:tickLblPos val="none"/>
        <c:crossAx val="104724736"/>
        <c:crosses val="autoZero"/>
        <c:auto val="1"/>
        <c:lblOffset val="100"/>
        <c:baseTimeUnit val="years"/>
      </c:dateAx>
      <c:valAx>
        <c:axId val="10472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72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768256"/>
        <c:axId val="104770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768256"/>
        <c:axId val="104770176"/>
      </c:lineChart>
      <c:dateAx>
        <c:axId val="104768256"/>
        <c:scaling>
          <c:orientation val="minMax"/>
        </c:scaling>
        <c:delete val="1"/>
        <c:axPos val="b"/>
        <c:numFmt formatCode="ge" sourceLinked="1"/>
        <c:majorTickMark val="none"/>
        <c:minorTickMark val="none"/>
        <c:tickLblPos val="none"/>
        <c:crossAx val="104770176"/>
        <c:crosses val="autoZero"/>
        <c:auto val="1"/>
        <c:lblOffset val="100"/>
        <c:baseTimeUnit val="years"/>
      </c:dateAx>
      <c:valAx>
        <c:axId val="10477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76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808832"/>
        <c:axId val="104810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808832"/>
        <c:axId val="104810752"/>
      </c:lineChart>
      <c:dateAx>
        <c:axId val="104808832"/>
        <c:scaling>
          <c:orientation val="minMax"/>
        </c:scaling>
        <c:delete val="1"/>
        <c:axPos val="b"/>
        <c:numFmt formatCode="ge" sourceLinked="1"/>
        <c:majorTickMark val="none"/>
        <c:minorTickMark val="none"/>
        <c:tickLblPos val="none"/>
        <c:crossAx val="104810752"/>
        <c:crosses val="autoZero"/>
        <c:auto val="1"/>
        <c:lblOffset val="100"/>
        <c:baseTimeUnit val="years"/>
      </c:dateAx>
      <c:valAx>
        <c:axId val="104810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0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2148.67</c:v>
                </c:pt>
                <c:pt idx="1">
                  <c:v>1972.37</c:v>
                </c:pt>
                <c:pt idx="2">
                  <c:v>1867.14</c:v>
                </c:pt>
                <c:pt idx="3">
                  <c:v>2237.23</c:v>
                </c:pt>
                <c:pt idx="4">
                  <c:v>2060.9499999999998</c:v>
                </c:pt>
              </c:numCache>
            </c:numRef>
          </c:val>
        </c:ser>
        <c:dLbls>
          <c:showLegendKey val="0"/>
          <c:showVal val="0"/>
          <c:showCatName val="0"/>
          <c:showSerName val="0"/>
          <c:showPercent val="0"/>
          <c:showBubbleSize val="0"/>
        </c:dLbls>
        <c:gapWidth val="150"/>
        <c:axId val="104849408"/>
        <c:axId val="104851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104849408"/>
        <c:axId val="104851328"/>
      </c:lineChart>
      <c:dateAx>
        <c:axId val="104849408"/>
        <c:scaling>
          <c:orientation val="minMax"/>
        </c:scaling>
        <c:delete val="1"/>
        <c:axPos val="b"/>
        <c:numFmt formatCode="ge" sourceLinked="1"/>
        <c:majorTickMark val="none"/>
        <c:minorTickMark val="none"/>
        <c:tickLblPos val="none"/>
        <c:crossAx val="104851328"/>
        <c:crosses val="autoZero"/>
        <c:auto val="1"/>
        <c:lblOffset val="100"/>
        <c:baseTimeUnit val="years"/>
      </c:dateAx>
      <c:valAx>
        <c:axId val="10485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4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46.09</c:v>
                </c:pt>
                <c:pt idx="1">
                  <c:v>44.21</c:v>
                </c:pt>
                <c:pt idx="2">
                  <c:v>46.16</c:v>
                </c:pt>
                <c:pt idx="3">
                  <c:v>45.97</c:v>
                </c:pt>
                <c:pt idx="4">
                  <c:v>46.22</c:v>
                </c:pt>
              </c:numCache>
            </c:numRef>
          </c:val>
        </c:ser>
        <c:dLbls>
          <c:showLegendKey val="0"/>
          <c:showVal val="0"/>
          <c:showCatName val="0"/>
          <c:showSerName val="0"/>
          <c:showPercent val="0"/>
          <c:showBubbleSize val="0"/>
        </c:dLbls>
        <c:gapWidth val="150"/>
        <c:axId val="104889728"/>
        <c:axId val="10489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104889728"/>
        <c:axId val="104896000"/>
      </c:lineChart>
      <c:dateAx>
        <c:axId val="104889728"/>
        <c:scaling>
          <c:orientation val="minMax"/>
        </c:scaling>
        <c:delete val="1"/>
        <c:axPos val="b"/>
        <c:numFmt formatCode="ge" sourceLinked="1"/>
        <c:majorTickMark val="none"/>
        <c:minorTickMark val="none"/>
        <c:tickLblPos val="none"/>
        <c:crossAx val="104896000"/>
        <c:crosses val="autoZero"/>
        <c:auto val="1"/>
        <c:lblOffset val="100"/>
        <c:baseTimeUnit val="years"/>
      </c:dateAx>
      <c:valAx>
        <c:axId val="10489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89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297.39</c:v>
                </c:pt>
                <c:pt idx="1">
                  <c:v>302.42</c:v>
                </c:pt>
                <c:pt idx="2">
                  <c:v>304.51</c:v>
                </c:pt>
                <c:pt idx="3">
                  <c:v>302.08999999999997</c:v>
                </c:pt>
                <c:pt idx="4">
                  <c:v>322.29000000000002</c:v>
                </c:pt>
              </c:numCache>
            </c:numRef>
          </c:val>
        </c:ser>
        <c:dLbls>
          <c:showLegendKey val="0"/>
          <c:showVal val="0"/>
          <c:showCatName val="0"/>
          <c:showSerName val="0"/>
          <c:showPercent val="0"/>
          <c:showBubbleSize val="0"/>
        </c:dLbls>
        <c:gapWidth val="150"/>
        <c:axId val="104917632"/>
        <c:axId val="11029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04917632"/>
        <c:axId val="110297856"/>
      </c:lineChart>
      <c:dateAx>
        <c:axId val="104917632"/>
        <c:scaling>
          <c:orientation val="minMax"/>
        </c:scaling>
        <c:delete val="1"/>
        <c:axPos val="b"/>
        <c:numFmt formatCode="ge" sourceLinked="1"/>
        <c:majorTickMark val="none"/>
        <c:minorTickMark val="none"/>
        <c:tickLblPos val="none"/>
        <c:crossAx val="110297856"/>
        <c:crosses val="autoZero"/>
        <c:auto val="1"/>
        <c:lblOffset val="100"/>
        <c:baseTimeUnit val="years"/>
      </c:dateAx>
      <c:valAx>
        <c:axId val="11029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91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大館市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76769</v>
      </c>
      <c r="AM8" s="64"/>
      <c r="AN8" s="64"/>
      <c r="AO8" s="64"/>
      <c r="AP8" s="64"/>
      <c r="AQ8" s="64"/>
      <c r="AR8" s="64"/>
      <c r="AS8" s="64"/>
      <c r="AT8" s="63">
        <f>データ!S6</f>
        <v>913.22</v>
      </c>
      <c r="AU8" s="63"/>
      <c r="AV8" s="63"/>
      <c r="AW8" s="63"/>
      <c r="AX8" s="63"/>
      <c r="AY8" s="63"/>
      <c r="AZ8" s="63"/>
      <c r="BA8" s="63"/>
      <c r="BB8" s="63">
        <f>データ!T6</f>
        <v>84.06</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9.82</v>
      </c>
      <c r="Q10" s="63"/>
      <c r="R10" s="63"/>
      <c r="S10" s="63"/>
      <c r="T10" s="63"/>
      <c r="U10" s="63"/>
      <c r="V10" s="63"/>
      <c r="W10" s="63">
        <f>データ!P6</f>
        <v>100</v>
      </c>
      <c r="X10" s="63"/>
      <c r="Y10" s="63"/>
      <c r="Z10" s="63"/>
      <c r="AA10" s="63"/>
      <c r="AB10" s="63"/>
      <c r="AC10" s="63"/>
      <c r="AD10" s="64">
        <f>データ!Q6</f>
        <v>3132</v>
      </c>
      <c r="AE10" s="64"/>
      <c r="AF10" s="64"/>
      <c r="AG10" s="64"/>
      <c r="AH10" s="64"/>
      <c r="AI10" s="64"/>
      <c r="AJ10" s="64"/>
      <c r="AK10" s="2"/>
      <c r="AL10" s="64">
        <f>データ!U6</f>
        <v>7480</v>
      </c>
      <c r="AM10" s="64"/>
      <c r="AN10" s="64"/>
      <c r="AO10" s="64"/>
      <c r="AP10" s="64"/>
      <c r="AQ10" s="64"/>
      <c r="AR10" s="64"/>
      <c r="AS10" s="64"/>
      <c r="AT10" s="63">
        <f>データ!V6</f>
        <v>4.63</v>
      </c>
      <c r="AU10" s="63"/>
      <c r="AV10" s="63"/>
      <c r="AW10" s="63"/>
      <c r="AX10" s="63"/>
      <c r="AY10" s="63"/>
      <c r="AZ10" s="63"/>
      <c r="BA10" s="63"/>
      <c r="BB10" s="63">
        <f>データ!W6</f>
        <v>1615.55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52043</v>
      </c>
      <c r="D6" s="31">
        <f t="shared" si="3"/>
        <v>47</v>
      </c>
      <c r="E6" s="31">
        <f t="shared" si="3"/>
        <v>17</v>
      </c>
      <c r="F6" s="31">
        <f t="shared" si="3"/>
        <v>5</v>
      </c>
      <c r="G6" s="31">
        <f t="shared" si="3"/>
        <v>0</v>
      </c>
      <c r="H6" s="31" t="str">
        <f t="shared" si="3"/>
        <v>秋田県　大館市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9.82</v>
      </c>
      <c r="P6" s="32">
        <f t="shared" si="3"/>
        <v>100</v>
      </c>
      <c r="Q6" s="32">
        <f t="shared" si="3"/>
        <v>3132</v>
      </c>
      <c r="R6" s="32">
        <f t="shared" si="3"/>
        <v>76769</v>
      </c>
      <c r="S6" s="32">
        <f t="shared" si="3"/>
        <v>913.22</v>
      </c>
      <c r="T6" s="32">
        <f t="shared" si="3"/>
        <v>84.06</v>
      </c>
      <c r="U6" s="32">
        <f t="shared" si="3"/>
        <v>7480</v>
      </c>
      <c r="V6" s="32">
        <f t="shared" si="3"/>
        <v>4.63</v>
      </c>
      <c r="W6" s="32">
        <f t="shared" si="3"/>
        <v>1615.55</v>
      </c>
      <c r="X6" s="33">
        <f>IF(X7="",NA(),X7)</f>
        <v>78.61</v>
      </c>
      <c r="Y6" s="33">
        <f t="shared" ref="Y6:AG6" si="4">IF(Y7="",NA(),Y7)</f>
        <v>75.599999999999994</v>
      </c>
      <c r="Z6" s="33">
        <f t="shared" si="4"/>
        <v>72.150000000000006</v>
      </c>
      <c r="AA6" s="33">
        <f t="shared" si="4"/>
        <v>69.47</v>
      </c>
      <c r="AB6" s="33">
        <f t="shared" si="4"/>
        <v>65.63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2148.67</v>
      </c>
      <c r="BF6" s="33">
        <f t="shared" ref="BF6:BN6" si="7">IF(BF7="",NA(),BF7)</f>
        <v>1972.37</v>
      </c>
      <c r="BG6" s="33">
        <f t="shared" si="7"/>
        <v>1867.14</v>
      </c>
      <c r="BH6" s="33">
        <f t="shared" si="7"/>
        <v>2237.23</v>
      </c>
      <c r="BI6" s="33">
        <f t="shared" si="7"/>
        <v>2060.9499999999998</v>
      </c>
      <c r="BJ6" s="33">
        <f t="shared" si="7"/>
        <v>1267.26</v>
      </c>
      <c r="BK6" s="33">
        <f t="shared" si="7"/>
        <v>1239.2</v>
      </c>
      <c r="BL6" s="33">
        <f t="shared" si="7"/>
        <v>1197.82</v>
      </c>
      <c r="BM6" s="33">
        <f t="shared" si="7"/>
        <v>1126.77</v>
      </c>
      <c r="BN6" s="33">
        <f t="shared" si="7"/>
        <v>1044.8</v>
      </c>
      <c r="BO6" s="32" t="str">
        <f>IF(BO7="","",IF(BO7="-","【-】","【"&amp;SUBSTITUTE(TEXT(BO7,"#,##0.00"),"-","△")&amp;"】"))</f>
        <v>【992.47】</v>
      </c>
      <c r="BP6" s="33">
        <f>IF(BP7="",NA(),BP7)</f>
        <v>46.09</v>
      </c>
      <c r="BQ6" s="33">
        <f t="shared" ref="BQ6:BY6" si="8">IF(BQ7="",NA(),BQ7)</f>
        <v>44.21</v>
      </c>
      <c r="BR6" s="33">
        <f t="shared" si="8"/>
        <v>46.16</v>
      </c>
      <c r="BS6" s="33">
        <f t="shared" si="8"/>
        <v>45.97</v>
      </c>
      <c r="BT6" s="33">
        <f t="shared" si="8"/>
        <v>46.22</v>
      </c>
      <c r="BU6" s="33">
        <f t="shared" si="8"/>
        <v>53.42</v>
      </c>
      <c r="BV6" s="33">
        <f t="shared" si="8"/>
        <v>51.56</v>
      </c>
      <c r="BW6" s="33">
        <f t="shared" si="8"/>
        <v>51.03</v>
      </c>
      <c r="BX6" s="33">
        <f t="shared" si="8"/>
        <v>50.9</v>
      </c>
      <c r="BY6" s="33">
        <f t="shared" si="8"/>
        <v>50.82</v>
      </c>
      <c r="BZ6" s="32" t="str">
        <f>IF(BZ7="","",IF(BZ7="-","【-】","【"&amp;SUBSTITUTE(TEXT(BZ7,"#,##0.00"),"-","△")&amp;"】"))</f>
        <v>【51.49】</v>
      </c>
      <c r="CA6" s="33">
        <f>IF(CA7="",NA(),CA7)</f>
        <v>297.39</v>
      </c>
      <c r="CB6" s="33">
        <f t="shared" ref="CB6:CJ6" si="9">IF(CB7="",NA(),CB7)</f>
        <v>302.42</v>
      </c>
      <c r="CC6" s="33">
        <f t="shared" si="9"/>
        <v>304.51</v>
      </c>
      <c r="CD6" s="33">
        <f t="shared" si="9"/>
        <v>302.08999999999997</v>
      </c>
      <c r="CE6" s="33">
        <f t="shared" si="9"/>
        <v>322.29000000000002</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45.8</v>
      </c>
      <c r="CM6" s="33">
        <f t="shared" ref="CM6:CU6" si="10">IF(CM7="",NA(),CM7)</f>
        <v>47.33</v>
      </c>
      <c r="CN6" s="33">
        <f t="shared" si="10"/>
        <v>46.19</v>
      </c>
      <c r="CO6" s="33">
        <f t="shared" si="10"/>
        <v>45.91</v>
      </c>
      <c r="CP6" s="33">
        <f t="shared" si="10"/>
        <v>44.25</v>
      </c>
      <c r="CQ6" s="33">
        <f t="shared" si="10"/>
        <v>54.23</v>
      </c>
      <c r="CR6" s="33">
        <f t="shared" si="10"/>
        <v>55.2</v>
      </c>
      <c r="CS6" s="33">
        <f t="shared" si="10"/>
        <v>54.74</v>
      </c>
      <c r="CT6" s="33">
        <f t="shared" si="10"/>
        <v>53.78</v>
      </c>
      <c r="CU6" s="33">
        <f t="shared" si="10"/>
        <v>53.24</v>
      </c>
      <c r="CV6" s="32" t="str">
        <f>IF(CV7="","",IF(CV7="-","【-】","【"&amp;SUBSTITUTE(TEXT(CV7,"#,##0.00"),"-","△")&amp;"】"))</f>
        <v>【53.32】</v>
      </c>
      <c r="CW6" s="33">
        <f>IF(CW7="",NA(),CW7)</f>
        <v>79.73</v>
      </c>
      <c r="CX6" s="33">
        <f t="shared" ref="CX6:DF6" si="11">IF(CX7="",NA(),CX7)</f>
        <v>84.1</v>
      </c>
      <c r="CY6" s="33">
        <f t="shared" si="11"/>
        <v>85.64</v>
      </c>
      <c r="CZ6" s="33">
        <f t="shared" si="11"/>
        <v>86.97</v>
      </c>
      <c r="DA6" s="33">
        <f t="shared" si="11"/>
        <v>88.29</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3">
        <f t="shared" ref="EE6:EM6" si="14">IF(EE7="",NA(),EE7)</f>
        <v>0.05</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52043</v>
      </c>
      <c r="D7" s="35">
        <v>47</v>
      </c>
      <c r="E7" s="35">
        <v>17</v>
      </c>
      <c r="F7" s="35">
        <v>5</v>
      </c>
      <c r="G7" s="35">
        <v>0</v>
      </c>
      <c r="H7" s="35" t="s">
        <v>96</v>
      </c>
      <c r="I7" s="35" t="s">
        <v>97</v>
      </c>
      <c r="J7" s="35" t="s">
        <v>98</v>
      </c>
      <c r="K7" s="35" t="s">
        <v>99</v>
      </c>
      <c r="L7" s="35" t="s">
        <v>100</v>
      </c>
      <c r="M7" s="36" t="s">
        <v>101</v>
      </c>
      <c r="N7" s="36" t="s">
        <v>102</v>
      </c>
      <c r="O7" s="36">
        <v>9.82</v>
      </c>
      <c r="P7" s="36">
        <v>100</v>
      </c>
      <c r="Q7" s="36">
        <v>3132</v>
      </c>
      <c r="R7" s="36">
        <v>76769</v>
      </c>
      <c r="S7" s="36">
        <v>913.22</v>
      </c>
      <c r="T7" s="36">
        <v>84.06</v>
      </c>
      <c r="U7" s="36">
        <v>7480</v>
      </c>
      <c r="V7" s="36">
        <v>4.63</v>
      </c>
      <c r="W7" s="36">
        <v>1615.55</v>
      </c>
      <c r="X7" s="36">
        <v>78.61</v>
      </c>
      <c r="Y7" s="36">
        <v>75.599999999999994</v>
      </c>
      <c r="Z7" s="36">
        <v>72.150000000000006</v>
      </c>
      <c r="AA7" s="36">
        <v>69.47</v>
      </c>
      <c r="AB7" s="36">
        <v>65.63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2148.67</v>
      </c>
      <c r="BF7" s="36">
        <v>1972.37</v>
      </c>
      <c r="BG7" s="36">
        <v>1867.14</v>
      </c>
      <c r="BH7" s="36">
        <v>2237.23</v>
      </c>
      <c r="BI7" s="36">
        <v>2060.9499999999998</v>
      </c>
      <c r="BJ7" s="36">
        <v>1267.26</v>
      </c>
      <c r="BK7" s="36">
        <v>1239.2</v>
      </c>
      <c r="BL7" s="36">
        <v>1197.82</v>
      </c>
      <c r="BM7" s="36">
        <v>1126.77</v>
      </c>
      <c r="BN7" s="36">
        <v>1044.8</v>
      </c>
      <c r="BO7" s="36">
        <v>992.47</v>
      </c>
      <c r="BP7" s="36">
        <v>46.09</v>
      </c>
      <c r="BQ7" s="36">
        <v>44.21</v>
      </c>
      <c r="BR7" s="36">
        <v>46.16</v>
      </c>
      <c r="BS7" s="36">
        <v>45.97</v>
      </c>
      <c r="BT7" s="36">
        <v>46.22</v>
      </c>
      <c r="BU7" s="36">
        <v>53.42</v>
      </c>
      <c r="BV7" s="36">
        <v>51.56</v>
      </c>
      <c r="BW7" s="36">
        <v>51.03</v>
      </c>
      <c r="BX7" s="36">
        <v>50.9</v>
      </c>
      <c r="BY7" s="36">
        <v>50.82</v>
      </c>
      <c r="BZ7" s="36">
        <v>51.49</v>
      </c>
      <c r="CA7" s="36">
        <v>297.39</v>
      </c>
      <c r="CB7" s="36">
        <v>302.42</v>
      </c>
      <c r="CC7" s="36">
        <v>304.51</v>
      </c>
      <c r="CD7" s="36">
        <v>302.08999999999997</v>
      </c>
      <c r="CE7" s="36">
        <v>322.29000000000002</v>
      </c>
      <c r="CF7" s="36">
        <v>269.12</v>
      </c>
      <c r="CG7" s="36">
        <v>283.26</v>
      </c>
      <c r="CH7" s="36">
        <v>289.60000000000002</v>
      </c>
      <c r="CI7" s="36">
        <v>293.27</v>
      </c>
      <c r="CJ7" s="36">
        <v>300.52</v>
      </c>
      <c r="CK7" s="36">
        <v>295.10000000000002</v>
      </c>
      <c r="CL7" s="36">
        <v>45.8</v>
      </c>
      <c r="CM7" s="36">
        <v>47.33</v>
      </c>
      <c r="CN7" s="36">
        <v>46.19</v>
      </c>
      <c r="CO7" s="36">
        <v>45.91</v>
      </c>
      <c r="CP7" s="36">
        <v>44.25</v>
      </c>
      <c r="CQ7" s="36">
        <v>54.23</v>
      </c>
      <c r="CR7" s="36">
        <v>55.2</v>
      </c>
      <c r="CS7" s="36">
        <v>54.74</v>
      </c>
      <c r="CT7" s="36">
        <v>53.78</v>
      </c>
      <c r="CU7" s="36">
        <v>53.24</v>
      </c>
      <c r="CV7" s="36">
        <v>53.32</v>
      </c>
      <c r="CW7" s="36">
        <v>79.73</v>
      </c>
      <c r="CX7" s="36">
        <v>84.1</v>
      </c>
      <c r="CY7" s="36">
        <v>85.64</v>
      </c>
      <c r="CZ7" s="36">
        <v>86.97</v>
      </c>
      <c r="DA7" s="36">
        <v>88.29</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0.05</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2016-02-10T07:04:28Z</cp:lastPrinted>
  <dcterms:created xsi:type="dcterms:W3CDTF">2016-02-03T09:09:22Z</dcterms:created>
  <dcterms:modified xsi:type="dcterms:W3CDTF">2016-02-25T00:06:45Z</dcterms:modified>
  <cp:category/>
</cp:coreProperties>
</file>