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<sst xmlns="http://schemas.openxmlformats.org/spreadsheetml/2006/main" count="221" uniqueCount="111">
  <si>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</si>
  <si>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</si>
  <si>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</si>
  <si>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</si>
  <si>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</si>
  <si>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</si>
  <si>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</si>
  <si>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</si>
  <si>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</si>
  <si>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</si>
  <si>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</si>
  <si>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</si>
  <si>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</si>
  <si>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</si>
  <si>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</si>
  <si>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</si>
  <si>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</si>
  <si>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</si>
  <si>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</si>
  <si>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</si>
  <si>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</si>
  <si>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</si>
  <si>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</si>
  <si>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</si>
  <si>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</si>
  <si>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</si>
  <si>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</si>
  <si>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</si>
  <si>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</si>
  <si>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</si>
  <si>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</si>
  <si>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</si>
  <si>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</si>
  <si>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</si>
  <si>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</si>
  <si>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</si>
  <si>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</si>
  <si>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</si>
  <si>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</si>
  <si>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</si>
  <si>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</si>
  <si>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</si>
  <si>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</si>
  <si>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</si>
  <si>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</si>
  <si>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</si>
  <si>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</si>
  <si>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</si>
  <si>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</si>
  <si>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</si>
  <si>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</si>
  <si>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</si>
  <si>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</si>
  <si>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</si>
  <si>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</si>
  <si>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</si>
  <si>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</si>
  <si>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</si>
  <si>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</si>
  <si>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</si>
  <si>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</si>
  <si>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</si>
  <si>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</si>
  <si>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</si>
  <si>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</si>
  <si>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</si>
  <si>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</si>
  <si>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</si>
  <si>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</si>
  <si>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</si>
  <si>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</si>
  <si>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</si>
  <si>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</si>
  <si>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</si>
  <si>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</si>
  <si>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</si>
  <si>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</si>
  <si>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</si>
  <si>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</si>
  <si>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</si>
  <si>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</si>
  <si>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</si>
  <si>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</si>
  <si>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</si>
  <si>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</si>
  <si>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</si>
  <si>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</si>
  <si>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</si>
  <si>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</si>
  <si>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</si>
  <si>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</si>
  <si>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</si>
  <si>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</si>
  <si>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</si>
  <si>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</si>
  <si>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</si>
  <si>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三種町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</si>
  <si>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</si>
  <si>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</si>
  <si>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</si>
  <si>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</si>
  <si>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</si>
  <si>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</si>
  <si>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</si>
  <si>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</si>
  <si>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</si>
  <si>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</si>
  <si>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</si>
  <si>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八郎湖の水質保全のため、耐用年数を待たずに処理場の機能強化のための更新を平成23年度より実施したこと、平成23年度から新規に下岩川処理区が供用開始し日が浅いことなどが、各種指標の数値が悪化した要因と思われます。
　また、水洗化率は上記の要因の前から類似団体平均を下回っており、水洗化率100％の釜谷処理区の下水道事業への統合も控えているため、農業集落排水事業特別会計単体で捉えると、現状のままでは経営状況はますます悪化していく見込みであるため、改善が必要です。</t>
    <rPh sb="1" eb="3">
      <t>ハチロウ</t>
    </rPh>
    <rPh sb="3" eb="4">
      <t>コ</t>
    </rPh>
    <rPh sb="5" eb="7">
      <t>スイシツ</t>
    </rPh>
    <rPh sb="7" eb="9">
      <t>ホゼン</t>
    </rPh>
    <rPh sb="13" eb="15">
      <t>タイヨウ</t>
    </rPh>
    <rPh sb="15" eb="17">
      <t>ネンスウ</t>
    </rPh>
    <rPh sb="18" eb="19">
      <t>マ</t>
    </rPh>
    <rPh sb="22" eb="25">
      <t>ショリジョウ</t>
    </rPh>
    <rPh sb="26" eb="28">
      <t>キノウ</t>
    </rPh>
    <rPh sb="28" eb="30">
      <t>キョウカ</t>
    </rPh>
    <rPh sb="34" eb="36">
      <t>コウシン</t>
    </rPh>
    <rPh sb="37" eb="39">
      <t>ヘイセイ</t>
    </rPh>
    <rPh sb="41" eb="43">
      <t>ネンド</t>
    </rPh>
    <rPh sb="45" eb="47">
      <t>ジッシ</t>
    </rPh>
    <rPh sb="52" eb="54">
      <t>ヘイセイ</t>
    </rPh>
    <rPh sb="56" eb="58">
      <t>ネンド</t>
    </rPh>
    <rPh sb="60" eb="62">
      <t>シンキ</t>
    </rPh>
    <rPh sb="63" eb="65">
      <t>シモイワ</t>
    </rPh>
    <rPh sb="65" eb="66">
      <t>カワ</t>
    </rPh>
    <rPh sb="66" eb="68">
      <t>ショリ</t>
    </rPh>
    <rPh sb="68" eb="69">
      <t>ク</t>
    </rPh>
    <rPh sb="70" eb="72">
      <t>キョウヨウ</t>
    </rPh>
    <rPh sb="72" eb="74">
      <t>カイシ</t>
    </rPh>
    <rPh sb="75" eb="76">
      <t>ヒ</t>
    </rPh>
    <rPh sb="77" eb="78">
      <t>アサ</t>
    </rPh>
    <rPh sb="85" eb="87">
      <t>カクシュ</t>
    </rPh>
    <rPh sb="87" eb="89">
      <t>シヒョウ</t>
    </rPh>
    <rPh sb="90" eb="92">
      <t>スウチ</t>
    </rPh>
    <rPh sb="93" eb="95">
      <t>アッカ</t>
    </rPh>
    <rPh sb="97" eb="99">
      <t>ヨウイン</t>
    </rPh>
    <rPh sb="100" eb="101">
      <t>オモ</t>
    </rPh>
    <rPh sb="111" eb="114">
      <t>スイセンカ</t>
    </rPh>
    <rPh sb="114" eb="115">
      <t>リツ</t>
    </rPh>
    <rPh sb="116" eb="118">
      <t>ジョウキ</t>
    </rPh>
    <rPh sb="119" eb="121">
      <t>ヨウイン</t>
    </rPh>
    <rPh sb="122" eb="123">
      <t>マエ</t>
    </rPh>
    <rPh sb="125" eb="127">
      <t>ルイジ</t>
    </rPh>
    <rPh sb="127" eb="129">
      <t>ダンタイ</t>
    </rPh>
    <rPh sb="129" eb="131">
      <t>ヘイキン</t>
    </rPh>
    <rPh sb="132" eb="134">
      <t>シタマワ</t>
    </rPh>
    <rPh sb="139" eb="142">
      <t>スイセンカ</t>
    </rPh>
    <rPh sb="142" eb="143">
      <t>リツ</t>
    </rPh>
    <rPh sb="148" eb="150">
      <t>カマヤ</t>
    </rPh>
    <rPh sb="150" eb="152">
      <t>ショリ</t>
    </rPh>
    <rPh sb="152" eb="153">
      <t>ク</t>
    </rPh>
    <rPh sb="154" eb="157">
      <t>ゲスイドウ</t>
    </rPh>
    <rPh sb="157" eb="159">
      <t>ジギョウ</t>
    </rPh>
    <rPh sb="161" eb="163">
      <t>トウゴウ</t>
    </rPh>
    <rPh sb="164" eb="165">
      <t>ヒカ</t>
    </rPh>
    <rPh sb="172" eb="174">
      <t>ノウギョウ</t>
    </rPh>
    <rPh sb="174" eb="176">
      <t>シュウラク</t>
    </rPh>
    <rPh sb="176" eb="178">
      <t>ハイスイ</t>
    </rPh>
    <rPh sb="178" eb="180">
      <t>ジギョウ</t>
    </rPh>
    <rPh sb="180" eb="182">
      <t>トクベツ</t>
    </rPh>
    <rPh sb="182" eb="184">
      <t>カイケイ</t>
    </rPh>
    <rPh sb="184" eb="186">
      <t>タンタイ</t>
    </rPh>
    <rPh sb="187" eb="188">
      <t>トラ</t>
    </rPh>
    <rPh sb="192" eb="194">
      <t>ゲンジョウ</t>
    </rPh>
    <rPh sb="199" eb="201">
      <t>ケイエイ</t>
    </rPh>
    <rPh sb="201" eb="203">
      <t>ジョウキョウ</t>
    </rPh>
    <rPh sb="208" eb="210">
      <t>アッカ</t>
    </rPh>
    <rPh sb="214" eb="216">
      <t>ミコ</t>
    </rPh>
    <rPh sb="223" eb="225">
      <t>カイゼン</t>
    </rPh>
    <rPh sb="226" eb="228">
      <t>ヒツヨウ</t>
    </rPh>
    <phoneticPr fontId="4"/>
  </si>
  <si>
    <t>　一番古い管渠が標準耐用年数の50年を経過するのは20年以上先であり、現状では早期の更新が必要になるような目立ったトラブルは発生しておりません。
　今後は、不明水対策等と合わせてカメラ調査等の維持管理の計画を策定し、管渠の老朽化状況の把握と適切な管渠更新の見通しを立てていく必要があります。</t>
    <rPh sb="1" eb="3">
      <t>イチバン</t>
    </rPh>
    <rPh sb="3" eb="4">
      <t>フル</t>
    </rPh>
    <rPh sb="5" eb="7">
      <t>カンキョ</t>
    </rPh>
    <rPh sb="8" eb="10">
      <t>ヒョウジュン</t>
    </rPh>
    <rPh sb="10" eb="12">
      <t>タイヨウ</t>
    </rPh>
    <rPh sb="12" eb="14">
      <t>ネンスウ</t>
    </rPh>
    <rPh sb="17" eb="18">
      <t>ネン</t>
    </rPh>
    <rPh sb="19" eb="21">
      <t>ケイカ</t>
    </rPh>
    <rPh sb="27" eb="28">
      <t>ネン</t>
    </rPh>
    <rPh sb="28" eb="30">
      <t>イジョウ</t>
    </rPh>
    <rPh sb="30" eb="31">
      <t>サキ</t>
    </rPh>
    <rPh sb="35" eb="37">
      <t>ゲンジョウ</t>
    </rPh>
    <rPh sb="39" eb="41">
      <t>ソウキ</t>
    </rPh>
    <rPh sb="42" eb="44">
      <t>コウシン</t>
    </rPh>
    <rPh sb="45" eb="47">
      <t>ヒツヨウ</t>
    </rPh>
    <rPh sb="53" eb="55">
      <t>メダ</t>
    </rPh>
    <rPh sb="62" eb="64">
      <t>ハッセイ</t>
    </rPh>
    <rPh sb="74" eb="76">
      <t>コンゴ</t>
    </rPh>
    <rPh sb="78" eb="80">
      <t>フメイ</t>
    </rPh>
    <rPh sb="80" eb="81">
      <t>スイ</t>
    </rPh>
    <rPh sb="81" eb="83">
      <t>タイサク</t>
    </rPh>
    <rPh sb="83" eb="84">
      <t>トウ</t>
    </rPh>
    <rPh sb="85" eb="86">
      <t>ア</t>
    </rPh>
    <rPh sb="92" eb="94">
      <t>チョウサ</t>
    </rPh>
    <rPh sb="94" eb="95">
      <t>トウ</t>
    </rPh>
    <rPh sb="96" eb="98">
      <t>イジ</t>
    </rPh>
    <rPh sb="98" eb="100">
      <t>カンリ</t>
    </rPh>
    <rPh sb="101" eb="103">
      <t>ケイカク</t>
    </rPh>
    <rPh sb="104" eb="106">
      <t>サクテイ</t>
    </rPh>
    <rPh sb="108" eb="110">
      <t>カンキョ</t>
    </rPh>
    <rPh sb="111" eb="114">
      <t>ロウキュウカ</t>
    </rPh>
    <rPh sb="114" eb="116">
      <t>ジョウキョウ</t>
    </rPh>
    <rPh sb="117" eb="119">
      <t>ハアク</t>
    </rPh>
    <rPh sb="120" eb="122">
      <t>テキセツ</t>
    </rPh>
    <rPh sb="123" eb="125">
      <t>カンキョ</t>
    </rPh>
    <rPh sb="125" eb="127">
      <t>コウシン</t>
    </rPh>
    <rPh sb="128" eb="130">
      <t>ミトオ</t>
    </rPh>
    <rPh sb="132" eb="133">
      <t>タ</t>
    </rPh>
    <rPh sb="137" eb="139">
      <t>ヒツヨウ</t>
    </rPh>
    <phoneticPr fontId="4"/>
  </si>
  <si>
    <t>　経営状況の見通しは厳しいものとなっておりますが、農業集落排水事業単体ではなく、下水道事業との統合も視野に検討を重ね、生活排水処理事業全体としての健全・効率的な運営を目指さなければいけないものと考えております。</t>
    <rPh sb="1" eb="3">
      <t>ケイエイ</t>
    </rPh>
    <rPh sb="3" eb="5">
      <t>ジョウキョウ</t>
    </rPh>
    <rPh sb="6" eb="8">
      <t>ミトオ</t>
    </rPh>
    <rPh sb="10" eb="11">
      <t>キビ</t>
    </rPh>
    <rPh sb="25" eb="27">
      <t>ノウギョウ</t>
    </rPh>
    <rPh sb="27" eb="29">
      <t>シュウラク</t>
    </rPh>
    <rPh sb="29" eb="31">
      <t>ハイスイ</t>
    </rPh>
    <rPh sb="31" eb="33">
      <t>ジギョウ</t>
    </rPh>
    <rPh sb="33" eb="35">
      <t>タンタイ</t>
    </rPh>
    <rPh sb="40" eb="43">
      <t>ゲスイドウ</t>
    </rPh>
    <rPh sb="43" eb="45">
      <t>ジギョウ</t>
    </rPh>
    <rPh sb="47" eb="49">
      <t>トウゴウ</t>
    </rPh>
    <rPh sb="50" eb="52">
      <t>シヤ</t>
    </rPh>
    <rPh sb="53" eb="55">
      <t>ケントウ</t>
    </rPh>
    <rPh sb="56" eb="57">
      <t>カサ</t>
    </rPh>
    <rPh sb="59" eb="61">
      <t>セイカツ</t>
    </rPh>
    <rPh sb="61" eb="63">
      <t>ハイスイ</t>
    </rPh>
    <rPh sb="63" eb="65">
      <t>ショリ</t>
    </rPh>
    <rPh sb="65" eb="67">
      <t>ジギョウ</t>
    </rPh>
    <rPh sb="67" eb="69">
      <t>ゼンタイ</t>
    </rPh>
    <rPh sb="73" eb="75">
      <t>ケンゼン</t>
    </rPh>
    <rPh sb="76" eb="79">
      <t>コウリツテキ</t>
    </rPh>
    <rPh sb="80" eb="82">
      <t>ウンエイ</t>
    </rPh>
    <rPh sb="83" eb="85">
      <t>メザ</t>
    </rPh>
    <rPh sb="97" eb="98">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</si>
</sst>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9677696"/>
        <c:axId val="99679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99677696"/>
        <c:axId val="99679616"/>
      </c:lineChart>
      <c:dateAx>
        <c:axId val="99677696"/>
        <c:scaling>
          <c:orientation val="minMax"/>
        </c:scaling>
        <c:delete val="1"/>
        <c:axPos val="b"/>
        <c:numFmt formatCode="ge" sourceLinked="1"/>
        <c:majorTickMark val="none"/>
        <c:minorTickMark val="none"/>
        <c:tickLblPos val="none"/>
        <c:crossAx val="99679616"/>
        <c:crosses val="autoZero"/>
        <c:auto val="1"/>
        <c:lblOffset val="100"/>
        <c:baseTimeUnit val="years"/>
      </c:dateAx>
      <c:valAx>
        <c:axId val="99679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67769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39.020000000000003</c:v>
                </c:pt>
                <c:pt idx="1">
                  <c:v>46.64</c:v>
                </c:pt>
                <c:pt idx="2">
                  <c:v>46.64</c:v>
                </c:pt>
                <c:pt idx="3">
                  <c:v>46.64</c:v>
                </c:pt>
                <c:pt idx="4">
                  <c:v>46.64</c:v>
                </c:pt>
              </c:numCache>
            </c:numRef>
          </c:val>
        </c:ser>
        <c:dLbls>
          <c:showLegendKey val="0"/>
          <c:showVal val="0"/>
          <c:showCatName val="0"/>
          <c:showSerName val="0"/>
          <c:showPercent val="0"/>
          <c:showBubbleSize val="0"/>
        </c:dLbls>
        <c:gapWidth val="150"/>
        <c:axId val="104995456"/>
        <c:axId val="105018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104995456"/>
        <c:axId val="105018112"/>
      </c:lineChart>
      <c:dateAx>
        <c:axId val="104995456"/>
        <c:scaling>
          <c:orientation val="minMax"/>
        </c:scaling>
        <c:delete val="1"/>
        <c:axPos val="b"/>
        <c:numFmt formatCode="ge" sourceLinked="1"/>
        <c:majorTickMark val="none"/>
        <c:minorTickMark val="none"/>
        <c:tickLblPos val="none"/>
        <c:crossAx val="105018112"/>
        <c:crosses val="autoZero"/>
        <c:auto val="1"/>
        <c:lblOffset val="100"/>
        <c:baseTimeUnit val="years"/>
      </c:dateAx>
      <c:valAx>
        <c:axId val="105018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995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68.42</c:v>
                </c:pt>
                <c:pt idx="1">
                  <c:v>65.95</c:v>
                </c:pt>
                <c:pt idx="2">
                  <c:v>60.17</c:v>
                </c:pt>
                <c:pt idx="3">
                  <c:v>60.99</c:v>
                </c:pt>
                <c:pt idx="4">
                  <c:v>61.63</c:v>
                </c:pt>
              </c:numCache>
            </c:numRef>
          </c:val>
        </c:ser>
        <c:dLbls>
          <c:showLegendKey val="0"/>
          <c:showVal val="0"/>
          <c:showCatName val="0"/>
          <c:showSerName val="0"/>
          <c:showPercent val="0"/>
          <c:showBubbleSize val="0"/>
        </c:dLbls>
        <c:gapWidth val="150"/>
        <c:axId val="105060608"/>
        <c:axId val="105062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105060608"/>
        <c:axId val="105062784"/>
      </c:lineChart>
      <c:dateAx>
        <c:axId val="105060608"/>
        <c:scaling>
          <c:orientation val="minMax"/>
        </c:scaling>
        <c:delete val="1"/>
        <c:axPos val="b"/>
        <c:numFmt formatCode="ge" sourceLinked="1"/>
        <c:majorTickMark val="none"/>
        <c:minorTickMark val="none"/>
        <c:tickLblPos val="none"/>
        <c:crossAx val="105062784"/>
        <c:crosses val="autoZero"/>
        <c:auto val="1"/>
        <c:lblOffset val="100"/>
        <c:baseTimeUnit val="years"/>
      </c:dateAx>
      <c:valAx>
        <c:axId val="105062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060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65.67</c:v>
                </c:pt>
                <c:pt idx="1">
                  <c:v>85.25</c:v>
                </c:pt>
                <c:pt idx="2">
                  <c:v>50.49</c:v>
                </c:pt>
                <c:pt idx="3">
                  <c:v>51.34</c:v>
                </c:pt>
                <c:pt idx="4">
                  <c:v>51.74</c:v>
                </c:pt>
              </c:numCache>
            </c:numRef>
          </c:val>
        </c:ser>
        <c:dLbls>
          <c:showLegendKey val="0"/>
          <c:showVal val="0"/>
          <c:showCatName val="0"/>
          <c:showSerName val="0"/>
          <c:showPercent val="0"/>
          <c:showBubbleSize val="0"/>
        </c:dLbls>
        <c:gapWidth val="150"/>
        <c:axId val="99853440"/>
        <c:axId val="99855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853440"/>
        <c:axId val="99855360"/>
      </c:lineChart>
      <c:dateAx>
        <c:axId val="99853440"/>
        <c:scaling>
          <c:orientation val="minMax"/>
        </c:scaling>
        <c:delete val="1"/>
        <c:axPos val="b"/>
        <c:numFmt formatCode="ge" sourceLinked="1"/>
        <c:majorTickMark val="none"/>
        <c:minorTickMark val="none"/>
        <c:tickLblPos val="none"/>
        <c:crossAx val="99855360"/>
        <c:crosses val="autoZero"/>
        <c:auto val="1"/>
        <c:lblOffset val="100"/>
        <c:baseTimeUnit val="years"/>
      </c:dateAx>
      <c:valAx>
        <c:axId val="99855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85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568128"/>
        <c:axId val="103570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568128"/>
        <c:axId val="103570048"/>
      </c:lineChart>
      <c:dateAx>
        <c:axId val="103568128"/>
        <c:scaling>
          <c:orientation val="minMax"/>
        </c:scaling>
        <c:delete val="1"/>
        <c:axPos val="b"/>
        <c:numFmt formatCode="ge" sourceLinked="1"/>
        <c:majorTickMark val="none"/>
        <c:minorTickMark val="none"/>
        <c:tickLblPos val="none"/>
        <c:crossAx val="103570048"/>
        <c:crosses val="autoZero"/>
        <c:auto val="1"/>
        <c:lblOffset val="100"/>
        <c:baseTimeUnit val="years"/>
      </c:dateAx>
      <c:valAx>
        <c:axId val="103570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68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604608"/>
        <c:axId val="103606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604608"/>
        <c:axId val="103606528"/>
      </c:lineChart>
      <c:dateAx>
        <c:axId val="103604608"/>
        <c:scaling>
          <c:orientation val="minMax"/>
        </c:scaling>
        <c:delete val="1"/>
        <c:axPos val="b"/>
        <c:numFmt formatCode="ge" sourceLinked="1"/>
        <c:majorTickMark val="none"/>
        <c:minorTickMark val="none"/>
        <c:tickLblPos val="none"/>
        <c:crossAx val="103606528"/>
        <c:crosses val="autoZero"/>
        <c:auto val="1"/>
        <c:lblOffset val="100"/>
        <c:baseTimeUnit val="years"/>
      </c:dateAx>
      <c:valAx>
        <c:axId val="103606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04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653760"/>
        <c:axId val="103655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653760"/>
        <c:axId val="103655680"/>
      </c:lineChart>
      <c:dateAx>
        <c:axId val="103653760"/>
        <c:scaling>
          <c:orientation val="minMax"/>
        </c:scaling>
        <c:delete val="1"/>
        <c:axPos val="b"/>
        <c:numFmt formatCode="ge" sourceLinked="1"/>
        <c:majorTickMark val="none"/>
        <c:minorTickMark val="none"/>
        <c:tickLblPos val="none"/>
        <c:crossAx val="103655680"/>
        <c:crosses val="autoZero"/>
        <c:auto val="1"/>
        <c:lblOffset val="100"/>
        <c:baseTimeUnit val="years"/>
      </c:dateAx>
      <c:valAx>
        <c:axId val="103655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53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749504"/>
        <c:axId val="103763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749504"/>
        <c:axId val="103763968"/>
      </c:lineChart>
      <c:dateAx>
        <c:axId val="103749504"/>
        <c:scaling>
          <c:orientation val="minMax"/>
        </c:scaling>
        <c:delete val="1"/>
        <c:axPos val="b"/>
        <c:numFmt formatCode="ge" sourceLinked="1"/>
        <c:majorTickMark val="none"/>
        <c:minorTickMark val="none"/>
        <c:tickLblPos val="none"/>
        <c:crossAx val="103763968"/>
        <c:crosses val="autoZero"/>
        <c:auto val="1"/>
        <c:lblOffset val="100"/>
        <c:baseTimeUnit val="years"/>
      </c:dateAx>
      <c:valAx>
        <c:axId val="103763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49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4260.8500000000004</c:v>
                </c:pt>
                <c:pt idx="1">
                  <c:v>4216.8599999999997</c:v>
                </c:pt>
                <c:pt idx="2">
                  <c:v>4111.62</c:v>
                </c:pt>
                <c:pt idx="3">
                  <c:v>6766.12</c:v>
                </c:pt>
                <c:pt idx="4">
                  <c:v>4755.42</c:v>
                </c:pt>
              </c:numCache>
            </c:numRef>
          </c:val>
        </c:ser>
        <c:dLbls>
          <c:showLegendKey val="0"/>
          <c:showVal val="0"/>
          <c:showCatName val="0"/>
          <c:showSerName val="0"/>
          <c:showPercent val="0"/>
          <c:showBubbleSize val="0"/>
        </c:dLbls>
        <c:gapWidth val="150"/>
        <c:axId val="103790848"/>
        <c:axId val="103801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103790848"/>
        <c:axId val="103801216"/>
      </c:lineChart>
      <c:dateAx>
        <c:axId val="103790848"/>
        <c:scaling>
          <c:orientation val="minMax"/>
        </c:scaling>
        <c:delete val="1"/>
        <c:axPos val="b"/>
        <c:numFmt formatCode="ge" sourceLinked="1"/>
        <c:majorTickMark val="none"/>
        <c:minorTickMark val="none"/>
        <c:tickLblPos val="none"/>
        <c:crossAx val="103801216"/>
        <c:crosses val="autoZero"/>
        <c:auto val="1"/>
        <c:lblOffset val="100"/>
        <c:baseTimeUnit val="years"/>
      </c:dateAx>
      <c:valAx>
        <c:axId val="103801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90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21.84</c:v>
                </c:pt>
                <c:pt idx="1">
                  <c:v>26.61</c:v>
                </c:pt>
                <c:pt idx="2">
                  <c:v>24.23</c:v>
                </c:pt>
                <c:pt idx="3">
                  <c:v>16.79</c:v>
                </c:pt>
                <c:pt idx="4">
                  <c:v>21.94</c:v>
                </c:pt>
              </c:numCache>
            </c:numRef>
          </c:val>
        </c:ser>
        <c:dLbls>
          <c:showLegendKey val="0"/>
          <c:showVal val="0"/>
          <c:showCatName val="0"/>
          <c:showSerName val="0"/>
          <c:showPercent val="0"/>
          <c:showBubbleSize val="0"/>
        </c:dLbls>
        <c:gapWidth val="150"/>
        <c:axId val="103847424"/>
        <c:axId val="103849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103847424"/>
        <c:axId val="103849344"/>
      </c:lineChart>
      <c:dateAx>
        <c:axId val="103847424"/>
        <c:scaling>
          <c:orientation val="minMax"/>
        </c:scaling>
        <c:delete val="1"/>
        <c:axPos val="b"/>
        <c:numFmt formatCode="ge" sourceLinked="1"/>
        <c:majorTickMark val="none"/>
        <c:minorTickMark val="none"/>
        <c:tickLblPos val="none"/>
        <c:crossAx val="103849344"/>
        <c:crosses val="autoZero"/>
        <c:auto val="1"/>
        <c:lblOffset val="100"/>
        <c:baseTimeUnit val="years"/>
      </c:dateAx>
      <c:valAx>
        <c:axId val="103849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47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611.41</c:v>
                </c:pt>
                <c:pt idx="1">
                  <c:v>503.19</c:v>
                </c:pt>
                <c:pt idx="2">
                  <c:v>560.42999999999995</c:v>
                </c:pt>
                <c:pt idx="3">
                  <c:v>796.2</c:v>
                </c:pt>
                <c:pt idx="4">
                  <c:v>685.59</c:v>
                </c:pt>
              </c:numCache>
            </c:numRef>
          </c:val>
        </c:ser>
        <c:dLbls>
          <c:showLegendKey val="0"/>
          <c:showVal val="0"/>
          <c:showCatName val="0"/>
          <c:showSerName val="0"/>
          <c:showPercent val="0"/>
          <c:showBubbleSize val="0"/>
        </c:dLbls>
        <c:gapWidth val="150"/>
        <c:axId val="103865344"/>
        <c:axId val="103871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103865344"/>
        <c:axId val="103871616"/>
      </c:lineChart>
      <c:dateAx>
        <c:axId val="103865344"/>
        <c:scaling>
          <c:orientation val="minMax"/>
        </c:scaling>
        <c:delete val="1"/>
        <c:axPos val="b"/>
        <c:numFmt formatCode="ge" sourceLinked="1"/>
        <c:majorTickMark val="none"/>
        <c:minorTickMark val="none"/>
        <c:tickLblPos val="none"/>
        <c:crossAx val="103871616"/>
        <c:crosses val="autoZero"/>
        <c:auto val="1"/>
        <c:lblOffset val="100"/>
        <c:baseTimeUnit val="years"/>
      </c:dateAx>
      <c:valAx>
        <c:axId val="103871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65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三種町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18161</v>
      </c>
      <c r="AM8" s="47"/>
      <c r="AN8" s="47"/>
      <c r="AO8" s="47"/>
      <c r="AP8" s="47"/>
      <c r="AQ8" s="47"/>
      <c r="AR8" s="47"/>
      <c r="AS8" s="47"/>
      <c r="AT8" s="43">
        <f>データ!S6</f>
        <v>247.98</v>
      </c>
      <c r="AU8" s="43"/>
      <c r="AV8" s="43"/>
      <c r="AW8" s="43"/>
      <c r="AX8" s="43"/>
      <c r="AY8" s="43"/>
      <c r="AZ8" s="43"/>
      <c r="BA8" s="43"/>
      <c r="BB8" s="43">
        <f>データ!T6</f>
        <v>73.239999999999995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14.73</v>
      </c>
      <c r="Q10" s="43"/>
      <c r="R10" s="43"/>
      <c r="S10" s="43"/>
      <c r="T10" s="43"/>
      <c r="U10" s="43"/>
      <c r="V10" s="43"/>
      <c r="W10" s="43">
        <f>データ!P6</f>
        <v>100</v>
      </c>
      <c r="X10" s="43"/>
      <c r="Y10" s="43"/>
      <c r="Z10" s="43"/>
      <c r="AA10" s="43"/>
      <c r="AB10" s="43"/>
      <c r="AC10" s="43"/>
      <c r="AD10" s="47">
        <f>データ!Q6</f>
        <v>2800</v>
      </c>
      <c r="AE10" s="47"/>
      <c r="AF10" s="47"/>
      <c r="AG10" s="47"/>
      <c r="AH10" s="47"/>
      <c r="AI10" s="47"/>
      <c r="AJ10" s="47"/>
      <c r="AK10" s="2"/>
      <c r="AL10" s="47">
        <f>データ!U6</f>
        <v>2653</v>
      </c>
      <c r="AM10" s="47"/>
      <c r="AN10" s="47"/>
      <c r="AO10" s="47"/>
      <c r="AP10" s="47"/>
      <c r="AQ10" s="47"/>
      <c r="AR10" s="47"/>
      <c r="AS10" s="47"/>
      <c r="AT10" s="43">
        <f>データ!V6</f>
        <v>1.42</v>
      </c>
      <c r="AU10" s="43"/>
      <c r="AV10" s="43"/>
      <c r="AW10" s="43"/>
      <c r="AX10" s="43"/>
      <c r="AY10" s="43"/>
      <c r="AZ10" s="43"/>
      <c r="BA10" s="43"/>
      <c r="BB10" s="43">
        <f>データ!W6</f>
        <v>1868.31</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53481</v>
      </c>
      <c r="D6" s="31">
        <f t="shared" si="3"/>
        <v>47</v>
      </c>
      <c r="E6" s="31">
        <f t="shared" si="3"/>
        <v>17</v>
      </c>
      <c r="F6" s="31">
        <f t="shared" si="3"/>
        <v>5</v>
      </c>
      <c r="G6" s="31">
        <f t="shared" si="3"/>
        <v>0</v>
      </c>
      <c r="H6" s="31" t="str">
        <f t="shared" si="3"/>
        <v>秋田県　三種町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14.73</v>
      </c>
      <c r="P6" s="32">
        <f t="shared" si="3"/>
        <v>100</v>
      </c>
      <c r="Q6" s="32">
        <f t="shared" si="3"/>
        <v>2800</v>
      </c>
      <c r="R6" s="32">
        <f t="shared" si="3"/>
        <v>18161</v>
      </c>
      <c r="S6" s="32">
        <f t="shared" si="3"/>
        <v>247.98</v>
      </c>
      <c r="T6" s="32">
        <f t="shared" si="3"/>
        <v>73.239999999999995</v>
      </c>
      <c r="U6" s="32">
        <f t="shared" si="3"/>
        <v>2653</v>
      </c>
      <c r="V6" s="32">
        <f t="shared" si="3"/>
        <v>1.42</v>
      </c>
      <c r="W6" s="32">
        <f t="shared" si="3"/>
        <v>1868.31</v>
      </c>
      <c r="X6" s="33">
        <f>IF(X7="",NA(),X7)</f>
        <v>65.67</v>
      </c>
      <c r="Y6" s="33">
        <f t="shared" ref="Y6:AG6" si="4">IF(Y7="",NA(),Y7)</f>
        <v>85.25</v>
      </c>
      <c r="Z6" s="33">
        <f t="shared" si="4"/>
        <v>50.49</v>
      </c>
      <c r="AA6" s="33">
        <f t="shared" si="4"/>
        <v>51.34</v>
      </c>
      <c r="AB6" s="33">
        <f t="shared" si="4"/>
        <v>51.74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4260.8500000000004</v>
      </c>
      <c r="BF6" s="33">
        <f t="shared" ref="BF6:BN6" si="7">IF(BF7="",NA(),BF7)</f>
        <v>4216.8599999999997</v>
      </c>
      <c r="BG6" s="33">
        <f t="shared" si="7"/>
        <v>4111.62</v>
      </c>
      <c r="BH6" s="33">
        <f t="shared" si="7"/>
        <v>6766.12</v>
      </c>
      <c r="BI6" s="33">
        <f t="shared" si="7"/>
        <v>4755.42</v>
      </c>
      <c r="BJ6" s="33">
        <f t="shared" si="7"/>
        <v>1267.26</v>
      </c>
      <c r="BK6" s="33">
        <f t="shared" si="7"/>
        <v>1239.2</v>
      </c>
      <c r="BL6" s="33">
        <f t="shared" si="7"/>
        <v>1197.82</v>
      </c>
      <c r="BM6" s="33">
        <f t="shared" si="7"/>
        <v>1126.77</v>
      </c>
      <c r="BN6" s="33">
        <f t="shared" si="7"/>
        <v>1044.8</v>
      </c>
      <c r="BO6" s="32" t="str">
        <f>IF(BO7="","",IF(BO7="-","【-】","【"&amp;SUBSTITUTE(TEXT(BO7,"#,##0.00"),"-","△")&amp;"】"))</f>
        <v>【992.47】</v>
      </c>
      <c r="BP6" s="33">
        <f>IF(BP7="",NA(),BP7)</f>
        <v>21.84</v>
      </c>
      <c r="BQ6" s="33">
        <f t="shared" ref="BQ6:BY6" si="8">IF(BQ7="",NA(),BQ7)</f>
        <v>26.61</v>
      </c>
      <c r="BR6" s="33">
        <f t="shared" si="8"/>
        <v>24.23</v>
      </c>
      <c r="BS6" s="33">
        <f t="shared" si="8"/>
        <v>16.79</v>
      </c>
      <c r="BT6" s="33">
        <f t="shared" si="8"/>
        <v>21.94</v>
      </c>
      <c r="BU6" s="33">
        <f t="shared" si="8"/>
        <v>53.42</v>
      </c>
      <c r="BV6" s="33">
        <f t="shared" si="8"/>
        <v>51.56</v>
      </c>
      <c r="BW6" s="33">
        <f t="shared" si="8"/>
        <v>51.03</v>
      </c>
      <c r="BX6" s="33">
        <f t="shared" si="8"/>
        <v>50.9</v>
      </c>
      <c r="BY6" s="33">
        <f t="shared" si="8"/>
        <v>50.82</v>
      </c>
      <c r="BZ6" s="32" t="str">
        <f>IF(BZ7="","",IF(BZ7="-","【-】","【"&amp;SUBSTITUTE(TEXT(BZ7,"#,##0.00"),"-","△")&amp;"】"))</f>
        <v>【51.49】</v>
      </c>
      <c r="CA6" s="33">
        <f>IF(CA7="",NA(),CA7)</f>
        <v>611.41</v>
      </c>
      <c r="CB6" s="33">
        <f t="shared" ref="CB6:CJ6" si="9">IF(CB7="",NA(),CB7)</f>
        <v>503.19</v>
      </c>
      <c r="CC6" s="33">
        <f t="shared" si="9"/>
        <v>560.42999999999995</v>
      </c>
      <c r="CD6" s="33">
        <f t="shared" si="9"/>
        <v>796.2</v>
      </c>
      <c r="CE6" s="33">
        <f t="shared" si="9"/>
        <v>685.59</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39.020000000000003</v>
      </c>
      <c r="CM6" s="33">
        <f t="shared" ref="CM6:CU6" si="10">IF(CM7="",NA(),CM7)</f>
        <v>46.64</v>
      </c>
      <c r="CN6" s="33">
        <f t="shared" si="10"/>
        <v>46.64</v>
      </c>
      <c r="CO6" s="33">
        <f t="shared" si="10"/>
        <v>46.64</v>
      </c>
      <c r="CP6" s="33">
        <f t="shared" si="10"/>
        <v>46.64</v>
      </c>
      <c r="CQ6" s="33">
        <f t="shared" si="10"/>
        <v>54.23</v>
      </c>
      <c r="CR6" s="33">
        <f t="shared" si="10"/>
        <v>55.2</v>
      </c>
      <c r="CS6" s="33">
        <f t="shared" si="10"/>
        <v>54.74</v>
      </c>
      <c r="CT6" s="33">
        <f t="shared" si="10"/>
        <v>53.78</v>
      </c>
      <c r="CU6" s="33">
        <f t="shared" si="10"/>
        <v>53.24</v>
      </c>
      <c r="CV6" s="32" t="str">
        <f>IF(CV7="","",IF(CV7="-","【-】","【"&amp;SUBSTITUTE(TEXT(CV7,"#,##0.00"),"-","△")&amp;"】"))</f>
        <v>【53.32】</v>
      </c>
      <c r="CW6" s="33">
        <f>IF(CW7="",NA(),CW7)</f>
        <v>68.42</v>
      </c>
      <c r="CX6" s="33">
        <f t="shared" ref="CX6:DF6" si="11">IF(CX7="",NA(),CX7)</f>
        <v>65.95</v>
      </c>
      <c r="CY6" s="33">
        <f t="shared" si="11"/>
        <v>60.17</v>
      </c>
      <c r="CZ6" s="33">
        <f t="shared" si="11"/>
        <v>60.99</v>
      </c>
      <c r="DA6" s="33">
        <f t="shared" si="11"/>
        <v>61.63</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53481</v>
      </c>
      <c r="D7" s="35">
        <v>47</v>
      </c>
      <c r="E7" s="35">
        <v>17</v>
      </c>
      <c r="F7" s="35">
        <v>5</v>
      </c>
      <c r="G7" s="35">
        <v>0</v>
      </c>
      <c r="H7" s="35" t="s">
        <v>96</v>
      </c>
      <c r="I7" s="35" t="s">
        <v>97</v>
      </c>
      <c r="J7" s="35" t="s">
        <v>98</v>
      </c>
      <c r="K7" s="35" t="s">
        <v>99</v>
      </c>
      <c r="L7" s="35" t="s">
        <v>100</v>
      </c>
      <c r="M7" s="36" t="s">
        <v>101</v>
      </c>
      <c r="N7" s="36" t="s">
        <v>102</v>
      </c>
      <c r="O7" s="36">
        <v>14.73</v>
      </c>
      <c r="P7" s="36">
        <v>100</v>
      </c>
      <c r="Q7" s="36">
        <v>2800</v>
      </c>
      <c r="R7" s="36">
        <v>18161</v>
      </c>
      <c r="S7" s="36">
        <v>247.98</v>
      </c>
      <c r="T7" s="36">
        <v>73.239999999999995</v>
      </c>
      <c r="U7" s="36">
        <v>2653</v>
      </c>
      <c r="V7" s="36">
        <v>1.42</v>
      </c>
      <c r="W7" s="36">
        <v>1868.31</v>
      </c>
      <c r="X7" s="36">
        <v>65.67</v>
      </c>
      <c r="Y7" s="36">
        <v>85.25</v>
      </c>
      <c r="Z7" s="36">
        <v>50.49</v>
      </c>
      <c r="AA7" s="36">
        <v>51.34</v>
      </c>
      <c r="AB7" s="36">
        <v>51.74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4260.8500000000004</v>
      </c>
      <c r="BF7" s="36">
        <v>4216.8599999999997</v>
      </c>
      <c r="BG7" s="36">
        <v>4111.62</v>
      </c>
      <c r="BH7" s="36">
        <v>6766.12</v>
      </c>
      <c r="BI7" s="36">
        <v>4755.42</v>
      </c>
      <c r="BJ7" s="36">
        <v>1267.26</v>
      </c>
      <c r="BK7" s="36">
        <v>1239.2</v>
      </c>
      <c r="BL7" s="36">
        <v>1197.82</v>
      </c>
      <c r="BM7" s="36">
        <v>1126.77</v>
      </c>
      <c r="BN7" s="36">
        <v>1044.8</v>
      </c>
      <c r="BO7" s="36">
        <v>992.47</v>
      </c>
      <c r="BP7" s="36">
        <v>21.84</v>
      </c>
      <c r="BQ7" s="36">
        <v>26.61</v>
      </c>
      <c r="BR7" s="36">
        <v>24.23</v>
      </c>
      <c r="BS7" s="36">
        <v>16.79</v>
      </c>
      <c r="BT7" s="36">
        <v>21.94</v>
      </c>
      <c r="BU7" s="36">
        <v>53.42</v>
      </c>
      <c r="BV7" s="36">
        <v>51.56</v>
      </c>
      <c r="BW7" s="36">
        <v>51.03</v>
      </c>
      <c r="BX7" s="36">
        <v>50.9</v>
      </c>
      <c r="BY7" s="36">
        <v>50.82</v>
      </c>
      <c r="BZ7" s="36">
        <v>51.49</v>
      </c>
      <c r="CA7" s="36">
        <v>611.41</v>
      </c>
      <c r="CB7" s="36">
        <v>503.19</v>
      </c>
      <c r="CC7" s="36">
        <v>560.42999999999995</v>
      </c>
      <c r="CD7" s="36">
        <v>796.2</v>
      </c>
      <c r="CE7" s="36">
        <v>685.59</v>
      </c>
      <c r="CF7" s="36">
        <v>269.12</v>
      </c>
      <c r="CG7" s="36">
        <v>283.26</v>
      </c>
      <c r="CH7" s="36">
        <v>289.60000000000002</v>
      </c>
      <c r="CI7" s="36">
        <v>293.27</v>
      </c>
      <c r="CJ7" s="36">
        <v>300.52</v>
      </c>
      <c r="CK7" s="36">
        <v>295.10000000000002</v>
      </c>
      <c r="CL7" s="36">
        <v>39.020000000000003</v>
      </c>
      <c r="CM7" s="36">
        <v>46.64</v>
      </c>
      <c r="CN7" s="36">
        <v>46.64</v>
      </c>
      <c r="CO7" s="36">
        <v>46.64</v>
      </c>
      <c r="CP7" s="36">
        <v>46.64</v>
      </c>
      <c r="CQ7" s="36">
        <v>54.23</v>
      </c>
      <c r="CR7" s="36">
        <v>55.2</v>
      </c>
      <c r="CS7" s="36">
        <v>54.74</v>
      </c>
      <c r="CT7" s="36">
        <v>53.78</v>
      </c>
      <c r="CU7" s="36">
        <v>53.24</v>
      </c>
      <c r="CV7" s="36">
        <v>53.32</v>
      </c>
      <c r="CW7" s="36">
        <v>68.42</v>
      </c>
      <c r="CX7" s="36">
        <v>65.95</v>
      </c>
      <c r="CY7" s="36">
        <v>60.17</v>
      </c>
      <c r="CZ7" s="36">
        <v>60.99</v>
      </c>
      <c r="DA7" s="36">
        <v>61.63</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2016-02-03T09:09:32Z</dcterms:created>
  <dcterms:modified xsi:type="dcterms:W3CDTF">2016-02-25T00:29:25Z</dcterms:modified>
  <cp:category/>
</cp:coreProperties>
</file>