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I10" i="4" s="1"/>
  <c r="M6" i="5"/>
  <c r="L6" i="5"/>
  <c r="K6" i="5"/>
  <c r="P8" i="4" s="1"/>
  <c r="J6" i="5"/>
  <c r="I8" i="4" s="1"/>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B10" i="4"/>
  <c r="AL8" i="4"/>
  <c r="W8" i="4"/>
  <c r="B8" i="4"/>
  <c r="C10" i="5" l="1"/>
  <c r="D10" i="5"/>
  <c r="E10" i="5"/>
  <c r="B10" i="5"/>
</calcChain>
</file>

<file path=xl/sharedStrings.xml><?xml version="1.0" encoding="utf-8"?>
<sst xmlns="http://schemas.openxmlformats.org/spreadsheetml/2006/main" count="226" uniqueCount="111">
  <si>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</si>
  <si>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</si>
  <si>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</si>
  <si>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</si>
  <si>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</si>
  <si>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</si>
  <si>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</si>
  <si>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</si>
  <si>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</si>
  <si>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</si>
  <si>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</si>
  <si>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</si>
  <si>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</si>
  <si>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</si>
  <si>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</si>
  <si>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</si>
  <si>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</si>
  <si>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</si>
  <si>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</si>
  <si>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</si>
  <si>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</si>
  <si>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</si>
  <si>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</si>
  <si>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</si>
  <si>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</si>
  <si>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</si>
  <si>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</si>
  <si>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</si>
  <si>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</si>
  <si>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</si>
  <si>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</si>
  <si>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</si>
  <si>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</si>
  <si>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</si>
  <si>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</si>
  <si>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</si>
  <si>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</si>
  <si>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</si>
  <si>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</si>
  <si>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</si>
  <si>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</si>
  <si>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</si>
  <si>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</si>
  <si>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</si>
  <si>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</si>
  <si>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</si>
  <si>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</si>
  <si>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</si>
  <si>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</si>
  <si>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</si>
  <si>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</si>
  <si>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</si>
  <si>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</si>
  <si>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</si>
  <si>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</si>
  <si>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</si>
  <si>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</si>
  <si>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</si>
  <si>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</si>
  <si>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</si>
  <si>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</si>
  <si>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</si>
  <si>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</si>
  <si>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</si>
  <si>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</si>
  <si>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</si>
  <si>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</si>
  <si>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</si>
  <si>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</si>
  <si>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</si>
  <si>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</si>
  <si>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</si>
  <si>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</si>
  <si>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</si>
  <si>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</si>
  <si>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</si>
  <si>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</si>
  <si>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</si>
  <si>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</si>
  <si>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</si>
  <si>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</si>
  <si>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</si>
  <si>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</si>
  <si>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</si>
  <si>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</si>
  <si>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</si>
  <si>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</si>
  <si>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</si>
  <si>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</si>
  <si>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</si>
  <si>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</si>
  <si>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</si>
  <si>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</si>
  <si>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</si>
  <si>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</si>
  <si>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</si>
  <si>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潟上市</t>
  </si>
  <si>
    <t>法非適用</t>
  </si>
  <si>
    <t>下水道事業</t>
  </si>
  <si>
    <t>特定環境保全公共下水道</t>
  </si>
  <si>
    <t>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</si>
  <si>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</si>
  <si>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</si>
  <si>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</si>
  <si>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</si>
  <si>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</si>
  <si>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</si>
  <si>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</si>
  <si>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収益的収支比率については、各年度で総収益に対して総費用及び地方債償還金の割合が高く１００％未満であることから常時単年度収支が赤字であることを示している。総収益においては八郎湖の指定湖沼に伴い平成２２年度に天王大崎地区、平成２４年度に天王湖岸・羽立地区を農業集落排水施設から特定環境保全公共下水道への接続替えにより使用料収入が増加している。しかし、それにより企業債残高も移管され地方債償還金も年々増加し使用料収入を上回る規模であることから収益的収支比率が１００％未満となっている。企業債残高対事業規模比率及び汚水処理原価が各年度で高い割合となっているのも同じ要因である。
　これらの比率等を改善する手段として、水洗化率の向上による使用料収入の増加を図ることが考えられるが、地域の高齢化・核家族化等の影響により下水道へ接続しない世帯もありそれによって水洗化率が伸び悩んでいる。その結果、使用料収入も公共下水道の約半分程度しか確保できていない状況であり、また、経費回収率も平成２６年度で汚水処理費用の約７３％が使用料で、残りの約２７％を繰入金等で賄っている状況であることから、使用料収入の更なる確保が急務となっている。
</t>
    <rPh sb="324" eb="325">
      <t>ハカ</t>
    </rPh>
    <phoneticPr fontId="4"/>
  </si>
  <si>
    <t>　管渠改善率については、古いもので供用開始から約２０年程度しか経過しておらず、更新自体行っていないことから数値として計上されていない。下水道事業面整備の完了後（平成３１年度以降）老朽化対策に取り組む予定である。</t>
    <phoneticPr fontId="4"/>
  </si>
  <si>
    <t xml:space="preserve">　収益的収支比率及び経費回収率が１００％未満であるため、財源である使用料収入の底上げが必要と考えられる。使用料収入については平成２４年１月に下水道事業全体として段階的に統一を図っており、最終統一年度から日が浅いことから早急に使用料を改定することは困難であるが、平成３１年４月に法適化を予定していることから経営状況を明確にした上で検討し将来の見通しをたてる必要がある。また、汚水処理原価における汚水処理費用に見合った有収水量を確保するには、水洗化率の向上が必要不可欠であり、広報又は未接続者に対して個別に下水道への接続を積極的にアピールし水洗化率の向上に取り組み有収水量の増加を図っていく必要がある。
　企業債残高対事業比率でも言えることだが、法適用及び長寿命化計画の策定によって、管渠の老朽化に対応した更新費用等が明確になり、今後更新費用はもとより財源となる企業債残額も増加することが想定される。事業費及び起債額を抑制するためにも、過剰な投資を避けるとともに投資の平準化を図り、財源の将来見通しを踏まえた上で更新していく必要がある。
</t>
    <rPh sb="80" eb="83">
      <t>ダンカイテキ</t>
    </rPh>
    <rPh sb="245" eb="246">
      <t>タイ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</si>
</sst>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3">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7">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22" fillId="0" borderId="6" xfId="0" applyFont="1" applyBorder="1" applyAlignment="1" applyProtection="1">
      <alignment horizontal="left" vertical="top" wrapText="1"/>
      <protection locked="0"/>
    </xf>
    <xf numFmtId="0" fontId="22" fillId="0" borderId="0" xfId="0" applyFont="1" applyBorder="1" applyAlignment="1" applyProtection="1">
      <alignment horizontal="left" vertical="top" wrapText="1"/>
      <protection locked="0"/>
    </xf>
    <xf numFmtId="0" fontId="22" fillId="0" borderId="7" xfId="0" applyFont="1" applyBorder="1" applyAlignment="1" applyProtection="1">
      <alignment horizontal="left" vertical="top" wrapText="1"/>
      <protection locked="0"/>
    </xf>
    <xf numFmtId="0" fontId="22" fillId="0" borderId="8" xfId="0" applyFont="1" applyBorder="1" applyAlignment="1" applyProtection="1">
      <alignment horizontal="left" vertical="top" wrapText="1"/>
      <protection locked="0"/>
    </xf>
    <xf numFmtId="0" fontId="22" fillId="0" borderId="1" xfId="0" applyFont="1" applyBorder="1" applyAlignment="1" applyProtection="1">
      <alignment horizontal="left" vertical="top" wrapText="1"/>
      <protection locked="0"/>
    </xf>
    <xf numFmtId="0" fontId="22"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8694656"/>
        <c:axId val="98696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0.1</c:v>
                </c:pt>
                <c:pt idx="1">
                  <c:v>0.1</c:v>
                </c:pt>
                <c:pt idx="2">
                  <c:v>0.11</c:v>
                </c:pt>
                <c:pt idx="3">
                  <c:v>0.05</c:v>
                </c:pt>
                <c:pt idx="4">
                  <c:v>0.04</c:v>
                </c:pt>
              </c:numCache>
            </c:numRef>
          </c:val>
          <c:smooth val="0"/>
        </c:ser>
        <c:dLbls>
          <c:showLegendKey val="0"/>
          <c:showVal val="0"/>
          <c:showCatName val="0"/>
          <c:showSerName val="0"/>
          <c:showPercent val="0"/>
          <c:showBubbleSize val="0"/>
        </c:dLbls>
        <c:marker val="1"/>
        <c:smooth val="0"/>
        <c:axId val="98694656"/>
        <c:axId val="98696576"/>
      </c:lineChart>
      <c:dateAx>
        <c:axId val="98694656"/>
        <c:scaling>
          <c:orientation val="minMax"/>
        </c:scaling>
        <c:delete val="1"/>
        <c:axPos val="b"/>
        <c:numFmt formatCode="ge" sourceLinked="1"/>
        <c:majorTickMark val="none"/>
        <c:minorTickMark val="none"/>
        <c:tickLblPos val="none"/>
        <c:crossAx val="98696576"/>
        <c:crosses val="autoZero"/>
        <c:auto val="1"/>
        <c:lblOffset val="100"/>
        <c:baseTimeUnit val="years"/>
      </c:dateAx>
      <c:valAx>
        <c:axId val="98696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694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5072512"/>
        <c:axId val="105078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40.56</c:v>
                </c:pt>
                <c:pt idx="1">
                  <c:v>41.59</c:v>
                </c:pt>
                <c:pt idx="2">
                  <c:v>42.31</c:v>
                </c:pt>
                <c:pt idx="3">
                  <c:v>43.65</c:v>
                </c:pt>
                <c:pt idx="4">
                  <c:v>43.58</c:v>
                </c:pt>
              </c:numCache>
            </c:numRef>
          </c:val>
          <c:smooth val="0"/>
        </c:ser>
        <c:dLbls>
          <c:showLegendKey val="0"/>
          <c:showVal val="0"/>
          <c:showCatName val="0"/>
          <c:showSerName val="0"/>
          <c:showPercent val="0"/>
          <c:showBubbleSize val="0"/>
        </c:dLbls>
        <c:marker val="1"/>
        <c:smooth val="0"/>
        <c:axId val="105072512"/>
        <c:axId val="105078784"/>
      </c:lineChart>
      <c:dateAx>
        <c:axId val="105072512"/>
        <c:scaling>
          <c:orientation val="minMax"/>
        </c:scaling>
        <c:delete val="1"/>
        <c:axPos val="b"/>
        <c:numFmt formatCode="ge" sourceLinked="1"/>
        <c:majorTickMark val="none"/>
        <c:minorTickMark val="none"/>
        <c:tickLblPos val="none"/>
        <c:crossAx val="105078784"/>
        <c:crosses val="autoZero"/>
        <c:auto val="1"/>
        <c:lblOffset val="100"/>
        <c:baseTimeUnit val="years"/>
      </c:dateAx>
      <c:valAx>
        <c:axId val="105078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072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62.84</c:v>
                </c:pt>
                <c:pt idx="1">
                  <c:v>64.89</c:v>
                </c:pt>
                <c:pt idx="2">
                  <c:v>68.709999999999994</c:v>
                </c:pt>
                <c:pt idx="3">
                  <c:v>70.47</c:v>
                </c:pt>
                <c:pt idx="4">
                  <c:v>71.3</c:v>
                </c:pt>
              </c:numCache>
            </c:numRef>
          </c:val>
        </c:ser>
        <c:dLbls>
          <c:showLegendKey val="0"/>
          <c:showVal val="0"/>
          <c:showCatName val="0"/>
          <c:showSerName val="0"/>
          <c:showPercent val="0"/>
          <c:showBubbleSize val="0"/>
        </c:dLbls>
        <c:gapWidth val="150"/>
        <c:axId val="105121280"/>
        <c:axId val="105123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79.88</c:v>
                </c:pt>
                <c:pt idx="1">
                  <c:v>80.47</c:v>
                </c:pt>
                <c:pt idx="2">
                  <c:v>81.3</c:v>
                </c:pt>
                <c:pt idx="3">
                  <c:v>82.2</c:v>
                </c:pt>
                <c:pt idx="4">
                  <c:v>82.35</c:v>
                </c:pt>
              </c:numCache>
            </c:numRef>
          </c:val>
          <c:smooth val="0"/>
        </c:ser>
        <c:dLbls>
          <c:showLegendKey val="0"/>
          <c:showVal val="0"/>
          <c:showCatName val="0"/>
          <c:showSerName val="0"/>
          <c:showPercent val="0"/>
          <c:showBubbleSize val="0"/>
        </c:dLbls>
        <c:marker val="1"/>
        <c:smooth val="0"/>
        <c:axId val="105121280"/>
        <c:axId val="105123200"/>
      </c:lineChart>
      <c:dateAx>
        <c:axId val="105121280"/>
        <c:scaling>
          <c:orientation val="minMax"/>
        </c:scaling>
        <c:delete val="1"/>
        <c:axPos val="b"/>
        <c:numFmt formatCode="ge" sourceLinked="1"/>
        <c:majorTickMark val="none"/>
        <c:minorTickMark val="none"/>
        <c:tickLblPos val="none"/>
        <c:crossAx val="105123200"/>
        <c:crosses val="autoZero"/>
        <c:auto val="1"/>
        <c:lblOffset val="100"/>
        <c:baseTimeUnit val="years"/>
      </c:dateAx>
      <c:valAx>
        <c:axId val="105123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121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81.61</c:v>
                </c:pt>
                <c:pt idx="1">
                  <c:v>83.24</c:v>
                </c:pt>
                <c:pt idx="2">
                  <c:v>84.25</c:v>
                </c:pt>
                <c:pt idx="3">
                  <c:v>83.54</c:v>
                </c:pt>
                <c:pt idx="4">
                  <c:v>83.14</c:v>
                </c:pt>
              </c:numCache>
            </c:numRef>
          </c:val>
        </c:ser>
        <c:dLbls>
          <c:showLegendKey val="0"/>
          <c:showVal val="0"/>
          <c:showCatName val="0"/>
          <c:showSerName val="0"/>
          <c:showPercent val="0"/>
          <c:showBubbleSize val="0"/>
        </c:dLbls>
        <c:gapWidth val="150"/>
        <c:axId val="103593088"/>
        <c:axId val="103595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593088"/>
        <c:axId val="103595008"/>
      </c:lineChart>
      <c:dateAx>
        <c:axId val="103593088"/>
        <c:scaling>
          <c:orientation val="minMax"/>
        </c:scaling>
        <c:delete val="1"/>
        <c:axPos val="b"/>
        <c:numFmt formatCode="ge" sourceLinked="1"/>
        <c:majorTickMark val="none"/>
        <c:minorTickMark val="none"/>
        <c:tickLblPos val="none"/>
        <c:crossAx val="103595008"/>
        <c:crosses val="autoZero"/>
        <c:auto val="1"/>
        <c:lblOffset val="100"/>
        <c:baseTimeUnit val="years"/>
      </c:dateAx>
      <c:valAx>
        <c:axId val="103595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593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4940288"/>
        <c:axId val="104942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4940288"/>
        <c:axId val="104942208"/>
      </c:lineChart>
      <c:dateAx>
        <c:axId val="104940288"/>
        <c:scaling>
          <c:orientation val="minMax"/>
        </c:scaling>
        <c:delete val="1"/>
        <c:axPos val="b"/>
        <c:numFmt formatCode="ge" sourceLinked="1"/>
        <c:majorTickMark val="none"/>
        <c:minorTickMark val="none"/>
        <c:tickLblPos val="none"/>
        <c:crossAx val="104942208"/>
        <c:crosses val="autoZero"/>
        <c:auto val="1"/>
        <c:lblOffset val="100"/>
        <c:baseTimeUnit val="years"/>
      </c:dateAx>
      <c:valAx>
        <c:axId val="104942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940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4980864"/>
        <c:axId val="104982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4980864"/>
        <c:axId val="104982784"/>
      </c:lineChart>
      <c:dateAx>
        <c:axId val="104980864"/>
        <c:scaling>
          <c:orientation val="minMax"/>
        </c:scaling>
        <c:delete val="1"/>
        <c:axPos val="b"/>
        <c:numFmt formatCode="ge" sourceLinked="1"/>
        <c:majorTickMark val="none"/>
        <c:minorTickMark val="none"/>
        <c:tickLblPos val="none"/>
        <c:crossAx val="104982784"/>
        <c:crosses val="autoZero"/>
        <c:auto val="1"/>
        <c:lblOffset val="100"/>
        <c:baseTimeUnit val="years"/>
      </c:dateAx>
      <c:valAx>
        <c:axId val="104982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980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3653760"/>
        <c:axId val="103655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653760"/>
        <c:axId val="103655680"/>
      </c:lineChart>
      <c:dateAx>
        <c:axId val="103653760"/>
        <c:scaling>
          <c:orientation val="minMax"/>
        </c:scaling>
        <c:delete val="1"/>
        <c:axPos val="b"/>
        <c:numFmt formatCode="ge" sourceLinked="1"/>
        <c:majorTickMark val="none"/>
        <c:minorTickMark val="none"/>
        <c:tickLblPos val="none"/>
        <c:crossAx val="103655680"/>
        <c:crosses val="autoZero"/>
        <c:auto val="1"/>
        <c:lblOffset val="100"/>
        <c:baseTimeUnit val="years"/>
      </c:dateAx>
      <c:valAx>
        <c:axId val="103655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653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3691776"/>
        <c:axId val="103693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691776"/>
        <c:axId val="103693696"/>
      </c:lineChart>
      <c:dateAx>
        <c:axId val="103691776"/>
        <c:scaling>
          <c:orientation val="minMax"/>
        </c:scaling>
        <c:delete val="1"/>
        <c:axPos val="b"/>
        <c:numFmt formatCode="ge" sourceLinked="1"/>
        <c:majorTickMark val="none"/>
        <c:minorTickMark val="none"/>
        <c:tickLblPos val="none"/>
        <c:crossAx val="103693696"/>
        <c:crosses val="autoZero"/>
        <c:auto val="1"/>
        <c:lblOffset val="100"/>
        <c:baseTimeUnit val="years"/>
      </c:dateAx>
      <c:valAx>
        <c:axId val="103693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691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2050.19</c:v>
                </c:pt>
                <c:pt idx="1">
                  <c:v>1800.6</c:v>
                </c:pt>
                <c:pt idx="2">
                  <c:v>1890.63</c:v>
                </c:pt>
                <c:pt idx="3">
                  <c:v>1613.49</c:v>
                </c:pt>
                <c:pt idx="4">
                  <c:v>1464.81</c:v>
                </c:pt>
              </c:numCache>
            </c:numRef>
          </c:val>
        </c:ser>
        <c:dLbls>
          <c:showLegendKey val="0"/>
          <c:showVal val="0"/>
          <c:showCatName val="0"/>
          <c:showSerName val="0"/>
          <c:showPercent val="0"/>
          <c:showBubbleSize val="0"/>
        </c:dLbls>
        <c:gapWidth val="150"/>
        <c:axId val="103714176"/>
        <c:axId val="103728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1812.65</c:v>
                </c:pt>
                <c:pt idx="1">
                  <c:v>1764.87</c:v>
                </c:pt>
                <c:pt idx="2">
                  <c:v>1622.51</c:v>
                </c:pt>
                <c:pt idx="3">
                  <c:v>1569.13</c:v>
                </c:pt>
                <c:pt idx="4">
                  <c:v>1436</c:v>
                </c:pt>
              </c:numCache>
            </c:numRef>
          </c:val>
          <c:smooth val="0"/>
        </c:ser>
        <c:dLbls>
          <c:showLegendKey val="0"/>
          <c:showVal val="0"/>
          <c:showCatName val="0"/>
          <c:showSerName val="0"/>
          <c:showPercent val="0"/>
          <c:showBubbleSize val="0"/>
        </c:dLbls>
        <c:marker val="1"/>
        <c:smooth val="0"/>
        <c:axId val="103714176"/>
        <c:axId val="103728640"/>
      </c:lineChart>
      <c:dateAx>
        <c:axId val="103714176"/>
        <c:scaling>
          <c:orientation val="minMax"/>
        </c:scaling>
        <c:delete val="1"/>
        <c:axPos val="b"/>
        <c:numFmt formatCode="ge" sourceLinked="1"/>
        <c:majorTickMark val="none"/>
        <c:minorTickMark val="none"/>
        <c:tickLblPos val="none"/>
        <c:crossAx val="103728640"/>
        <c:crosses val="autoZero"/>
        <c:auto val="1"/>
        <c:lblOffset val="100"/>
        <c:baseTimeUnit val="years"/>
      </c:dateAx>
      <c:valAx>
        <c:axId val="103728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714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77.23</c:v>
                </c:pt>
                <c:pt idx="1">
                  <c:v>77.290000000000006</c:v>
                </c:pt>
                <c:pt idx="2">
                  <c:v>78.28</c:v>
                </c:pt>
                <c:pt idx="3">
                  <c:v>73.77</c:v>
                </c:pt>
                <c:pt idx="4">
                  <c:v>73.319999999999993</c:v>
                </c:pt>
              </c:numCache>
            </c:numRef>
          </c:val>
        </c:ser>
        <c:dLbls>
          <c:showLegendKey val="0"/>
          <c:showVal val="0"/>
          <c:showCatName val="0"/>
          <c:showSerName val="0"/>
          <c:showPercent val="0"/>
          <c:showBubbleSize val="0"/>
        </c:dLbls>
        <c:gapWidth val="150"/>
        <c:axId val="103779328"/>
        <c:axId val="103781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59.35</c:v>
                </c:pt>
                <c:pt idx="1">
                  <c:v>60.75</c:v>
                </c:pt>
                <c:pt idx="2">
                  <c:v>62.83</c:v>
                </c:pt>
                <c:pt idx="3">
                  <c:v>64.63</c:v>
                </c:pt>
                <c:pt idx="4">
                  <c:v>66.56</c:v>
                </c:pt>
              </c:numCache>
            </c:numRef>
          </c:val>
          <c:smooth val="0"/>
        </c:ser>
        <c:dLbls>
          <c:showLegendKey val="0"/>
          <c:showVal val="0"/>
          <c:showCatName val="0"/>
          <c:showSerName val="0"/>
          <c:showPercent val="0"/>
          <c:showBubbleSize val="0"/>
        </c:dLbls>
        <c:marker val="1"/>
        <c:smooth val="0"/>
        <c:axId val="103779328"/>
        <c:axId val="103781504"/>
      </c:lineChart>
      <c:dateAx>
        <c:axId val="103779328"/>
        <c:scaling>
          <c:orientation val="minMax"/>
        </c:scaling>
        <c:delete val="1"/>
        <c:axPos val="b"/>
        <c:numFmt formatCode="ge" sourceLinked="1"/>
        <c:majorTickMark val="none"/>
        <c:minorTickMark val="none"/>
        <c:tickLblPos val="none"/>
        <c:crossAx val="103781504"/>
        <c:crosses val="autoZero"/>
        <c:auto val="1"/>
        <c:lblOffset val="100"/>
        <c:baseTimeUnit val="years"/>
      </c:dateAx>
      <c:valAx>
        <c:axId val="103781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779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209.47</c:v>
                </c:pt>
                <c:pt idx="1">
                  <c:v>221.89</c:v>
                </c:pt>
                <c:pt idx="2">
                  <c:v>221.97</c:v>
                </c:pt>
                <c:pt idx="3">
                  <c:v>233.04</c:v>
                </c:pt>
                <c:pt idx="4">
                  <c:v>239.89</c:v>
                </c:pt>
              </c:numCache>
            </c:numRef>
          </c:val>
        </c:ser>
        <c:dLbls>
          <c:showLegendKey val="0"/>
          <c:showVal val="0"/>
          <c:showCatName val="0"/>
          <c:showSerName val="0"/>
          <c:showPercent val="0"/>
          <c:showBubbleSize val="0"/>
        </c:dLbls>
        <c:gapWidth val="150"/>
        <c:axId val="103803136"/>
        <c:axId val="103805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260.48</c:v>
                </c:pt>
                <c:pt idx="1">
                  <c:v>256</c:v>
                </c:pt>
                <c:pt idx="2">
                  <c:v>250.43</c:v>
                </c:pt>
                <c:pt idx="3">
                  <c:v>245.75</c:v>
                </c:pt>
                <c:pt idx="4">
                  <c:v>244.29</c:v>
                </c:pt>
              </c:numCache>
            </c:numRef>
          </c:val>
          <c:smooth val="0"/>
        </c:ser>
        <c:dLbls>
          <c:showLegendKey val="0"/>
          <c:showVal val="0"/>
          <c:showCatName val="0"/>
          <c:showSerName val="0"/>
          <c:showPercent val="0"/>
          <c:showBubbleSize val="0"/>
        </c:dLbls>
        <c:marker val="1"/>
        <c:smooth val="0"/>
        <c:axId val="103803136"/>
        <c:axId val="103805312"/>
      </c:lineChart>
      <c:dateAx>
        <c:axId val="103803136"/>
        <c:scaling>
          <c:orientation val="minMax"/>
        </c:scaling>
        <c:delete val="1"/>
        <c:axPos val="b"/>
        <c:numFmt formatCode="ge" sourceLinked="1"/>
        <c:majorTickMark val="none"/>
        <c:minorTickMark val="none"/>
        <c:tickLblPos val="none"/>
        <c:crossAx val="103805312"/>
        <c:crosses val="autoZero"/>
        <c:auto val="1"/>
        <c:lblOffset val="100"/>
        <c:baseTimeUnit val="years"/>
      </c:dateAx>
      <c:valAx>
        <c:axId val="103805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803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【1,479.31】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【80.39】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【41.06】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【253.12】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【63.50】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潟上市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特定環境保全公共下水道</v>
      </c>
      <c r="Q8" s="46"/>
      <c r="R8" s="46"/>
      <c r="S8" s="46"/>
      <c r="T8" s="46"/>
      <c r="U8" s="46"/>
      <c r="V8" s="46"/>
      <c r="W8" s="46" t="str">
        <f>データ!L6</f>
        <v>D2</v>
      </c>
      <c r="X8" s="46"/>
      <c r="Y8" s="46"/>
      <c r="Z8" s="46"/>
      <c r="AA8" s="46"/>
      <c r="AB8" s="46"/>
      <c r="AC8" s="46"/>
      <c r="AD8" s="3"/>
      <c r="AE8" s="3"/>
      <c r="AF8" s="3"/>
      <c r="AG8" s="3"/>
      <c r="AH8" s="3"/>
      <c r="AI8" s="3"/>
      <c r="AJ8" s="3"/>
      <c r="AK8" s="3"/>
      <c r="AL8" s="47">
        <f>データ!R6</f>
        <v>33928</v>
      </c>
      <c r="AM8" s="47"/>
      <c r="AN8" s="47"/>
      <c r="AO8" s="47"/>
      <c r="AP8" s="47"/>
      <c r="AQ8" s="47"/>
      <c r="AR8" s="47"/>
      <c r="AS8" s="47"/>
      <c r="AT8" s="43">
        <f>データ!S6</f>
        <v>97.73</v>
      </c>
      <c r="AU8" s="43"/>
      <c r="AV8" s="43"/>
      <c r="AW8" s="43"/>
      <c r="AX8" s="43"/>
      <c r="AY8" s="43"/>
      <c r="AZ8" s="43"/>
      <c r="BA8" s="43"/>
      <c r="BB8" s="43">
        <f>データ!T6</f>
        <v>347.16</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38.590000000000003</v>
      </c>
      <c r="Q10" s="43"/>
      <c r="R10" s="43"/>
      <c r="S10" s="43"/>
      <c r="T10" s="43"/>
      <c r="U10" s="43"/>
      <c r="V10" s="43"/>
      <c r="W10" s="43">
        <f>データ!P6</f>
        <v>79.430000000000007</v>
      </c>
      <c r="X10" s="43"/>
      <c r="Y10" s="43"/>
      <c r="Z10" s="43"/>
      <c r="AA10" s="43"/>
      <c r="AB10" s="43"/>
      <c r="AC10" s="43"/>
      <c r="AD10" s="47">
        <f>データ!Q6</f>
        <v>3016</v>
      </c>
      <c r="AE10" s="47"/>
      <c r="AF10" s="47"/>
      <c r="AG10" s="47"/>
      <c r="AH10" s="47"/>
      <c r="AI10" s="47"/>
      <c r="AJ10" s="47"/>
      <c r="AK10" s="2"/>
      <c r="AL10" s="47">
        <f>データ!U6</f>
        <v>13045</v>
      </c>
      <c r="AM10" s="47"/>
      <c r="AN10" s="47"/>
      <c r="AO10" s="47"/>
      <c r="AP10" s="47"/>
      <c r="AQ10" s="47"/>
      <c r="AR10" s="47"/>
      <c r="AS10" s="47"/>
      <c r="AT10" s="43">
        <f>データ!V6</f>
        <v>6.07</v>
      </c>
      <c r="AU10" s="43"/>
      <c r="AV10" s="43"/>
      <c r="AW10" s="43"/>
      <c r="AX10" s="43"/>
      <c r="AY10" s="43"/>
      <c r="AZ10" s="43"/>
      <c r="BA10" s="43"/>
      <c r="BB10" s="43">
        <f>データ!W6</f>
        <v>2149.09</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73" t="s">
        <v>110</v>
      </c>
      <c r="BM66" s="74"/>
      <c r="BN66" s="74"/>
      <c r="BO66" s="74"/>
      <c r="BP66" s="74"/>
      <c r="BQ66" s="74"/>
      <c r="BR66" s="74"/>
      <c r="BS66" s="74"/>
      <c r="BT66" s="74"/>
      <c r="BU66" s="74"/>
      <c r="BV66" s="74"/>
      <c r="BW66" s="74"/>
      <c r="BX66" s="74"/>
      <c r="BY66" s="74"/>
      <c r="BZ66" s="75"/>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73"/>
      <c r="BM67" s="74"/>
      <c r="BN67" s="74"/>
      <c r="BO67" s="74"/>
      <c r="BP67" s="74"/>
      <c r="BQ67" s="74"/>
      <c r="BR67" s="74"/>
      <c r="BS67" s="74"/>
      <c r="BT67" s="74"/>
      <c r="BU67" s="74"/>
      <c r="BV67" s="74"/>
      <c r="BW67" s="74"/>
      <c r="BX67" s="74"/>
      <c r="BY67" s="74"/>
      <c r="BZ67" s="75"/>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73"/>
      <c r="BM68" s="74"/>
      <c r="BN68" s="74"/>
      <c r="BO68" s="74"/>
      <c r="BP68" s="74"/>
      <c r="BQ68" s="74"/>
      <c r="BR68" s="74"/>
      <c r="BS68" s="74"/>
      <c r="BT68" s="74"/>
      <c r="BU68" s="74"/>
      <c r="BV68" s="74"/>
      <c r="BW68" s="74"/>
      <c r="BX68" s="74"/>
      <c r="BY68" s="74"/>
      <c r="BZ68" s="75"/>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73"/>
      <c r="BM69" s="74"/>
      <c r="BN69" s="74"/>
      <c r="BO69" s="74"/>
      <c r="BP69" s="74"/>
      <c r="BQ69" s="74"/>
      <c r="BR69" s="74"/>
      <c r="BS69" s="74"/>
      <c r="BT69" s="74"/>
      <c r="BU69" s="74"/>
      <c r="BV69" s="74"/>
      <c r="BW69" s="74"/>
      <c r="BX69" s="74"/>
      <c r="BY69" s="74"/>
      <c r="BZ69" s="75"/>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73"/>
      <c r="BM70" s="74"/>
      <c r="BN70" s="74"/>
      <c r="BO70" s="74"/>
      <c r="BP70" s="74"/>
      <c r="BQ70" s="74"/>
      <c r="BR70" s="74"/>
      <c r="BS70" s="74"/>
      <c r="BT70" s="74"/>
      <c r="BU70" s="74"/>
      <c r="BV70" s="74"/>
      <c r="BW70" s="74"/>
      <c r="BX70" s="74"/>
      <c r="BY70" s="74"/>
      <c r="BZ70" s="75"/>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73"/>
      <c r="BM71" s="74"/>
      <c r="BN71" s="74"/>
      <c r="BO71" s="74"/>
      <c r="BP71" s="74"/>
      <c r="BQ71" s="74"/>
      <c r="BR71" s="74"/>
      <c r="BS71" s="74"/>
      <c r="BT71" s="74"/>
      <c r="BU71" s="74"/>
      <c r="BV71" s="74"/>
      <c r="BW71" s="74"/>
      <c r="BX71" s="74"/>
      <c r="BY71" s="74"/>
      <c r="BZ71" s="75"/>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73"/>
      <c r="BM72" s="74"/>
      <c r="BN72" s="74"/>
      <c r="BO72" s="74"/>
      <c r="BP72" s="74"/>
      <c r="BQ72" s="74"/>
      <c r="BR72" s="74"/>
      <c r="BS72" s="74"/>
      <c r="BT72" s="74"/>
      <c r="BU72" s="74"/>
      <c r="BV72" s="74"/>
      <c r="BW72" s="74"/>
      <c r="BX72" s="74"/>
      <c r="BY72" s="74"/>
      <c r="BZ72" s="75"/>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73"/>
      <c r="BM73" s="74"/>
      <c r="BN73" s="74"/>
      <c r="BO73" s="74"/>
      <c r="BP73" s="74"/>
      <c r="BQ73" s="74"/>
      <c r="BR73" s="74"/>
      <c r="BS73" s="74"/>
      <c r="BT73" s="74"/>
      <c r="BU73" s="74"/>
      <c r="BV73" s="74"/>
      <c r="BW73" s="74"/>
      <c r="BX73" s="74"/>
      <c r="BY73" s="74"/>
      <c r="BZ73" s="75"/>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73"/>
      <c r="BM74" s="74"/>
      <c r="BN74" s="74"/>
      <c r="BO74" s="74"/>
      <c r="BP74" s="74"/>
      <c r="BQ74" s="74"/>
      <c r="BR74" s="74"/>
      <c r="BS74" s="74"/>
      <c r="BT74" s="74"/>
      <c r="BU74" s="74"/>
      <c r="BV74" s="74"/>
      <c r="BW74" s="74"/>
      <c r="BX74" s="74"/>
      <c r="BY74" s="74"/>
      <c r="BZ74" s="75"/>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73"/>
      <c r="BM75" s="74"/>
      <c r="BN75" s="74"/>
      <c r="BO75" s="74"/>
      <c r="BP75" s="74"/>
      <c r="BQ75" s="74"/>
      <c r="BR75" s="74"/>
      <c r="BS75" s="74"/>
      <c r="BT75" s="74"/>
      <c r="BU75" s="74"/>
      <c r="BV75" s="74"/>
      <c r="BW75" s="74"/>
      <c r="BX75" s="74"/>
      <c r="BY75" s="74"/>
      <c r="BZ75" s="75"/>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73"/>
      <c r="BM76" s="74"/>
      <c r="BN76" s="74"/>
      <c r="BO76" s="74"/>
      <c r="BP76" s="74"/>
      <c r="BQ76" s="74"/>
      <c r="BR76" s="74"/>
      <c r="BS76" s="74"/>
      <c r="BT76" s="74"/>
      <c r="BU76" s="74"/>
      <c r="BV76" s="74"/>
      <c r="BW76" s="74"/>
      <c r="BX76" s="74"/>
      <c r="BY76" s="74"/>
      <c r="BZ76" s="75"/>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73"/>
      <c r="BM77" s="74"/>
      <c r="BN77" s="74"/>
      <c r="BO77" s="74"/>
      <c r="BP77" s="74"/>
      <c r="BQ77" s="74"/>
      <c r="BR77" s="74"/>
      <c r="BS77" s="74"/>
      <c r="BT77" s="74"/>
      <c r="BU77" s="74"/>
      <c r="BV77" s="74"/>
      <c r="BW77" s="74"/>
      <c r="BX77" s="74"/>
      <c r="BY77" s="74"/>
      <c r="BZ77" s="75"/>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73"/>
      <c r="BM78" s="74"/>
      <c r="BN78" s="74"/>
      <c r="BO78" s="74"/>
      <c r="BP78" s="74"/>
      <c r="BQ78" s="74"/>
      <c r="BR78" s="74"/>
      <c r="BS78" s="74"/>
      <c r="BT78" s="74"/>
      <c r="BU78" s="74"/>
      <c r="BV78" s="74"/>
      <c r="BW78" s="74"/>
      <c r="BX78" s="74"/>
      <c r="BY78" s="74"/>
      <c r="BZ78" s="75"/>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73"/>
      <c r="BM79" s="74"/>
      <c r="BN79" s="74"/>
      <c r="BO79" s="74"/>
      <c r="BP79" s="74"/>
      <c r="BQ79" s="74"/>
      <c r="BR79" s="74"/>
      <c r="BS79" s="74"/>
      <c r="BT79" s="74"/>
      <c r="BU79" s="74"/>
      <c r="BV79" s="74"/>
      <c r="BW79" s="74"/>
      <c r="BX79" s="74"/>
      <c r="BY79" s="74"/>
      <c r="BZ79" s="75"/>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73"/>
      <c r="BM80" s="74"/>
      <c r="BN80" s="74"/>
      <c r="BO80" s="74"/>
      <c r="BP80" s="74"/>
      <c r="BQ80" s="74"/>
      <c r="BR80" s="74"/>
      <c r="BS80" s="74"/>
      <c r="BT80" s="74"/>
      <c r="BU80" s="74"/>
      <c r="BV80" s="74"/>
      <c r="BW80" s="74"/>
      <c r="BX80" s="74"/>
      <c r="BY80" s="74"/>
      <c r="BZ80" s="75"/>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73"/>
      <c r="BM81" s="74"/>
      <c r="BN81" s="74"/>
      <c r="BO81" s="74"/>
      <c r="BP81" s="74"/>
      <c r="BQ81" s="74"/>
      <c r="BR81" s="74"/>
      <c r="BS81" s="74"/>
      <c r="BT81" s="74"/>
      <c r="BU81" s="74"/>
      <c r="BV81" s="74"/>
      <c r="BW81" s="74"/>
      <c r="BX81" s="74"/>
      <c r="BY81" s="74"/>
      <c r="BZ81" s="75"/>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6"/>
      <c r="BM82" s="77"/>
      <c r="BN82" s="77"/>
      <c r="BO82" s="77"/>
      <c r="BP82" s="77"/>
      <c r="BQ82" s="77"/>
      <c r="BR82" s="77"/>
      <c r="BS82" s="77"/>
      <c r="BT82" s="77"/>
      <c r="BU82" s="77"/>
      <c r="BV82" s="77"/>
      <c r="BW82" s="77"/>
      <c r="BX82" s="77"/>
      <c r="BY82" s="77"/>
      <c r="BZ82" s="78"/>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80" t="s">
        <v>51</v>
      </c>
      <c r="I3" s="81"/>
      <c r="J3" s="81"/>
      <c r="K3" s="81"/>
      <c r="L3" s="81"/>
      <c r="M3" s="81"/>
      <c r="N3" s="81"/>
      <c r="O3" s="81"/>
      <c r="P3" s="81"/>
      <c r="Q3" s="81"/>
      <c r="R3" s="81"/>
      <c r="S3" s="81"/>
      <c r="T3" s="81"/>
      <c r="U3" s="81"/>
      <c r="V3" s="81"/>
      <c r="W3" s="82"/>
      <c r="X3" s="86" t="s">
        <v>52</v>
      </c>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t="s">
        <v>53</v>
      </c>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row>
    <row r="4" spans="1:144">
      <c r="A4" s="26" t="s">
        <v>54</v>
      </c>
      <c r="B4" s="28"/>
      <c r="C4" s="28"/>
      <c r="D4" s="28"/>
      <c r="E4" s="28"/>
      <c r="F4" s="28"/>
      <c r="G4" s="28"/>
      <c r="H4" s="83"/>
      <c r="I4" s="84"/>
      <c r="J4" s="84"/>
      <c r="K4" s="84"/>
      <c r="L4" s="84"/>
      <c r="M4" s="84"/>
      <c r="N4" s="84"/>
      <c r="O4" s="84"/>
      <c r="P4" s="84"/>
      <c r="Q4" s="84"/>
      <c r="R4" s="84"/>
      <c r="S4" s="84"/>
      <c r="T4" s="84"/>
      <c r="U4" s="84"/>
      <c r="V4" s="84"/>
      <c r="W4" s="85"/>
      <c r="X4" s="79" t="s">
        <v>55</v>
      </c>
      <c r="Y4" s="79"/>
      <c r="Z4" s="79"/>
      <c r="AA4" s="79"/>
      <c r="AB4" s="79"/>
      <c r="AC4" s="79"/>
      <c r="AD4" s="79"/>
      <c r="AE4" s="79"/>
      <c r="AF4" s="79"/>
      <c r="AG4" s="79"/>
      <c r="AH4" s="79"/>
      <c r="AI4" s="79" t="s">
        <v>56</v>
      </c>
      <c r="AJ4" s="79"/>
      <c r="AK4" s="79"/>
      <c r="AL4" s="79"/>
      <c r="AM4" s="79"/>
      <c r="AN4" s="79"/>
      <c r="AO4" s="79"/>
      <c r="AP4" s="79"/>
      <c r="AQ4" s="79"/>
      <c r="AR4" s="79"/>
      <c r="AS4" s="79"/>
      <c r="AT4" s="79" t="s">
        <v>57</v>
      </c>
      <c r="AU4" s="79"/>
      <c r="AV4" s="79"/>
      <c r="AW4" s="79"/>
      <c r="AX4" s="79"/>
      <c r="AY4" s="79"/>
      <c r="AZ4" s="79"/>
      <c r="BA4" s="79"/>
      <c r="BB4" s="79"/>
      <c r="BC4" s="79"/>
      <c r="BD4" s="79"/>
      <c r="BE4" s="79" t="s">
        <v>58</v>
      </c>
      <c r="BF4" s="79"/>
      <c r="BG4" s="79"/>
      <c r="BH4" s="79"/>
      <c r="BI4" s="79"/>
      <c r="BJ4" s="79"/>
      <c r="BK4" s="79"/>
      <c r="BL4" s="79"/>
      <c r="BM4" s="79"/>
      <c r="BN4" s="79"/>
      <c r="BO4" s="79"/>
      <c r="BP4" s="79" t="s">
        <v>59</v>
      </c>
      <c r="BQ4" s="79"/>
      <c r="BR4" s="79"/>
      <c r="BS4" s="79"/>
      <c r="BT4" s="79"/>
      <c r="BU4" s="79"/>
      <c r="BV4" s="79"/>
      <c r="BW4" s="79"/>
      <c r="BX4" s="79"/>
      <c r="BY4" s="79"/>
      <c r="BZ4" s="79"/>
      <c r="CA4" s="79" t="s">
        <v>60</v>
      </c>
      <c r="CB4" s="79"/>
      <c r="CC4" s="79"/>
      <c r="CD4" s="79"/>
      <c r="CE4" s="79"/>
      <c r="CF4" s="79"/>
      <c r="CG4" s="79"/>
      <c r="CH4" s="79"/>
      <c r="CI4" s="79"/>
      <c r="CJ4" s="79"/>
      <c r="CK4" s="79"/>
      <c r="CL4" s="79" t="s">
        <v>61</v>
      </c>
      <c r="CM4" s="79"/>
      <c r="CN4" s="79"/>
      <c r="CO4" s="79"/>
      <c r="CP4" s="79"/>
      <c r="CQ4" s="79"/>
      <c r="CR4" s="79"/>
      <c r="CS4" s="79"/>
      <c r="CT4" s="79"/>
      <c r="CU4" s="79"/>
      <c r="CV4" s="79"/>
      <c r="CW4" s="79" t="s">
        <v>62</v>
      </c>
      <c r="CX4" s="79"/>
      <c r="CY4" s="79"/>
      <c r="CZ4" s="79"/>
      <c r="DA4" s="79"/>
      <c r="DB4" s="79"/>
      <c r="DC4" s="79"/>
      <c r="DD4" s="79"/>
      <c r="DE4" s="79"/>
      <c r="DF4" s="79"/>
      <c r="DG4" s="79"/>
      <c r="DH4" s="79" t="s">
        <v>63</v>
      </c>
      <c r="DI4" s="79"/>
      <c r="DJ4" s="79"/>
      <c r="DK4" s="79"/>
      <c r="DL4" s="79"/>
      <c r="DM4" s="79"/>
      <c r="DN4" s="79"/>
      <c r="DO4" s="79"/>
      <c r="DP4" s="79"/>
      <c r="DQ4" s="79"/>
      <c r="DR4" s="79"/>
      <c r="DS4" s="79" t="s">
        <v>64</v>
      </c>
      <c r="DT4" s="79"/>
      <c r="DU4" s="79"/>
      <c r="DV4" s="79"/>
      <c r="DW4" s="79"/>
      <c r="DX4" s="79"/>
      <c r="DY4" s="79"/>
      <c r="DZ4" s="79"/>
      <c r="EA4" s="79"/>
      <c r="EB4" s="79"/>
      <c r="EC4" s="79"/>
      <c r="ED4" s="79" t="s">
        <v>65</v>
      </c>
      <c r="EE4" s="79"/>
      <c r="EF4" s="79"/>
      <c r="EG4" s="79"/>
      <c r="EH4" s="79"/>
      <c r="EI4" s="79"/>
      <c r="EJ4" s="79"/>
      <c r="EK4" s="79"/>
      <c r="EL4" s="79"/>
      <c r="EM4" s="79"/>
      <c r="EN4" s="79"/>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52116</v>
      </c>
      <c r="D6" s="31">
        <f t="shared" si="3"/>
        <v>47</v>
      </c>
      <c r="E6" s="31">
        <f t="shared" si="3"/>
        <v>17</v>
      </c>
      <c r="F6" s="31">
        <f t="shared" si="3"/>
        <v>4</v>
      </c>
      <c r="G6" s="31">
        <f t="shared" si="3"/>
        <v>0</v>
      </c>
      <c r="H6" s="31" t="str">
        <f t="shared" si="3"/>
        <v>秋田県　潟上市</v>
      </c>
      <c r="I6" s="31" t="str">
        <f t="shared" si="3"/>
        <v>法非適用</v>
      </c>
      <c r="J6" s="31" t="str">
        <f t="shared" si="3"/>
        <v>下水道事業</v>
      </c>
      <c r="K6" s="31" t="str">
        <f t="shared" si="3"/>
        <v>特定環境保全公共下水道</v>
      </c>
      <c r="L6" s="31" t="str">
        <f t="shared" si="3"/>
        <v>D2</v>
      </c>
      <c r="M6" s="32" t="str">
        <f t="shared" si="3"/>
        <v>-</v>
      </c>
      <c r="N6" s="32" t="str">
        <f t="shared" si="3"/>
        <v>該当数値なし</v>
      </c>
      <c r="O6" s="32">
        <f t="shared" si="3"/>
        <v>38.590000000000003</v>
      </c>
      <c r="P6" s="32">
        <f t="shared" si="3"/>
        <v>79.430000000000007</v>
      </c>
      <c r="Q6" s="32">
        <f t="shared" si="3"/>
        <v>3016</v>
      </c>
      <c r="R6" s="32">
        <f t="shared" si="3"/>
        <v>33928</v>
      </c>
      <c r="S6" s="32">
        <f t="shared" si="3"/>
        <v>97.73</v>
      </c>
      <c r="T6" s="32">
        <f t="shared" si="3"/>
        <v>347.16</v>
      </c>
      <c r="U6" s="32">
        <f t="shared" si="3"/>
        <v>13045</v>
      </c>
      <c r="V6" s="32">
        <f t="shared" si="3"/>
        <v>6.07</v>
      </c>
      <c r="W6" s="32">
        <f t="shared" si="3"/>
        <v>2149.09</v>
      </c>
      <c r="X6" s="33">
        <f>IF(X7="",NA(),X7)</f>
        <v>81.61</v>
      </c>
      <c r="Y6" s="33">
        <f t="shared" ref="Y6:AG6" si="4">IF(Y7="",NA(),Y7)</f>
        <v>83.24</v>
      </c>
      <c r="Z6" s="33">
        <f t="shared" si="4"/>
        <v>84.25</v>
      </c>
      <c r="AA6" s="33">
        <f t="shared" si="4"/>
        <v>83.54</v>
      </c>
      <c r="AB6" s="33">
        <f t="shared" si="4"/>
        <v>83.14</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2050.19</v>
      </c>
      <c r="BF6" s="33">
        <f t="shared" ref="BF6:BN6" si="7">IF(BF7="",NA(),BF7)</f>
        <v>1800.6</v>
      </c>
      <c r="BG6" s="33">
        <f t="shared" si="7"/>
        <v>1890.63</v>
      </c>
      <c r="BH6" s="33">
        <f t="shared" si="7"/>
        <v>1613.49</v>
      </c>
      <c r="BI6" s="33">
        <f t="shared" si="7"/>
        <v>1464.81</v>
      </c>
      <c r="BJ6" s="33">
        <f t="shared" si="7"/>
        <v>1812.65</v>
      </c>
      <c r="BK6" s="33">
        <f t="shared" si="7"/>
        <v>1764.87</v>
      </c>
      <c r="BL6" s="33">
        <f t="shared" si="7"/>
        <v>1622.51</v>
      </c>
      <c r="BM6" s="33">
        <f t="shared" si="7"/>
        <v>1569.13</v>
      </c>
      <c r="BN6" s="33">
        <f t="shared" si="7"/>
        <v>1436</v>
      </c>
      <c r="BO6" s="32" t="str">
        <f>IF(BO7="","",IF(BO7="-","【-】","【"&amp;SUBSTITUTE(TEXT(BO7,"#,##0.00"),"-","△")&amp;"】"))</f>
        <v>【1,479.31】</v>
      </c>
      <c r="BP6" s="33">
        <f>IF(BP7="",NA(),BP7)</f>
        <v>77.23</v>
      </c>
      <c r="BQ6" s="33">
        <f t="shared" ref="BQ6:BY6" si="8">IF(BQ7="",NA(),BQ7)</f>
        <v>77.290000000000006</v>
      </c>
      <c r="BR6" s="33">
        <f t="shared" si="8"/>
        <v>78.28</v>
      </c>
      <c r="BS6" s="33">
        <f t="shared" si="8"/>
        <v>73.77</v>
      </c>
      <c r="BT6" s="33">
        <f t="shared" si="8"/>
        <v>73.319999999999993</v>
      </c>
      <c r="BU6" s="33">
        <f t="shared" si="8"/>
        <v>59.35</v>
      </c>
      <c r="BV6" s="33">
        <f t="shared" si="8"/>
        <v>60.75</v>
      </c>
      <c r="BW6" s="33">
        <f t="shared" si="8"/>
        <v>62.83</v>
      </c>
      <c r="BX6" s="33">
        <f t="shared" si="8"/>
        <v>64.63</v>
      </c>
      <c r="BY6" s="33">
        <f t="shared" si="8"/>
        <v>66.56</v>
      </c>
      <c r="BZ6" s="32" t="str">
        <f>IF(BZ7="","",IF(BZ7="-","【-】","【"&amp;SUBSTITUTE(TEXT(BZ7,"#,##0.00"),"-","△")&amp;"】"))</f>
        <v>【63.50】</v>
      </c>
      <c r="CA6" s="33">
        <f>IF(CA7="",NA(),CA7)</f>
        <v>209.47</v>
      </c>
      <c r="CB6" s="33">
        <f t="shared" ref="CB6:CJ6" si="9">IF(CB7="",NA(),CB7)</f>
        <v>221.89</v>
      </c>
      <c r="CC6" s="33">
        <f t="shared" si="9"/>
        <v>221.97</v>
      </c>
      <c r="CD6" s="33">
        <f t="shared" si="9"/>
        <v>233.04</v>
      </c>
      <c r="CE6" s="33">
        <f t="shared" si="9"/>
        <v>239.89</v>
      </c>
      <c r="CF6" s="33">
        <f t="shared" si="9"/>
        <v>260.48</v>
      </c>
      <c r="CG6" s="33">
        <f t="shared" si="9"/>
        <v>256</v>
      </c>
      <c r="CH6" s="33">
        <f t="shared" si="9"/>
        <v>250.43</v>
      </c>
      <c r="CI6" s="33">
        <f t="shared" si="9"/>
        <v>245.75</v>
      </c>
      <c r="CJ6" s="33">
        <f t="shared" si="9"/>
        <v>244.29</v>
      </c>
      <c r="CK6" s="32" t="str">
        <f>IF(CK7="","",IF(CK7="-","【-】","【"&amp;SUBSTITUTE(TEXT(CK7,"#,##0.00"),"-","△")&amp;"】"))</f>
        <v>【253.12】</v>
      </c>
      <c r="CL6" s="33" t="str">
        <f>IF(CL7="",NA(),CL7)</f>
        <v>-</v>
      </c>
      <c r="CM6" s="33" t="str">
        <f t="shared" ref="CM6:CU6" si="10">IF(CM7="",NA(),CM7)</f>
        <v>-</v>
      </c>
      <c r="CN6" s="33" t="str">
        <f t="shared" si="10"/>
        <v>-</v>
      </c>
      <c r="CO6" s="33" t="str">
        <f t="shared" si="10"/>
        <v>-</v>
      </c>
      <c r="CP6" s="33" t="str">
        <f t="shared" si="10"/>
        <v>-</v>
      </c>
      <c r="CQ6" s="33">
        <f t="shared" si="10"/>
        <v>40.56</v>
      </c>
      <c r="CR6" s="33">
        <f t="shared" si="10"/>
        <v>41.59</v>
      </c>
      <c r="CS6" s="33">
        <f t="shared" si="10"/>
        <v>42.31</v>
      </c>
      <c r="CT6" s="33">
        <f t="shared" si="10"/>
        <v>43.65</v>
      </c>
      <c r="CU6" s="33">
        <f t="shared" si="10"/>
        <v>43.58</v>
      </c>
      <c r="CV6" s="32" t="str">
        <f>IF(CV7="","",IF(CV7="-","【-】","【"&amp;SUBSTITUTE(TEXT(CV7,"#,##0.00"),"-","△")&amp;"】"))</f>
        <v>【41.06】</v>
      </c>
      <c r="CW6" s="33">
        <f>IF(CW7="",NA(),CW7)</f>
        <v>62.84</v>
      </c>
      <c r="CX6" s="33">
        <f t="shared" ref="CX6:DF6" si="11">IF(CX7="",NA(),CX7)</f>
        <v>64.89</v>
      </c>
      <c r="CY6" s="33">
        <f t="shared" si="11"/>
        <v>68.709999999999994</v>
      </c>
      <c r="CZ6" s="33">
        <f t="shared" si="11"/>
        <v>70.47</v>
      </c>
      <c r="DA6" s="33">
        <f t="shared" si="11"/>
        <v>71.3</v>
      </c>
      <c r="DB6" s="33">
        <f t="shared" si="11"/>
        <v>79.88</v>
      </c>
      <c r="DC6" s="33">
        <f t="shared" si="11"/>
        <v>80.47</v>
      </c>
      <c r="DD6" s="33">
        <f t="shared" si="11"/>
        <v>81.3</v>
      </c>
      <c r="DE6" s="33">
        <f t="shared" si="11"/>
        <v>82.2</v>
      </c>
      <c r="DF6" s="33">
        <f t="shared" si="11"/>
        <v>82.35</v>
      </c>
      <c r="DG6" s="32" t="str">
        <f>IF(DG7="","",IF(DG7="-","【-】","【"&amp;SUBSTITUTE(TEXT(DG7,"#,##0.00"),"-","△")&amp;"】"))</f>
        <v>【80.39】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0.1</v>
      </c>
      <c r="EJ6" s="33">
        <f t="shared" si="14"/>
        <v>0.1</v>
      </c>
      <c r="EK6" s="33">
        <f t="shared" si="14"/>
        <v>0.11</v>
      </c>
      <c r="EL6" s="33">
        <f t="shared" si="14"/>
        <v>0.05</v>
      </c>
      <c r="EM6" s="33">
        <f t="shared" si="14"/>
        <v>0.04</v>
      </c>
      <c r="EN6" s="32" t="str">
        <f>IF(EN7="","",IF(EN7="-","【-】","【"&amp;SUBSTITUTE(TEXT(EN7,"#,##0.00"),"-","△")&amp;"】"))</f>
        <v>【0.05】</v>
      </c>
    </row>
    <row r="7" spans="1:144" s="34" customFormat="1">
      <c r="A7" s="26"/>
      <c r="B7" s="35">
        <v>2014</v>
      </c>
      <c r="C7" s="35">
        <v>52116</v>
      </c>
      <c r="D7" s="35">
        <v>47</v>
      </c>
      <c r="E7" s="35">
        <v>17</v>
      </c>
      <c r="F7" s="35">
        <v>4</v>
      </c>
      <c r="G7" s="35">
        <v>0</v>
      </c>
      <c r="H7" s="35" t="s">
        <v>96</v>
      </c>
      <c r="I7" s="35" t="s">
        <v>97</v>
      </c>
      <c r="J7" s="35" t="s">
        <v>98</v>
      </c>
      <c r="K7" s="35" t="s">
        <v>99</v>
      </c>
      <c r="L7" s="35" t="s">
        <v>100</v>
      </c>
      <c r="M7" s="36" t="s">
        <v>101</v>
      </c>
      <c r="N7" s="36" t="s">
        <v>102</v>
      </c>
      <c r="O7" s="36">
        <v>38.590000000000003</v>
      </c>
      <c r="P7" s="36">
        <v>79.430000000000007</v>
      </c>
      <c r="Q7" s="36">
        <v>3016</v>
      </c>
      <c r="R7" s="36">
        <v>33928</v>
      </c>
      <c r="S7" s="36">
        <v>97.73</v>
      </c>
      <c r="T7" s="36">
        <v>347.16</v>
      </c>
      <c r="U7" s="36">
        <v>13045</v>
      </c>
      <c r="V7" s="36">
        <v>6.07</v>
      </c>
      <c r="W7" s="36">
        <v>2149.09</v>
      </c>
      <c r="X7" s="36">
        <v>81.61</v>
      </c>
      <c r="Y7" s="36">
        <v>83.24</v>
      </c>
      <c r="Z7" s="36">
        <v>84.25</v>
      </c>
      <c r="AA7" s="36">
        <v>83.54</v>
      </c>
      <c r="AB7" s="36">
        <v>83.14</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2050.19</v>
      </c>
      <c r="BF7" s="36">
        <v>1800.6</v>
      </c>
      <c r="BG7" s="36">
        <v>1890.63</v>
      </c>
      <c r="BH7" s="36">
        <v>1613.49</v>
      </c>
      <c r="BI7" s="36">
        <v>1464.81</v>
      </c>
      <c r="BJ7" s="36">
        <v>1812.65</v>
      </c>
      <c r="BK7" s="36">
        <v>1764.87</v>
      </c>
      <c r="BL7" s="36">
        <v>1622.51</v>
      </c>
      <c r="BM7" s="36">
        <v>1569.13</v>
      </c>
      <c r="BN7" s="36">
        <v>1436</v>
      </c>
      <c r="BO7" s="36">
        <v>1479.31</v>
      </c>
      <c r="BP7" s="36">
        <v>77.23</v>
      </c>
      <c r="BQ7" s="36">
        <v>77.290000000000006</v>
      </c>
      <c r="BR7" s="36">
        <v>78.28</v>
      </c>
      <c r="BS7" s="36">
        <v>73.77</v>
      </c>
      <c r="BT7" s="36">
        <v>73.319999999999993</v>
      </c>
      <c r="BU7" s="36">
        <v>59.35</v>
      </c>
      <c r="BV7" s="36">
        <v>60.75</v>
      </c>
      <c r="BW7" s="36">
        <v>62.83</v>
      </c>
      <c r="BX7" s="36">
        <v>64.63</v>
      </c>
      <c r="BY7" s="36">
        <v>66.56</v>
      </c>
      <c r="BZ7" s="36">
        <v>63.5</v>
      </c>
      <c r="CA7" s="36">
        <v>209.47</v>
      </c>
      <c r="CB7" s="36">
        <v>221.89</v>
      </c>
      <c r="CC7" s="36">
        <v>221.97</v>
      </c>
      <c r="CD7" s="36">
        <v>233.04</v>
      </c>
      <c r="CE7" s="36">
        <v>239.89</v>
      </c>
      <c r="CF7" s="36">
        <v>260.48</v>
      </c>
      <c r="CG7" s="36">
        <v>256</v>
      </c>
      <c r="CH7" s="36">
        <v>250.43</v>
      </c>
      <c r="CI7" s="36">
        <v>245.75</v>
      </c>
      <c r="CJ7" s="36">
        <v>244.29</v>
      </c>
      <c r="CK7" s="36">
        <v>253.12</v>
      </c>
      <c r="CL7" s="36" t="s">
        <v>101</v>
      </c>
      <c r="CM7" s="36" t="s">
        <v>101</v>
      </c>
      <c r="CN7" s="36" t="s">
        <v>101</v>
      </c>
      <c r="CO7" s="36" t="s">
        <v>101</v>
      </c>
      <c r="CP7" s="36" t="s">
        <v>101</v>
      </c>
      <c r="CQ7" s="36">
        <v>40.56</v>
      </c>
      <c r="CR7" s="36">
        <v>41.59</v>
      </c>
      <c r="CS7" s="36">
        <v>42.31</v>
      </c>
      <c r="CT7" s="36">
        <v>43.65</v>
      </c>
      <c r="CU7" s="36">
        <v>43.58</v>
      </c>
      <c r="CV7" s="36">
        <v>41.06</v>
      </c>
      <c r="CW7" s="36">
        <v>62.84</v>
      </c>
      <c r="CX7" s="36">
        <v>64.89</v>
      </c>
      <c r="CY7" s="36">
        <v>68.709999999999994</v>
      </c>
      <c r="CZ7" s="36">
        <v>70.47</v>
      </c>
      <c r="DA7" s="36">
        <v>71.3</v>
      </c>
      <c r="DB7" s="36">
        <v>79.88</v>
      </c>
      <c r="DC7" s="36">
        <v>80.47</v>
      </c>
      <c r="DD7" s="36">
        <v>81.3</v>
      </c>
      <c r="DE7" s="36">
        <v>82.2</v>
      </c>
      <c r="DF7" s="36">
        <v>82.35</v>
      </c>
      <c r="DG7" s="36">
        <v>80.39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0.1</v>
      </c>
      <c r="EJ7" s="36">
        <v>0.1</v>
      </c>
      <c r="EK7" s="36">
        <v>0.11</v>
      </c>
      <c r="EL7" s="36">
        <v>0.05</v>
      </c>
      <c r="EM7" s="36">
        <v>0.04</v>
      </c>
      <c r="EN7" s="36">
        <v>0.05</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2016-02-03T09:01:05Z</dcterms:created>
  <dcterms:modified xsi:type="dcterms:W3CDTF">2016-02-25T00:16:03Z</dcterms:modified>
  <cp:category/>
</cp:coreProperties>
</file>