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<sst xmlns="http://schemas.openxmlformats.org/spreadsheetml/2006/main" count="221" uniqueCount="111">
  <si>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</si>
  <si>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</si>
  <si>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</si>
  <si>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</si>
  <si>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</si>
  <si>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</si>
  <si>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</si>
  <si>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</si>
  <si>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</si>
  <si>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</si>
  <si>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</si>
  <si>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</si>
  <si>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</si>
  <si>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</si>
  <si>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</si>
  <si>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</si>
  <si>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</si>
  <si>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</si>
  <si>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</si>
  <si>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</si>
  <si>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</si>
  <si>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</si>
  <si>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</si>
  <si>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</si>
  <si>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</si>
  <si>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</si>
  <si>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</si>
  <si>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</si>
  <si>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</si>
  <si>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</si>
  <si>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</si>
  <si>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</si>
  <si>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</si>
  <si>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</si>
  <si>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</si>
  <si>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</si>
  <si>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</si>
  <si>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</si>
  <si>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</si>
  <si>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</si>
  <si>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</si>
  <si>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</si>
  <si>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</si>
  <si>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</si>
  <si>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</si>
  <si>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</si>
  <si>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</si>
  <si>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</si>
  <si>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</si>
  <si>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</si>
  <si>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</si>
  <si>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</si>
  <si>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</si>
  <si>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</si>
  <si>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</si>
  <si>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</si>
  <si>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</si>
  <si>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</si>
  <si>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</si>
  <si>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</si>
  <si>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</si>
  <si>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</si>
  <si>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</si>
  <si>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</si>
  <si>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</si>
  <si>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</si>
  <si>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</si>
  <si>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</si>
  <si>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</si>
  <si>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</si>
  <si>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</si>
  <si>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</si>
  <si>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</si>
  <si>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</si>
  <si>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</si>
  <si>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</si>
  <si>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</si>
  <si>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</si>
  <si>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</si>
  <si>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</si>
  <si>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</si>
  <si>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</si>
  <si>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</si>
  <si>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</si>
  <si>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</si>
  <si>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</si>
  <si>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</si>
  <si>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</si>
  <si>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</si>
  <si>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</si>
  <si>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</si>
  <si>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</si>
  <si>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</si>
  <si>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</si>
  <si>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</si>
  <si>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</si>
  <si>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</si>
  <si>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</si>
  <si>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</si>
  <si>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</si>
  <si>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</si>
  <si>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</si>
  <si>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</si>
  <si>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</si>
  <si>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</si>
  <si>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</si>
  <si>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</si>
  <si>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</si>
  <si>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平成２４年１月に使用料の統一もあったことから、平成２４年度までは総収益の増加に伴い増加傾向にあった。しかし、八郎湖の指定湖沼に伴い平成２２年度に天王大崎地区、平成２４年度に天王湖岸・羽立地区を農業集落排水施設から公共下水道施設へ接続替えし事業規模が段階的に縮小され、平成２５年度には昭和豊川地区１地区のみの稼働となりその結果減少傾向に転じた。
　汚水処理原価においては、事業規模の縮小とともに有収水量に対する汚水処理費用の割合が増加しており、天王地区が抜けたことで水洗化率が低迷し有収水量が減少している。その有収水量の減少により経費回収率では、平成２６年度で汚水処理費用の３８％が使用料収入で、残り６２％の大半を繰入金で賄っている結果となっている。施設利用率からみても最大稼働率で算出し５０％を越える程度であり、施設の約半分が遊休状態となっており、未接続の大半が高齢化等の影響によるもので、今後も水洗化率の向上が見込めないことから使用料収入についても頭打ちとなり非常に厳しい状況となっている。
　企業債残高及び地方債償還金については農業集落排水事業の企業債残高を特定環境保全公共下水道事業へ移管したことで減少している。しかし、それに見合う使用料収入が確保出来ていないことから企業債残高対事業規模比率が平成２４年度以降増加しており、使用料収入の確保はもちろんのこと事業継続のために抜本的な改革が必要であると考える。
</t>
    <rPh sb="298" eb="300">
      <t>テンノウ</t>
    </rPh>
    <rPh sb="300" eb="302">
      <t>チク</t>
    </rPh>
    <rPh sb="303" eb="304">
      <t>ヌ</t>
    </rPh>
    <rPh sb="314" eb="316">
      <t>テイメイ</t>
    </rPh>
    <rPh sb="322" eb="324">
      <t>ゲンショウ</t>
    </rPh>
    <rPh sb="331" eb="333">
      <t>ユウシュウ</t>
    </rPh>
    <rPh sb="333" eb="335">
      <t>スイリョウ</t>
    </rPh>
    <rPh sb="336" eb="338">
      <t>ゲンショウ</t>
    </rPh>
    <rPh sb="392" eb="394">
      <t>ケッカ</t>
    </rPh>
    <rPh sb="405" eb="406">
      <t>リツ</t>
    </rPh>
    <rPh sb="508" eb="510">
      <t>ヒジョウ</t>
    </rPh>
    <rPh sb="511" eb="512">
      <t>キビ</t>
    </rPh>
    <phoneticPr fontId="4"/>
  </si>
  <si>
    <t>　管渠改善率については、古いもので供用開始から約１４年程度しか経過しておらず、更新自体行っていないことから数値として計上されていない。</t>
    <phoneticPr fontId="4"/>
  </si>
  <si>
    <t xml:space="preserve">　収益的収支比率及び経費回収率が、１００％未満であり財源自体も減少していることから使用料収入の底上げが必要と考えられる。
　使用料収入については平成２４年１月に下水道事業全体として統一（農業集落排水施設使用料のみ段階的に激変緩和措置を設け平成２７年４月に統一）を図っており、最終統一年度から日が浅いことから早急に使用料を改定することは困難ではあるが、平成３１年４月に法適化を予定していることから経営状況を明確にした上で検討するとともに接続替え等の抜本的な改革も視野にいれ将来見通しをたてる必要がある。
　また、汚水処理原価における汚水処理費用に見合った有収水量を確保するには、水洗化率の向上が必要不可欠であり、広報又は未接続者に対して個別に施設への接続を積極的にアピールし水洗化率の向上に取り組み有収水量の増加を図っていく必要がある。
</t>
    <rPh sb="217" eb="219">
      <t>セツゾク</t>
    </rPh>
    <rPh sb="219" eb="220">
      <t>ガ</t>
    </rPh>
    <rPh sb="221" eb="222">
      <t>トウ</t>
    </rPh>
    <rPh sb="223" eb="226">
      <t>バッポンテキ</t>
    </rPh>
    <rPh sb="227" eb="229">
      <t>カイカク</t>
    </rPh>
    <rPh sb="230" eb="232">
      <t>シヤ</t>
    </rPh>
    <rPh sb="314" eb="315">
      <t>タイ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</si>
</sst>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5417856"/>
        <c:axId val="9541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0.03</c:v>
                </c:pt>
                <c:pt idx="2">
                  <c:v>0.04</c:v>
                </c:pt>
                <c:pt idx="3">
                  <c:v>0.03</c:v>
                </c:pt>
                <c:pt idx="4">
                  <c:v>0.02</c:v>
                </c:pt>
              </c:numCache>
            </c:numRef>
          </c:val>
          <c:smooth val="0"/>
        </c:ser>
        <c:dLbls>
          <c:showLegendKey val="0"/>
          <c:showVal val="0"/>
          <c:showCatName val="0"/>
          <c:showSerName val="0"/>
          <c:showPercent val="0"/>
          <c:showBubbleSize val="0"/>
        </c:dLbls>
        <c:marker val="1"/>
        <c:smooth val="0"/>
        <c:axId val="95417856"/>
        <c:axId val="95419776"/>
      </c:lineChart>
      <c:dateAx>
        <c:axId val="95417856"/>
        <c:scaling>
          <c:orientation val="minMax"/>
        </c:scaling>
        <c:delete val="1"/>
        <c:axPos val="b"/>
        <c:numFmt formatCode="ge" sourceLinked="1"/>
        <c:majorTickMark val="none"/>
        <c:minorTickMark val="none"/>
        <c:tickLblPos val="none"/>
        <c:crossAx val="95419776"/>
        <c:crosses val="autoZero"/>
        <c:auto val="1"/>
        <c:lblOffset val="100"/>
        <c:baseTimeUnit val="years"/>
      </c:dateAx>
      <c:valAx>
        <c:axId val="954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41785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45.32</c:v>
                </c:pt>
                <c:pt idx="1">
                  <c:v>44.09</c:v>
                </c:pt>
                <c:pt idx="2">
                  <c:v>93.96</c:v>
                </c:pt>
                <c:pt idx="3">
                  <c:v>41.3</c:v>
                </c:pt>
                <c:pt idx="4">
                  <c:v>42.03</c:v>
                </c:pt>
              </c:numCache>
            </c:numRef>
          </c:val>
        </c:ser>
        <c:dLbls>
          <c:showLegendKey val="0"/>
          <c:showVal val="0"/>
          <c:showCatName val="0"/>
          <c:showSerName val="0"/>
          <c:showPercent val="0"/>
          <c:showBubbleSize val="0"/>
        </c:dLbls>
        <c:gapWidth val="150"/>
        <c:axId val="99760000"/>
        <c:axId val="9977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55.2</c:v>
                </c:pt>
                <c:pt idx="2">
                  <c:v>54.74</c:v>
                </c:pt>
                <c:pt idx="3">
                  <c:v>53.78</c:v>
                </c:pt>
                <c:pt idx="4">
                  <c:v>53.24</c:v>
                </c:pt>
              </c:numCache>
            </c:numRef>
          </c:val>
          <c:smooth val="0"/>
        </c:ser>
        <c:dLbls>
          <c:showLegendKey val="0"/>
          <c:showVal val="0"/>
          <c:showCatName val="0"/>
          <c:showSerName val="0"/>
          <c:showPercent val="0"/>
          <c:showBubbleSize val="0"/>
        </c:dLbls>
        <c:marker val="1"/>
        <c:smooth val="0"/>
        <c:axId val="99760000"/>
        <c:axId val="99770368"/>
      </c:lineChart>
      <c:dateAx>
        <c:axId val="99760000"/>
        <c:scaling>
          <c:orientation val="minMax"/>
        </c:scaling>
        <c:delete val="1"/>
        <c:axPos val="b"/>
        <c:numFmt formatCode="ge" sourceLinked="1"/>
        <c:majorTickMark val="none"/>
        <c:minorTickMark val="none"/>
        <c:tickLblPos val="none"/>
        <c:crossAx val="99770368"/>
        <c:crosses val="autoZero"/>
        <c:auto val="1"/>
        <c:lblOffset val="100"/>
        <c:baseTimeUnit val="years"/>
      </c:dateAx>
      <c:valAx>
        <c:axId val="99770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760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77.569999999999993</c:v>
                </c:pt>
                <c:pt idx="1">
                  <c:v>77.95</c:v>
                </c:pt>
                <c:pt idx="2">
                  <c:v>66.03</c:v>
                </c:pt>
                <c:pt idx="3">
                  <c:v>67.209999999999994</c:v>
                </c:pt>
                <c:pt idx="4">
                  <c:v>70.459999999999994</c:v>
                </c:pt>
              </c:numCache>
            </c:numRef>
          </c:val>
        </c:ser>
        <c:dLbls>
          <c:showLegendKey val="0"/>
          <c:showVal val="0"/>
          <c:showCatName val="0"/>
          <c:showSerName val="0"/>
          <c:showPercent val="0"/>
          <c:showBubbleSize val="0"/>
        </c:dLbls>
        <c:gapWidth val="150"/>
        <c:axId val="99812864"/>
        <c:axId val="9981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83.73</c:v>
                </c:pt>
                <c:pt idx="2">
                  <c:v>83.88</c:v>
                </c:pt>
                <c:pt idx="3">
                  <c:v>84.06</c:v>
                </c:pt>
                <c:pt idx="4">
                  <c:v>84.07</c:v>
                </c:pt>
              </c:numCache>
            </c:numRef>
          </c:val>
          <c:smooth val="0"/>
        </c:ser>
        <c:dLbls>
          <c:showLegendKey val="0"/>
          <c:showVal val="0"/>
          <c:showCatName val="0"/>
          <c:showSerName val="0"/>
          <c:showPercent val="0"/>
          <c:showBubbleSize val="0"/>
        </c:dLbls>
        <c:marker val="1"/>
        <c:smooth val="0"/>
        <c:axId val="99812864"/>
        <c:axId val="99814784"/>
      </c:lineChart>
      <c:dateAx>
        <c:axId val="99812864"/>
        <c:scaling>
          <c:orientation val="minMax"/>
        </c:scaling>
        <c:delete val="1"/>
        <c:axPos val="b"/>
        <c:numFmt formatCode="ge" sourceLinked="1"/>
        <c:majorTickMark val="none"/>
        <c:minorTickMark val="none"/>
        <c:tickLblPos val="none"/>
        <c:crossAx val="99814784"/>
        <c:crosses val="autoZero"/>
        <c:auto val="1"/>
        <c:lblOffset val="100"/>
        <c:baseTimeUnit val="years"/>
      </c:dateAx>
      <c:valAx>
        <c:axId val="9981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812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62.51</c:v>
                </c:pt>
                <c:pt idx="1">
                  <c:v>69.92</c:v>
                </c:pt>
                <c:pt idx="2">
                  <c:v>73.11</c:v>
                </c:pt>
                <c:pt idx="3">
                  <c:v>59.21</c:v>
                </c:pt>
                <c:pt idx="4">
                  <c:v>59.48</c:v>
                </c:pt>
              </c:numCache>
            </c:numRef>
          </c:val>
        </c:ser>
        <c:dLbls>
          <c:showLegendKey val="0"/>
          <c:showVal val="0"/>
          <c:showCatName val="0"/>
          <c:showSerName val="0"/>
          <c:showPercent val="0"/>
          <c:showBubbleSize val="0"/>
        </c:dLbls>
        <c:gapWidth val="150"/>
        <c:axId val="98280576"/>
        <c:axId val="9828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280576"/>
        <c:axId val="98282496"/>
      </c:lineChart>
      <c:dateAx>
        <c:axId val="98280576"/>
        <c:scaling>
          <c:orientation val="minMax"/>
        </c:scaling>
        <c:delete val="1"/>
        <c:axPos val="b"/>
        <c:numFmt formatCode="ge" sourceLinked="1"/>
        <c:majorTickMark val="none"/>
        <c:minorTickMark val="none"/>
        <c:tickLblPos val="none"/>
        <c:crossAx val="98282496"/>
        <c:crosses val="autoZero"/>
        <c:auto val="1"/>
        <c:lblOffset val="100"/>
        <c:baseTimeUnit val="years"/>
      </c:dateAx>
      <c:valAx>
        <c:axId val="9828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28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631872"/>
        <c:axId val="9963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631872"/>
        <c:axId val="99633792"/>
      </c:lineChart>
      <c:dateAx>
        <c:axId val="99631872"/>
        <c:scaling>
          <c:orientation val="minMax"/>
        </c:scaling>
        <c:delete val="1"/>
        <c:axPos val="b"/>
        <c:numFmt formatCode="ge" sourceLinked="1"/>
        <c:majorTickMark val="none"/>
        <c:minorTickMark val="none"/>
        <c:tickLblPos val="none"/>
        <c:crossAx val="99633792"/>
        <c:crosses val="autoZero"/>
        <c:auto val="1"/>
        <c:lblOffset val="100"/>
        <c:baseTimeUnit val="years"/>
      </c:dateAx>
      <c:valAx>
        <c:axId val="9963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31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9672448"/>
        <c:axId val="99674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9672448"/>
        <c:axId val="99674368"/>
      </c:lineChart>
      <c:dateAx>
        <c:axId val="99672448"/>
        <c:scaling>
          <c:orientation val="minMax"/>
        </c:scaling>
        <c:delete val="1"/>
        <c:axPos val="b"/>
        <c:numFmt formatCode="ge" sourceLinked="1"/>
        <c:majorTickMark val="none"/>
        <c:minorTickMark val="none"/>
        <c:tickLblPos val="none"/>
        <c:crossAx val="99674368"/>
        <c:crosses val="autoZero"/>
        <c:auto val="1"/>
        <c:lblOffset val="100"/>
        <c:baseTimeUnit val="years"/>
      </c:dateAx>
      <c:valAx>
        <c:axId val="99674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9672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45344"/>
        <c:axId val="9834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45344"/>
        <c:axId val="98347264"/>
      </c:lineChart>
      <c:dateAx>
        <c:axId val="98345344"/>
        <c:scaling>
          <c:orientation val="minMax"/>
        </c:scaling>
        <c:delete val="1"/>
        <c:axPos val="b"/>
        <c:numFmt formatCode="ge" sourceLinked="1"/>
        <c:majorTickMark val="none"/>
        <c:minorTickMark val="none"/>
        <c:tickLblPos val="none"/>
        <c:crossAx val="98347264"/>
        <c:crosses val="autoZero"/>
        <c:auto val="1"/>
        <c:lblOffset val="100"/>
        <c:baseTimeUnit val="years"/>
      </c:dateAx>
      <c:valAx>
        <c:axId val="9834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45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98375552"/>
        <c:axId val="98385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8375552"/>
        <c:axId val="98385920"/>
      </c:lineChart>
      <c:dateAx>
        <c:axId val="98375552"/>
        <c:scaling>
          <c:orientation val="minMax"/>
        </c:scaling>
        <c:delete val="1"/>
        <c:axPos val="b"/>
        <c:numFmt formatCode="ge" sourceLinked="1"/>
        <c:majorTickMark val="none"/>
        <c:minorTickMark val="none"/>
        <c:tickLblPos val="none"/>
        <c:crossAx val="98385920"/>
        <c:crosses val="autoZero"/>
        <c:auto val="1"/>
        <c:lblOffset val="100"/>
        <c:baseTimeUnit val="years"/>
      </c:dateAx>
      <c:valAx>
        <c:axId val="98385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37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1393.13</c:v>
                </c:pt>
                <c:pt idx="1">
                  <c:v>701.64</c:v>
                </c:pt>
                <c:pt idx="2">
                  <c:v>593.86</c:v>
                </c:pt>
                <c:pt idx="3">
                  <c:v>1090.46</c:v>
                </c:pt>
                <c:pt idx="4">
                  <c:v>1314.86</c:v>
                </c:pt>
              </c:numCache>
            </c:numRef>
          </c:val>
        </c:ser>
        <c:dLbls>
          <c:showLegendKey val="0"/>
          <c:showVal val="0"/>
          <c:showCatName val="0"/>
          <c:showSerName val="0"/>
          <c:showPercent val="0"/>
          <c:showBubbleSize val="0"/>
        </c:dLbls>
        <c:gapWidth val="150"/>
        <c:axId val="98401664"/>
        <c:axId val="9842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1239.2</c:v>
                </c:pt>
                <c:pt idx="2">
                  <c:v>1197.82</c:v>
                </c:pt>
                <c:pt idx="3">
                  <c:v>1126.77</c:v>
                </c:pt>
                <c:pt idx="4">
                  <c:v>1044.8</c:v>
                </c:pt>
              </c:numCache>
            </c:numRef>
          </c:val>
          <c:smooth val="0"/>
        </c:ser>
        <c:dLbls>
          <c:showLegendKey val="0"/>
          <c:showVal val="0"/>
          <c:showCatName val="0"/>
          <c:showSerName val="0"/>
          <c:showPercent val="0"/>
          <c:showBubbleSize val="0"/>
        </c:dLbls>
        <c:marker val="1"/>
        <c:smooth val="0"/>
        <c:axId val="98401664"/>
        <c:axId val="98420224"/>
      </c:lineChart>
      <c:dateAx>
        <c:axId val="98401664"/>
        <c:scaling>
          <c:orientation val="minMax"/>
        </c:scaling>
        <c:delete val="1"/>
        <c:axPos val="b"/>
        <c:numFmt formatCode="ge" sourceLinked="1"/>
        <c:majorTickMark val="none"/>
        <c:minorTickMark val="none"/>
        <c:tickLblPos val="none"/>
        <c:crossAx val="98420224"/>
        <c:crosses val="autoZero"/>
        <c:auto val="1"/>
        <c:lblOffset val="100"/>
        <c:baseTimeUnit val="years"/>
      </c:dateAx>
      <c:valAx>
        <c:axId val="9842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01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35.479999999999997</c:v>
                </c:pt>
                <c:pt idx="1">
                  <c:v>46.38</c:v>
                </c:pt>
                <c:pt idx="2">
                  <c:v>46.02</c:v>
                </c:pt>
                <c:pt idx="3">
                  <c:v>39.01</c:v>
                </c:pt>
                <c:pt idx="4">
                  <c:v>38</c:v>
                </c:pt>
              </c:numCache>
            </c:numRef>
          </c:val>
        </c:ser>
        <c:dLbls>
          <c:showLegendKey val="0"/>
          <c:showVal val="0"/>
          <c:showCatName val="0"/>
          <c:showSerName val="0"/>
          <c:showPercent val="0"/>
          <c:showBubbleSize val="0"/>
        </c:dLbls>
        <c:gapWidth val="150"/>
        <c:axId val="98470912"/>
        <c:axId val="9847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51.56</c:v>
                </c:pt>
                <c:pt idx="2">
                  <c:v>51.03</c:v>
                </c:pt>
                <c:pt idx="3">
                  <c:v>50.9</c:v>
                </c:pt>
                <c:pt idx="4">
                  <c:v>50.82</c:v>
                </c:pt>
              </c:numCache>
            </c:numRef>
          </c:val>
          <c:smooth val="0"/>
        </c:ser>
        <c:dLbls>
          <c:showLegendKey val="0"/>
          <c:showVal val="0"/>
          <c:showCatName val="0"/>
          <c:showSerName val="0"/>
          <c:showPercent val="0"/>
          <c:showBubbleSize val="0"/>
        </c:dLbls>
        <c:marker val="1"/>
        <c:smooth val="0"/>
        <c:axId val="98470912"/>
        <c:axId val="98473088"/>
      </c:lineChart>
      <c:dateAx>
        <c:axId val="98470912"/>
        <c:scaling>
          <c:orientation val="minMax"/>
        </c:scaling>
        <c:delete val="1"/>
        <c:axPos val="b"/>
        <c:numFmt formatCode="ge" sourceLinked="1"/>
        <c:majorTickMark val="none"/>
        <c:minorTickMark val="none"/>
        <c:tickLblPos val="none"/>
        <c:crossAx val="98473088"/>
        <c:crosses val="autoZero"/>
        <c:auto val="1"/>
        <c:lblOffset val="100"/>
        <c:baseTimeUnit val="years"/>
      </c:dateAx>
      <c:valAx>
        <c:axId val="9847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7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309.63</c:v>
                </c:pt>
                <c:pt idx="1">
                  <c:v>266.38</c:v>
                </c:pt>
                <c:pt idx="2">
                  <c:v>330.59</c:v>
                </c:pt>
                <c:pt idx="3">
                  <c:v>367.98</c:v>
                </c:pt>
                <c:pt idx="4">
                  <c:v>380.08</c:v>
                </c:pt>
              </c:numCache>
            </c:numRef>
          </c:val>
        </c:ser>
        <c:dLbls>
          <c:showLegendKey val="0"/>
          <c:showVal val="0"/>
          <c:showCatName val="0"/>
          <c:showSerName val="0"/>
          <c:showPercent val="0"/>
          <c:showBubbleSize val="0"/>
        </c:dLbls>
        <c:gapWidth val="150"/>
        <c:axId val="98494720"/>
        <c:axId val="98496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283.26</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98494720"/>
        <c:axId val="98496896"/>
      </c:lineChart>
      <c:dateAx>
        <c:axId val="98494720"/>
        <c:scaling>
          <c:orientation val="minMax"/>
        </c:scaling>
        <c:delete val="1"/>
        <c:axPos val="b"/>
        <c:numFmt formatCode="ge" sourceLinked="1"/>
        <c:majorTickMark val="none"/>
        <c:minorTickMark val="none"/>
        <c:tickLblPos val="none"/>
        <c:crossAx val="98496896"/>
        <c:crosses val="autoZero"/>
        <c:auto val="1"/>
        <c:lblOffset val="100"/>
        <c:baseTimeUnit val="years"/>
      </c:dateAx>
      <c:valAx>
        <c:axId val="98496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49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33928</v>
      </c>
      <c r="AM8" s="47"/>
      <c r="AN8" s="47"/>
      <c r="AO8" s="47"/>
      <c r="AP8" s="47"/>
      <c r="AQ8" s="47"/>
      <c r="AR8" s="47"/>
      <c r="AS8" s="47"/>
      <c r="AT8" s="43">
        <f>データ!S6</f>
        <v>97.73</v>
      </c>
      <c r="AU8" s="43"/>
      <c r="AV8" s="43"/>
      <c r="AW8" s="43"/>
      <c r="AX8" s="43"/>
      <c r="AY8" s="43"/>
      <c r="AZ8" s="43"/>
      <c r="BA8" s="43"/>
      <c r="BB8" s="43">
        <f>データ!T6</f>
        <v>347.16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3.01</v>
      </c>
      <c r="Q10" s="43"/>
      <c r="R10" s="43"/>
      <c r="S10" s="43"/>
      <c r="T10" s="43"/>
      <c r="U10" s="43"/>
      <c r="V10" s="43"/>
      <c r="W10" s="43">
        <f>データ!P6</f>
        <v>100</v>
      </c>
      <c r="X10" s="43"/>
      <c r="Y10" s="43"/>
      <c r="Z10" s="43"/>
      <c r="AA10" s="43"/>
      <c r="AB10" s="43"/>
      <c r="AC10" s="43"/>
      <c r="AD10" s="47">
        <f>データ!Q6</f>
        <v>3016</v>
      </c>
      <c r="AE10" s="47"/>
      <c r="AF10" s="47"/>
      <c r="AG10" s="47"/>
      <c r="AH10" s="47"/>
      <c r="AI10" s="47"/>
      <c r="AJ10" s="47"/>
      <c r="AK10" s="2"/>
      <c r="AL10" s="47">
        <f>データ!U6</f>
        <v>1019</v>
      </c>
      <c r="AM10" s="47"/>
      <c r="AN10" s="47"/>
      <c r="AO10" s="47"/>
      <c r="AP10" s="47"/>
      <c r="AQ10" s="47"/>
      <c r="AR10" s="47"/>
      <c r="AS10" s="47"/>
      <c r="AT10" s="43">
        <f>データ!V6</f>
        <v>0.54</v>
      </c>
      <c r="AU10" s="43"/>
      <c r="AV10" s="43"/>
      <c r="AW10" s="43"/>
      <c r="AX10" s="43"/>
      <c r="AY10" s="43"/>
      <c r="AZ10" s="43"/>
      <c r="BA10" s="43"/>
      <c r="BB10" s="43">
        <f>データ!W6</f>
        <v>1887.04</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73" t="s">
        <v>109</v>
      </c>
      <c r="BM47" s="74"/>
      <c r="BN47" s="74"/>
      <c r="BO47" s="74"/>
      <c r="BP47" s="74"/>
      <c r="BQ47" s="74"/>
      <c r="BR47" s="74"/>
      <c r="BS47" s="74"/>
      <c r="BT47" s="74"/>
      <c r="BU47" s="74"/>
      <c r="BV47" s="74"/>
      <c r="BW47" s="74"/>
      <c r="BX47" s="74"/>
      <c r="BY47" s="74"/>
      <c r="BZ47" s="75"/>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73"/>
      <c r="BM48" s="74"/>
      <c r="BN48" s="74"/>
      <c r="BO48" s="74"/>
      <c r="BP48" s="74"/>
      <c r="BQ48" s="74"/>
      <c r="BR48" s="74"/>
      <c r="BS48" s="74"/>
      <c r="BT48" s="74"/>
      <c r="BU48" s="74"/>
      <c r="BV48" s="74"/>
      <c r="BW48" s="74"/>
      <c r="BX48" s="74"/>
      <c r="BY48" s="74"/>
      <c r="BZ48" s="75"/>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73"/>
      <c r="BM49" s="74"/>
      <c r="BN49" s="74"/>
      <c r="BO49" s="74"/>
      <c r="BP49" s="74"/>
      <c r="BQ49" s="74"/>
      <c r="BR49" s="74"/>
      <c r="BS49" s="74"/>
      <c r="BT49" s="74"/>
      <c r="BU49" s="74"/>
      <c r="BV49" s="74"/>
      <c r="BW49" s="74"/>
      <c r="BX49" s="74"/>
      <c r="BY49" s="74"/>
      <c r="BZ49" s="75"/>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73"/>
      <c r="BM50" s="74"/>
      <c r="BN50" s="74"/>
      <c r="BO50" s="74"/>
      <c r="BP50" s="74"/>
      <c r="BQ50" s="74"/>
      <c r="BR50" s="74"/>
      <c r="BS50" s="74"/>
      <c r="BT50" s="74"/>
      <c r="BU50" s="74"/>
      <c r="BV50" s="74"/>
      <c r="BW50" s="74"/>
      <c r="BX50" s="74"/>
      <c r="BY50" s="74"/>
      <c r="BZ50" s="75"/>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73"/>
      <c r="BM51" s="74"/>
      <c r="BN51" s="74"/>
      <c r="BO51" s="74"/>
      <c r="BP51" s="74"/>
      <c r="BQ51" s="74"/>
      <c r="BR51" s="74"/>
      <c r="BS51" s="74"/>
      <c r="BT51" s="74"/>
      <c r="BU51" s="74"/>
      <c r="BV51" s="74"/>
      <c r="BW51" s="74"/>
      <c r="BX51" s="74"/>
      <c r="BY51" s="74"/>
      <c r="BZ51" s="75"/>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73"/>
      <c r="BM52" s="74"/>
      <c r="BN52" s="74"/>
      <c r="BO52" s="74"/>
      <c r="BP52" s="74"/>
      <c r="BQ52" s="74"/>
      <c r="BR52" s="74"/>
      <c r="BS52" s="74"/>
      <c r="BT52" s="74"/>
      <c r="BU52" s="74"/>
      <c r="BV52" s="74"/>
      <c r="BW52" s="74"/>
      <c r="BX52" s="74"/>
      <c r="BY52" s="74"/>
      <c r="BZ52" s="75"/>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73"/>
      <c r="BM53" s="74"/>
      <c r="BN53" s="74"/>
      <c r="BO53" s="74"/>
      <c r="BP53" s="74"/>
      <c r="BQ53" s="74"/>
      <c r="BR53" s="74"/>
      <c r="BS53" s="74"/>
      <c r="BT53" s="74"/>
      <c r="BU53" s="74"/>
      <c r="BV53" s="74"/>
      <c r="BW53" s="74"/>
      <c r="BX53" s="74"/>
      <c r="BY53" s="74"/>
      <c r="BZ53" s="75"/>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73"/>
      <c r="BM54" s="74"/>
      <c r="BN54" s="74"/>
      <c r="BO54" s="74"/>
      <c r="BP54" s="74"/>
      <c r="BQ54" s="74"/>
      <c r="BR54" s="74"/>
      <c r="BS54" s="74"/>
      <c r="BT54" s="74"/>
      <c r="BU54" s="74"/>
      <c r="BV54" s="74"/>
      <c r="BW54" s="74"/>
      <c r="BX54" s="74"/>
      <c r="BY54" s="74"/>
      <c r="BZ54" s="75"/>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73"/>
      <c r="BM55" s="74"/>
      <c r="BN55" s="74"/>
      <c r="BO55" s="74"/>
      <c r="BP55" s="74"/>
      <c r="BQ55" s="74"/>
      <c r="BR55" s="74"/>
      <c r="BS55" s="74"/>
      <c r="BT55" s="74"/>
      <c r="BU55" s="74"/>
      <c r="BV55" s="74"/>
      <c r="BW55" s="74"/>
      <c r="BX55" s="74"/>
      <c r="BY55" s="74"/>
      <c r="BZ55" s="75"/>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73"/>
      <c r="BM56" s="74"/>
      <c r="BN56" s="74"/>
      <c r="BO56" s="74"/>
      <c r="BP56" s="74"/>
      <c r="BQ56" s="74"/>
      <c r="BR56" s="74"/>
      <c r="BS56" s="74"/>
      <c r="BT56" s="74"/>
      <c r="BU56" s="74"/>
      <c r="BV56" s="74"/>
      <c r="BW56" s="74"/>
      <c r="BX56" s="74"/>
      <c r="BY56" s="74"/>
      <c r="BZ56" s="75"/>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73"/>
      <c r="BM57" s="74"/>
      <c r="BN57" s="74"/>
      <c r="BO57" s="74"/>
      <c r="BP57" s="74"/>
      <c r="BQ57" s="74"/>
      <c r="BR57" s="74"/>
      <c r="BS57" s="74"/>
      <c r="BT57" s="74"/>
      <c r="BU57" s="74"/>
      <c r="BV57" s="74"/>
      <c r="BW57" s="74"/>
      <c r="BX57" s="74"/>
      <c r="BY57" s="74"/>
      <c r="BZ57" s="75"/>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73"/>
      <c r="BM58" s="74"/>
      <c r="BN58" s="74"/>
      <c r="BO58" s="74"/>
      <c r="BP58" s="74"/>
      <c r="BQ58" s="74"/>
      <c r="BR58" s="74"/>
      <c r="BS58" s="74"/>
      <c r="BT58" s="74"/>
      <c r="BU58" s="74"/>
      <c r="BV58" s="74"/>
      <c r="BW58" s="74"/>
      <c r="BX58" s="74"/>
      <c r="BY58" s="74"/>
      <c r="BZ58" s="75"/>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73"/>
      <c r="BM59" s="74"/>
      <c r="BN59" s="74"/>
      <c r="BO59" s="74"/>
      <c r="BP59" s="74"/>
      <c r="BQ59" s="74"/>
      <c r="BR59" s="74"/>
      <c r="BS59" s="74"/>
      <c r="BT59" s="74"/>
      <c r="BU59" s="74"/>
      <c r="BV59" s="74"/>
      <c r="BW59" s="74"/>
      <c r="BX59" s="74"/>
      <c r="BY59" s="74"/>
      <c r="BZ59" s="75"/>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3"/>
      <c r="BM60" s="74"/>
      <c r="BN60" s="74"/>
      <c r="BO60" s="74"/>
      <c r="BP60" s="74"/>
      <c r="BQ60" s="74"/>
      <c r="BR60" s="74"/>
      <c r="BS60" s="74"/>
      <c r="BT60" s="74"/>
      <c r="BU60" s="74"/>
      <c r="BV60" s="74"/>
      <c r="BW60" s="74"/>
      <c r="BX60" s="74"/>
      <c r="BY60" s="74"/>
      <c r="BZ60" s="75"/>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3"/>
      <c r="BM61" s="74"/>
      <c r="BN61" s="74"/>
      <c r="BO61" s="74"/>
      <c r="BP61" s="74"/>
      <c r="BQ61" s="74"/>
      <c r="BR61" s="74"/>
      <c r="BS61" s="74"/>
      <c r="BT61" s="74"/>
      <c r="BU61" s="74"/>
      <c r="BV61" s="74"/>
      <c r="BW61" s="74"/>
      <c r="BX61" s="74"/>
      <c r="BY61" s="74"/>
      <c r="BZ61" s="75"/>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73"/>
      <c r="BM62" s="74"/>
      <c r="BN62" s="74"/>
      <c r="BO62" s="74"/>
      <c r="BP62" s="74"/>
      <c r="BQ62" s="74"/>
      <c r="BR62" s="74"/>
      <c r="BS62" s="74"/>
      <c r="BT62" s="74"/>
      <c r="BU62" s="74"/>
      <c r="BV62" s="74"/>
      <c r="BW62" s="74"/>
      <c r="BX62" s="74"/>
      <c r="BY62" s="74"/>
      <c r="BZ62" s="75"/>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76"/>
      <c r="BM63" s="77"/>
      <c r="BN63" s="77"/>
      <c r="BO63" s="77"/>
      <c r="BP63" s="77"/>
      <c r="BQ63" s="77"/>
      <c r="BR63" s="77"/>
      <c r="BS63" s="77"/>
      <c r="BT63" s="77"/>
      <c r="BU63" s="77"/>
      <c r="BV63" s="77"/>
      <c r="BW63" s="77"/>
      <c r="BX63" s="77"/>
      <c r="BY63" s="77"/>
      <c r="BZ63" s="78"/>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52116</v>
      </c>
      <c r="D6" s="31">
        <f t="shared" si="3"/>
        <v>47</v>
      </c>
      <c r="E6" s="31">
        <f t="shared" si="3"/>
        <v>17</v>
      </c>
      <c r="F6" s="31">
        <f t="shared" si="3"/>
        <v>5</v>
      </c>
      <c r="G6" s="31">
        <f t="shared" si="3"/>
        <v>0</v>
      </c>
      <c r="H6" s="31" t="str">
        <f t="shared" si="3"/>
        <v>秋田県　潟上市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3.01</v>
      </c>
      <c r="P6" s="32">
        <f t="shared" si="3"/>
        <v>100</v>
      </c>
      <c r="Q6" s="32">
        <f t="shared" si="3"/>
        <v>3016</v>
      </c>
      <c r="R6" s="32">
        <f t="shared" si="3"/>
        <v>33928</v>
      </c>
      <c r="S6" s="32">
        <f t="shared" si="3"/>
        <v>97.73</v>
      </c>
      <c r="T6" s="32">
        <f t="shared" si="3"/>
        <v>347.16</v>
      </c>
      <c r="U6" s="32">
        <f t="shared" si="3"/>
        <v>1019</v>
      </c>
      <c r="V6" s="32">
        <f t="shared" si="3"/>
        <v>0.54</v>
      </c>
      <c r="W6" s="32">
        <f t="shared" si="3"/>
        <v>1887.04</v>
      </c>
      <c r="X6" s="33">
        <f>IF(X7="",NA(),X7)</f>
        <v>62.51</v>
      </c>
      <c r="Y6" s="33">
        <f t="shared" ref="Y6:AG6" si="4">IF(Y7="",NA(),Y7)</f>
        <v>69.92</v>
      </c>
      <c r="Z6" s="33">
        <f t="shared" si="4"/>
        <v>73.11</v>
      </c>
      <c r="AA6" s="33">
        <f t="shared" si="4"/>
        <v>59.21</v>
      </c>
      <c r="AB6" s="33">
        <f t="shared" si="4"/>
        <v>59.48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1393.13</v>
      </c>
      <c r="BF6" s="33">
        <f t="shared" ref="BF6:BN6" si="7">IF(BF7="",NA(),BF7)</f>
        <v>701.64</v>
      </c>
      <c r="BG6" s="33">
        <f t="shared" si="7"/>
        <v>593.86</v>
      </c>
      <c r="BH6" s="33">
        <f t="shared" si="7"/>
        <v>1090.46</v>
      </c>
      <c r="BI6" s="33">
        <f t="shared" si="7"/>
        <v>1314.86</v>
      </c>
      <c r="BJ6" s="33">
        <f t="shared" si="7"/>
        <v>1267.26</v>
      </c>
      <c r="BK6" s="33">
        <f t="shared" si="7"/>
        <v>1239.2</v>
      </c>
      <c r="BL6" s="33">
        <f t="shared" si="7"/>
        <v>1197.82</v>
      </c>
      <c r="BM6" s="33">
        <f t="shared" si="7"/>
        <v>1126.77</v>
      </c>
      <c r="BN6" s="33">
        <f t="shared" si="7"/>
        <v>1044.8</v>
      </c>
      <c r="BO6" s="32" t="str">
        <f>IF(BO7="","",IF(BO7="-","【-】","【"&amp;SUBSTITUTE(TEXT(BO7,"#,##0.00"),"-","△")&amp;"】"))</f>
        <v>【992.47】</v>
      </c>
      <c r="BP6" s="33">
        <f>IF(BP7="",NA(),BP7)</f>
        <v>35.479999999999997</v>
      </c>
      <c r="BQ6" s="33">
        <f t="shared" ref="BQ6:BY6" si="8">IF(BQ7="",NA(),BQ7)</f>
        <v>46.38</v>
      </c>
      <c r="BR6" s="33">
        <f t="shared" si="8"/>
        <v>46.02</v>
      </c>
      <c r="BS6" s="33">
        <f t="shared" si="8"/>
        <v>39.01</v>
      </c>
      <c r="BT6" s="33">
        <f t="shared" si="8"/>
        <v>38</v>
      </c>
      <c r="BU6" s="33">
        <f t="shared" si="8"/>
        <v>53.42</v>
      </c>
      <c r="BV6" s="33">
        <f t="shared" si="8"/>
        <v>51.56</v>
      </c>
      <c r="BW6" s="33">
        <f t="shared" si="8"/>
        <v>51.03</v>
      </c>
      <c r="BX6" s="33">
        <f t="shared" si="8"/>
        <v>50.9</v>
      </c>
      <c r="BY6" s="33">
        <f t="shared" si="8"/>
        <v>50.82</v>
      </c>
      <c r="BZ6" s="32" t="str">
        <f>IF(BZ7="","",IF(BZ7="-","【-】","【"&amp;SUBSTITUTE(TEXT(BZ7,"#,##0.00"),"-","△")&amp;"】"))</f>
        <v>【51.49】</v>
      </c>
      <c r="CA6" s="33">
        <f>IF(CA7="",NA(),CA7)</f>
        <v>309.63</v>
      </c>
      <c r="CB6" s="33">
        <f t="shared" ref="CB6:CJ6" si="9">IF(CB7="",NA(),CB7)</f>
        <v>266.38</v>
      </c>
      <c r="CC6" s="33">
        <f t="shared" si="9"/>
        <v>330.59</v>
      </c>
      <c r="CD6" s="33">
        <f t="shared" si="9"/>
        <v>367.98</v>
      </c>
      <c r="CE6" s="33">
        <f t="shared" si="9"/>
        <v>380.08</v>
      </c>
      <c r="CF6" s="33">
        <f t="shared" si="9"/>
        <v>269.12</v>
      </c>
      <c r="CG6" s="33">
        <f t="shared" si="9"/>
        <v>283.26</v>
      </c>
      <c r="CH6" s="33">
        <f t="shared" si="9"/>
        <v>289.60000000000002</v>
      </c>
      <c r="CI6" s="33">
        <f t="shared" si="9"/>
        <v>293.27</v>
      </c>
      <c r="CJ6" s="33">
        <f t="shared" si="9"/>
        <v>300.52</v>
      </c>
      <c r="CK6" s="32" t="str">
        <f>IF(CK7="","",IF(CK7="-","【-】","【"&amp;SUBSTITUTE(TEXT(CK7,"#,##0.00"),"-","△")&amp;"】"))</f>
        <v>【295.10】</v>
      </c>
      <c r="CL6" s="33">
        <f>IF(CL7="",NA(),CL7)</f>
        <v>45.32</v>
      </c>
      <c r="CM6" s="33">
        <f t="shared" ref="CM6:CU6" si="10">IF(CM7="",NA(),CM7)</f>
        <v>44.09</v>
      </c>
      <c r="CN6" s="33">
        <f t="shared" si="10"/>
        <v>93.96</v>
      </c>
      <c r="CO6" s="33">
        <f t="shared" si="10"/>
        <v>41.3</v>
      </c>
      <c r="CP6" s="33">
        <f t="shared" si="10"/>
        <v>42.03</v>
      </c>
      <c r="CQ6" s="33">
        <f t="shared" si="10"/>
        <v>54.23</v>
      </c>
      <c r="CR6" s="33">
        <f t="shared" si="10"/>
        <v>55.2</v>
      </c>
      <c r="CS6" s="33">
        <f t="shared" si="10"/>
        <v>54.74</v>
      </c>
      <c r="CT6" s="33">
        <f t="shared" si="10"/>
        <v>53.78</v>
      </c>
      <c r="CU6" s="33">
        <f t="shared" si="10"/>
        <v>53.24</v>
      </c>
      <c r="CV6" s="32" t="str">
        <f>IF(CV7="","",IF(CV7="-","【-】","【"&amp;SUBSTITUTE(TEXT(CV7,"#,##0.00"),"-","△")&amp;"】"))</f>
        <v>【53.32】</v>
      </c>
      <c r="CW6" s="33">
        <f>IF(CW7="",NA(),CW7)</f>
        <v>77.569999999999993</v>
      </c>
      <c r="CX6" s="33">
        <f t="shared" ref="CX6:DF6" si="11">IF(CX7="",NA(),CX7)</f>
        <v>77.95</v>
      </c>
      <c r="CY6" s="33">
        <f t="shared" si="11"/>
        <v>66.03</v>
      </c>
      <c r="CZ6" s="33">
        <f t="shared" si="11"/>
        <v>67.209999999999994</v>
      </c>
      <c r="DA6" s="33">
        <f t="shared" si="11"/>
        <v>70.459999999999994</v>
      </c>
      <c r="DB6" s="33">
        <f t="shared" si="11"/>
        <v>83.61</v>
      </c>
      <c r="DC6" s="33">
        <f t="shared" si="11"/>
        <v>83.73</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0.03</v>
      </c>
      <c r="EK6" s="33">
        <f t="shared" si="14"/>
        <v>0.04</v>
      </c>
      <c r="EL6" s="33">
        <f t="shared" si="14"/>
        <v>0.03</v>
      </c>
      <c r="EM6" s="33">
        <f t="shared" si="14"/>
        <v>0.02</v>
      </c>
      <c r="EN6" s="32" t="str">
        <f>IF(EN7="","",IF(EN7="-","【-】","【"&amp;SUBSTITUTE(TEXT(EN7,"#,##0.00"),"-","△")&amp;"】"))</f>
        <v>【0.03】</v>
      </c>
    </row>
    <row r="7" spans="1:144" s="34" customFormat="1">
      <c r="A7" s="26"/>
      <c r="B7" s="35">
        <v>2014</v>
      </c>
      <c r="C7" s="35">
        <v>52116</v>
      </c>
      <c r="D7" s="35">
        <v>47</v>
      </c>
      <c r="E7" s="35">
        <v>17</v>
      </c>
      <c r="F7" s="35">
        <v>5</v>
      </c>
      <c r="G7" s="35">
        <v>0</v>
      </c>
      <c r="H7" s="35" t="s">
        <v>96</v>
      </c>
      <c r="I7" s="35" t="s">
        <v>97</v>
      </c>
      <c r="J7" s="35" t="s">
        <v>98</v>
      </c>
      <c r="K7" s="35" t="s">
        <v>99</v>
      </c>
      <c r="L7" s="35" t="s">
        <v>100</v>
      </c>
      <c r="M7" s="36" t="s">
        <v>101</v>
      </c>
      <c r="N7" s="36" t="s">
        <v>102</v>
      </c>
      <c r="O7" s="36">
        <v>3.01</v>
      </c>
      <c r="P7" s="36">
        <v>100</v>
      </c>
      <c r="Q7" s="36">
        <v>3016</v>
      </c>
      <c r="R7" s="36">
        <v>33928</v>
      </c>
      <c r="S7" s="36">
        <v>97.73</v>
      </c>
      <c r="T7" s="36">
        <v>347.16</v>
      </c>
      <c r="U7" s="36">
        <v>1019</v>
      </c>
      <c r="V7" s="36">
        <v>0.54</v>
      </c>
      <c r="W7" s="36">
        <v>1887.04</v>
      </c>
      <c r="X7" s="36">
        <v>62.51</v>
      </c>
      <c r="Y7" s="36">
        <v>69.92</v>
      </c>
      <c r="Z7" s="36">
        <v>73.11</v>
      </c>
      <c r="AA7" s="36">
        <v>59.21</v>
      </c>
      <c r="AB7" s="36">
        <v>59.48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1393.13</v>
      </c>
      <c r="BF7" s="36">
        <v>701.64</v>
      </c>
      <c r="BG7" s="36">
        <v>593.86</v>
      </c>
      <c r="BH7" s="36">
        <v>1090.46</v>
      </c>
      <c r="BI7" s="36">
        <v>1314.86</v>
      </c>
      <c r="BJ7" s="36">
        <v>1267.26</v>
      </c>
      <c r="BK7" s="36">
        <v>1239.2</v>
      </c>
      <c r="BL7" s="36">
        <v>1197.82</v>
      </c>
      <c r="BM7" s="36">
        <v>1126.77</v>
      </c>
      <c r="BN7" s="36">
        <v>1044.8</v>
      </c>
      <c r="BO7" s="36">
        <v>992.47</v>
      </c>
      <c r="BP7" s="36">
        <v>35.479999999999997</v>
      </c>
      <c r="BQ7" s="36">
        <v>46.38</v>
      </c>
      <c r="BR7" s="36">
        <v>46.02</v>
      </c>
      <c r="BS7" s="36">
        <v>39.01</v>
      </c>
      <c r="BT7" s="36">
        <v>38</v>
      </c>
      <c r="BU7" s="36">
        <v>53.42</v>
      </c>
      <c r="BV7" s="36">
        <v>51.56</v>
      </c>
      <c r="BW7" s="36">
        <v>51.03</v>
      </c>
      <c r="BX7" s="36">
        <v>50.9</v>
      </c>
      <c r="BY7" s="36">
        <v>50.82</v>
      </c>
      <c r="BZ7" s="36">
        <v>51.49</v>
      </c>
      <c r="CA7" s="36">
        <v>309.63</v>
      </c>
      <c r="CB7" s="36">
        <v>266.38</v>
      </c>
      <c r="CC7" s="36">
        <v>330.59</v>
      </c>
      <c r="CD7" s="36">
        <v>367.98</v>
      </c>
      <c r="CE7" s="36">
        <v>380.08</v>
      </c>
      <c r="CF7" s="36">
        <v>269.12</v>
      </c>
      <c r="CG7" s="36">
        <v>283.26</v>
      </c>
      <c r="CH7" s="36">
        <v>289.60000000000002</v>
      </c>
      <c r="CI7" s="36">
        <v>293.27</v>
      </c>
      <c r="CJ7" s="36">
        <v>300.52</v>
      </c>
      <c r="CK7" s="36">
        <v>295.10000000000002</v>
      </c>
      <c r="CL7" s="36">
        <v>45.32</v>
      </c>
      <c r="CM7" s="36">
        <v>44.09</v>
      </c>
      <c r="CN7" s="36">
        <v>93.96</v>
      </c>
      <c r="CO7" s="36">
        <v>41.3</v>
      </c>
      <c r="CP7" s="36">
        <v>42.03</v>
      </c>
      <c r="CQ7" s="36">
        <v>54.23</v>
      </c>
      <c r="CR7" s="36">
        <v>55.2</v>
      </c>
      <c r="CS7" s="36">
        <v>54.74</v>
      </c>
      <c r="CT7" s="36">
        <v>53.78</v>
      </c>
      <c r="CU7" s="36">
        <v>53.24</v>
      </c>
      <c r="CV7" s="36">
        <v>53.32</v>
      </c>
      <c r="CW7" s="36">
        <v>77.569999999999993</v>
      </c>
      <c r="CX7" s="36">
        <v>77.95</v>
      </c>
      <c r="CY7" s="36">
        <v>66.03</v>
      </c>
      <c r="CZ7" s="36">
        <v>67.209999999999994</v>
      </c>
      <c r="DA7" s="36">
        <v>70.459999999999994</v>
      </c>
      <c r="DB7" s="36">
        <v>83.61</v>
      </c>
      <c r="DC7" s="36">
        <v>83.73</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0.03</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2016-02-03T09:09:26Z</dcterms:created>
  <dcterms:modified xsi:type="dcterms:W3CDTF">2016-02-25T00:16:12Z</dcterms:modified>
  <cp:category/>
</cp:coreProperties>
</file>