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AL8" i="4" s="1"/>
  <c r="Q6" i="5"/>
  <c r="P6" i="5"/>
  <c r="W10" i="4" s="1"/>
  <c r="O6" i="5"/>
  <c r="P10" i="4" s="1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BB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<sst xmlns="http://schemas.openxmlformats.org/spreadsheetml/2006/main" count="231" uniqueCount="109">
  <si>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</si>
  <si>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</si>
  <si>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</si>
  <si>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</si>
  <si>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</si>
  <si>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</si>
  <si>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</si>
  <si>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</si>
  <si>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</si>
  <si>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</si>
  <si>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</si>
  <si>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</si>
  <si>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</si>
  <si>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</si>
  <si>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</si>
  <si>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</si>
  <si>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</si>
  <si>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</si>
  <si>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</si>
  <si>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</si>
  <si>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</si>
  <si>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</si>
  <si>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</si>
  <si>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</si>
  <si>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</si>
  <si>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</si>
  <si>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</si>
  <si>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</si>
  <si>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</si>
  <si>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</si>
  <si>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</si>
  <si>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</si>
  <si>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</si>
  <si>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</si>
  <si>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</si>
  <si>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</si>
  <si>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</si>
  <si>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</si>
  <si>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</si>
  <si>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</si>
  <si>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</si>
  <si>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</si>
  <si>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</si>
  <si>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</si>
  <si>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</si>
  <si>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</si>
  <si>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</si>
  <si>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</si>
  <si>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</si>
  <si>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</si>
  <si>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</si>
  <si>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</si>
  <si>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</si>
  <si>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</si>
  <si>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</si>
  <si>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</si>
  <si>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</si>
  <si>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</si>
  <si>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</si>
  <si>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</si>
  <si>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</si>
  <si>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</si>
  <si>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</si>
  <si>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</si>
  <si>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</si>
  <si>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</si>
  <si>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</si>
  <si>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</si>
  <si>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</si>
  <si>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</si>
  <si>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</si>
  <si>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</si>
  <si>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</si>
  <si>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</si>
  <si>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</si>
  <si>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</si>
  <si>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</si>
  <si>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</si>
  <si>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</si>
  <si>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</si>
  <si>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</si>
  <si>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</si>
  <si>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</si>
  <si>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</si>
  <si>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</si>
  <si>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</si>
  <si>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</si>
  <si>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</si>
  <si>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</si>
  <si>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</si>
  <si>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</si>
  <si>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</si>
  <si>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</si>
  <si>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</si>
  <si>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</si>
  <si>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</si>
  <si>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上小阿仁村</t>
  </si>
  <si>
    <t>法非適用</t>
  </si>
  <si>
    <t>下水道事業</t>
  </si>
  <si>
    <t>個別排水処理</t>
  </si>
  <si>
    <t>L3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</si>
  <si>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</si>
  <si>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</si>
  <si>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</si>
  <si>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</si>
  <si>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</si>
  <si>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</si>
  <si>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</si>
  <si>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集合処理と個別処理の費用対効果により整備された箇所であり、処理区戸数及び人口はごく少数となっているため、大きな変動もなく今後も同水準で推移していくと予想される。
　なお、本個別排水処理事業は、３戸（各１人～３人世帯）を対象に行っているものである。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</si>
</sst>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14240"/>
        <c:axId val="97516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14240"/>
        <c:axId val="97516928"/>
      </c:lineChart>
      <c:dateAx>
        <c:axId val="97514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516928"/>
        <c:crosses val="autoZero"/>
        <c:auto val="1"/>
        <c:lblOffset val="100"/>
        <c:baseTimeUnit val="years"/>
      </c:dateAx>
      <c:valAx>
        <c:axId val="97516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514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114688"/>
        <c:axId val="110129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50</c:v>
                </c:pt>
                <c:pt idx="1">
                  <c:v>55.42</c:v>
                </c:pt>
                <c:pt idx="2">
                  <c:v>58.58</c:v>
                </c:pt>
                <c:pt idx="3">
                  <c:v>58.82</c:v>
                </c:pt>
                <c:pt idx="4">
                  <c:v>51.54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14688"/>
        <c:axId val="110129152"/>
      </c:lineChart>
      <c:dateAx>
        <c:axId val="110114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0129152"/>
        <c:crosses val="autoZero"/>
        <c:auto val="1"/>
        <c:lblOffset val="100"/>
        <c:baseTimeUnit val="years"/>
      </c:dateAx>
      <c:valAx>
        <c:axId val="110129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0114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171648"/>
        <c:axId val="110173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76.58</c:v>
                </c:pt>
                <c:pt idx="1">
                  <c:v>74.290000000000006</c:v>
                </c:pt>
                <c:pt idx="2">
                  <c:v>72.31</c:v>
                </c:pt>
                <c:pt idx="3">
                  <c:v>71.760000000000005</c:v>
                </c:pt>
                <c:pt idx="4">
                  <c:v>71.599999999999994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171648"/>
        <c:axId val="110173568"/>
      </c:lineChart>
      <c:dateAx>
        <c:axId val="110171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10173568"/>
        <c:crosses val="autoZero"/>
        <c:auto val="1"/>
        <c:lblOffset val="100"/>
        <c:baseTimeUnit val="years"/>
      </c:dateAx>
      <c:valAx>
        <c:axId val="110173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0171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60.47</c:v>
                </c:pt>
                <c:pt idx="1">
                  <c:v>73.989999999999995</c:v>
                </c:pt>
                <c:pt idx="2">
                  <c:v>73.22</c:v>
                </c:pt>
                <c:pt idx="3">
                  <c:v>77.97</c:v>
                </c:pt>
                <c:pt idx="4">
                  <c:v>68.709999999999994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60768"/>
        <c:axId val="101362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60768"/>
        <c:axId val="101362688"/>
      </c:lineChart>
      <c:dateAx>
        <c:axId val="101360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362688"/>
        <c:crosses val="autoZero"/>
        <c:auto val="1"/>
        <c:lblOffset val="100"/>
        <c:baseTimeUnit val="years"/>
      </c:dateAx>
      <c:valAx>
        <c:axId val="101362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360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54016"/>
        <c:axId val="102455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54016"/>
        <c:axId val="102455936"/>
      </c:lineChart>
      <c:dateAx>
        <c:axId val="102454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55936"/>
        <c:crosses val="autoZero"/>
        <c:auto val="1"/>
        <c:lblOffset val="100"/>
        <c:baseTimeUnit val="years"/>
      </c:dateAx>
      <c:valAx>
        <c:axId val="102455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54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90496"/>
        <c:axId val="102492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90496"/>
        <c:axId val="102492416"/>
      </c:lineChart>
      <c:dateAx>
        <c:axId val="102490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92416"/>
        <c:crosses val="autoZero"/>
        <c:auto val="1"/>
        <c:lblOffset val="100"/>
        <c:baseTimeUnit val="years"/>
      </c:dateAx>
      <c:valAx>
        <c:axId val="102492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90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02624"/>
        <c:axId val="102612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02624"/>
        <c:axId val="102612992"/>
      </c:lineChart>
      <c:dateAx>
        <c:axId val="102602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612992"/>
        <c:crosses val="autoZero"/>
        <c:auto val="1"/>
        <c:lblOffset val="100"/>
        <c:baseTimeUnit val="years"/>
      </c:dateAx>
      <c:valAx>
        <c:axId val="102612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602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83968"/>
        <c:axId val="103698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83968"/>
        <c:axId val="103698432"/>
      </c:lineChart>
      <c:dateAx>
        <c:axId val="103683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698432"/>
        <c:crosses val="autoZero"/>
        <c:auto val="1"/>
        <c:lblOffset val="100"/>
        <c:baseTimeUnit val="years"/>
      </c:dateAx>
      <c:valAx>
        <c:axId val="103698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683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2341.98</c:v>
                </c:pt>
                <c:pt idx="1">
                  <c:v>2190.12</c:v>
                </c:pt>
                <c:pt idx="2">
                  <c:v>1965.43</c:v>
                </c:pt>
                <c:pt idx="3">
                  <c:v>1057.4100000000001</c:v>
                </c:pt>
                <c:pt idx="4">
                  <c:v>764.86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14176"/>
        <c:axId val="103732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946.72</c:v>
                </c:pt>
                <c:pt idx="1">
                  <c:v>844.96</c:v>
                </c:pt>
                <c:pt idx="2">
                  <c:v>862.78</c:v>
                </c:pt>
                <c:pt idx="3">
                  <c:v>803.29</c:v>
                </c:pt>
                <c:pt idx="4">
                  <c:v>760.12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4176"/>
        <c:axId val="103732736"/>
      </c:lineChart>
      <c:dateAx>
        <c:axId val="1037141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732736"/>
        <c:crosses val="autoZero"/>
        <c:auto val="1"/>
        <c:lblOffset val="100"/>
        <c:baseTimeUnit val="years"/>
      </c:dateAx>
      <c:valAx>
        <c:axId val="103732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7141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39.32</c:v>
                </c:pt>
                <c:pt idx="1">
                  <c:v>39.32</c:v>
                </c:pt>
                <c:pt idx="2">
                  <c:v>39.51</c:v>
                </c:pt>
                <c:pt idx="3">
                  <c:v>38.57</c:v>
                </c:pt>
                <c:pt idx="4">
                  <c:v>53.62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75232"/>
        <c:axId val="103777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54.34</c:v>
                </c:pt>
                <c:pt idx="1">
                  <c:v>51.86</c:v>
                </c:pt>
                <c:pt idx="2">
                  <c:v>54.55</c:v>
                </c:pt>
                <c:pt idx="3">
                  <c:v>56.63</c:v>
                </c:pt>
                <c:pt idx="4">
                  <c:v>50.17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75232"/>
        <c:axId val="103777408"/>
      </c:lineChart>
      <c:dateAx>
        <c:axId val="103775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777408"/>
        <c:crosses val="autoZero"/>
        <c:auto val="1"/>
        <c:lblOffset val="100"/>
        <c:baseTimeUnit val="years"/>
      </c:dateAx>
      <c:valAx>
        <c:axId val="103777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77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564.38</c:v>
                </c:pt>
                <c:pt idx="1">
                  <c:v>564.38</c:v>
                </c:pt>
                <c:pt idx="2">
                  <c:v>561.64</c:v>
                </c:pt>
                <c:pt idx="3">
                  <c:v>639.27</c:v>
                </c:pt>
                <c:pt idx="4">
                  <c:v>472.6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03136"/>
        <c:axId val="103805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273.08999999999997</c:v>
                </c:pt>
                <c:pt idx="1">
                  <c:v>297.51</c:v>
                </c:pt>
                <c:pt idx="2">
                  <c:v>275.64999999999998</c:v>
                </c:pt>
                <c:pt idx="3">
                  <c:v>272.66000000000003</c:v>
                </c:pt>
                <c:pt idx="4">
                  <c:v>329.08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03136"/>
        <c:axId val="103805312"/>
      </c:lineChart>
      <c:dateAx>
        <c:axId val="103803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805312"/>
        <c:crosses val="autoZero"/>
        <c:auto val="1"/>
        <c:lblOffset val="100"/>
        <c:baseTimeUnit val="years"/>
      </c:dateAx>
      <c:valAx>
        <c:axId val="103805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803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【721.24】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【52.19】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【293.69】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【52.31】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秋田県　上小阿仁村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個別排水処理</v>
      </c>
      <c r="Q8" s="46"/>
      <c r="R8" s="46"/>
      <c r="S8" s="46"/>
      <c r="T8" s="46"/>
      <c r="U8" s="46"/>
      <c r="V8" s="46"/>
      <c r="W8" s="46" t="str">
        <f>データ!L6</f>
        <v>L3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2586</v>
      </c>
      <c r="AM8" s="47"/>
      <c r="AN8" s="47"/>
      <c r="AO8" s="47"/>
      <c r="AP8" s="47"/>
      <c r="AQ8" s="47"/>
      <c r="AR8" s="47"/>
      <c r="AS8" s="47"/>
      <c r="AT8" s="43">
        <f>データ!S6</f>
        <v>256.72000000000003</v>
      </c>
      <c r="AU8" s="43"/>
      <c r="AV8" s="43"/>
      <c r="AW8" s="43"/>
      <c r="AX8" s="43"/>
      <c r="AY8" s="43"/>
      <c r="AZ8" s="43"/>
      <c r="BA8" s="43"/>
      <c r="BB8" s="43">
        <f>データ!T6</f>
        <v>10.07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0.23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3705</v>
      </c>
      <c r="AE10" s="47"/>
      <c r="AF10" s="47"/>
      <c r="AG10" s="47"/>
      <c r="AH10" s="47"/>
      <c r="AI10" s="47"/>
      <c r="AJ10" s="47"/>
      <c r="AK10" s="2"/>
      <c r="AL10" s="47">
        <f>データ!U6</f>
        <v>6</v>
      </c>
      <c r="AM10" s="47"/>
      <c r="AN10" s="47"/>
      <c r="AO10" s="47"/>
      <c r="AP10" s="47"/>
      <c r="AQ10" s="47"/>
      <c r="AR10" s="47"/>
      <c r="AS10" s="47"/>
      <c r="AT10" s="43">
        <f>データ!V6</f>
        <v>0.01</v>
      </c>
      <c r="AU10" s="43"/>
      <c r="AV10" s="43"/>
      <c r="AW10" s="43"/>
      <c r="AX10" s="43"/>
      <c r="AY10" s="43"/>
      <c r="AZ10" s="43"/>
      <c r="BA10" s="43"/>
      <c r="BB10" s="43">
        <f>データ!W6</f>
        <v>600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108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53279</v>
      </c>
      <c r="D6" s="31">
        <f t="shared" si="3"/>
        <v>47</v>
      </c>
      <c r="E6" s="31">
        <f t="shared" si="3"/>
        <v>18</v>
      </c>
      <c r="F6" s="31">
        <f t="shared" si="3"/>
        <v>1</v>
      </c>
      <c r="G6" s="31">
        <f t="shared" si="3"/>
        <v>0</v>
      </c>
      <c r="H6" s="31" t="str">
        <f t="shared" si="3"/>
        <v>秋田県　上小阿仁村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個別排水処理</v>
      </c>
      <c r="L6" s="31" t="str">
        <f t="shared" si="3"/>
        <v>L3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0.23</v>
      </c>
      <c r="P6" s="32">
        <f t="shared" si="3"/>
        <v>100</v>
      </c>
      <c r="Q6" s="32">
        <f t="shared" si="3"/>
        <v>3705</v>
      </c>
      <c r="R6" s="32">
        <f t="shared" si="3"/>
        <v>2586</v>
      </c>
      <c r="S6" s="32">
        <f t="shared" si="3"/>
        <v>256.72000000000003</v>
      </c>
      <c r="T6" s="32">
        <f t="shared" si="3"/>
        <v>10.07</v>
      </c>
      <c r="U6" s="32">
        <f t="shared" si="3"/>
        <v>6</v>
      </c>
      <c r="V6" s="32">
        <f t="shared" si="3"/>
        <v>0.01</v>
      </c>
      <c r="W6" s="32">
        <f t="shared" si="3"/>
        <v>600</v>
      </c>
      <c r="X6" s="33">
        <f>IF(X7="",NA(),X7)</f>
        <v>60.47</v>
      </c>
      <c r="Y6" s="33">
        <f t="shared" ref="Y6:AG6" si="4">IF(Y7="",NA(),Y7)</f>
        <v>73.989999999999995</v>
      </c>
      <c r="Z6" s="33">
        <f t="shared" si="4"/>
        <v>73.22</v>
      </c>
      <c r="AA6" s="33">
        <f t="shared" si="4"/>
        <v>77.97</v>
      </c>
      <c r="AB6" s="33">
        <f t="shared" si="4"/>
        <v>68.709999999999994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2341.98</v>
      </c>
      <c r="BF6" s="33">
        <f t="shared" ref="BF6:BN6" si="7">IF(BF7="",NA(),BF7)</f>
        <v>2190.12</v>
      </c>
      <c r="BG6" s="33">
        <f t="shared" si="7"/>
        <v>1965.43</v>
      </c>
      <c r="BH6" s="33">
        <f t="shared" si="7"/>
        <v>1057.4100000000001</v>
      </c>
      <c r="BI6" s="33">
        <f t="shared" si="7"/>
        <v>764.86</v>
      </c>
      <c r="BJ6" s="33">
        <f t="shared" si="7"/>
        <v>946.72</v>
      </c>
      <c r="BK6" s="33">
        <f t="shared" si="7"/>
        <v>844.96</v>
      </c>
      <c r="BL6" s="33">
        <f t="shared" si="7"/>
        <v>862.78</v>
      </c>
      <c r="BM6" s="33">
        <f t="shared" si="7"/>
        <v>803.29</v>
      </c>
      <c r="BN6" s="33">
        <f t="shared" si="7"/>
        <v>760.12</v>
      </c>
      <c r="BO6" s="32" t="str">
        <f>IF(BO7="","",IF(BO7="-","【-】","【"&amp;SUBSTITUTE(TEXT(BO7,"#,##0.00"),"-","△")&amp;"】"))</f>
        <v>【721.24】</v>
      </c>
      <c r="BP6" s="33">
        <f>IF(BP7="",NA(),BP7)</f>
        <v>39.32</v>
      </c>
      <c r="BQ6" s="33">
        <f t="shared" ref="BQ6:BY6" si="8">IF(BQ7="",NA(),BQ7)</f>
        <v>39.32</v>
      </c>
      <c r="BR6" s="33">
        <f t="shared" si="8"/>
        <v>39.51</v>
      </c>
      <c r="BS6" s="33">
        <f t="shared" si="8"/>
        <v>38.57</v>
      </c>
      <c r="BT6" s="33">
        <f t="shared" si="8"/>
        <v>53.62</v>
      </c>
      <c r="BU6" s="33">
        <f t="shared" si="8"/>
        <v>54.34</v>
      </c>
      <c r="BV6" s="33">
        <f t="shared" si="8"/>
        <v>51.86</v>
      </c>
      <c r="BW6" s="33">
        <f t="shared" si="8"/>
        <v>54.55</v>
      </c>
      <c r="BX6" s="33">
        <f t="shared" si="8"/>
        <v>56.63</v>
      </c>
      <c r="BY6" s="33">
        <f t="shared" si="8"/>
        <v>50.17</v>
      </c>
      <c r="BZ6" s="32" t="str">
        <f>IF(BZ7="","",IF(BZ7="-","【-】","【"&amp;SUBSTITUTE(TEXT(BZ7,"#,##0.00"),"-","△")&amp;"】"))</f>
        <v>【52.31】</v>
      </c>
      <c r="CA6" s="33">
        <f>IF(CA7="",NA(),CA7)</f>
        <v>564.38</v>
      </c>
      <c r="CB6" s="33">
        <f t="shared" ref="CB6:CJ6" si="9">IF(CB7="",NA(),CB7)</f>
        <v>564.38</v>
      </c>
      <c r="CC6" s="33">
        <f t="shared" si="9"/>
        <v>561.64</v>
      </c>
      <c r="CD6" s="33">
        <f t="shared" si="9"/>
        <v>639.27</v>
      </c>
      <c r="CE6" s="33">
        <f t="shared" si="9"/>
        <v>472.6</v>
      </c>
      <c r="CF6" s="33">
        <f t="shared" si="9"/>
        <v>273.08999999999997</v>
      </c>
      <c r="CG6" s="33">
        <f t="shared" si="9"/>
        <v>297.51</v>
      </c>
      <c r="CH6" s="33">
        <f t="shared" si="9"/>
        <v>275.64999999999998</v>
      </c>
      <c r="CI6" s="33">
        <f t="shared" si="9"/>
        <v>272.66000000000003</v>
      </c>
      <c r="CJ6" s="33">
        <f t="shared" si="9"/>
        <v>329.08</v>
      </c>
      <c r="CK6" s="32" t="str">
        <f>IF(CK7="","",IF(CK7="-","【-】","【"&amp;SUBSTITUTE(TEXT(CK7,"#,##0.00"),"-","△")&amp;"】"))</f>
        <v>【293.69】</v>
      </c>
      <c r="CL6" s="33">
        <f>IF(CL7="",NA(),CL7)</f>
        <v>25</v>
      </c>
      <c r="CM6" s="33">
        <f t="shared" ref="CM6:CU6" si="10">IF(CM7="",NA(),CM7)</f>
        <v>25</v>
      </c>
      <c r="CN6" s="33">
        <f t="shared" si="10"/>
        <v>25</v>
      </c>
      <c r="CO6" s="33">
        <f t="shared" si="10"/>
        <v>25</v>
      </c>
      <c r="CP6" s="33">
        <f t="shared" si="10"/>
        <v>25</v>
      </c>
      <c r="CQ6" s="33">
        <f t="shared" si="10"/>
        <v>50</v>
      </c>
      <c r="CR6" s="33">
        <f t="shared" si="10"/>
        <v>55.42</v>
      </c>
      <c r="CS6" s="33">
        <f t="shared" si="10"/>
        <v>58.58</v>
      </c>
      <c r="CT6" s="33">
        <f t="shared" si="10"/>
        <v>58.82</v>
      </c>
      <c r="CU6" s="33">
        <f t="shared" si="10"/>
        <v>51.54</v>
      </c>
      <c r="CV6" s="32" t="str">
        <f>IF(CV7="","",IF(CV7="-","【-】","【"&amp;SUBSTITUTE(TEXT(CV7,"#,##0.00"),"-","△")&amp;"】"))</f>
        <v>【52.19】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76.58</v>
      </c>
      <c r="DC6" s="33">
        <f t="shared" si="11"/>
        <v>74.290000000000006</v>
      </c>
      <c r="DD6" s="33">
        <f t="shared" si="11"/>
        <v>72.31</v>
      </c>
      <c r="DE6" s="33">
        <f t="shared" si="11"/>
        <v>71.760000000000005</v>
      </c>
      <c r="DF6" s="33">
        <f t="shared" si="11"/>
        <v>71.599999999999994</v>
      </c>
      <c r="DG6" s="32" t="str">
        <f>IF(DG7="","",IF(DG7="-","【-】","【"&amp;SUBSTITUTE(TEXT(DG7,"#,##0.00"),"-","△")&amp;"】"))</f>
        <v>【80.29】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2014</v>
      </c>
      <c r="C7" s="35">
        <v>53279</v>
      </c>
      <c r="D7" s="35">
        <v>47</v>
      </c>
      <c r="E7" s="35">
        <v>18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0.23</v>
      </c>
      <c r="P7" s="36">
        <v>100</v>
      </c>
      <c r="Q7" s="36">
        <v>3705</v>
      </c>
      <c r="R7" s="36">
        <v>2586</v>
      </c>
      <c r="S7" s="36">
        <v>256.72000000000003</v>
      </c>
      <c r="T7" s="36">
        <v>10.07</v>
      </c>
      <c r="U7" s="36">
        <v>6</v>
      </c>
      <c r="V7" s="36">
        <v>0.01</v>
      </c>
      <c r="W7" s="36">
        <v>600</v>
      </c>
      <c r="X7" s="36">
        <v>60.47</v>
      </c>
      <c r="Y7" s="36">
        <v>73.989999999999995</v>
      </c>
      <c r="Z7" s="36">
        <v>73.22</v>
      </c>
      <c r="AA7" s="36">
        <v>77.97</v>
      </c>
      <c r="AB7" s="36">
        <v>68.709999999999994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2341.98</v>
      </c>
      <c r="BF7" s="36">
        <v>2190.12</v>
      </c>
      <c r="BG7" s="36">
        <v>1965.43</v>
      </c>
      <c r="BH7" s="36">
        <v>1057.4100000000001</v>
      </c>
      <c r="BI7" s="36">
        <v>764.86</v>
      </c>
      <c r="BJ7" s="36">
        <v>946.72</v>
      </c>
      <c r="BK7" s="36">
        <v>844.96</v>
      </c>
      <c r="BL7" s="36">
        <v>862.78</v>
      </c>
      <c r="BM7" s="36">
        <v>803.29</v>
      </c>
      <c r="BN7" s="36">
        <v>760.12</v>
      </c>
      <c r="BO7" s="36">
        <v>721.24</v>
      </c>
      <c r="BP7" s="36">
        <v>39.32</v>
      </c>
      <c r="BQ7" s="36">
        <v>39.32</v>
      </c>
      <c r="BR7" s="36">
        <v>39.51</v>
      </c>
      <c r="BS7" s="36">
        <v>38.57</v>
      </c>
      <c r="BT7" s="36">
        <v>53.62</v>
      </c>
      <c r="BU7" s="36">
        <v>54.34</v>
      </c>
      <c r="BV7" s="36">
        <v>51.86</v>
      </c>
      <c r="BW7" s="36">
        <v>54.55</v>
      </c>
      <c r="BX7" s="36">
        <v>56.63</v>
      </c>
      <c r="BY7" s="36">
        <v>50.17</v>
      </c>
      <c r="BZ7" s="36">
        <v>52.31</v>
      </c>
      <c r="CA7" s="36">
        <v>564.38</v>
      </c>
      <c r="CB7" s="36">
        <v>564.38</v>
      </c>
      <c r="CC7" s="36">
        <v>561.64</v>
      </c>
      <c r="CD7" s="36">
        <v>639.27</v>
      </c>
      <c r="CE7" s="36">
        <v>472.6</v>
      </c>
      <c r="CF7" s="36">
        <v>273.08999999999997</v>
      </c>
      <c r="CG7" s="36">
        <v>297.51</v>
      </c>
      <c r="CH7" s="36">
        <v>275.64999999999998</v>
      </c>
      <c r="CI7" s="36">
        <v>272.66000000000003</v>
      </c>
      <c r="CJ7" s="36">
        <v>329.08</v>
      </c>
      <c r="CK7" s="36">
        <v>293.69</v>
      </c>
      <c r="CL7" s="36">
        <v>25</v>
      </c>
      <c r="CM7" s="36">
        <v>25</v>
      </c>
      <c r="CN7" s="36">
        <v>25</v>
      </c>
      <c r="CO7" s="36">
        <v>25</v>
      </c>
      <c r="CP7" s="36">
        <v>25</v>
      </c>
      <c r="CQ7" s="36">
        <v>50</v>
      </c>
      <c r="CR7" s="36">
        <v>55.42</v>
      </c>
      <c r="CS7" s="36">
        <v>58.58</v>
      </c>
      <c r="CT7" s="36">
        <v>58.82</v>
      </c>
      <c r="CU7" s="36">
        <v>51.54</v>
      </c>
      <c r="CV7" s="36">
        <v>52.19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76.58</v>
      </c>
      <c r="DC7" s="36">
        <v>74.290000000000006</v>
      </c>
      <c r="DD7" s="36">
        <v>72.31</v>
      </c>
      <c r="DE7" s="36">
        <v>71.760000000000005</v>
      </c>
      <c r="DF7" s="36">
        <v>71.599999999999994</v>
      </c>
      <c r="DG7" s="36">
        <v>80.290000000000006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dcterms:created xsi:type="dcterms:W3CDTF">2016-02-03T09:27:57Z</dcterms:created>
  <dcterms:modified xsi:type="dcterms:W3CDTF">2016-02-25T00:27:22Z</dcterms:modified>
  <cp:category/>
</cp:coreProperties>
</file>