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4305" windowWidth="19590" windowHeight="436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<sst xmlns="http://schemas.openxmlformats.org/spreadsheetml/2006/main" count="221" uniqueCount="111">
  <si>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</si>
  <si>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</si>
  <si>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</si>
  <si>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</si>
  <si>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</si>
  <si>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</si>
  <si>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</si>
  <si>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</si>
  <si>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</si>
  <si>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</si>
  <si>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</si>
  <si>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</si>
  <si>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</si>
  <si>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</si>
  <si>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</si>
  <si>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</si>
  <si>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</si>
  <si>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</si>
  <si>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</si>
  <si>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</si>
  <si>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</si>
  <si>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</si>
  <si>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</si>
  <si>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</si>
  <si>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</si>
  <si>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</si>
  <si>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</si>
  <si>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</si>
  <si>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</si>
  <si>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</si>
  <si>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</si>
  <si>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</si>
  <si>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</si>
  <si>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</si>
  <si>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</si>
  <si>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</si>
  <si>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</si>
  <si>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</si>
  <si>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</si>
  <si>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</si>
  <si>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</si>
  <si>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</si>
  <si>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</si>
  <si>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</si>
  <si>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</si>
  <si>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</si>
  <si>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</si>
  <si>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</si>
  <si>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</si>
  <si>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</si>
  <si>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</si>
  <si>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</si>
  <si>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</si>
  <si>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</si>
  <si>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</si>
  <si>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</si>
  <si>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</si>
  <si>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</si>
  <si>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</si>
  <si>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</si>
  <si>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</si>
  <si>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</si>
  <si>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</si>
  <si>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</si>
  <si>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</si>
  <si>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</si>
  <si>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</si>
  <si>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</si>
  <si>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</si>
  <si>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</si>
  <si>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</si>
  <si>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</si>
  <si>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</si>
  <si>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</si>
  <si>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</si>
  <si>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</si>
  <si>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</si>
  <si>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</si>
  <si>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</si>
  <si>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</si>
  <si>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</si>
  <si>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</si>
  <si>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</si>
  <si>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</si>
  <si>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</si>
  <si>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</si>
  <si>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</si>
  <si>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</si>
  <si>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</si>
  <si>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</si>
  <si>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</si>
  <si>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</si>
  <si>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</si>
  <si>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</si>
  <si>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</si>
  <si>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</si>
  <si>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</si>
  <si>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</si>
  <si>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</si>
  <si>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</si>
  <si>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</si>
  <si>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</si>
  <si>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</si>
  <si>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</si>
  <si>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</si>
  <si>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</si>
  <si>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</si>
  <si>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</si>
  <si>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１．収益的収支比率は今後、企業債元利償還金は減少により改善する見込みではあるが、適正な使用料を設定することにより収入を確保し、一層の数値改善を図ることが必要である。
２．経費回収率は、類似団体平均を大きく下回っており、適正な使用料を設定することにより収入を確保し、数値の改善を図ることが必要である。
３．企業債残高対事業規模比率は、平成22年度の事業終了以後、徐々に改善している。今後は、適正な使用料を設定することにより収入を確保するほか、施設更新にあたっては、発生汚水量の推移を適切に分析し過剰投資となることがないよう留意して進める必要がある。
４．汚水処理原価は、類似団体平均と比較して、高くなっている。今後は、維持管理費の節減を行い、原価上昇の抑制に努めていく。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６．水洗化率は、わずかながら毎年向上しているものの、高齢化や経済の停滞等により、類似団体平均を大きく下回っている。今後も、助成制度の周知を通じて、加入促進を進めていく。</t>
    <rPh sb="2" eb="5">
      <t>シュウエキテキ</t>
    </rPh>
    <rPh sb="5" eb="7">
      <t>シュウシ</t>
    </rPh>
    <rPh sb="7" eb="9">
      <t>ヒリツ</t>
    </rPh>
    <rPh sb="10" eb="12">
      <t>コンゴ</t>
    </rPh>
    <rPh sb="13" eb="16">
      <t>キギョウサイ</t>
    </rPh>
    <rPh sb="16" eb="18">
      <t>ガンリ</t>
    </rPh>
    <rPh sb="18" eb="21">
      <t>ショウカンキン</t>
    </rPh>
    <rPh sb="22" eb="24">
      <t>ゲンショウ</t>
    </rPh>
    <rPh sb="27" eb="29">
      <t>カイゼン</t>
    </rPh>
    <rPh sb="31" eb="33">
      <t>ミコ</t>
    </rPh>
    <rPh sb="40" eb="42">
      <t>テキセイ</t>
    </rPh>
    <rPh sb="43" eb="46">
      <t>シヨウリョウ</t>
    </rPh>
    <rPh sb="47" eb="49">
      <t>セッテイ</t>
    </rPh>
    <rPh sb="56" eb="58">
      <t>シュウニュウ</t>
    </rPh>
    <rPh sb="59" eb="61">
      <t>カクホ</t>
    </rPh>
    <rPh sb="63" eb="65">
      <t>イッソウ</t>
    </rPh>
    <rPh sb="66" eb="68">
      <t>スウチ</t>
    </rPh>
    <rPh sb="68" eb="70">
      <t>カイゼン</t>
    </rPh>
    <rPh sb="71" eb="72">
      <t>ハカ</t>
    </rPh>
    <rPh sb="76" eb="78">
      <t>ヒツヨウ</t>
    </rPh>
    <rPh sb="85" eb="87">
      <t>ケイヒ</t>
    </rPh>
    <rPh sb="87" eb="90">
      <t>カイシュウリツ</t>
    </rPh>
    <rPh sb="92" eb="98">
      <t>ルイジダンタイヘイキン</t>
    </rPh>
    <rPh sb="99" eb="100">
      <t>オオ</t>
    </rPh>
    <rPh sb="102" eb="104">
      <t>シタマワ</t>
    </rPh>
    <rPh sb="152" eb="155">
      <t>キギョウサイ</t>
    </rPh>
    <rPh sb="155" eb="157">
      <t>ザンダカ</t>
    </rPh>
    <rPh sb="157" eb="158">
      <t>タイ</t>
    </rPh>
    <rPh sb="158" eb="160">
      <t>ジギョウ</t>
    </rPh>
    <rPh sb="160" eb="162">
      <t>キボ</t>
    </rPh>
    <rPh sb="162" eb="164">
      <t>ヒリツ</t>
    </rPh>
    <rPh sb="166" eb="168">
      <t>ヘイセイ</t>
    </rPh>
    <rPh sb="170" eb="172">
      <t>ネンド</t>
    </rPh>
    <rPh sb="173" eb="175">
      <t>ジギョウ</t>
    </rPh>
    <rPh sb="175" eb="177">
      <t>シュウリョウ</t>
    </rPh>
    <rPh sb="177" eb="179">
      <t>イゴ</t>
    </rPh>
    <rPh sb="180" eb="182">
      <t>ジョジョ</t>
    </rPh>
    <rPh sb="183" eb="185">
      <t>カイゼン</t>
    </rPh>
    <rPh sb="190" eb="192">
      <t>コンゴ</t>
    </rPh>
    <rPh sb="194" eb="196">
      <t>テキセイ</t>
    </rPh>
    <rPh sb="197" eb="200">
      <t>シヨウリョウ</t>
    </rPh>
    <rPh sb="201" eb="203">
      <t>セッテイ</t>
    </rPh>
    <rPh sb="210" eb="212">
      <t>シュウニュウ</t>
    </rPh>
    <rPh sb="213" eb="215">
      <t>カクホ</t>
    </rPh>
    <rPh sb="220" eb="222">
      <t>シセツ</t>
    </rPh>
    <rPh sb="222" eb="224">
      <t>コウシン</t>
    </rPh>
    <rPh sb="240" eb="242">
      <t>テキセツ</t>
    </rPh>
    <rPh sb="243" eb="245">
      <t>ブンセキ</t>
    </rPh>
    <rPh sb="246" eb="248">
      <t>カジョウ</t>
    </rPh>
    <rPh sb="248" eb="250">
      <t>トウシ</t>
    </rPh>
    <rPh sb="260" eb="262">
      <t>リュウイ</t>
    </rPh>
    <rPh sb="264" eb="265">
      <t>スス</t>
    </rPh>
    <rPh sb="267" eb="269">
      <t>ヒツヨウ</t>
    </rPh>
    <rPh sb="284" eb="290">
      <t>ルイジダンタイヘイキン</t>
    </rPh>
    <rPh sb="291" eb="293">
      <t>ヒカク</t>
    </rPh>
    <rPh sb="296" eb="297">
      <t>タカ</t>
    </rPh>
    <rPh sb="304" eb="306">
      <t>コンゴ</t>
    </rPh>
    <rPh sb="308" eb="310">
      <t>イジ</t>
    </rPh>
    <rPh sb="310" eb="313">
      <t>カンリヒ</t>
    </rPh>
    <rPh sb="314" eb="316">
      <t>セツゲン</t>
    </rPh>
    <rPh sb="317" eb="318">
      <t>オコナ</t>
    </rPh>
    <rPh sb="320" eb="322">
      <t>ゲンカ</t>
    </rPh>
    <rPh sb="322" eb="324">
      <t>ジョウショウ</t>
    </rPh>
    <rPh sb="325" eb="327">
      <t>ヨクセイ</t>
    </rPh>
    <rPh sb="328" eb="329">
      <t>ツト</t>
    </rPh>
    <rPh sb="337" eb="339">
      <t>シセツ</t>
    </rPh>
    <rPh sb="339" eb="342">
      <t>リヨウリツ</t>
    </rPh>
    <rPh sb="344" eb="350">
      <t>ルイジダンタイヘイキン</t>
    </rPh>
    <rPh sb="351" eb="353">
      <t>ヒカク</t>
    </rPh>
    <rPh sb="355" eb="356">
      <t>ヒク</t>
    </rPh>
    <rPh sb="362" eb="364">
      <t>ショリ</t>
    </rPh>
    <rPh sb="364" eb="367">
      <t>クイキナイ</t>
    </rPh>
    <rPh sb="367" eb="369">
      <t>ジンコウ</t>
    </rPh>
    <rPh sb="370" eb="372">
      <t>ゲンショウ</t>
    </rPh>
    <rPh sb="373" eb="374">
      <t>トモナ</t>
    </rPh>
    <rPh sb="376" eb="378">
      <t>コンゴ</t>
    </rPh>
    <rPh sb="382" eb="384">
      <t>ゲンショウ</t>
    </rPh>
    <rPh sb="397" eb="401">
      <t>シセツコウシン</t>
    </rPh>
    <rPh sb="408" eb="411">
      <t>タシセツ</t>
    </rPh>
    <rPh sb="413" eb="415">
      <t>トウゴウ</t>
    </rPh>
    <phoneticPr fontId="4"/>
  </si>
  <si>
    <t>下水道施設における管路及び処理場（躯体）の法定耐用年数はともに50年と定められている。管路布設事業の着手が平成8年で経過年数は17年であり、老朽化対策は現在不要である。また処理場についても、建設年は平成14年で経過年数は13年であり、老朽化対策は現在不要である。平成28年度から長寿命化計画に基づき処理場機械・電気設備の更新事業に着手する予定である。この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20">
      <t>ロウキュウカ</t>
    </rPh>
    <rPh sb="120" eb="122">
      <t>タイサク</t>
    </rPh>
    <rPh sb="123" eb="125">
      <t>ゲンザイ</t>
    </rPh>
    <rPh sb="125" eb="127">
      <t>フヨウ</t>
    </rPh>
    <rPh sb="131" eb="133">
      <t>ヘイセイ</t>
    </rPh>
    <rPh sb="135" eb="137">
      <t>ネンド</t>
    </rPh>
    <rPh sb="139" eb="142">
      <t>チョウジュミョウ</t>
    </rPh>
    <rPh sb="142" eb="143">
      <t>カ</t>
    </rPh>
    <rPh sb="143" eb="145">
      <t>ケイカク</t>
    </rPh>
    <rPh sb="146" eb="147">
      <t>モト</t>
    </rPh>
    <rPh sb="149" eb="152">
      <t>ショリジョウ</t>
    </rPh>
    <rPh sb="152" eb="154">
      <t>キカイ</t>
    </rPh>
    <rPh sb="155" eb="157">
      <t>デンキ</t>
    </rPh>
    <rPh sb="157" eb="159">
      <t>セツビ</t>
    </rPh>
    <rPh sb="160" eb="162">
      <t>コウシン</t>
    </rPh>
    <rPh sb="162" eb="164">
      <t>ジギョウ</t>
    </rPh>
    <rPh sb="165" eb="167">
      <t>チャクシュ</t>
    </rPh>
    <rPh sb="169" eb="171">
      <t>ヨテイ</t>
    </rPh>
    <rPh sb="177" eb="179">
      <t>セイビ</t>
    </rPh>
    <rPh sb="179" eb="181">
      <t>コウシン</t>
    </rPh>
    <rPh sb="194" eb="196">
      <t>シュクゲン</t>
    </rPh>
    <rPh sb="197" eb="198">
      <t>ハカ</t>
    </rPh>
    <rPh sb="200" eb="202">
      <t>テキセツ</t>
    </rPh>
    <rPh sb="203" eb="205">
      <t>イジ</t>
    </rPh>
    <rPh sb="205" eb="207">
      <t>カンリ</t>
    </rPh>
    <rPh sb="208" eb="209">
      <t>ツト</t>
    </rPh>
    <phoneticPr fontId="4"/>
  </si>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</sst>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403200"/>
        <c:axId val="9240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92403200"/>
        <c:axId val="92405120"/>
      </c:lineChart>
      <c:dateAx>
        <c:axId val="92403200"/>
        <c:scaling>
          <c:orientation val="minMax"/>
        </c:scaling>
        <c:delete val="1"/>
        <c:axPos val="b"/>
        <c:numFmt formatCode="ge" sourceLinked="1"/>
        <c:majorTickMark val="none"/>
        <c:minorTickMark val="none"/>
        <c:tickLblPos val="none"/>
        <c:crossAx val="92405120"/>
        <c:crosses val="autoZero"/>
        <c:auto val="1"/>
        <c:lblOffset val="100"/>
        <c:baseTimeUnit val="years"/>
      </c:dateAx>
      <c:valAx>
        <c:axId val="9240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30.97</c:v>
                </c:pt>
                <c:pt idx="1">
                  <c:v>31.77</c:v>
                </c:pt>
                <c:pt idx="2">
                  <c:v>31.87</c:v>
                </c:pt>
                <c:pt idx="3">
                  <c:v>31.73</c:v>
                </c:pt>
                <c:pt idx="4">
                  <c:v>32.21</c:v>
                </c:pt>
              </c:numCache>
            </c:numRef>
          </c:val>
        </c:ser>
        <c:dLbls>
          <c:showLegendKey val="0"/>
          <c:showVal val="0"/>
          <c:showCatName val="0"/>
          <c:showSerName val="0"/>
          <c:showPercent val="0"/>
          <c:showBubbleSize val="0"/>
        </c:dLbls>
        <c:gapWidth val="150"/>
        <c:axId val="95635328"/>
        <c:axId val="956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95635328"/>
        <c:axId val="95645696"/>
      </c:lineChart>
      <c:dateAx>
        <c:axId val="95635328"/>
        <c:scaling>
          <c:orientation val="minMax"/>
        </c:scaling>
        <c:delete val="1"/>
        <c:axPos val="b"/>
        <c:numFmt formatCode="ge" sourceLinked="1"/>
        <c:majorTickMark val="none"/>
        <c:minorTickMark val="none"/>
        <c:tickLblPos val="none"/>
        <c:crossAx val="95645696"/>
        <c:crosses val="autoZero"/>
        <c:auto val="1"/>
        <c:lblOffset val="100"/>
        <c:baseTimeUnit val="years"/>
      </c:dateAx>
      <c:valAx>
        <c:axId val="956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3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60.85</c:v>
                </c:pt>
                <c:pt idx="1">
                  <c:v>62.01</c:v>
                </c:pt>
                <c:pt idx="2">
                  <c:v>62.75</c:v>
                </c:pt>
                <c:pt idx="3">
                  <c:v>63.68</c:v>
                </c:pt>
                <c:pt idx="4">
                  <c:v>64.38</c:v>
                </c:pt>
              </c:numCache>
            </c:numRef>
          </c:val>
        </c:ser>
        <c:dLbls>
          <c:showLegendKey val="0"/>
          <c:showVal val="0"/>
          <c:showCatName val="0"/>
          <c:showSerName val="0"/>
          <c:showPercent val="0"/>
          <c:showBubbleSize val="0"/>
        </c:dLbls>
        <c:gapWidth val="150"/>
        <c:axId val="95950336"/>
        <c:axId val="9595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95950336"/>
        <c:axId val="95952256"/>
      </c:lineChart>
      <c:dateAx>
        <c:axId val="95950336"/>
        <c:scaling>
          <c:orientation val="minMax"/>
        </c:scaling>
        <c:delete val="1"/>
        <c:axPos val="b"/>
        <c:numFmt formatCode="ge" sourceLinked="1"/>
        <c:majorTickMark val="none"/>
        <c:minorTickMark val="none"/>
        <c:tickLblPos val="none"/>
        <c:crossAx val="95952256"/>
        <c:crosses val="autoZero"/>
        <c:auto val="1"/>
        <c:lblOffset val="100"/>
        <c:baseTimeUnit val="years"/>
      </c:dateAx>
      <c:valAx>
        <c:axId val="9595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5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78.400000000000006</c:v>
                </c:pt>
                <c:pt idx="1">
                  <c:v>69.569999999999993</c:v>
                </c:pt>
                <c:pt idx="2">
                  <c:v>78.69</c:v>
                </c:pt>
                <c:pt idx="3">
                  <c:v>77.94</c:v>
                </c:pt>
                <c:pt idx="4">
                  <c:v>78.34</c:v>
                </c:pt>
              </c:numCache>
            </c:numRef>
          </c:val>
        </c:ser>
        <c:dLbls>
          <c:showLegendKey val="0"/>
          <c:showVal val="0"/>
          <c:showCatName val="0"/>
          <c:showSerName val="0"/>
          <c:showPercent val="0"/>
          <c:showBubbleSize val="0"/>
        </c:dLbls>
        <c:gapWidth val="150"/>
        <c:axId val="92447872"/>
        <c:axId val="9244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447872"/>
        <c:axId val="92449792"/>
      </c:lineChart>
      <c:dateAx>
        <c:axId val="92447872"/>
        <c:scaling>
          <c:orientation val="minMax"/>
        </c:scaling>
        <c:delete val="1"/>
        <c:axPos val="b"/>
        <c:numFmt formatCode="ge" sourceLinked="1"/>
        <c:majorTickMark val="none"/>
        <c:minorTickMark val="none"/>
        <c:tickLblPos val="none"/>
        <c:crossAx val="92449792"/>
        <c:crosses val="autoZero"/>
        <c:auto val="1"/>
        <c:lblOffset val="100"/>
        <c:baseTimeUnit val="years"/>
      </c:dateAx>
      <c:valAx>
        <c:axId val="9244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4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196480"/>
        <c:axId val="9419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196480"/>
        <c:axId val="94198400"/>
      </c:lineChart>
      <c:dateAx>
        <c:axId val="94196480"/>
        <c:scaling>
          <c:orientation val="minMax"/>
        </c:scaling>
        <c:delete val="1"/>
        <c:axPos val="b"/>
        <c:numFmt formatCode="ge" sourceLinked="1"/>
        <c:majorTickMark val="none"/>
        <c:minorTickMark val="none"/>
        <c:tickLblPos val="none"/>
        <c:crossAx val="94198400"/>
        <c:crosses val="autoZero"/>
        <c:auto val="1"/>
        <c:lblOffset val="100"/>
        <c:baseTimeUnit val="years"/>
      </c:dateAx>
      <c:valAx>
        <c:axId val="9419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9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232960"/>
        <c:axId val="9423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232960"/>
        <c:axId val="94234880"/>
      </c:lineChart>
      <c:dateAx>
        <c:axId val="94232960"/>
        <c:scaling>
          <c:orientation val="minMax"/>
        </c:scaling>
        <c:delete val="1"/>
        <c:axPos val="b"/>
        <c:numFmt formatCode="ge" sourceLinked="1"/>
        <c:majorTickMark val="none"/>
        <c:minorTickMark val="none"/>
        <c:tickLblPos val="none"/>
        <c:crossAx val="94234880"/>
        <c:crosses val="autoZero"/>
        <c:auto val="1"/>
        <c:lblOffset val="100"/>
        <c:baseTimeUnit val="years"/>
      </c:dateAx>
      <c:valAx>
        <c:axId val="9423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3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282496"/>
        <c:axId val="9428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282496"/>
        <c:axId val="94284416"/>
      </c:lineChart>
      <c:dateAx>
        <c:axId val="94282496"/>
        <c:scaling>
          <c:orientation val="minMax"/>
        </c:scaling>
        <c:delete val="1"/>
        <c:axPos val="b"/>
        <c:numFmt formatCode="ge" sourceLinked="1"/>
        <c:majorTickMark val="none"/>
        <c:minorTickMark val="none"/>
        <c:tickLblPos val="none"/>
        <c:crossAx val="94284416"/>
        <c:crosses val="autoZero"/>
        <c:auto val="1"/>
        <c:lblOffset val="100"/>
        <c:baseTimeUnit val="years"/>
      </c:dateAx>
      <c:valAx>
        <c:axId val="9428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28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388608"/>
        <c:axId val="9439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388608"/>
        <c:axId val="94390528"/>
      </c:lineChart>
      <c:dateAx>
        <c:axId val="94388608"/>
        <c:scaling>
          <c:orientation val="minMax"/>
        </c:scaling>
        <c:delete val="1"/>
        <c:axPos val="b"/>
        <c:numFmt formatCode="ge" sourceLinked="1"/>
        <c:majorTickMark val="none"/>
        <c:minorTickMark val="none"/>
        <c:tickLblPos val="none"/>
        <c:crossAx val="94390528"/>
        <c:crosses val="autoZero"/>
        <c:auto val="1"/>
        <c:lblOffset val="100"/>
        <c:baseTimeUnit val="years"/>
      </c:dateAx>
      <c:valAx>
        <c:axId val="9439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8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1974.42</c:v>
                </c:pt>
                <c:pt idx="1">
                  <c:v>1672.78</c:v>
                </c:pt>
                <c:pt idx="2">
                  <c:v>1587.13</c:v>
                </c:pt>
                <c:pt idx="3">
                  <c:v>1452.32</c:v>
                </c:pt>
                <c:pt idx="4">
                  <c:v>1268.4100000000001</c:v>
                </c:pt>
              </c:numCache>
            </c:numRef>
          </c:val>
        </c:ser>
        <c:dLbls>
          <c:showLegendKey val="0"/>
          <c:showVal val="0"/>
          <c:showCatName val="0"/>
          <c:showSerName val="0"/>
          <c:showPercent val="0"/>
          <c:showBubbleSize val="0"/>
        </c:dLbls>
        <c:gapWidth val="150"/>
        <c:axId val="94429184"/>
        <c:axId val="9443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94429184"/>
        <c:axId val="94431104"/>
      </c:lineChart>
      <c:dateAx>
        <c:axId val="94429184"/>
        <c:scaling>
          <c:orientation val="minMax"/>
        </c:scaling>
        <c:delete val="1"/>
        <c:axPos val="b"/>
        <c:numFmt formatCode="ge" sourceLinked="1"/>
        <c:majorTickMark val="none"/>
        <c:minorTickMark val="none"/>
        <c:tickLblPos val="none"/>
        <c:crossAx val="94431104"/>
        <c:crosses val="autoZero"/>
        <c:auto val="1"/>
        <c:lblOffset val="100"/>
        <c:baseTimeUnit val="years"/>
      </c:dateAx>
      <c:valAx>
        <c:axId val="9443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2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28.53</c:v>
                </c:pt>
                <c:pt idx="1">
                  <c:v>29.25</c:v>
                </c:pt>
                <c:pt idx="2">
                  <c:v>31.28</c:v>
                </c:pt>
                <c:pt idx="3">
                  <c:v>29.49</c:v>
                </c:pt>
                <c:pt idx="4">
                  <c:v>30.79</c:v>
                </c:pt>
              </c:numCache>
            </c:numRef>
          </c:val>
        </c:ser>
        <c:dLbls>
          <c:showLegendKey val="0"/>
          <c:showVal val="0"/>
          <c:showCatName val="0"/>
          <c:showSerName val="0"/>
          <c:showPercent val="0"/>
          <c:showBubbleSize val="0"/>
        </c:dLbls>
        <c:gapWidth val="150"/>
        <c:axId val="94473216"/>
        <c:axId val="9447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94473216"/>
        <c:axId val="94475392"/>
      </c:lineChart>
      <c:dateAx>
        <c:axId val="94473216"/>
        <c:scaling>
          <c:orientation val="minMax"/>
        </c:scaling>
        <c:delete val="1"/>
        <c:axPos val="b"/>
        <c:numFmt formatCode="ge" sourceLinked="1"/>
        <c:majorTickMark val="none"/>
        <c:minorTickMark val="none"/>
        <c:tickLblPos val="none"/>
        <c:crossAx val="94475392"/>
        <c:crosses val="autoZero"/>
        <c:auto val="1"/>
        <c:lblOffset val="100"/>
        <c:baseTimeUnit val="years"/>
      </c:dateAx>
      <c:valAx>
        <c:axId val="9447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7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583.12</c:v>
                </c:pt>
                <c:pt idx="1">
                  <c:v>569.74</c:v>
                </c:pt>
                <c:pt idx="2">
                  <c:v>534.08000000000004</c:v>
                </c:pt>
                <c:pt idx="3">
                  <c:v>565.6</c:v>
                </c:pt>
                <c:pt idx="4">
                  <c:v>569.16</c:v>
                </c:pt>
              </c:numCache>
            </c:numRef>
          </c:val>
        </c:ser>
        <c:dLbls>
          <c:showLegendKey val="0"/>
          <c:showVal val="0"/>
          <c:showCatName val="0"/>
          <c:showSerName val="0"/>
          <c:showPercent val="0"/>
          <c:showBubbleSize val="0"/>
        </c:dLbls>
        <c:gapWidth val="150"/>
        <c:axId val="94497024"/>
        <c:axId val="9561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94497024"/>
        <c:axId val="95617408"/>
      </c:lineChart>
      <c:dateAx>
        <c:axId val="94497024"/>
        <c:scaling>
          <c:orientation val="minMax"/>
        </c:scaling>
        <c:delete val="1"/>
        <c:axPos val="b"/>
        <c:numFmt formatCode="ge" sourceLinked="1"/>
        <c:majorTickMark val="none"/>
        <c:minorTickMark val="none"/>
        <c:tickLblPos val="none"/>
        <c:crossAx val="95617408"/>
        <c:crosses val="autoZero"/>
        <c:auto val="1"/>
        <c:lblOffset val="100"/>
        <c:baseTimeUnit val="years"/>
      </c:dateAx>
      <c:valAx>
        <c:axId val="9561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9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八峰町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7893</v>
      </c>
      <c r="AM8" s="47"/>
      <c r="AN8" s="47"/>
      <c r="AO8" s="47"/>
      <c r="AP8" s="47"/>
      <c r="AQ8" s="47"/>
      <c r="AR8" s="47"/>
      <c r="AS8" s="47"/>
      <c r="AT8" s="43">
        <f>データ!S6</f>
        <v>234.14</v>
      </c>
      <c r="AU8" s="43"/>
      <c r="AV8" s="43"/>
      <c r="AW8" s="43"/>
      <c r="AX8" s="43"/>
      <c r="AY8" s="43"/>
      <c r="AZ8" s="43"/>
      <c r="BA8" s="43"/>
      <c r="BB8" s="43">
        <f>データ!T6</f>
        <v>33.71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68.959999999999994</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5379</v>
      </c>
      <c r="AM10" s="47"/>
      <c r="AN10" s="47"/>
      <c r="AO10" s="47"/>
      <c r="AP10" s="47"/>
      <c r="AQ10" s="47"/>
      <c r="AR10" s="47"/>
      <c r="AS10" s="47"/>
      <c r="AT10" s="43">
        <f>データ!V6</f>
        <v>2.08</v>
      </c>
      <c r="AU10" s="43"/>
      <c r="AV10" s="43"/>
      <c r="AW10" s="43"/>
      <c r="AX10" s="43"/>
      <c r="AY10" s="43"/>
      <c r="AZ10" s="43"/>
      <c r="BA10" s="43"/>
      <c r="BB10" s="43">
        <f>データ!W6</f>
        <v>2586.06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53490</v>
      </c>
      <c r="D6" s="31">
        <f t="shared" si="3"/>
        <v>47</v>
      </c>
      <c r="E6" s="31">
        <f t="shared" si="3"/>
        <v>17</v>
      </c>
      <c r="F6" s="31">
        <f t="shared" si="3"/>
        <v>4</v>
      </c>
      <c r="G6" s="31">
        <f t="shared" si="3"/>
        <v>0</v>
      </c>
      <c r="H6" s="31" t="str">
        <f t="shared" si="3"/>
        <v>秋田県　八峰町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68.959999999999994</v>
      </c>
      <c r="P6" s="32">
        <f t="shared" si="3"/>
        <v>100</v>
      </c>
      <c r="Q6" s="32">
        <f t="shared" si="3"/>
        <v>3240</v>
      </c>
      <c r="R6" s="32">
        <f t="shared" si="3"/>
        <v>7893</v>
      </c>
      <c r="S6" s="32">
        <f t="shared" si="3"/>
        <v>234.14</v>
      </c>
      <c r="T6" s="32">
        <f t="shared" si="3"/>
        <v>33.71</v>
      </c>
      <c r="U6" s="32">
        <f t="shared" si="3"/>
        <v>5379</v>
      </c>
      <c r="V6" s="32">
        <f t="shared" si="3"/>
        <v>2.08</v>
      </c>
      <c r="W6" s="32">
        <f t="shared" si="3"/>
        <v>2586.06</v>
      </c>
      <c r="X6" s="33">
        <f>IF(X7="",NA(),X7)</f>
        <v>78.400000000000006</v>
      </c>
      <c r="Y6" s="33">
        <f t="shared" ref="Y6:AG6" si="4">IF(Y7="",NA(),Y7)</f>
        <v>69.569999999999993</v>
      </c>
      <c r="Z6" s="33">
        <f t="shared" si="4"/>
        <v>78.69</v>
      </c>
      <c r="AA6" s="33">
        <f t="shared" si="4"/>
        <v>77.94</v>
      </c>
      <c r="AB6" s="33">
        <f t="shared" si="4"/>
        <v>78.34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1974.42</v>
      </c>
      <c r="BF6" s="33">
        <f t="shared" ref="BF6:BN6" si="7">IF(BF7="",NA(),BF7)</f>
        <v>1672.78</v>
      </c>
      <c r="BG6" s="33">
        <f t="shared" si="7"/>
        <v>1587.13</v>
      </c>
      <c r="BH6" s="33">
        <f t="shared" si="7"/>
        <v>1452.32</v>
      </c>
      <c r="BI6" s="33">
        <f t="shared" si="7"/>
        <v>1268.4100000000001</v>
      </c>
      <c r="BJ6" s="33">
        <f t="shared" si="7"/>
        <v>1868.17</v>
      </c>
      <c r="BK6" s="33">
        <f t="shared" si="7"/>
        <v>1835.56</v>
      </c>
      <c r="BL6" s="33">
        <f t="shared" si="7"/>
        <v>1716.82</v>
      </c>
      <c r="BM6" s="33">
        <f t="shared" si="7"/>
        <v>1554.05</v>
      </c>
      <c r="BN6" s="33">
        <f t="shared" si="7"/>
        <v>1671.86</v>
      </c>
      <c r="BO6" s="32" t="str">
        <f>IF(BO7="","",IF(BO7="-","【-】","【"&amp;SUBSTITUTE(TEXT(BO7,"#,##0.00"),"-","△")&amp;"】"))</f>
        <v>【1,479.31】</v>
      </c>
      <c r="BP6" s="33">
        <f>IF(BP7="",NA(),BP7)</f>
        <v>28.53</v>
      </c>
      <c r="BQ6" s="33">
        <f t="shared" ref="BQ6:BY6" si="8">IF(BQ7="",NA(),BQ7)</f>
        <v>29.25</v>
      </c>
      <c r="BR6" s="33">
        <f t="shared" si="8"/>
        <v>31.28</v>
      </c>
      <c r="BS6" s="33">
        <f t="shared" si="8"/>
        <v>29.49</v>
      </c>
      <c r="BT6" s="33">
        <f t="shared" si="8"/>
        <v>30.79</v>
      </c>
      <c r="BU6" s="33">
        <f t="shared" si="8"/>
        <v>55.15</v>
      </c>
      <c r="BV6" s="33">
        <f t="shared" si="8"/>
        <v>52.89</v>
      </c>
      <c r="BW6" s="33">
        <f t="shared" si="8"/>
        <v>51.73</v>
      </c>
      <c r="BX6" s="33">
        <f t="shared" si="8"/>
        <v>53.01</v>
      </c>
      <c r="BY6" s="33">
        <f t="shared" si="8"/>
        <v>50.54</v>
      </c>
      <c r="BZ6" s="32" t="str">
        <f>IF(BZ7="","",IF(BZ7="-","【-】","【"&amp;SUBSTITUTE(TEXT(BZ7,"#,##0.00"),"-","△")&amp;"】"))</f>
        <v>【63.50】</v>
      </c>
      <c r="CA6" s="33">
        <f>IF(CA7="",NA(),CA7)</f>
        <v>583.12</v>
      </c>
      <c r="CB6" s="33">
        <f t="shared" ref="CB6:CJ6" si="9">IF(CB7="",NA(),CB7)</f>
        <v>569.74</v>
      </c>
      <c r="CC6" s="33">
        <f t="shared" si="9"/>
        <v>534.08000000000004</v>
      </c>
      <c r="CD6" s="33">
        <f t="shared" si="9"/>
        <v>565.6</v>
      </c>
      <c r="CE6" s="33">
        <f t="shared" si="9"/>
        <v>569.16</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30.97</v>
      </c>
      <c r="CM6" s="33">
        <f t="shared" ref="CM6:CU6" si="10">IF(CM7="",NA(),CM7)</f>
        <v>31.77</v>
      </c>
      <c r="CN6" s="33">
        <f t="shared" si="10"/>
        <v>31.87</v>
      </c>
      <c r="CO6" s="33">
        <f t="shared" si="10"/>
        <v>31.73</v>
      </c>
      <c r="CP6" s="33">
        <f t="shared" si="10"/>
        <v>32.21</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60.85</v>
      </c>
      <c r="CX6" s="33">
        <f t="shared" ref="CX6:DF6" si="11">IF(CX7="",NA(),CX7)</f>
        <v>62.01</v>
      </c>
      <c r="CY6" s="33">
        <f t="shared" si="11"/>
        <v>62.75</v>
      </c>
      <c r="CZ6" s="33">
        <f t="shared" si="11"/>
        <v>63.68</v>
      </c>
      <c r="DA6" s="33">
        <f t="shared" si="11"/>
        <v>64.38</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53490</v>
      </c>
      <c r="D7" s="35">
        <v>47</v>
      </c>
      <c r="E7" s="35">
        <v>17</v>
      </c>
      <c r="F7" s="35">
        <v>4</v>
      </c>
      <c r="G7" s="35">
        <v>0</v>
      </c>
      <c r="H7" s="35" t="s">
        <v>96</v>
      </c>
      <c r="I7" s="35" t="s">
        <v>97</v>
      </c>
      <c r="J7" s="35" t="s">
        <v>98</v>
      </c>
      <c r="K7" s="35" t="s">
        <v>99</v>
      </c>
      <c r="L7" s="35" t="s">
        <v>100</v>
      </c>
      <c r="M7" s="36" t="s">
        <v>101</v>
      </c>
      <c r="N7" s="36" t="s">
        <v>102</v>
      </c>
      <c r="O7" s="36">
        <v>68.959999999999994</v>
      </c>
      <c r="P7" s="36">
        <v>100</v>
      </c>
      <c r="Q7" s="36">
        <v>3240</v>
      </c>
      <c r="R7" s="36">
        <v>7893</v>
      </c>
      <c r="S7" s="36">
        <v>234.14</v>
      </c>
      <c r="T7" s="36">
        <v>33.71</v>
      </c>
      <c r="U7" s="36">
        <v>5379</v>
      </c>
      <c r="V7" s="36">
        <v>2.08</v>
      </c>
      <c r="W7" s="36">
        <v>2586.06</v>
      </c>
      <c r="X7" s="36">
        <v>78.400000000000006</v>
      </c>
      <c r="Y7" s="36">
        <v>69.569999999999993</v>
      </c>
      <c r="Z7" s="36">
        <v>78.69</v>
      </c>
      <c r="AA7" s="36">
        <v>77.94</v>
      </c>
      <c r="AB7" s="36">
        <v>78.34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1974.42</v>
      </c>
      <c r="BF7" s="36">
        <v>1672.78</v>
      </c>
      <c r="BG7" s="36">
        <v>1587.13</v>
      </c>
      <c r="BH7" s="36">
        <v>1452.32</v>
      </c>
      <c r="BI7" s="36">
        <v>1268.4100000000001</v>
      </c>
      <c r="BJ7" s="36">
        <v>1868.17</v>
      </c>
      <c r="BK7" s="36">
        <v>1835.56</v>
      </c>
      <c r="BL7" s="36">
        <v>1716.82</v>
      </c>
      <c r="BM7" s="36">
        <v>1554.05</v>
      </c>
      <c r="BN7" s="36">
        <v>1671.86</v>
      </c>
      <c r="BO7" s="36">
        <v>1479.31</v>
      </c>
      <c r="BP7" s="36">
        <v>28.53</v>
      </c>
      <c r="BQ7" s="36">
        <v>29.25</v>
      </c>
      <c r="BR7" s="36">
        <v>31.28</v>
      </c>
      <c r="BS7" s="36">
        <v>29.49</v>
      </c>
      <c r="BT7" s="36">
        <v>30.79</v>
      </c>
      <c r="BU7" s="36">
        <v>55.15</v>
      </c>
      <c r="BV7" s="36">
        <v>52.89</v>
      </c>
      <c r="BW7" s="36">
        <v>51.73</v>
      </c>
      <c r="BX7" s="36">
        <v>53.01</v>
      </c>
      <c r="BY7" s="36">
        <v>50.54</v>
      </c>
      <c r="BZ7" s="36">
        <v>63.5</v>
      </c>
      <c r="CA7" s="36">
        <v>583.12</v>
      </c>
      <c r="CB7" s="36">
        <v>569.74</v>
      </c>
      <c r="CC7" s="36">
        <v>534.08000000000004</v>
      </c>
      <c r="CD7" s="36">
        <v>565.6</v>
      </c>
      <c r="CE7" s="36">
        <v>569.16</v>
      </c>
      <c r="CF7" s="36">
        <v>283.05</v>
      </c>
      <c r="CG7" s="36">
        <v>300.52</v>
      </c>
      <c r="CH7" s="36">
        <v>310.47000000000003</v>
      </c>
      <c r="CI7" s="36">
        <v>299.39</v>
      </c>
      <c r="CJ7" s="36">
        <v>320.36</v>
      </c>
      <c r="CK7" s="36">
        <v>253.12</v>
      </c>
      <c r="CL7" s="36">
        <v>30.97</v>
      </c>
      <c r="CM7" s="36">
        <v>31.77</v>
      </c>
      <c r="CN7" s="36">
        <v>31.87</v>
      </c>
      <c r="CO7" s="36">
        <v>31.73</v>
      </c>
      <c r="CP7" s="36">
        <v>32.21</v>
      </c>
      <c r="CQ7" s="36">
        <v>36.18</v>
      </c>
      <c r="CR7" s="36">
        <v>36.799999999999997</v>
      </c>
      <c r="CS7" s="36">
        <v>36.67</v>
      </c>
      <c r="CT7" s="36">
        <v>36.200000000000003</v>
      </c>
      <c r="CU7" s="36">
        <v>34.74</v>
      </c>
      <c r="CV7" s="36">
        <v>41.06</v>
      </c>
      <c r="CW7" s="36">
        <v>60.85</v>
      </c>
      <c r="CX7" s="36">
        <v>62.01</v>
      </c>
      <c r="CY7" s="36">
        <v>62.75</v>
      </c>
      <c r="CZ7" s="36">
        <v>63.68</v>
      </c>
      <c r="DA7" s="36">
        <v>64.38</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2016-02-03T09:01:12Z</dcterms:created>
  <dcterms:modified xsi:type="dcterms:W3CDTF">2016-02-25T00:30:01Z</dcterms:modified>
  <cp:category/>
</cp:coreProperties>
</file>