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15" yWindow="-15" windowWidth="10245" windowHeight="810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M6" i="5"/>
  <c r="B10" i="4" s="1"/>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I10" i="4"/>
  <c r="AL8" i="4"/>
  <c r="W8" i="4"/>
  <c r="I8" i="4"/>
  <c r="B6" i="4"/>
  <c r="C10" i="5" l="1"/>
  <c r="D10" i="5"/>
  <c r="E10" i="5"/>
  <c r="B10" i="5"/>
</calcChain>
</file>

<file path=xl/sharedStrings.xml><?xml version="1.0" encoding="utf-8"?>
<sst xmlns="http://schemas.openxmlformats.org/spreadsheetml/2006/main" count="226" uniqueCount="110">
  <si>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</si>
  <si>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</si>
  <si>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</si>
  <si>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</si>
  <si>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</si>
  <si>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</si>
  <si>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</si>
  <si>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</si>
  <si>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</si>
  <si>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</si>
  <si>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</si>
  <si>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</si>
  <si>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</si>
  <si>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</si>
  <si>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</si>
  <si>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</si>
  <si>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</si>
  <si>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</si>
  <si>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</si>
  <si>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</si>
  <si>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</si>
  <si>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</si>
  <si>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</si>
  <si>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</si>
  <si>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</si>
  <si>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</si>
  <si>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</si>
  <si>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</si>
  <si>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</si>
  <si>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</si>
  <si>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</si>
  <si>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</si>
  <si>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</si>
  <si>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</si>
  <si>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</si>
  <si>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</si>
  <si>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</si>
  <si>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</si>
  <si>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</si>
  <si>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</si>
  <si>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</si>
  <si>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</si>
  <si>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</si>
  <si>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</si>
  <si>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</si>
  <si>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</si>
  <si>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</si>
  <si>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</si>
  <si>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</si>
  <si>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</si>
  <si>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</si>
  <si>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</si>
  <si>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</si>
  <si>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</si>
  <si>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</si>
  <si>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</si>
  <si>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</si>
  <si>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</si>
  <si>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</si>
  <si>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</si>
  <si>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</si>
  <si>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</si>
  <si>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</si>
  <si>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</si>
  <si>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</si>
  <si>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</si>
  <si>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</si>
  <si>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</si>
  <si>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</si>
  <si>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</si>
  <si>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</si>
  <si>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</si>
  <si>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</si>
  <si>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</si>
  <si>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</si>
  <si>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</si>
  <si>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</si>
  <si>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</si>
  <si>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</si>
  <si>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</si>
  <si>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</si>
  <si>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</si>
  <si>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</si>
  <si>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</si>
  <si>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</si>
  <si>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</si>
  <si>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</si>
  <si>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</si>
  <si>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</si>
  <si>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</si>
  <si>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</si>
  <si>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</si>
  <si>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</si>
  <si>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</si>
  <si>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</si>
  <si>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八郎潟町</t>
  </si>
  <si>
    <t>法非適用</t>
  </si>
  <si>
    <t>下水道事業</t>
  </si>
  <si>
    <t>公共下水道</t>
  </si>
  <si>
    <t>Cd2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</si>
  <si>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</si>
  <si>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</si>
  <si>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</si>
  <si>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</si>
  <si>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</si>
  <si>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</si>
  <si>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</si>
  <si>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下水道事業は、初期投資からの出発であります。単年度収支は、未だ赤字でありますが平成２４年度から経営改善の成果が見られます。収入料金や一般会計からの繰入金等、総収益の増加に努めなければなりません。企業債残高規模比率が下がってきていることから、これを維持するために料金水準の検証と必要な更新を計画的に進めなければなりません。また、汚水処理に係る費用は、管渠の更新に合わせて不明水をなくすることも抑えることのひとつであります。また、接続率の向上は欠かせないものであるが、新たな管渠を整備することが、本町において費用対効果では疑問とする地域が課題としてあります。
　将来にわたり、下水道は維持していかなければならないことから、徐々に経営改善しているとはいえ、慎重な経営を続けていかなければならないものであります。</t>
    <rPh sb="1" eb="4">
      <t>ゲスイドウ</t>
    </rPh>
    <rPh sb="4" eb="6">
      <t>ジギョウ</t>
    </rPh>
    <rPh sb="8" eb="10">
      <t>ショキ</t>
    </rPh>
    <rPh sb="10" eb="12">
      <t>トウシ</t>
    </rPh>
    <rPh sb="15" eb="17">
      <t>シュッパツ</t>
    </rPh>
    <rPh sb="23" eb="26">
      <t>タンネンド</t>
    </rPh>
    <rPh sb="26" eb="28">
      <t>シュウシ</t>
    </rPh>
    <rPh sb="30" eb="31">
      <t>イマ</t>
    </rPh>
    <rPh sb="32" eb="34">
      <t>アカジ</t>
    </rPh>
    <rPh sb="40" eb="42">
      <t>ヘイセイ</t>
    </rPh>
    <rPh sb="44" eb="46">
      <t>ネンド</t>
    </rPh>
    <rPh sb="48" eb="50">
      <t>ケイエイ</t>
    </rPh>
    <rPh sb="50" eb="52">
      <t>カイゼン</t>
    </rPh>
    <rPh sb="53" eb="55">
      <t>セイカ</t>
    </rPh>
    <rPh sb="56" eb="57">
      <t>ミ</t>
    </rPh>
    <rPh sb="62" eb="64">
      <t>シュウニュウ</t>
    </rPh>
    <rPh sb="64" eb="66">
      <t>リョウキン</t>
    </rPh>
    <rPh sb="69" eb="71">
      <t>カイケイ</t>
    </rPh>
    <rPh sb="74" eb="76">
      <t>クリイレ</t>
    </rPh>
    <rPh sb="76" eb="77">
      <t>キン</t>
    </rPh>
    <rPh sb="77" eb="78">
      <t>トウ</t>
    </rPh>
    <rPh sb="79" eb="82">
      <t>ソウシュウエキ</t>
    </rPh>
    <rPh sb="83" eb="85">
      <t>ゾウカ</t>
    </rPh>
    <rPh sb="86" eb="87">
      <t>ツト</t>
    </rPh>
    <rPh sb="98" eb="100">
      <t>キギョウ</t>
    </rPh>
    <rPh sb="100" eb="101">
      <t>サイ</t>
    </rPh>
    <rPh sb="101" eb="103">
      <t>ザンダカ</t>
    </rPh>
    <rPh sb="103" eb="105">
      <t>キボ</t>
    </rPh>
    <rPh sb="105" eb="107">
      <t>ヒリツ</t>
    </rPh>
    <rPh sb="108" eb="109">
      <t>サ</t>
    </rPh>
    <rPh sb="124" eb="126">
      <t>イジ</t>
    </rPh>
    <rPh sb="131" eb="133">
      <t>リョウキン</t>
    </rPh>
    <rPh sb="133" eb="135">
      <t>スイジュン</t>
    </rPh>
    <rPh sb="136" eb="138">
      <t>ケンショウ</t>
    </rPh>
    <rPh sb="139" eb="141">
      <t>ヒツヨウ</t>
    </rPh>
    <rPh sb="142" eb="144">
      <t>コウシン</t>
    </rPh>
    <rPh sb="145" eb="147">
      <t>ケイカク</t>
    </rPh>
    <rPh sb="147" eb="148">
      <t>テキ</t>
    </rPh>
    <rPh sb="149" eb="150">
      <t>スス</t>
    </rPh>
    <rPh sb="164" eb="166">
      <t>オスイ</t>
    </rPh>
    <rPh sb="166" eb="168">
      <t>ショリ</t>
    </rPh>
    <rPh sb="169" eb="170">
      <t>カカ</t>
    </rPh>
    <rPh sb="171" eb="173">
      <t>ヒヨウ</t>
    </rPh>
    <rPh sb="175" eb="177">
      <t>カンキョ</t>
    </rPh>
    <rPh sb="178" eb="180">
      <t>コウシン</t>
    </rPh>
    <rPh sb="181" eb="182">
      <t>ア</t>
    </rPh>
    <rPh sb="185" eb="187">
      <t>フメイ</t>
    </rPh>
    <rPh sb="187" eb="188">
      <t>スイ</t>
    </rPh>
    <rPh sb="196" eb="197">
      <t>オサ</t>
    </rPh>
    <rPh sb="214" eb="216">
      <t>セツゾク</t>
    </rPh>
    <rPh sb="216" eb="217">
      <t>リツ</t>
    </rPh>
    <rPh sb="218" eb="220">
      <t>コウジョウ</t>
    </rPh>
    <rPh sb="221" eb="222">
      <t>カ</t>
    </rPh>
    <rPh sb="233" eb="234">
      <t>アラ</t>
    </rPh>
    <rPh sb="236" eb="238">
      <t>カンキョ</t>
    </rPh>
    <rPh sb="239" eb="241">
      <t>セイビ</t>
    </rPh>
    <rPh sb="247" eb="249">
      <t>ホンチョウ</t>
    </rPh>
    <rPh sb="253" eb="258">
      <t>ヒヨウタイコウカ</t>
    </rPh>
    <rPh sb="260" eb="262">
      <t>ギモン</t>
    </rPh>
    <rPh sb="265" eb="267">
      <t>チイキ</t>
    </rPh>
    <rPh sb="268" eb="270">
      <t>カダイ</t>
    </rPh>
    <rPh sb="280" eb="282">
      <t>ショウライ</t>
    </rPh>
    <rPh sb="287" eb="290">
      <t>ゲスイドウ</t>
    </rPh>
    <rPh sb="291" eb="293">
      <t>イジ</t>
    </rPh>
    <rPh sb="310" eb="312">
      <t>ジョジョ</t>
    </rPh>
    <rPh sb="313" eb="315">
      <t>ケイエイ</t>
    </rPh>
    <rPh sb="315" eb="317">
      <t>カイゼン</t>
    </rPh>
    <rPh sb="326" eb="328">
      <t>シンチョウ</t>
    </rPh>
    <rPh sb="329" eb="331">
      <t>ケイエイ</t>
    </rPh>
    <rPh sb="332" eb="333">
      <t>ツヅ</t>
    </rPh>
    <phoneticPr fontId="4"/>
  </si>
  <si>
    <t>　老朽化について、下水道管の耐用年数を４５年とすると平成４３年頃から更新時期を迎えます。長寿命化を図るため、国、県からの情報や周辺市町村との広域連携などで社会資本である下水道を維持しなければなりません。目視できる汚水蓋、マンホールポンプの点検などにも注意し、経営状況を踏まえて老朽化を克服していかなければなりません。</t>
    <rPh sb="1" eb="4">
      <t>ロウキュウカ</t>
    </rPh>
    <rPh sb="9" eb="12">
      <t>ゲスイドウ</t>
    </rPh>
    <rPh sb="12" eb="13">
      <t>カン</t>
    </rPh>
    <rPh sb="14" eb="16">
      <t>タイヨウ</t>
    </rPh>
    <rPh sb="16" eb="18">
      <t>ネンスウ</t>
    </rPh>
    <rPh sb="21" eb="22">
      <t>ネン</t>
    </rPh>
    <rPh sb="26" eb="28">
      <t>ヘイセイ</t>
    </rPh>
    <rPh sb="30" eb="31">
      <t>ネン</t>
    </rPh>
    <rPh sb="31" eb="32">
      <t>コロ</t>
    </rPh>
    <rPh sb="34" eb="36">
      <t>コウシン</t>
    </rPh>
    <rPh sb="36" eb="38">
      <t>ジキ</t>
    </rPh>
    <rPh sb="39" eb="40">
      <t>ムカ</t>
    </rPh>
    <rPh sb="44" eb="45">
      <t>チョウ</t>
    </rPh>
    <rPh sb="45" eb="48">
      <t>ジュミョウカ</t>
    </rPh>
    <rPh sb="49" eb="50">
      <t>ハカ</t>
    </rPh>
    <rPh sb="54" eb="55">
      <t>クニ</t>
    </rPh>
    <rPh sb="56" eb="57">
      <t>ケン</t>
    </rPh>
    <rPh sb="60" eb="62">
      <t>ジョウホウ</t>
    </rPh>
    <rPh sb="63" eb="65">
      <t>シュウヘン</t>
    </rPh>
    <rPh sb="65" eb="68">
      <t>シチョウソン</t>
    </rPh>
    <rPh sb="70" eb="72">
      <t>コウイキ</t>
    </rPh>
    <rPh sb="72" eb="74">
      <t>レンケイ</t>
    </rPh>
    <rPh sb="77" eb="79">
      <t>シャカイ</t>
    </rPh>
    <rPh sb="79" eb="81">
      <t>シホン</t>
    </rPh>
    <rPh sb="84" eb="87">
      <t>ゲスイドウ</t>
    </rPh>
    <rPh sb="88" eb="90">
      <t>イジ</t>
    </rPh>
    <rPh sb="101" eb="103">
      <t>モクシ</t>
    </rPh>
    <rPh sb="106" eb="108">
      <t>オスイ</t>
    </rPh>
    <rPh sb="108" eb="109">
      <t>フタ</t>
    </rPh>
    <rPh sb="119" eb="121">
      <t>テンケン</t>
    </rPh>
    <rPh sb="125" eb="127">
      <t>チュウイ</t>
    </rPh>
    <rPh sb="138" eb="141">
      <t>ロウキュウカ</t>
    </rPh>
    <rPh sb="142" eb="144">
      <t>コクフク</t>
    </rPh>
    <phoneticPr fontId="4"/>
  </si>
  <si>
    <t>　経営比較分析表で、類似団体平均値を下回っているのは、経費回収率のみであります。また、収益的収支比率は約５０％であり低水準となっております。他の比率は右肩上がりで推移していますので、使用料金について、近隣自治体の料金水準と同等で経営できるようにしていかなければなりません。今後も、引き続き国県の補助を受けながら住民の理解と協力をお願いし、経営改善の取り組みを一層強化していかなければならないものです。</t>
    <rPh sb="1" eb="3">
      <t>ケイエイ</t>
    </rPh>
    <rPh sb="3" eb="5">
      <t>ヒカク</t>
    </rPh>
    <rPh sb="5" eb="7">
      <t>ブンセキ</t>
    </rPh>
    <rPh sb="7" eb="8">
      <t>ヒョウ</t>
    </rPh>
    <rPh sb="10" eb="12">
      <t>ルイジ</t>
    </rPh>
    <rPh sb="12" eb="14">
      <t>ダンタイ</t>
    </rPh>
    <rPh sb="14" eb="17">
      <t>ヘイキンチ</t>
    </rPh>
    <rPh sb="18" eb="20">
      <t>シタマワ</t>
    </rPh>
    <rPh sb="27" eb="29">
      <t>ケイヒ</t>
    </rPh>
    <rPh sb="29" eb="31">
      <t>カイシュウ</t>
    </rPh>
    <rPh sb="31" eb="32">
      <t>リツ</t>
    </rPh>
    <rPh sb="43" eb="46">
      <t>シュウエキテキ</t>
    </rPh>
    <rPh sb="46" eb="48">
      <t>シュウシ</t>
    </rPh>
    <rPh sb="48" eb="50">
      <t>ヒリツ</t>
    </rPh>
    <rPh sb="51" eb="52">
      <t>ヤク</t>
    </rPh>
    <rPh sb="58" eb="61">
      <t>テイスイジュン</t>
    </rPh>
    <rPh sb="70" eb="71">
      <t>タ</t>
    </rPh>
    <rPh sb="72" eb="74">
      <t>ヒリツ</t>
    </rPh>
    <rPh sb="75" eb="77">
      <t>ミギカタ</t>
    </rPh>
    <rPh sb="77" eb="78">
      <t>ア</t>
    </rPh>
    <rPh sb="81" eb="83">
      <t>スイイ</t>
    </rPh>
    <rPh sb="91" eb="93">
      <t>シヨウ</t>
    </rPh>
    <rPh sb="93" eb="95">
      <t>リョウキン</t>
    </rPh>
    <rPh sb="100" eb="102">
      <t>キンリン</t>
    </rPh>
    <rPh sb="106" eb="108">
      <t>リョウキン</t>
    </rPh>
    <rPh sb="108" eb="110">
      <t>スイジュン</t>
    </rPh>
    <rPh sb="111" eb="113">
      <t>ドウトウ</t>
    </rPh>
    <rPh sb="114" eb="116">
      <t>ケイエイ</t>
    </rPh>
    <rPh sb="147" eb="149">
      <t>ホジョ</t>
    </rPh>
    <rPh sb="150" eb="151">
      <t>ウ</t>
    </rPh>
    <rPh sb="155" eb="157">
      <t>ジュウミン</t>
    </rPh>
    <rPh sb="158" eb="160">
      <t>リカイ</t>
    </rPh>
    <rPh sb="161" eb="163">
      <t>キョウリョク</t>
    </rPh>
    <rPh sb="165" eb="166">
      <t>ネガ</t>
    </rPh>
    <rPh sb="169" eb="171">
      <t>ケイエイ</t>
    </rPh>
    <rPh sb="171" eb="173">
      <t>カイゼン</t>
    </rPh>
    <rPh sb="174" eb="175">
      <t>ト</t>
    </rPh>
    <rPh sb="176" eb="177">
      <t>ク</t>
    </rPh>
    <rPh sb="179" eb="181">
      <t>イッソウ</t>
    </rPh>
    <rPh sb="181" eb="183">
      <t>キョウカ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</si>
</sst>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86604032"/>
        <c:axId val="35663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0.09</c:v>
                </c:pt>
                <c:pt idx="2">
                  <c:v>7.0000000000000007E-2</c:v>
                </c:pt>
                <c:pt idx="3">
                  <c:v>0.14000000000000001</c:v>
                </c:pt>
                <c:pt idx="4">
                  <c:v>0.03</c:v>
                </c:pt>
              </c:numCache>
            </c:numRef>
          </c:val>
          <c:smooth val="0"/>
        </c:ser>
        <c:dLbls>
          <c:showLegendKey val="0"/>
          <c:showVal val="0"/>
          <c:showCatName val="0"/>
          <c:showSerName val="0"/>
          <c:showPercent val="0"/>
          <c:showBubbleSize val="0"/>
        </c:dLbls>
        <c:marker val="1"/>
        <c:smooth val="0"/>
        <c:axId val="86604032"/>
        <c:axId val="35663872"/>
      </c:lineChart>
      <c:dateAx>
        <c:axId val="86604032"/>
        <c:scaling>
          <c:orientation val="minMax"/>
        </c:scaling>
        <c:delete val="1"/>
        <c:axPos val="b"/>
        <c:numFmt formatCode="ge" sourceLinked="1"/>
        <c:majorTickMark val="none"/>
        <c:minorTickMark val="none"/>
        <c:tickLblPos val="none"/>
        <c:crossAx val="35663872"/>
        <c:crosses val="autoZero"/>
        <c:auto val="1"/>
        <c:lblOffset val="100"/>
        <c:baseTimeUnit val="years"/>
      </c:dateAx>
      <c:valAx>
        <c:axId val="35663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660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6648832"/>
        <c:axId val="36663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53.07</c:v>
                </c:pt>
                <c:pt idx="1">
                  <c:v>50.74</c:v>
                </c:pt>
                <c:pt idx="2">
                  <c:v>49.29</c:v>
                </c:pt>
                <c:pt idx="3">
                  <c:v>50.32</c:v>
                </c:pt>
                <c:pt idx="4">
                  <c:v>49.89</c:v>
                </c:pt>
              </c:numCache>
            </c:numRef>
          </c:val>
          <c:smooth val="0"/>
        </c:ser>
        <c:dLbls>
          <c:showLegendKey val="0"/>
          <c:showVal val="0"/>
          <c:showCatName val="0"/>
          <c:showSerName val="0"/>
          <c:showPercent val="0"/>
          <c:showBubbleSize val="0"/>
        </c:dLbls>
        <c:marker val="1"/>
        <c:smooth val="0"/>
        <c:axId val="36648832"/>
        <c:axId val="36663296"/>
      </c:lineChart>
      <c:dateAx>
        <c:axId val="36648832"/>
        <c:scaling>
          <c:orientation val="minMax"/>
        </c:scaling>
        <c:delete val="1"/>
        <c:axPos val="b"/>
        <c:numFmt formatCode="ge" sourceLinked="1"/>
        <c:majorTickMark val="none"/>
        <c:minorTickMark val="none"/>
        <c:tickLblPos val="none"/>
        <c:crossAx val="36663296"/>
        <c:crosses val="autoZero"/>
        <c:auto val="1"/>
        <c:lblOffset val="100"/>
        <c:baseTimeUnit val="years"/>
      </c:dateAx>
      <c:valAx>
        <c:axId val="36663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648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80.11</c:v>
                </c:pt>
                <c:pt idx="1">
                  <c:v>81.55</c:v>
                </c:pt>
                <c:pt idx="2">
                  <c:v>82.19</c:v>
                </c:pt>
                <c:pt idx="3">
                  <c:v>87.75</c:v>
                </c:pt>
                <c:pt idx="4">
                  <c:v>90.53</c:v>
                </c:pt>
              </c:numCache>
            </c:numRef>
          </c:val>
        </c:ser>
        <c:dLbls>
          <c:showLegendKey val="0"/>
          <c:showVal val="0"/>
          <c:showCatName val="0"/>
          <c:showSerName val="0"/>
          <c:showPercent val="0"/>
          <c:showBubbleSize val="0"/>
        </c:dLbls>
        <c:gapWidth val="150"/>
        <c:axId val="36705792"/>
        <c:axId val="36707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83.69</c:v>
                </c:pt>
                <c:pt idx="1">
                  <c:v>85.1</c:v>
                </c:pt>
                <c:pt idx="2">
                  <c:v>84.31</c:v>
                </c:pt>
                <c:pt idx="3">
                  <c:v>84.57</c:v>
                </c:pt>
                <c:pt idx="4">
                  <c:v>84.73</c:v>
                </c:pt>
              </c:numCache>
            </c:numRef>
          </c:val>
          <c:smooth val="0"/>
        </c:ser>
        <c:dLbls>
          <c:showLegendKey val="0"/>
          <c:showVal val="0"/>
          <c:showCatName val="0"/>
          <c:showSerName val="0"/>
          <c:showPercent val="0"/>
          <c:showBubbleSize val="0"/>
        </c:dLbls>
        <c:marker val="1"/>
        <c:smooth val="0"/>
        <c:axId val="36705792"/>
        <c:axId val="36707712"/>
      </c:lineChart>
      <c:dateAx>
        <c:axId val="36705792"/>
        <c:scaling>
          <c:orientation val="minMax"/>
        </c:scaling>
        <c:delete val="1"/>
        <c:axPos val="b"/>
        <c:numFmt formatCode="ge" sourceLinked="1"/>
        <c:majorTickMark val="none"/>
        <c:minorTickMark val="none"/>
        <c:tickLblPos val="none"/>
        <c:crossAx val="36707712"/>
        <c:crosses val="autoZero"/>
        <c:auto val="1"/>
        <c:lblOffset val="100"/>
        <c:baseTimeUnit val="years"/>
      </c:dateAx>
      <c:valAx>
        <c:axId val="36707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705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55.77</c:v>
                </c:pt>
                <c:pt idx="1">
                  <c:v>51.19</c:v>
                </c:pt>
                <c:pt idx="2">
                  <c:v>33.119999999999997</c:v>
                </c:pt>
                <c:pt idx="3">
                  <c:v>44.57</c:v>
                </c:pt>
                <c:pt idx="4">
                  <c:v>56.73</c:v>
                </c:pt>
              </c:numCache>
            </c:numRef>
          </c:val>
        </c:ser>
        <c:dLbls>
          <c:showLegendKey val="0"/>
          <c:showVal val="0"/>
          <c:showCatName val="0"/>
          <c:showSerName val="0"/>
          <c:showPercent val="0"/>
          <c:showBubbleSize val="0"/>
        </c:dLbls>
        <c:gapWidth val="150"/>
        <c:axId val="35693696"/>
        <c:axId val="35695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693696"/>
        <c:axId val="35695616"/>
      </c:lineChart>
      <c:dateAx>
        <c:axId val="35693696"/>
        <c:scaling>
          <c:orientation val="minMax"/>
        </c:scaling>
        <c:delete val="1"/>
        <c:axPos val="b"/>
        <c:numFmt formatCode="ge" sourceLinked="1"/>
        <c:majorTickMark val="none"/>
        <c:minorTickMark val="none"/>
        <c:tickLblPos val="none"/>
        <c:crossAx val="35695616"/>
        <c:crosses val="autoZero"/>
        <c:auto val="1"/>
        <c:lblOffset val="100"/>
        <c:baseTimeUnit val="years"/>
      </c:dateAx>
      <c:valAx>
        <c:axId val="35695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693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6328192"/>
        <c:axId val="36330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6328192"/>
        <c:axId val="36330112"/>
      </c:lineChart>
      <c:dateAx>
        <c:axId val="36328192"/>
        <c:scaling>
          <c:orientation val="minMax"/>
        </c:scaling>
        <c:delete val="1"/>
        <c:axPos val="b"/>
        <c:numFmt formatCode="ge" sourceLinked="1"/>
        <c:majorTickMark val="none"/>
        <c:minorTickMark val="none"/>
        <c:tickLblPos val="none"/>
        <c:crossAx val="36330112"/>
        <c:crosses val="autoZero"/>
        <c:auto val="1"/>
        <c:lblOffset val="100"/>
        <c:baseTimeUnit val="years"/>
      </c:dateAx>
      <c:valAx>
        <c:axId val="36330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328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6364672"/>
        <c:axId val="36366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6364672"/>
        <c:axId val="36366592"/>
      </c:lineChart>
      <c:dateAx>
        <c:axId val="36364672"/>
        <c:scaling>
          <c:orientation val="minMax"/>
        </c:scaling>
        <c:delete val="1"/>
        <c:axPos val="b"/>
        <c:numFmt formatCode="ge" sourceLinked="1"/>
        <c:majorTickMark val="none"/>
        <c:minorTickMark val="none"/>
        <c:tickLblPos val="none"/>
        <c:crossAx val="36366592"/>
        <c:crosses val="autoZero"/>
        <c:auto val="1"/>
        <c:lblOffset val="100"/>
        <c:baseTimeUnit val="years"/>
      </c:dateAx>
      <c:valAx>
        <c:axId val="36366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364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6411648"/>
        <c:axId val="36417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6411648"/>
        <c:axId val="36417920"/>
      </c:lineChart>
      <c:dateAx>
        <c:axId val="36411648"/>
        <c:scaling>
          <c:orientation val="minMax"/>
        </c:scaling>
        <c:delete val="1"/>
        <c:axPos val="b"/>
        <c:numFmt formatCode="ge" sourceLinked="1"/>
        <c:majorTickMark val="none"/>
        <c:minorTickMark val="none"/>
        <c:tickLblPos val="none"/>
        <c:crossAx val="36417920"/>
        <c:crosses val="autoZero"/>
        <c:auto val="1"/>
        <c:lblOffset val="100"/>
        <c:baseTimeUnit val="years"/>
      </c:dateAx>
      <c:valAx>
        <c:axId val="36417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411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6771712"/>
        <c:axId val="36786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6771712"/>
        <c:axId val="36786176"/>
      </c:lineChart>
      <c:dateAx>
        <c:axId val="36771712"/>
        <c:scaling>
          <c:orientation val="minMax"/>
        </c:scaling>
        <c:delete val="1"/>
        <c:axPos val="b"/>
        <c:numFmt formatCode="ge" sourceLinked="1"/>
        <c:majorTickMark val="none"/>
        <c:minorTickMark val="none"/>
        <c:tickLblPos val="none"/>
        <c:crossAx val="36786176"/>
        <c:crosses val="autoZero"/>
        <c:auto val="1"/>
        <c:lblOffset val="100"/>
        <c:baseTimeUnit val="years"/>
      </c:dateAx>
      <c:valAx>
        <c:axId val="36786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771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3067.01</c:v>
                </c:pt>
                <c:pt idx="1">
                  <c:v>2743.11</c:v>
                </c:pt>
                <c:pt idx="2">
                  <c:v>2756.23</c:v>
                </c:pt>
                <c:pt idx="3">
                  <c:v>2510.2600000000002</c:v>
                </c:pt>
                <c:pt idx="4">
                  <c:v>2283.39</c:v>
                </c:pt>
              </c:numCache>
            </c:numRef>
          </c:val>
        </c:ser>
        <c:dLbls>
          <c:showLegendKey val="0"/>
          <c:showVal val="0"/>
          <c:showCatName val="0"/>
          <c:showSerName val="0"/>
          <c:showPercent val="0"/>
          <c:showBubbleSize val="0"/>
        </c:dLbls>
        <c:gapWidth val="150"/>
        <c:axId val="36820480"/>
        <c:axId val="36822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1320.98</c:v>
                </c:pt>
                <c:pt idx="1">
                  <c:v>1365.62</c:v>
                </c:pt>
                <c:pt idx="2">
                  <c:v>1309.43</c:v>
                </c:pt>
                <c:pt idx="3">
                  <c:v>1306.92</c:v>
                </c:pt>
                <c:pt idx="4">
                  <c:v>1203.71</c:v>
                </c:pt>
              </c:numCache>
            </c:numRef>
          </c:val>
          <c:smooth val="0"/>
        </c:ser>
        <c:dLbls>
          <c:showLegendKey val="0"/>
          <c:showVal val="0"/>
          <c:showCatName val="0"/>
          <c:showSerName val="0"/>
          <c:showPercent val="0"/>
          <c:showBubbleSize val="0"/>
        </c:dLbls>
        <c:marker val="1"/>
        <c:smooth val="0"/>
        <c:axId val="36820480"/>
        <c:axId val="36822400"/>
      </c:lineChart>
      <c:dateAx>
        <c:axId val="36820480"/>
        <c:scaling>
          <c:orientation val="minMax"/>
        </c:scaling>
        <c:delete val="1"/>
        <c:axPos val="b"/>
        <c:numFmt formatCode="ge" sourceLinked="1"/>
        <c:majorTickMark val="none"/>
        <c:minorTickMark val="none"/>
        <c:tickLblPos val="none"/>
        <c:crossAx val="36822400"/>
        <c:crosses val="autoZero"/>
        <c:auto val="1"/>
        <c:lblOffset val="100"/>
        <c:baseTimeUnit val="years"/>
      </c:dateAx>
      <c:valAx>
        <c:axId val="36822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820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49.2</c:v>
                </c:pt>
                <c:pt idx="1">
                  <c:v>48.31</c:v>
                </c:pt>
                <c:pt idx="2">
                  <c:v>48.47</c:v>
                </c:pt>
                <c:pt idx="3">
                  <c:v>55.79</c:v>
                </c:pt>
                <c:pt idx="4">
                  <c:v>55.23</c:v>
                </c:pt>
              </c:numCache>
            </c:numRef>
          </c:val>
        </c:ser>
        <c:dLbls>
          <c:showLegendKey val="0"/>
          <c:showVal val="0"/>
          <c:showCatName val="0"/>
          <c:showSerName val="0"/>
          <c:showPercent val="0"/>
          <c:showBubbleSize val="0"/>
        </c:dLbls>
        <c:gapWidth val="150"/>
        <c:axId val="36537472"/>
        <c:axId val="36539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68.63</c:v>
                </c:pt>
                <c:pt idx="1">
                  <c:v>65.98</c:v>
                </c:pt>
                <c:pt idx="2">
                  <c:v>67.59</c:v>
                </c:pt>
                <c:pt idx="3">
                  <c:v>68.510000000000005</c:v>
                </c:pt>
                <c:pt idx="4">
                  <c:v>69.739999999999995</c:v>
                </c:pt>
              </c:numCache>
            </c:numRef>
          </c:val>
          <c:smooth val="0"/>
        </c:ser>
        <c:dLbls>
          <c:showLegendKey val="0"/>
          <c:showVal val="0"/>
          <c:showCatName val="0"/>
          <c:showSerName val="0"/>
          <c:showPercent val="0"/>
          <c:showBubbleSize val="0"/>
        </c:dLbls>
        <c:marker val="1"/>
        <c:smooth val="0"/>
        <c:axId val="36537472"/>
        <c:axId val="36539392"/>
      </c:lineChart>
      <c:dateAx>
        <c:axId val="36537472"/>
        <c:scaling>
          <c:orientation val="minMax"/>
        </c:scaling>
        <c:delete val="1"/>
        <c:axPos val="b"/>
        <c:numFmt formatCode="ge" sourceLinked="1"/>
        <c:majorTickMark val="none"/>
        <c:minorTickMark val="none"/>
        <c:tickLblPos val="none"/>
        <c:crossAx val="36539392"/>
        <c:crosses val="autoZero"/>
        <c:auto val="1"/>
        <c:lblOffset val="100"/>
        <c:baseTimeUnit val="years"/>
      </c:dateAx>
      <c:valAx>
        <c:axId val="36539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537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316.73</c:v>
                </c:pt>
                <c:pt idx="1">
                  <c:v>325.13</c:v>
                </c:pt>
                <c:pt idx="2">
                  <c:v>321.75</c:v>
                </c:pt>
                <c:pt idx="3">
                  <c:v>280.33</c:v>
                </c:pt>
                <c:pt idx="4">
                  <c:v>290.89</c:v>
                </c:pt>
              </c:numCache>
            </c:numRef>
          </c:val>
        </c:ser>
        <c:dLbls>
          <c:showLegendKey val="0"/>
          <c:showVal val="0"/>
          <c:showCatName val="0"/>
          <c:showSerName val="0"/>
          <c:showPercent val="0"/>
          <c:showBubbleSize val="0"/>
        </c:dLbls>
        <c:gapWidth val="150"/>
        <c:axId val="36555776"/>
        <c:axId val="36565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222.94</c:v>
                </c:pt>
                <c:pt idx="1">
                  <c:v>258.83</c:v>
                </c:pt>
                <c:pt idx="2">
                  <c:v>251.88</c:v>
                </c:pt>
                <c:pt idx="3">
                  <c:v>247.43</c:v>
                </c:pt>
                <c:pt idx="4">
                  <c:v>248.89</c:v>
                </c:pt>
              </c:numCache>
            </c:numRef>
          </c:val>
          <c:smooth val="0"/>
        </c:ser>
        <c:dLbls>
          <c:showLegendKey val="0"/>
          <c:showVal val="0"/>
          <c:showCatName val="0"/>
          <c:showSerName val="0"/>
          <c:showPercent val="0"/>
          <c:showBubbleSize val="0"/>
        </c:dLbls>
        <c:marker val="1"/>
        <c:smooth val="0"/>
        <c:axId val="36555776"/>
        <c:axId val="36565760"/>
      </c:lineChart>
      <c:dateAx>
        <c:axId val="36555776"/>
        <c:scaling>
          <c:orientation val="minMax"/>
        </c:scaling>
        <c:delete val="1"/>
        <c:axPos val="b"/>
        <c:numFmt formatCode="ge" sourceLinked="1"/>
        <c:majorTickMark val="none"/>
        <c:minorTickMark val="none"/>
        <c:tickLblPos val="none"/>
        <c:crossAx val="36565760"/>
        <c:crosses val="autoZero"/>
        <c:auto val="1"/>
        <c:lblOffset val="100"/>
        <c:baseTimeUnit val="years"/>
      </c:dateAx>
      <c:valAx>
        <c:axId val="36565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555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八郎潟町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Cd2</v>
      </c>
      <c r="X8" s="46"/>
      <c r="Y8" s="46"/>
      <c r="Z8" s="46"/>
      <c r="AA8" s="46"/>
      <c r="AB8" s="46"/>
      <c r="AC8" s="46"/>
      <c r="AD8" s="3"/>
      <c r="AE8" s="3"/>
      <c r="AF8" s="3"/>
      <c r="AG8" s="3"/>
      <c r="AH8" s="3"/>
      <c r="AI8" s="3"/>
      <c r="AJ8" s="3"/>
      <c r="AK8" s="3"/>
      <c r="AL8" s="47">
        <f>データ!R6</f>
        <v>6332</v>
      </c>
      <c r="AM8" s="47"/>
      <c r="AN8" s="47"/>
      <c r="AO8" s="47"/>
      <c r="AP8" s="47"/>
      <c r="AQ8" s="47"/>
      <c r="AR8" s="47"/>
      <c r="AS8" s="47"/>
      <c r="AT8" s="43">
        <f>データ!S6</f>
        <v>17</v>
      </c>
      <c r="AU8" s="43"/>
      <c r="AV8" s="43"/>
      <c r="AW8" s="43"/>
      <c r="AX8" s="43"/>
      <c r="AY8" s="43"/>
      <c r="AZ8" s="43"/>
      <c r="BA8" s="43"/>
      <c r="BB8" s="43">
        <f>データ!T6</f>
        <v>372.47</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98.39</v>
      </c>
      <c r="Q10" s="43"/>
      <c r="R10" s="43"/>
      <c r="S10" s="43"/>
      <c r="T10" s="43"/>
      <c r="U10" s="43"/>
      <c r="V10" s="43"/>
      <c r="W10" s="43">
        <f>データ!P6</f>
        <v>82.79</v>
      </c>
      <c r="X10" s="43"/>
      <c r="Y10" s="43"/>
      <c r="Z10" s="43"/>
      <c r="AA10" s="43"/>
      <c r="AB10" s="43"/>
      <c r="AC10" s="43"/>
      <c r="AD10" s="47">
        <f>データ!Q6</f>
        <v>3240</v>
      </c>
      <c r="AE10" s="47"/>
      <c r="AF10" s="47"/>
      <c r="AG10" s="47"/>
      <c r="AH10" s="47"/>
      <c r="AI10" s="47"/>
      <c r="AJ10" s="47"/>
      <c r="AK10" s="2"/>
      <c r="AL10" s="47">
        <f>データ!U6</f>
        <v>6185</v>
      </c>
      <c r="AM10" s="47"/>
      <c r="AN10" s="47"/>
      <c r="AO10" s="47"/>
      <c r="AP10" s="47"/>
      <c r="AQ10" s="47"/>
      <c r="AR10" s="47"/>
      <c r="AS10" s="47"/>
      <c r="AT10" s="43">
        <f>データ!V6</f>
        <v>2.83</v>
      </c>
      <c r="AU10" s="43"/>
      <c r="AV10" s="43"/>
      <c r="AW10" s="43"/>
      <c r="AX10" s="43"/>
      <c r="AY10" s="43"/>
      <c r="AZ10" s="43"/>
      <c r="BA10" s="43"/>
      <c r="BB10" s="43">
        <f>データ!W6</f>
        <v>2185.5100000000002</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107</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35</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53</v>
      </c>
      <c r="B4" s="28"/>
      <c r="C4" s="28"/>
      <c r="D4" s="28"/>
      <c r="E4" s="28"/>
      <c r="F4" s="28"/>
      <c r="G4" s="28"/>
      <c r="H4" s="77"/>
      <c r="I4" s="78"/>
      <c r="J4" s="78"/>
      <c r="K4" s="78"/>
      <c r="L4" s="78"/>
      <c r="M4" s="78"/>
      <c r="N4" s="78"/>
      <c r="O4" s="78"/>
      <c r="P4" s="78"/>
      <c r="Q4" s="78"/>
      <c r="R4" s="78"/>
      <c r="S4" s="78"/>
      <c r="T4" s="78"/>
      <c r="U4" s="78"/>
      <c r="V4" s="78"/>
      <c r="W4" s="79"/>
      <c r="X4" s="73" t="s">
        <v>54</v>
      </c>
      <c r="Y4" s="73"/>
      <c r="Z4" s="73"/>
      <c r="AA4" s="73"/>
      <c r="AB4" s="73"/>
      <c r="AC4" s="73"/>
      <c r="AD4" s="73"/>
      <c r="AE4" s="73"/>
      <c r="AF4" s="73"/>
      <c r="AG4" s="73"/>
      <c r="AH4" s="73"/>
      <c r="AI4" s="73" t="s">
        <v>55</v>
      </c>
      <c r="AJ4" s="73"/>
      <c r="AK4" s="73"/>
      <c r="AL4" s="73"/>
      <c r="AM4" s="73"/>
      <c r="AN4" s="73"/>
      <c r="AO4" s="73"/>
      <c r="AP4" s="73"/>
      <c r="AQ4" s="73"/>
      <c r="AR4" s="73"/>
      <c r="AS4" s="73"/>
      <c r="AT4" s="73" t="s">
        <v>56</v>
      </c>
      <c r="AU4" s="73"/>
      <c r="AV4" s="73"/>
      <c r="AW4" s="73"/>
      <c r="AX4" s="73"/>
      <c r="AY4" s="73"/>
      <c r="AZ4" s="73"/>
      <c r="BA4" s="73"/>
      <c r="BB4" s="73"/>
      <c r="BC4" s="73"/>
      <c r="BD4" s="73"/>
      <c r="BE4" s="73" t="s">
        <v>57</v>
      </c>
      <c r="BF4" s="73"/>
      <c r="BG4" s="73"/>
      <c r="BH4" s="73"/>
      <c r="BI4" s="73"/>
      <c r="BJ4" s="73"/>
      <c r="BK4" s="73"/>
      <c r="BL4" s="73"/>
      <c r="BM4" s="73"/>
      <c r="BN4" s="73"/>
      <c r="BO4" s="73"/>
      <c r="BP4" s="73" t="s">
        <v>58</v>
      </c>
      <c r="BQ4" s="73"/>
      <c r="BR4" s="73"/>
      <c r="BS4" s="73"/>
      <c r="BT4" s="73"/>
      <c r="BU4" s="73"/>
      <c r="BV4" s="73"/>
      <c r="BW4" s="73"/>
      <c r="BX4" s="73"/>
      <c r="BY4" s="73"/>
      <c r="BZ4" s="73"/>
      <c r="CA4" s="73" t="s">
        <v>59</v>
      </c>
      <c r="CB4" s="73"/>
      <c r="CC4" s="73"/>
      <c r="CD4" s="73"/>
      <c r="CE4" s="73"/>
      <c r="CF4" s="73"/>
      <c r="CG4" s="73"/>
      <c r="CH4" s="73"/>
      <c r="CI4" s="73"/>
      <c r="CJ4" s="73"/>
      <c r="CK4" s="73"/>
      <c r="CL4" s="73" t="s">
        <v>60</v>
      </c>
      <c r="CM4" s="73"/>
      <c r="CN4" s="73"/>
      <c r="CO4" s="73"/>
      <c r="CP4" s="73"/>
      <c r="CQ4" s="73"/>
      <c r="CR4" s="73"/>
      <c r="CS4" s="73"/>
      <c r="CT4" s="73"/>
      <c r="CU4" s="73"/>
      <c r="CV4" s="73"/>
      <c r="CW4" s="73" t="s">
        <v>61</v>
      </c>
      <c r="CX4" s="73"/>
      <c r="CY4" s="73"/>
      <c r="CZ4" s="73"/>
      <c r="DA4" s="73"/>
      <c r="DB4" s="73"/>
      <c r="DC4" s="73"/>
      <c r="DD4" s="73"/>
      <c r="DE4" s="73"/>
      <c r="DF4" s="73"/>
      <c r="DG4" s="73"/>
      <c r="DH4" s="73" t="s">
        <v>62</v>
      </c>
      <c r="DI4" s="73"/>
      <c r="DJ4" s="73"/>
      <c r="DK4" s="73"/>
      <c r="DL4" s="73"/>
      <c r="DM4" s="73"/>
      <c r="DN4" s="73"/>
      <c r="DO4" s="73"/>
      <c r="DP4" s="73"/>
      <c r="DQ4" s="73"/>
      <c r="DR4" s="73"/>
      <c r="DS4" s="73" t="s">
        <v>63</v>
      </c>
      <c r="DT4" s="73"/>
      <c r="DU4" s="73"/>
      <c r="DV4" s="73"/>
      <c r="DW4" s="73"/>
      <c r="DX4" s="73"/>
      <c r="DY4" s="73"/>
      <c r="DZ4" s="73"/>
      <c r="EA4" s="73"/>
      <c r="EB4" s="73"/>
      <c r="EC4" s="73"/>
      <c r="ED4" s="73" t="s">
        <v>64</v>
      </c>
      <c r="EE4" s="73"/>
      <c r="EF4" s="73"/>
      <c r="EG4" s="73"/>
      <c r="EH4" s="73"/>
      <c r="EI4" s="73"/>
      <c r="EJ4" s="73"/>
      <c r="EK4" s="73"/>
      <c r="EL4" s="73"/>
      <c r="EM4" s="73"/>
      <c r="EN4" s="73"/>
    </row>
    <row r="5" spans="1:144">
      <c r="A5" s="26" t="s">
        <v>65</v>
      </c>
      <c r="B5" s="29"/>
      <c r="C5" s="29"/>
      <c r="D5" s="29"/>
      <c r="E5" s="29"/>
      <c r="F5" s="29"/>
      <c r="G5" s="29"/>
      <c r="H5" s="30" t="s">
        <v>66</v>
      </c>
      <c r="I5" s="30" t="s">
        <v>67</v>
      </c>
      <c r="J5" s="30" t="s">
        <v>68</v>
      </c>
      <c r="K5" s="30" t="s">
        <v>69</v>
      </c>
      <c r="L5" s="30" t="s">
        <v>70</v>
      </c>
      <c r="M5" s="30" t="s">
        <v>71</v>
      </c>
      <c r="N5" s="30" t="s">
        <v>72</v>
      </c>
      <c r="O5" s="30" t="s">
        <v>73</v>
      </c>
      <c r="P5" s="30" t="s">
        <v>74</v>
      </c>
      <c r="Q5" s="30" t="s">
        <v>75</v>
      </c>
      <c r="R5" s="30" t="s">
        <v>76</v>
      </c>
      <c r="S5" s="30" t="s">
        <v>77</v>
      </c>
      <c r="T5" s="30" t="s">
        <v>78</v>
      </c>
      <c r="U5" s="30" t="s">
        <v>79</v>
      </c>
      <c r="V5" s="30" t="s">
        <v>80</v>
      </c>
      <c r="W5" s="30" t="s">
        <v>81</v>
      </c>
      <c r="X5" s="30" t="s">
        <v>82</v>
      </c>
      <c r="Y5" s="30" t="s">
        <v>83</v>
      </c>
      <c r="Z5" s="30" t="s">
        <v>84</v>
      </c>
      <c r="AA5" s="30" t="s">
        <v>85</v>
      </c>
      <c r="AB5" s="30" t="s">
        <v>86</v>
      </c>
      <c r="AC5" s="30" t="s">
        <v>87</v>
      </c>
      <c r="AD5" s="30" t="s">
        <v>88</v>
      </c>
      <c r="AE5" s="30" t="s">
        <v>89</v>
      </c>
      <c r="AF5" s="30" t="s">
        <v>90</v>
      </c>
      <c r="AG5" s="30" t="s">
        <v>91</v>
      </c>
      <c r="AH5" s="30" t="s">
        <v>92</v>
      </c>
      <c r="AI5" s="30" t="s">
        <v>82</v>
      </c>
      <c r="AJ5" s="30" t="s">
        <v>83</v>
      </c>
      <c r="AK5" s="30" t="s">
        <v>84</v>
      </c>
      <c r="AL5" s="30" t="s">
        <v>85</v>
      </c>
      <c r="AM5" s="30" t="s">
        <v>86</v>
      </c>
      <c r="AN5" s="30" t="s">
        <v>87</v>
      </c>
      <c r="AO5" s="30" t="s">
        <v>88</v>
      </c>
      <c r="AP5" s="30" t="s">
        <v>89</v>
      </c>
      <c r="AQ5" s="30" t="s">
        <v>90</v>
      </c>
      <c r="AR5" s="30" t="s">
        <v>91</v>
      </c>
      <c r="AS5" s="30" t="s">
        <v>93</v>
      </c>
      <c r="AT5" s="30" t="s">
        <v>82</v>
      </c>
      <c r="AU5" s="30" t="s">
        <v>83</v>
      </c>
      <c r="AV5" s="30" t="s">
        <v>84</v>
      </c>
      <c r="AW5" s="30" t="s">
        <v>85</v>
      </c>
      <c r="AX5" s="30" t="s">
        <v>86</v>
      </c>
      <c r="AY5" s="30" t="s">
        <v>87</v>
      </c>
      <c r="AZ5" s="30" t="s">
        <v>88</v>
      </c>
      <c r="BA5" s="30" t="s">
        <v>89</v>
      </c>
      <c r="BB5" s="30" t="s">
        <v>90</v>
      </c>
      <c r="BC5" s="30" t="s">
        <v>91</v>
      </c>
      <c r="BD5" s="30" t="s">
        <v>93</v>
      </c>
      <c r="BE5" s="30" t="s">
        <v>82</v>
      </c>
      <c r="BF5" s="30" t="s">
        <v>83</v>
      </c>
      <c r="BG5" s="30" t="s">
        <v>84</v>
      </c>
      <c r="BH5" s="30" t="s">
        <v>85</v>
      </c>
      <c r="BI5" s="30" t="s">
        <v>86</v>
      </c>
      <c r="BJ5" s="30" t="s">
        <v>87</v>
      </c>
      <c r="BK5" s="30" t="s">
        <v>88</v>
      </c>
      <c r="BL5" s="30" t="s">
        <v>89</v>
      </c>
      <c r="BM5" s="30" t="s">
        <v>90</v>
      </c>
      <c r="BN5" s="30" t="s">
        <v>91</v>
      </c>
      <c r="BO5" s="30" t="s">
        <v>93</v>
      </c>
      <c r="BP5" s="30" t="s">
        <v>82</v>
      </c>
      <c r="BQ5" s="30" t="s">
        <v>83</v>
      </c>
      <c r="BR5" s="30" t="s">
        <v>84</v>
      </c>
      <c r="BS5" s="30" t="s">
        <v>85</v>
      </c>
      <c r="BT5" s="30" t="s">
        <v>86</v>
      </c>
      <c r="BU5" s="30" t="s">
        <v>87</v>
      </c>
      <c r="BV5" s="30" t="s">
        <v>88</v>
      </c>
      <c r="BW5" s="30" t="s">
        <v>89</v>
      </c>
      <c r="BX5" s="30" t="s">
        <v>90</v>
      </c>
      <c r="BY5" s="30" t="s">
        <v>91</v>
      </c>
      <c r="BZ5" s="30" t="s">
        <v>93</v>
      </c>
      <c r="CA5" s="30" t="s">
        <v>82</v>
      </c>
      <c r="CB5" s="30" t="s">
        <v>83</v>
      </c>
      <c r="CC5" s="30" t="s">
        <v>84</v>
      </c>
      <c r="CD5" s="30" t="s">
        <v>85</v>
      </c>
      <c r="CE5" s="30" t="s">
        <v>86</v>
      </c>
      <c r="CF5" s="30" t="s">
        <v>87</v>
      </c>
      <c r="CG5" s="30" t="s">
        <v>88</v>
      </c>
      <c r="CH5" s="30" t="s">
        <v>89</v>
      </c>
      <c r="CI5" s="30" t="s">
        <v>90</v>
      </c>
      <c r="CJ5" s="30" t="s">
        <v>91</v>
      </c>
      <c r="CK5" s="30" t="s">
        <v>93</v>
      </c>
      <c r="CL5" s="30" t="s">
        <v>82</v>
      </c>
      <c r="CM5" s="30" t="s">
        <v>83</v>
      </c>
      <c r="CN5" s="30" t="s">
        <v>84</v>
      </c>
      <c r="CO5" s="30" t="s">
        <v>85</v>
      </c>
      <c r="CP5" s="30" t="s">
        <v>86</v>
      </c>
      <c r="CQ5" s="30" t="s">
        <v>87</v>
      </c>
      <c r="CR5" s="30" t="s">
        <v>88</v>
      </c>
      <c r="CS5" s="30" t="s">
        <v>89</v>
      </c>
      <c r="CT5" s="30" t="s">
        <v>90</v>
      </c>
      <c r="CU5" s="30" t="s">
        <v>91</v>
      </c>
      <c r="CV5" s="30" t="s">
        <v>93</v>
      </c>
      <c r="CW5" s="30" t="s">
        <v>82</v>
      </c>
      <c r="CX5" s="30" t="s">
        <v>83</v>
      </c>
      <c r="CY5" s="30" t="s">
        <v>84</v>
      </c>
      <c r="CZ5" s="30" t="s">
        <v>85</v>
      </c>
      <c r="DA5" s="30" t="s">
        <v>86</v>
      </c>
      <c r="DB5" s="30" t="s">
        <v>87</v>
      </c>
      <c r="DC5" s="30" t="s">
        <v>88</v>
      </c>
      <c r="DD5" s="30" t="s">
        <v>89</v>
      </c>
      <c r="DE5" s="30" t="s">
        <v>90</v>
      </c>
      <c r="DF5" s="30" t="s">
        <v>91</v>
      </c>
      <c r="DG5" s="30" t="s">
        <v>93</v>
      </c>
      <c r="DH5" s="30" t="s">
        <v>82</v>
      </c>
      <c r="DI5" s="30" t="s">
        <v>83</v>
      </c>
      <c r="DJ5" s="30" t="s">
        <v>84</v>
      </c>
      <c r="DK5" s="30" t="s">
        <v>85</v>
      </c>
      <c r="DL5" s="30" t="s">
        <v>86</v>
      </c>
      <c r="DM5" s="30" t="s">
        <v>87</v>
      </c>
      <c r="DN5" s="30" t="s">
        <v>88</v>
      </c>
      <c r="DO5" s="30" t="s">
        <v>89</v>
      </c>
      <c r="DP5" s="30" t="s">
        <v>90</v>
      </c>
      <c r="DQ5" s="30" t="s">
        <v>91</v>
      </c>
      <c r="DR5" s="30" t="s">
        <v>93</v>
      </c>
      <c r="DS5" s="30" t="s">
        <v>82</v>
      </c>
      <c r="DT5" s="30" t="s">
        <v>83</v>
      </c>
      <c r="DU5" s="30" t="s">
        <v>84</v>
      </c>
      <c r="DV5" s="30" t="s">
        <v>85</v>
      </c>
      <c r="DW5" s="30" t="s">
        <v>86</v>
      </c>
      <c r="DX5" s="30" t="s">
        <v>87</v>
      </c>
      <c r="DY5" s="30" t="s">
        <v>88</v>
      </c>
      <c r="DZ5" s="30" t="s">
        <v>89</v>
      </c>
      <c r="EA5" s="30" t="s">
        <v>90</v>
      </c>
      <c r="EB5" s="30" t="s">
        <v>91</v>
      </c>
      <c r="EC5" s="30" t="s">
        <v>93</v>
      </c>
      <c r="ED5" s="30" t="s">
        <v>82</v>
      </c>
      <c r="EE5" s="30" t="s">
        <v>83</v>
      </c>
      <c r="EF5" s="30" t="s">
        <v>84</v>
      </c>
      <c r="EG5" s="30" t="s">
        <v>85</v>
      </c>
      <c r="EH5" s="30" t="s">
        <v>86</v>
      </c>
      <c r="EI5" s="30" t="s">
        <v>87</v>
      </c>
      <c r="EJ5" s="30" t="s">
        <v>88</v>
      </c>
      <c r="EK5" s="30" t="s">
        <v>89</v>
      </c>
      <c r="EL5" s="30" t="s">
        <v>90</v>
      </c>
      <c r="EM5" s="30" t="s">
        <v>91</v>
      </c>
      <c r="EN5" s="30" t="s">
        <v>93</v>
      </c>
    </row>
    <row r="6" spans="1:144" s="34" customFormat="1">
      <c r="A6" s="26" t="s">
        <v>94</v>
      </c>
      <c r="B6" s="31">
        <f>B7</f>
        <v>2014</v>
      </c>
      <c r="C6" s="31">
        <f t="shared" ref="C6:W6" si="3">C7</f>
        <v>53635</v>
      </c>
      <c r="D6" s="31">
        <f t="shared" si="3"/>
        <v>47</v>
      </c>
      <c r="E6" s="31">
        <f t="shared" si="3"/>
        <v>17</v>
      </c>
      <c r="F6" s="31">
        <f t="shared" si="3"/>
        <v>1</v>
      </c>
      <c r="G6" s="31">
        <f t="shared" si="3"/>
        <v>0</v>
      </c>
      <c r="H6" s="31" t="str">
        <f t="shared" si="3"/>
        <v>秋田県　八郎潟町</v>
      </c>
      <c r="I6" s="31" t="str">
        <f t="shared" si="3"/>
        <v>法非適用</v>
      </c>
      <c r="J6" s="31" t="str">
        <f t="shared" si="3"/>
        <v>下水道事業</v>
      </c>
      <c r="K6" s="31" t="str">
        <f t="shared" si="3"/>
        <v>公共下水道</v>
      </c>
      <c r="L6" s="31" t="str">
        <f t="shared" si="3"/>
        <v>Cd2</v>
      </c>
      <c r="M6" s="32" t="str">
        <f t="shared" si="3"/>
        <v>-</v>
      </c>
      <c r="N6" s="32" t="str">
        <f t="shared" si="3"/>
        <v>該当数値なし</v>
      </c>
      <c r="O6" s="32">
        <f t="shared" si="3"/>
        <v>98.39</v>
      </c>
      <c r="P6" s="32">
        <f t="shared" si="3"/>
        <v>82.79</v>
      </c>
      <c r="Q6" s="32">
        <f t="shared" si="3"/>
        <v>3240</v>
      </c>
      <c r="R6" s="32">
        <f t="shared" si="3"/>
        <v>6332</v>
      </c>
      <c r="S6" s="32">
        <f t="shared" si="3"/>
        <v>17</v>
      </c>
      <c r="T6" s="32">
        <f t="shared" si="3"/>
        <v>372.47</v>
      </c>
      <c r="U6" s="32">
        <f t="shared" si="3"/>
        <v>6185</v>
      </c>
      <c r="V6" s="32">
        <f t="shared" si="3"/>
        <v>2.83</v>
      </c>
      <c r="W6" s="32">
        <f t="shared" si="3"/>
        <v>2185.5100000000002</v>
      </c>
      <c r="X6" s="33">
        <f>IF(X7="",NA(),X7)</f>
        <v>55.77</v>
      </c>
      <c r="Y6" s="33">
        <f t="shared" ref="Y6:AG6" si="4">IF(Y7="",NA(),Y7)</f>
        <v>51.19</v>
      </c>
      <c r="Z6" s="33">
        <f t="shared" si="4"/>
        <v>33.119999999999997</v>
      </c>
      <c r="AA6" s="33">
        <f t="shared" si="4"/>
        <v>44.57</v>
      </c>
      <c r="AB6" s="33">
        <f t="shared" si="4"/>
        <v>56.73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3067.01</v>
      </c>
      <c r="BF6" s="33">
        <f t="shared" ref="BF6:BN6" si="7">IF(BF7="",NA(),BF7)</f>
        <v>2743.11</v>
      </c>
      <c r="BG6" s="33">
        <f t="shared" si="7"/>
        <v>2756.23</v>
      </c>
      <c r="BH6" s="33">
        <f t="shared" si="7"/>
        <v>2510.2600000000002</v>
      </c>
      <c r="BI6" s="33">
        <f t="shared" si="7"/>
        <v>2283.39</v>
      </c>
      <c r="BJ6" s="33">
        <f t="shared" si="7"/>
        <v>1320.98</v>
      </c>
      <c r="BK6" s="33">
        <f t="shared" si="7"/>
        <v>1365.62</v>
      </c>
      <c r="BL6" s="33">
        <f t="shared" si="7"/>
        <v>1309.43</v>
      </c>
      <c r="BM6" s="33">
        <f t="shared" si="7"/>
        <v>1306.92</v>
      </c>
      <c r="BN6" s="33">
        <f t="shared" si="7"/>
        <v>1203.71</v>
      </c>
      <c r="BO6" s="32" t="str">
        <f>IF(BO7="","",IF(BO7="-","【-】","【"&amp;SUBSTITUTE(TEXT(BO7,"#,##0.00"),"-","△")&amp;"】"))</f>
        <v>【776.35】</v>
      </c>
      <c r="BP6" s="33">
        <f>IF(BP7="",NA(),BP7)</f>
        <v>49.2</v>
      </c>
      <c r="BQ6" s="33">
        <f t="shared" ref="BQ6:BY6" si="8">IF(BQ7="",NA(),BQ7)</f>
        <v>48.31</v>
      </c>
      <c r="BR6" s="33">
        <f t="shared" si="8"/>
        <v>48.47</v>
      </c>
      <c r="BS6" s="33">
        <f t="shared" si="8"/>
        <v>55.79</v>
      </c>
      <c r="BT6" s="33">
        <f t="shared" si="8"/>
        <v>55.23</v>
      </c>
      <c r="BU6" s="33">
        <f t="shared" si="8"/>
        <v>68.63</v>
      </c>
      <c r="BV6" s="33">
        <f t="shared" si="8"/>
        <v>65.98</v>
      </c>
      <c r="BW6" s="33">
        <f t="shared" si="8"/>
        <v>67.59</v>
      </c>
      <c r="BX6" s="33">
        <f t="shared" si="8"/>
        <v>68.510000000000005</v>
      </c>
      <c r="BY6" s="33">
        <f t="shared" si="8"/>
        <v>69.739999999999995</v>
      </c>
      <c r="BZ6" s="32" t="str">
        <f>IF(BZ7="","",IF(BZ7="-","【-】","【"&amp;SUBSTITUTE(TEXT(BZ7,"#,##0.00"),"-","△")&amp;"】"))</f>
        <v>【96.57】</v>
      </c>
      <c r="CA6" s="33">
        <f>IF(CA7="",NA(),CA7)</f>
        <v>316.73</v>
      </c>
      <c r="CB6" s="33">
        <f t="shared" ref="CB6:CJ6" si="9">IF(CB7="",NA(),CB7)</f>
        <v>325.13</v>
      </c>
      <c r="CC6" s="33">
        <f t="shared" si="9"/>
        <v>321.75</v>
      </c>
      <c r="CD6" s="33">
        <f t="shared" si="9"/>
        <v>280.33</v>
      </c>
      <c r="CE6" s="33">
        <f t="shared" si="9"/>
        <v>290.89</v>
      </c>
      <c r="CF6" s="33">
        <f t="shared" si="9"/>
        <v>222.94</v>
      </c>
      <c r="CG6" s="33">
        <f t="shared" si="9"/>
        <v>258.83</v>
      </c>
      <c r="CH6" s="33">
        <f t="shared" si="9"/>
        <v>251.88</v>
      </c>
      <c r="CI6" s="33">
        <f t="shared" si="9"/>
        <v>247.43</v>
      </c>
      <c r="CJ6" s="33">
        <f t="shared" si="9"/>
        <v>248.89</v>
      </c>
      <c r="CK6" s="32" t="str">
        <f>IF(CK7="","",IF(CK7="-","【-】","【"&amp;SUBSTITUTE(TEXT(CK7,"#,##0.00"),"-","△")&amp;"】"))</f>
        <v>【142.28】</v>
      </c>
      <c r="CL6" s="33" t="str">
        <f>IF(CL7="",NA(),CL7)</f>
        <v>-</v>
      </c>
      <c r="CM6" s="33" t="str">
        <f t="shared" ref="CM6:CU6" si="10">IF(CM7="",NA(),CM7)</f>
        <v>-</v>
      </c>
      <c r="CN6" s="33" t="str">
        <f t="shared" si="10"/>
        <v>-</v>
      </c>
      <c r="CO6" s="33" t="str">
        <f t="shared" si="10"/>
        <v>-</v>
      </c>
      <c r="CP6" s="33" t="str">
        <f t="shared" si="10"/>
        <v>-</v>
      </c>
      <c r="CQ6" s="33">
        <f t="shared" si="10"/>
        <v>53.07</v>
      </c>
      <c r="CR6" s="33">
        <f t="shared" si="10"/>
        <v>50.74</v>
      </c>
      <c r="CS6" s="33">
        <f t="shared" si="10"/>
        <v>49.29</v>
      </c>
      <c r="CT6" s="33">
        <f t="shared" si="10"/>
        <v>50.32</v>
      </c>
      <c r="CU6" s="33">
        <f t="shared" si="10"/>
        <v>49.89</v>
      </c>
      <c r="CV6" s="32" t="str">
        <f>IF(CV7="","",IF(CV7="-","【-】","【"&amp;SUBSTITUTE(TEXT(CV7,"#,##0.00"),"-","△")&amp;"】"))</f>
        <v>【60.35】</v>
      </c>
      <c r="CW6" s="33">
        <f>IF(CW7="",NA(),CW7)</f>
        <v>80.11</v>
      </c>
      <c r="CX6" s="33">
        <f t="shared" ref="CX6:DF6" si="11">IF(CX7="",NA(),CX7)</f>
        <v>81.55</v>
      </c>
      <c r="CY6" s="33">
        <f t="shared" si="11"/>
        <v>82.19</v>
      </c>
      <c r="CZ6" s="33">
        <f t="shared" si="11"/>
        <v>87.75</v>
      </c>
      <c r="DA6" s="33">
        <f t="shared" si="11"/>
        <v>90.53</v>
      </c>
      <c r="DB6" s="33">
        <f t="shared" si="11"/>
        <v>83.69</v>
      </c>
      <c r="DC6" s="33">
        <f t="shared" si="11"/>
        <v>85.1</v>
      </c>
      <c r="DD6" s="33">
        <f t="shared" si="11"/>
        <v>84.31</v>
      </c>
      <c r="DE6" s="33">
        <f t="shared" si="11"/>
        <v>84.57</v>
      </c>
      <c r="DF6" s="33">
        <f t="shared" si="11"/>
        <v>84.73</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0.09</v>
      </c>
      <c r="EK6" s="33">
        <f t="shared" si="14"/>
        <v>7.0000000000000007E-2</v>
      </c>
      <c r="EL6" s="33">
        <f t="shared" si="14"/>
        <v>0.14000000000000001</v>
      </c>
      <c r="EM6" s="33">
        <f t="shared" si="14"/>
        <v>0.03</v>
      </c>
      <c r="EN6" s="32" t="str">
        <f>IF(EN7="","",IF(EN7="-","【-】","【"&amp;SUBSTITUTE(TEXT(EN7,"#,##0.00"),"-","△")&amp;"】"))</f>
        <v>【0.17】</v>
      </c>
    </row>
    <row r="7" spans="1:144" s="34" customFormat="1">
      <c r="A7" s="26"/>
      <c r="B7" s="35">
        <v>2014</v>
      </c>
      <c r="C7" s="35">
        <v>53635</v>
      </c>
      <c r="D7" s="35">
        <v>47</v>
      </c>
      <c r="E7" s="35">
        <v>17</v>
      </c>
      <c r="F7" s="35">
        <v>1</v>
      </c>
      <c r="G7" s="35">
        <v>0</v>
      </c>
      <c r="H7" s="35" t="s">
        <v>95</v>
      </c>
      <c r="I7" s="35" t="s">
        <v>96</v>
      </c>
      <c r="J7" s="35" t="s">
        <v>97</v>
      </c>
      <c r="K7" s="35" t="s">
        <v>98</v>
      </c>
      <c r="L7" s="35" t="s">
        <v>99</v>
      </c>
      <c r="M7" s="36" t="s">
        <v>100</v>
      </c>
      <c r="N7" s="36" t="s">
        <v>101</v>
      </c>
      <c r="O7" s="36">
        <v>98.39</v>
      </c>
      <c r="P7" s="36">
        <v>82.79</v>
      </c>
      <c r="Q7" s="36">
        <v>3240</v>
      </c>
      <c r="R7" s="36">
        <v>6332</v>
      </c>
      <c r="S7" s="36">
        <v>17</v>
      </c>
      <c r="T7" s="36">
        <v>372.47</v>
      </c>
      <c r="U7" s="36">
        <v>6185</v>
      </c>
      <c r="V7" s="36">
        <v>2.83</v>
      </c>
      <c r="W7" s="36">
        <v>2185.5100000000002</v>
      </c>
      <c r="X7" s="36">
        <v>55.77</v>
      </c>
      <c r="Y7" s="36">
        <v>51.19</v>
      </c>
      <c r="Z7" s="36">
        <v>33.119999999999997</v>
      </c>
      <c r="AA7" s="36">
        <v>44.57</v>
      </c>
      <c r="AB7" s="36">
        <v>56.73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3067.01</v>
      </c>
      <c r="BF7" s="36">
        <v>2743.11</v>
      </c>
      <c r="BG7" s="36">
        <v>2756.23</v>
      </c>
      <c r="BH7" s="36">
        <v>2510.2600000000002</v>
      </c>
      <c r="BI7" s="36">
        <v>2283.39</v>
      </c>
      <c r="BJ7" s="36">
        <v>1320.98</v>
      </c>
      <c r="BK7" s="36">
        <v>1365.62</v>
      </c>
      <c r="BL7" s="36">
        <v>1309.43</v>
      </c>
      <c r="BM7" s="36">
        <v>1306.92</v>
      </c>
      <c r="BN7" s="36">
        <v>1203.71</v>
      </c>
      <c r="BO7" s="36">
        <v>776.35</v>
      </c>
      <c r="BP7" s="36">
        <v>49.2</v>
      </c>
      <c r="BQ7" s="36">
        <v>48.31</v>
      </c>
      <c r="BR7" s="36">
        <v>48.47</v>
      </c>
      <c r="BS7" s="36">
        <v>55.79</v>
      </c>
      <c r="BT7" s="36">
        <v>55.23</v>
      </c>
      <c r="BU7" s="36">
        <v>68.63</v>
      </c>
      <c r="BV7" s="36">
        <v>65.98</v>
      </c>
      <c r="BW7" s="36">
        <v>67.59</v>
      </c>
      <c r="BX7" s="36">
        <v>68.510000000000005</v>
      </c>
      <c r="BY7" s="36">
        <v>69.739999999999995</v>
      </c>
      <c r="BZ7" s="36">
        <v>96.57</v>
      </c>
      <c r="CA7" s="36">
        <v>316.73</v>
      </c>
      <c r="CB7" s="36">
        <v>325.13</v>
      </c>
      <c r="CC7" s="36">
        <v>321.75</v>
      </c>
      <c r="CD7" s="36">
        <v>280.33</v>
      </c>
      <c r="CE7" s="36">
        <v>290.89</v>
      </c>
      <c r="CF7" s="36">
        <v>222.94</v>
      </c>
      <c r="CG7" s="36">
        <v>258.83</v>
      </c>
      <c r="CH7" s="36">
        <v>251.88</v>
      </c>
      <c r="CI7" s="36">
        <v>247.43</v>
      </c>
      <c r="CJ7" s="36">
        <v>248.89</v>
      </c>
      <c r="CK7" s="36">
        <v>142.28</v>
      </c>
      <c r="CL7" s="36" t="s">
        <v>100</v>
      </c>
      <c r="CM7" s="36" t="s">
        <v>100</v>
      </c>
      <c r="CN7" s="36" t="s">
        <v>100</v>
      </c>
      <c r="CO7" s="36" t="s">
        <v>100</v>
      </c>
      <c r="CP7" s="36" t="s">
        <v>100</v>
      </c>
      <c r="CQ7" s="36">
        <v>53.07</v>
      </c>
      <c r="CR7" s="36">
        <v>50.74</v>
      </c>
      <c r="CS7" s="36">
        <v>49.29</v>
      </c>
      <c r="CT7" s="36">
        <v>50.32</v>
      </c>
      <c r="CU7" s="36">
        <v>49.89</v>
      </c>
      <c r="CV7" s="36">
        <v>60.35</v>
      </c>
      <c r="CW7" s="36">
        <v>80.11</v>
      </c>
      <c r="CX7" s="36">
        <v>81.55</v>
      </c>
      <c r="CY7" s="36">
        <v>82.19</v>
      </c>
      <c r="CZ7" s="36">
        <v>87.75</v>
      </c>
      <c r="DA7" s="36">
        <v>90.53</v>
      </c>
      <c r="DB7" s="36">
        <v>83.69</v>
      </c>
      <c r="DC7" s="36">
        <v>85.1</v>
      </c>
      <c r="DD7" s="36">
        <v>84.31</v>
      </c>
      <c r="DE7" s="36">
        <v>84.57</v>
      </c>
      <c r="DF7" s="36">
        <v>84.73</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0.09</v>
      </c>
      <c r="EK7" s="36">
        <v>7.0000000000000007E-2</v>
      </c>
      <c r="EL7" s="36">
        <v>0.14000000000000001</v>
      </c>
      <c r="EM7" s="36">
        <v>0.03</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dcterms:created xsi:type="dcterms:W3CDTF">2016-02-03T08:47:30Z</dcterms:created>
  <dcterms:modified xsi:type="dcterms:W3CDTF">2016-02-25T00:32:03Z</dcterms:modified>
</cp:coreProperties>
</file>