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AI10" i="4" s="1"/>
  <c r="S6" i="5"/>
  <c r="R6" i="5"/>
  <c r="Q6" i="5"/>
  <c r="AI8" i="4" s="1"/>
  <c r="P6" i="5"/>
  <c r="O6" i="5"/>
  <c r="N6" i="5"/>
  <c r="M6" i="5"/>
  <c r="L6" i="5"/>
  <c r="Z8" i="4" s="1"/>
  <c r="K6" i="5"/>
  <c r="J6" i="5"/>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Z10" i="4"/>
  <c r="R10" i="4"/>
  <c r="J10" i="4"/>
  <c r="B10" i="4"/>
  <c r="AY8" i="4"/>
  <c r="AQ8" i="4"/>
  <c r="R8" i="4"/>
  <c r="J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<sst xmlns="http://schemas.openxmlformats.org/spreadsheetml/2006/main" count="217" uniqueCount="107">
  <si>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</si>
  <si>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</si>
  <si>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</si>
  <si>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</si>
  <si>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</si>
  <si>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</si>
  <si>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</si>
  <si>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</si>
  <si>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</si>
  <si>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</si>
  <si>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</si>
  <si>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</si>
  <si>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</si>
  <si>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</si>
  <si>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</si>
  <si>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</si>
  <si>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</si>
  <si>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</si>
  <si>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</si>
  <si>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</si>
  <si>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</si>
  <si>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</si>
  <si>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</si>
  <si>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</si>
  <si>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</si>
  <si>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</si>
  <si>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</si>
  <si>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</si>
  <si>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</si>
  <si>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</si>
  <si>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</si>
  <si>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</si>
  <si>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</si>
  <si>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</si>
  <si>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</si>
  <si>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</si>
  <si>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</si>
  <si>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</si>
  <si>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</si>
  <si>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</si>
  <si>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</si>
  <si>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</si>
  <si>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</si>
  <si>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</si>
  <si>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</si>
  <si>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</si>
  <si>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</si>
  <si>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</si>
  <si>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</si>
  <si>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</si>
  <si>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</si>
  <si>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</si>
  <si>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</si>
  <si>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</si>
  <si>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</si>
  <si>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</si>
  <si>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</si>
  <si>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</si>
  <si>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</si>
  <si>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</si>
  <si>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</si>
  <si>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</si>
  <si>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</si>
  <si>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</si>
  <si>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</si>
  <si>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</si>
  <si>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</si>
  <si>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</si>
  <si>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</si>
  <si>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</si>
  <si>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</si>
  <si>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</si>
  <si>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</si>
  <si>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</si>
  <si>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</si>
  <si>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</si>
  <si>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</si>
  <si>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</si>
  <si>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</si>
  <si>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</si>
  <si>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</si>
  <si>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</si>
  <si>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</si>
  <si>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</si>
  <si>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</si>
  <si>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</si>
  <si>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</si>
  <si>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</si>
  <si>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</si>
  <si>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</si>
  <si>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</si>
  <si>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</si>
  <si>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</si>
  <si>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秋田市</t>
  </si>
  <si>
    <t>法適用</t>
  </si>
  <si>
    <t>水道事業</t>
  </si>
  <si>
    <t>末端給水事業</t>
  </si>
  <si>
    <t>A1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</si>
  <si>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</si>
  <si>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</si>
  <si>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</si>
  <si>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</si>
  <si>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</si>
  <si>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</si>
  <si>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経常収支比率は100％以上を維持しているほか、料金回収率も100％以上を維持しており、給水収益による事業運営が成り立っている。
　しかしながら、企業債残高対給水収益比率については、企業債残高の低減に努めているものの、全国平均や類似団体平均と比較して高い値となっている。
　流動比率については、全国平均や類似団体平均と比較して高い値となっているほか、100％を上回っていることから、短期的な債務に対する支払能力を有していると言える。
　施設利用率については、水需要の減により減少傾向にあり、効率性が低い状態になっていることから、ダウンサイジングを考慮した施設規模の適正化を図る必要がある。
　有収率については、老朽管の布設替えや漏水調査等の効果により、平成24年度以降は上昇傾向にある。
　今後、人口減による給水収益の減少が見込まれるなか、多額な更新需要が控えていることから、より一層の経費の節減が必要となる。</t>
    <rPh sb="1" eb="3">
      <t>ケイジョウ</t>
    </rPh>
    <rPh sb="3" eb="5">
      <t>シュウシ</t>
    </rPh>
    <rPh sb="5" eb="7">
      <t>ヒリツ</t>
    </rPh>
    <rPh sb="12" eb="14">
      <t>イジョウ</t>
    </rPh>
    <rPh sb="15" eb="17">
      <t>イジ</t>
    </rPh>
    <rPh sb="24" eb="26">
      <t>リョウキン</t>
    </rPh>
    <rPh sb="26" eb="29">
      <t>カイシュウリツ</t>
    </rPh>
    <rPh sb="34" eb="36">
      <t>イジョウ</t>
    </rPh>
    <rPh sb="37" eb="39">
      <t>イジ</t>
    </rPh>
    <rPh sb="44" eb="46">
      <t>キュウスイ</t>
    </rPh>
    <rPh sb="46" eb="48">
      <t>シュウエキ</t>
    </rPh>
    <rPh sb="51" eb="53">
      <t>ジギョウ</t>
    </rPh>
    <rPh sb="53" eb="55">
      <t>ウンエイ</t>
    </rPh>
    <rPh sb="56" eb="57">
      <t>ナ</t>
    </rPh>
    <rPh sb="58" eb="59">
      <t>タ</t>
    </rPh>
    <rPh sb="73" eb="76">
      <t>キギョウサイ</t>
    </rPh>
    <rPh sb="76" eb="78">
      <t>ザンダカ</t>
    </rPh>
    <rPh sb="78" eb="79">
      <t>タイ</t>
    </rPh>
    <rPh sb="79" eb="81">
      <t>キュウスイ</t>
    </rPh>
    <rPh sb="81" eb="83">
      <t>シュウエキ</t>
    </rPh>
    <rPh sb="83" eb="85">
      <t>ヒリツ</t>
    </rPh>
    <rPh sb="91" eb="94">
      <t>キギョウサイ</t>
    </rPh>
    <rPh sb="94" eb="96">
      <t>ザンダカ</t>
    </rPh>
    <rPh sb="97" eb="99">
      <t>テイゲン</t>
    </rPh>
    <rPh sb="100" eb="101">
      <t>ツト</t>
    </rPh>
    <rPh sb="109" eb="111">
      <t>ゼンコク</t>
    </rPh>
    <rPh sb="111" eb="113">
      <t>ヘイキン</t>
    </rPh>
    <rPh sb="114" eb="116">
      <t>ルイジ</t>
    </rPh>
    <rPh sb="116" eb="118">
      <t>ダンタイ</t>
    </rPh>
    <rPh sb="118" eb="120">
      <t>ヘイキン</t>
    </rPh>
    <rPh sb="121" eb="123">
      <t>ヒカク</t>
    </rPh>
    <rPh sb="125" eb="126">
      <t>タカ</t>
    </rPh>
    <rPh sb="127" eb="128">
      <t>アタイ</t>
    </rPh>
    <rPh sb="149" eb="151">
      <t>ヘイキン</t>
    </rPh>
    <rPh sb="156" eb="158">
      <t>ヘイキン</t>
    </rPh>
    <rPh sb="180" eb="182">
      <t>ウワマワ</t>
    </rPh>
    <rPh sb="212" eb="213">
      <t>イ</t>
    </rPh>
    <rPh sb="218" eb="220">
      <t>シセツ</t>
    </rPh>
    <rPh sb="220" eb="223">
      <t>リヨウリツ</t>
    </rPh>
    <rPh sb="229" eb="230">
      <t>ミズ</t>
    </rPh>
    <rPh sb="230" eb="232">
      <t>ジュヨウ</t>
    </rPh>
    <rPh sb="233" eb="234">
      <t>ゲン</t>
    </rPh>
    <rPh sb="237" eb="239">
      <t>ゲンショウ</t>
    </rPh>
    <rPh sb="239" eb="241">
      <t>ケイコウ</t>
    </rPh>
    <rPh sb="245" eb="248">
      <t>コウリツセイ</t>
    </rPh>
    <rPh sb="249" eb="250">
      <t>ヒク</t>
    </rPh>
    <rPh sb="251" eb="253">
      <t>ジョウタイ</t>
    </rPh>
    <rPh sb="273" eb="275">
      <t>コウリョ</t>
    </rPh>
    <rPh sb="277" eb="279">
      <t>シセツ</t>
    </rPh>
    <rPh sb="279" eb="281">
      <t>キボ</t>
    </rPh>
    <rPh sb="282" eb="285">
      <t>テキセイカ</t>
    </rPh>
    <rPh sb="286" eb="287">
      <t>ハカ</t>
    </rPh>
    <rPh sb="288" eb="290">
      <t>ヒツヨウ</t>
    </rPh>
    <rPh sb="296" eb="299">
      <t>ユウシュウリツ</t>
    </rPh>
    <rPh sb="305" eb="308">
      <t>ロウキュウカン</t>
    </rPh>
    <rPh sb="309" eb="311">
      <t>フセツ</t>
    </rPh>
    <rPh sb="311" eb="312">
      <t>ガ</t>
    </rPh>
    <rPh sb="314" eb="316">
      <t>ロウスイ</t>
    </rPh>
    <rPh sb="316" eb="318">
      <t>チョウサ</t>
    </rPh>
    <rPh sb="318" eb="319">
      <t>トウ</t>
    </rPh>
    <rPh sb="320" eb="322">
      <t>コウカ</t>
    </rPh>
    <rPh sb="326" eb="328">
      <t>ヘイセイ</t>
    </rPh>
    <rPh sb="330" eb="332">
      <t>ネンド</t>
    </rPh>
    <rPh sb="332" eb="334">
      <t>イコウ</t>
    </rPh>
    <rPh sb="335" eb="337">
      <t>ジョウショウ</t>
    </rPh>
    <rPh sb="337" eb="339">
      <t>ケイコウ</t>
    </rPh>
    <rPh sb="370" eb="372">
      <t>タガク</t>
    </rPh>
    <rPh sb="373" eb="375">
      <t>コウシン</t>
    </rPh>
    <rPh sb="375" eb="377">
      <t>ジュヨウ</t>
    </rPh>
    <phoneticPr fontId="4"/>
  </si>
  <si>
    <t>　施設全体の減価償却の状況は類似団体平均と同様に上昇傾向にあり、資産の老朽化は進んでいる。
　管路の経年化率については、全国平均や類似団体平均と比較して低い値で横ばい状態に推移している。
　今後も管路の実情を的確に把握し、長期の視点に立った更新計画を策定し、更新を進める必要がある。</t>
    <rPh sb="1" eb="3">
      <t>シセツ</t>
    </rPh>
    <rPh sb="3" eb="5">
      <t>ゼンタイ</t>
    </rPh>
    <rPh sb="6" eb="10">
      <t>ゲンカショウキャク</t>
    </rPh>
    <rPh sb="11" eb="13">
      <t>ジョウキョウ</t>
    </rPh>
    <rPh sb="24" eb="26">
      <t>ジョウショウ</t>
    </rPh>
    <rPh sb="26" eb="28">
      <t>ケイコウ</t>
    </rPh>
    <rPh sb="32" eb="34">
      <t>シサン</t>
    </rPh>
    <rPh sb="35" eb="38">
      <t>ロウキュウカ</t>
    </rPh>
    <rPh sb="39" eb="40">
      <t>スス</t>
    </rPh>
    <rPh sb="47" eb="49">
      <t>カンロ</t>
    </rPh>
    <rPh sb="50" eb="53">
      <t>ケイネンカ</t>
    </rPh>
    <rPh sb="53" eb="54">
      <t>リツ</t>
    </rPh>
    <rPh sb="80" eb="81">
      <t>ヨコ</t>
    </rPh>
    <rPh sb="83" eb="85">
      <t>ジョウタイ</t>
    </rPh>
    <rPh sb="86" eb="88">
      <t>スイイ</t>
    </rPh>
    <rPh sb="95" eb="97">
      <t>コンゴ</t>
    </rPh>
    <rPh sb="98" eb="100">
      <t>カンロ</t>
    </rPh>
    <rPh sb="101" eb="103">
      <t>ジツジョウ</t>
    </rPh>
    <rPh sb="104" eb="106">
      <t>テキカク</t>
    </rPh>
    <rPh sb="107" eb="109">
      <t>ハアク</t>
    </rPh>
    <rPh sb="111" eb="113">
      <t>チョウキ</t>
    </rPh>
    <rPh sb="114" eb="116">
      <t>シテン</t>
    </rPh>
    <rPh sb="117" eb="118">
      <t>タ</t>
    </rPh>
    <rPh sb="120" eb="122">
      <t>コウシン</t>
    </rPh>
    <rPh sb="122" eb="124">
      <t>ケイカク</t>
    </rPh>
    <rPh sb="125" eb="127">
      <t>サクテイ</t>
    </rPh>
    <rPh sb="129" eb="131">
      <t>コウシン</t>
    </rPh>
    <rPh sb="132" eb="133">
      <t>スス</t>
    </rPh>
    <rPh sb="135" eb="137">
      <t>ヒツヨウ</t>
    </rPh>
    <phoneticPr fontId="4"/>
  </si>
  <si>
    <t>　経営に関する指標により、現時点では健全経営を行っているものと判断している。
　しかしながら、これまでの建設投資により多額の企業債残高を有しているほか、今後、人口減による給水収益の減少が見込まれるなか、老朽化施設の更新を進める必要があることから、今まで以上の経費節減など、事業運営の効率化を図る必要がある。</t>
    <rPh sb="1" eb="3">
      <t>ケイエイ</t>
    </rPh>
    <rPh sb="4" eb="5">
      <t>カン</t>
    </rPh>
    <rPh sb="7" eb="9">
      <t>シヒョウ</t>
    </rPh>
    <rPh sb="13" eb="16">
      <t>ゲンジテン</t>
    </rPh>
    <rPh sb="18" eb="20">
      <t>ケンゼン</t>
    </rPh>
    <rPh sb="20" eb="22">
      <t>ケイエイ</t>
    </rPh>
    <rPh sb="23" eb="24">
      <t>オコナ</t>
    </rPh>
    <rPh sb="31" eb="33">
      <t>ハンダン</t>
    </rPh>
    <rPh sb="52" eb="54">
      <t>ケンセツ</t>
    </rPh>
    <rPh sb="54" eb="56">
      <t>トウシ</t>
    </rPh>
    <rPh sb="59" eb="61">
      <t>タガク</t>
    </rPh>
    <rPh sb="62" eb="65">
      <t>キギョウサイ</t>
    </rPh>
    <rPh sb="65" eb="67">
      <t>ザンダカ</t>
    </rPh>
    <rPh sb="68" eb="69">
      <t>ユウ</t>
    </rPh>
    <rPh sb="76" eb="78">
      <t>コンゴ</t>
    </rPh>
    <rPh sb="79" eb="82">
      <t>ジンコウゲン</t>
    </rPh>
    <rPh sb="85" eb="87">
      <t>キュウスイ</t>
    </rPh>
    <rPh sb="87" eb="89">
      <t>シュウエキ</t>
    </rPh>
    <rPh sb="90" eb="92">
      <t>ゲンショウ</t>
    </rPh>
    <rPh sb="93" eb="95">
      <t>ミコ</t>
    </rPh>
    <rPh sb="123" eb="124">
      <t>イマ</t>
    </rPh>
    <rPh sb="126" eb="128">
      <t>イジョウ</t>
    </rPh>
    <rPh sb="129" eb="131">
      <t>ケイヒ</t>
    </rPh>
    <rPh sb="131" eb="133">
      <t>セツゲン</t>
    </rPh>
    <rPh sb="136" eb="138">
      <t>ジギョウ</t>
    </rPh>
    <rPh sb="138" eb="140">
      <t>ウンエイ</t>
    </rPh>
    <rPh sb="141" eb="144">
      <t>コウリツカ</t>
    </rPh>
    <rPh sb="145" eb="146">
      <t>ハカ</t>
    </rPh>
    <rPh sb="147" eb="14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</si>
</sst>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0.85</c:v>
                </c:pt>
                <c:pt idx="1">
                  <c:v>1.1399999999999999</c:v>
                </c:pt>
                <c:pt idx="2">
                  <c:v>0.64</c:v>
                </c:pt>
                <c:pt idx="3">
                  <c:v>1.33</c:v>
                </c:pt>
                <c:pt idx="4">
                  <c:v>1.27</c:v>
                </c:pt>
              </c:numCache>
            </c:numRef>
          </c:val>
        </c:ser>
        <c:dLbls>
          <c:showLegendKey val="0"/>
          <c:showVal val="0"/>
          <c:showCatName val="0"/>
          <c:showSerName val="0"/>
          <c:showPercent val="0"/>
          <c:showBubbleSize val="0"/>
        </c:dLbls>
        <c:gapWidth val="150"/>
        <c:axId val="170052608"/>
        <c:axId val="16280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0.72</c:v>
                </c:pt>
                <c:pt idx="1">
                  <c:v>0.8</c:v>
                </c:pt>
                <c:pt idx="2">
                  <c:v>0.74</c:v>
                </c:pt>
                <c:pt idx="3">
                  <c:v>0.76</c:v>
                </c:pt>
                <c:pt idx="4">
                  <c:v>0.69</c:v>
                </c:pt>
              </c:numCache>
            </c:numRef>
          </c:val>
          <c:smooth val="0"/>
        </c:ser>
        <c:dLbls>
          <c:showLegendKey val="0"/>
          <c:showVal val="0"/>
          <c:showCatName val="0"/>
          <c:showSerName val="0"/>
          <c:showPercent val="0"/>
          <c:showBubbleSize val="0"/>
        </c:dLbls>
        <c:marker val="1"/>
        <c:smooth val="0"/>
        <c:axId val="170052608"/>
        <c:axId val="162800384"/>
      </c:lineChart>
      <c:dateAx>
        <c:axId val="170052608"/>
        <c:scaling>
          <c:orientation val="minMax"/>
        </c:scaling>
        <c:delete val="1"/>
        <c:axPos val="b"/>
        <c:numFmt formatCode="ge" sourceLinked="1"/>
        <c:majorTickMark val="none"/>
        <c:minorTickMark val="none"/>
        <c:tickLblPos val="none"/>
        <c:crossAx val="162800384"/>
        <c:crosses val="autoZero"/>
        <c:auto val="1"/>
        <c:lblOffset val="100"/>
        <c:baseTimeUnit val="years"/>
      </c:dateAx>
      <c:valAx>
        <c:axId val="16280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05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51.97</c:v>
                </c:pt>
                <c:pt idx="1">
                  <c:v>52.77</c:v>
                </c:pt>
                <c:pt idx="2">
                  <c:v>53.22</c:v>
                </c:pt>
                <c:pt idx="3">
                  <c:v>51.51</c:v>
                </c:pt>
                <c:pt idx="4">
                  <c:v>50.48</c:v>
                </c:pt>
              </c:numCache>
            </c:numRef>
          </c:val>
        </c:ser>
        <c:dLbls>
          <c:showLegendKey val="0"/>
          <c:showVal val="0"/>
          <c:showCatName val="0"/>
          <c:showSerName val="0"/>
          <c:showPercent val="0"/>
          <c:showBubbleSize val="0"/>
        </c:dLbls>
        <c:gapWidth val="150"/>
        <c:axId val="173558016"/>
        <c:axId val="17357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65.510000000000005</c:v>
                </c:pt>
                <c:pt idx="1">
                  <c:v>64.66</c:v>
                </c:pt>
                <c:pt idx="2">
                  <c:v>64.09</c:v>
                </c:pt>
                <c:pt idx="3">
                  <c:v>63.91</c:v>
                </c:pt>
                <c:pt idx="4">
                  <c:v>63.25</c:v>
                </c:pt>
              </c:numCache>
            </c:numRef>
          </c:val>
          <c:smooth val="0"/>
        </c:ser>
        <c:dLbls>
          <c:showLegendKey val="0"/>
          <c:showVal val="0"/>
          <c:showCatName val="0"/>
          <c:showSerName val="0"/>
          <c:showPercent val="0"/>
          <c:showBubbleSize val="0"/>
        </c:dLbls>
        <c:marker val="1"/>
        <c:smooth val="0"/>
        <c:axId val="173558016"/>
        <c:axId val="173572096"/>
      </c:lineChart>
      <c:dateAx>
        <c:axId val="173558016"/>
        <c:scaling>
          <c:orientation val="minMax"/>
        </c:scaling>
        <c:delete val="1"/>
        <c:axPos val="b"/>
        <c:numFmt formatCode="ge" sourceLinked="1"/>
        <c:majorTickMark val="none"/>
        <c:minorTickMark val="none"/>
        <c:tickLblPos val="none"/>
        <c:crossAx val="173572096"/>
        <c:crosses val="autoZero"/>
        <c:auto val="1"/>
        <c:lblOffset val="100"/>
        <c:baseTimeUnit val="years"/>
      </c:dateAx>
      <c:valAx>
        <c:axId val="17357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55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90.1</c:v>
                </c:pt>
                <c:pt idx="1">
                  <c:v>89.33</c:v>
                </c:pt>
                <c:pt idx="2">
                  <c:v>89.43</c:v>
                </c:pt>
                <c:pt idx="3">
                  <c:v>91.33</c:v>
                </c:pt>
                <c:pt idx="4">
                  <c:v>92.29</c:v>
                </c:pt>
              </c:numCache>
            </c:numRef>
          </c:val>
        </c:ser>
        <c:dLbls>
          <c:showLegendKey val="0"/>
          <c:showVal val="0"/>
          <c:showCatName val="0"/>
          <c:showSerName val="0"/>
          <c:showPercent val="0"/>
          <c:showBubbleSize val="0"/>
        </c:dLbls>
        <c:gapWidth val="150"/>
        <c:axId val="173603456"/>
        <c:axId val="17362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91.27</c:v>
                </c:pt>
                <c:pt idx="1">
                  <c:v>90.63</c:v>
                </c:pt>
                <c:pt idx="2">
                  <c:v>91.19</c:v>
                </c:pt>
                <c:pt idx="3">
                  <c:v>91.45</c:v>
                </c:pt>
                <c:pt idx="4">
                  <c:v>91.07</c:v>
                </c:pt>
              </c:numCache>
            </c:numRef>
          </c:val>
          <c:smooth val="0"/>
        </c:ser>
        <c:dLbls>
          <c:showLegendKey val="0"/>
          <c:showVal val="0"/>
          <c:showCatName val="0"/>
          <c:showSerName val="0"/>
          <c:showPercent val="0"/>
          <c:showBubbleSize val="0"/>
        </c:dLbls>
        <c:marker val="1"/>
        <c:smooth val="0"/>
        <c:axId val="173603456"/>
        <c:axId val="173625728"/>
      </c:lineChart>
      <c:dateAx>
        <c:axId val="173603456"/>
        <c:scaling>
          <c:orientation val="minMax"/>
        </c:scaling>
        <c:delete val="1"/>
        <c:axPos val="b"/>
        <c:numFmt formatCode="ge" sourceLinked="1"/>
        <c:majorTickMark val="none"/>
        <c:minorTickMark val="none"/>
        <c:tickLblPos val="none"/>
        <c:crossAx val="173625728"/>
        <c:crosses val="autoZero"/>
        <c:auto val="1"/>
        <c:lblOffset val="100"/>
        <c:baseTimeUnit val="years"/>
      </c:dateAx>
      <c:valAx>
        <c:axId val="17362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6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8"/>
          <c:y val="0.15806945669028502"/>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112.53</c:v>
                </c:pt>
                <c:pt idx="1">
                  <c:v>113.22</c:v>
                </c:pt>
                <c:pt idx="2">
                  <c:v>114.71</c:v>
                </c:pt>
                <c:pt idx="3">
                  <c:v>107.01</c:v>
                </c:pt>
                <c:pt idx="4">
                  <c:v>125.73</c:v>
                </c:pt>
              </c:numCache>
            </c:numRef>
          </c:val>
        </c:ser>
        <c:dLbls>
          <c:showLegendKey val="0"/>
          <c:showVal val="0"/>
          <c:showCatName val="0"/>
          <c:showSerName val="0"/>
          <c:showPercent val="0"/>
          <c:showBubbleSize val="0"/>
        </c:dLbls>
        <c:gapWidth val="150"/>
        <c:axId val="162831360"/>
        <c:axId val="16284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109.92</c:v>
                </c:pt>
                <c:pt idx="1">
                  <c:v>107.75</c:v>
                </c:pt>
                <c:pt idx="2">
                  <c:v>107.94</c:v>
                </c:pt>
                <c:pt idx="3">
                  <c:v>108.98</c:v>
                </c:pt>
                <c:pt idx="4">
                  <c:v>114.44</c:v>
                </c:pt>
              </c:numCache>
            </c:numRef>
          </c:val>
          <c:smooth val="0"/>
        </c:ser>
        <c:dLbls>
          <c:showLegendKey val="0"/>
          <c:showVal val="0"/>
          <c:showCatName val="0"/>
          <c:showSerName val="0"/>
          <c:showPercent val="0"/>
          <c:showBubbleSize val="0"/>
        </c:dLbls>
        <c:marker val="1"/>
        <c:smooth val="0"/>
        <c:axId val="162831360"/>
        <c:axId val="162849536"/>
      </c:lineChart>
      <c:dateAx>
        <c:axId val="162831360"/>
        <c:scaling>
          <c:orientation val="minMax"/>
        </c:scaling>
        <c:delete val="1"/>
        <c:axPos val="b"/>
        <c:numFmt formatCode="ge" sourceLinked="1"/>
        <c:majorTickMark val="none"/>
        <c:minorTickMark val="none"/>
        <c:tickLblPos val="none"/>
        <c:crossAx val="162849536"/>
        <c:crosses val="autoZero"/>
        <c:auto val="1"/>
        <c:lblOffset val="100"/>
        <c:baseTimeUnit val="years"/>
      </c:dateAx>
      <c:valAx>
        <c:axId val="1628495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6283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32" l="0.70000000000000062" r="0.70000000000000062" t="0.7500000000000123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41.6</c:v>
                </c:pt>
                <c:pt idx="1">
                  <c:v>42.45</c:v>
                </c:pt>
                <c:pt idx="2">
                  <c:v>43.65</c:v>
                </c:pt>
                <c:pt idx="3">
                  <c:v>43.97</c:v>
                </c:pt>
                <c:pt idx="4">
                  <c:v>46.2</c:v>
                </c:pt>
              </c:numCache>
            </c:numRef>
          </c:val>
        </c:ser>
        <c:dLbls>
          <c:showLegendKey val="0"/>
          <c:showVal val="0"/>
          <c:showCatName val="0"/>
          <c:showSerName val="0"/>
          <c:showPercent val="0"/>
          <c:showBubbleSize val="0"/>
        </c:dLbls>
        <c:gapWidth val="150"/>
        <c:axId val="170081664"/>
        <c:axId val="17010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42.32</c:v>
                </c:pt>
                <c:pt idx="1">
                  <c:v>43.4</c:v>
                </c:pt>
                <c:pt idx="2">
                  <c:v>44.41</c:v>
                </c:pt>
                <c:pt idx="3">
                  <c:v>45.38</c:v>
                </c:pt>
                <c:pt idx="4">
                  <c:v>47.7</c:v>
                </c:pt>
              </c:numCache>
            </c:numRef>
          </c:val>
          <c:smooth val="0"/>
        </c:ser>
        <c:dLbls>
          <c:showLegendKey val="0"/>
          <c:showVal val="0"/>
          <c:showCatName val="0"/>
          <c:showSerName val="0"/>
          <c:showPercent val="0"/>
          <c:showBubbleSize val="0"/>
        </c:dLbls>
        <c:marker val="1"/>
        <c:smooth val="0"/>
        <c:axId val="170081664"/>
        <c:axId val="170103936"/>
      </c:lineChart>
      <c:dateAx>
        <c:axId val="170081664"/>
        <c:scaling>
          <c:orientation val="minMax"/>
        </c:scaling>
        <c:delete val="1"/>
        <c:axPos val="b"/>
        <c:numFmt formatCode="ge" sourceLinked="1"/>
        <c:majorTickMark val="none"/>
        <c:minorTickMark val="none"/>
        <c:tickLblPos val="none"/>
        <c:crossAx val="170103936"/>
        <c:crosses val="autoZero"/>
        <c:auto val="1"/>
        <c:lblOffset val="100"/>
        <c:baseTimeUnit val="years"/>
      </c:dateAx>
      <c:valAx>
        <c:axId val="17010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08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2.2000000000000002</c:v>
                </c:pt>
                <c:pt idx="1">
                  <c:v>2.1800000000000002</c:v>
                </c:pt>
                <c:pt idx="2">
                  <c:v>1.98</c:v>
                </c:pt>
                <c:pt idx="3">
                  <c:v>2.04</c:v>
                </c:pt>
                <c:pt idx="4">
                  <c:v>2.67</c:v>
                </c:pt>
              </c:numCache>
            </c:numRef>
          </c:val>
        </c:ser>
        <c:dLbls>
          <c:showLegendKey val="0"/>
          <c:showVal val="0"/>
          <c:showCatName val="0"/>
          <c:showSerName val="0"/>
          <c:showPercent val="0"/>
          <c:showBubbleSize val="0"/>
        </c:dLbls>
        <c:gapWidth val="150"/>
        <c:axId val="170127360"/>
        <c:axId val="17012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10.07</c:v>
                </c:pt>
                <c:pt idx="1">
                  <c:v>10.94</c:v>
                </c:pt>
                <c:pt idx="2">
                  <c:v>12.28</c:v>
                </c:pt>
                <c:pt idx="3">
                  <c:v>13.33</c:v>
                </c:pt>
                <c:pt idx="4">
                  <c:v>14.54</c:v>
                </c:pt>
              </c:numCache>
            </c:numRef>
          </c:val>
          <c:smooth val="0"/>
        </c:ser>
        <c:dLbls>
          <c:showLegendKey val="0"/>
          <c:showVal val="0"/>
          <c:showCatName val="0"/>
          <c:showSerName val="0"/>
          <c:showPercent val="0"/>
          <c:showBubbleSize val="0"/>
        </c:dLbls>
        <c:marker val="1"/>
        <c:smooth val="0"/>
        <c:axId val="170127360"/>
        <c:axId val="170128896"/>
      </c:lineChart>
      <c:dateAx>
        <c:axId val="170127360"/>
        <c:scaling>
          <c:orientation val="minMax"/>
        </c:scaling>
        <c:delete val="1"/>
        <c:axPos val="b"/>
        <c:numFmt formatCode="ge" sourceLinked="1"/>
        <c:majorTickMark val="none"/>
        <c:minorTickMark val="none"/>
        <c:tickLblPos val="none"/>
        <c:crossAx val="170128896"/>
        <c:crosses val="autoZero"/>
        <c:auto val="1"/>
        <c:lblOffset val="100"/>
        <c:baseTimeUnit val="years"/>
      </c:dateAx>
      <c:valAx>
        <c:axId val="17012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12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3265664"/>
        <c:axId val="1732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0.68</c:v>
                </c:pt>
                <c:pt idx="1">
                  <c:v>0.57999999999999996</c:v>
                </c:pt>
                <c:pt idx="2">
                  <c:v>0.45</c:v>
                </c:pt>
                <c:pt idx="3">
                  <c:v>0.34</c:v>
                </c:pt>
                <c:pt idx="4" formatCode="#,##0.00;&quot;△&quot;#,##0.00">
                  <c:v>0</c:v>
                </c:pt>
              </c:numCache>
            </c:numRef>
          </c:val>
          <c:smooth val="0"/>
        </c:ser>
        <c:dLbls>
          <c:showLegendKey val="0"/>
          <c:showVal val="0"/>
          <c:showCatName val="0"/>
          <c:showSerName val="0"/>
          <c:showPercent val="0"/>
          <c:showBubbleSize val="0"/>
        </c:dLbls>
        <c:marker val="1"/>
        <c:smooth val="0"/>
        <c:axId val="173265664"/>
        <c:axId val="173267200"/>
      </c:lineChart>
      <c:dateAx>
        <c:axId val="173265664"/>
        <c:scaling>
          <c:orientation val="minMax"/>
        </c:scaling>
        <c:delete val="1"/>
        <c:axPos val="b"/>
        <c:numFmt formatCode="ge" sourceLinked="1"/>
        <c:majorTickMark val="none"/>
        <c:minorTickMark val="none"/>
        <c:tickLblPos val="none"/>
        <c:crossAx val="173267200"/>
        <c:crosses val="autoZero"/>
        <c:auto val="1"/>
        <c:lblOffset val="100"/>
        <c:baseTimeUnit val="years"/>
      </c:dateAx>
      <c:valAx>
        <c:axId val="1732672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326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1036.57</c:v>
                </c:pt>
                <c:pt idx="1">
                  <c:v>464.64</c:v>
                </c:pt>
                <c:pt idx="2">
                  <c:v>533.35</c:v>
                </c:pt>
                <c:pt idx="3">
                  <c:v>657.66</c:v>
                </c:pt>
                <c:pt idx="4">
                  <c:v>322.48</c:v>
                </c:pt>
              </c:numCache>
            </c:numRef>
          </c:val>
        </c:ser>
        <c:dLbls>
          <c:showLegendKey val="0"/>
          <c:showVal val="0"/>
          <c:showCatName val="0"/>
          <c:showSerName val="0"/>
          <c:showPercent val="0"/>
          <c:showBubbleSize val="0"/>
        </c:dLbls>
        <c:gapWidth val="150"/>
        <c:axId val="173315584"/>
        <c:axId val="17331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485.84</c:v>
                </c:pt>
                <c:pt idx="1">
                  <c:v>487.15</c:v>
                </c:pt>
                <c:pt idx="2">
                  <c:v>475.07</c:v>
                </c:pt>
                <c:pt idx="3">
                  <c:v>473.46</c:v>
                </c:pt>
                <c:pt idx="4">
                  <c:v>240.81</c:v>
                </c:pt>
              </c:numCache>
            </c:numRef>
          </c:val>
          <c:smooth val="0"/>
        </c:ser>
        <c:dLbls>
          <c:showLegendKey val="0"/>
          <c:showVal val="0"/>
          <c:showCatName val="0"/>
          <c:showSerName val="0"/>
          <c:showPercent val="0"/>
          <c:showBubbleSize val="0"/>
        </c:dLbls>
        <c:marker val="1"/>
        <c:smooth val="0"/>
        <c:axId val="173315584"/>
        <c:axId val="173317120"/>
      </c:lineChart>
      <c:dateAx>
        <c:axId val="173315584"/>
        <c:scaling>
          <c:orientation val="minMax"/>
        </c:scaling>
        <c:delete val="1"/>
        <c:axPos val="b"/>
        <c:numFmt formatCode="ge" sourceLinked="1"/>
        <c:majorTickMark val="none"/>
        <c:minorTickMark val="none"/>
        <c:tickLblPos val="none"/>
        <c:crossAx val="173317120"/>
        <c:crosses val="autoZero"/>
        <c:auto val="1"/>
        <c:lblOffset val="100"/>
        <c:baseTimeUnit val="years"/>
      </c:dateAx>
      <c:valAx>
        <c:axId val="1733171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331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416.99</c:v>
                </c:pt>
                <c:pt idx="1">
                  <c:v>420.65</c:v>
                </c:pt>
                <c:pt idx="2">
                  <c:v>404.62</c:v>
                </c:pt>
                <c:pt idx="3">
                  <c:v>408.11</c:v>
                </c:pt>
                <c:pt idx="4">
                  <c:v>405.08</c:v>
                </c:pt>
              </c:numCache>
            </c:numRef>
          </c:val>
        </c:ser>
        <c:dLbls>
          <c:showLegendKey val="0"/>
          <c:showVal val="0"/>
          <c:showCatName val="0"/>
          <c:showSerName val="0"/>
          <c:showPercent val="0"/>
          <c:showBubbleSize val="0"/>
        </c:dLbls>
        <c:gapWidth val="150"/>
        <c:axId val="173422464"/>
        <c:axId val="17342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306.12</c:v>
                </c:pt>
                <c:pt idx="1">
                  <c:v>304.97000000000003</c:v>
                </c:pt>
                <c:pt idx="2">
                  <c:v>296.5</c:v>
                </c:pt>
                <c:pt idx="3">
                  <c:v>285.77</c:v>
                </c:pt>
                <c:pt idx="4">
                  <c:v>283.10000000000002</c:v>
                </c:pt>
              </c:numCache>
            </c:numRef>
          </c:val>
          <c:smooth val="0"/>
        </c:ser>
        <c:dLbls>
          <c:showLegendKey val="0"/>
          <c:showVal val="0"/>
          <c:showCatName val="0"/>
          <c:showSerName val="0"/>
          <c:showPercent val="0"/>
          <c:showBubbleSize val="0"/>
        </c:dLbls>
        <c:marker val="1"/>
        <c:smooth val="0"/>
        <c:axId val="173422464"/>
        <c:axId val="173424000"/>
      </c:lineChart>
      <c:dateAx>
        <c:axId val="173422464"/>
        <c:scaling>
          <c:orientation val="minMax"/>
        </c:scaling>
        <c:delete val="1"/>
        <c:axPos val="b"/>
        <c:numFmt formatCode="ge" sourceLinked="1"/>
        <c:majorTickMark val="none"/>
        <c:minorTickMark val="none"/>
        <c:tickLblPos val="none"/>
        <c:crossAx val="173424000"/>
        <c:crosses val="autoZero"/>
        <c:auto val="1"/>
        <c:lblOffset val="100"/>
        <c:baseTimeUnit val="years"/>
      </c:dateAx>
      <c:valAx>
        <c:axId val="1734240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7342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111.02</c:v>
                </c:pt>
                <c:pt idx="1">
                  <c:v>111.4</c:v>
                </c:pt>
                <c:pt idx="2">
                  <c:v>112.08</c:v>
                </c:pt>
                <c:pt idx="3">
                  <c:v>104.91</c:v>
                </c:pt>
                <c:pt idx="4">
                  <c:v>126.26</c:v>
                </c:pt>
              </c:numCache>
            </c:numRef>
          </c:val>
        </c:ser>
        <c:dLbls>
          <c:showLegendKey val="0"/>
          <c:showVal val="0"/>
          <c:showCatName val="0"/>
          <c:showSerName val="0"/>
          <c:showPercent val="0"/>
          <c:showBubbleSize val="0"/>
        </c:dLbls>
        <c:gapWidth val="150"/>
        <c:axId val="173475712"/>
        <c:axId val="17347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102.8</c:v>
                </c:pt>
                <c:pt idx="1">
                  <c:v>100.35</c:v>
                </c:pt>
                <c:pt idx="2">
                  <c:v>100.42</c:v>
                </c:pt>
                <c:pt idx="3">
                  <c:v>100.77</c:v>
                </c:pt>
                <c:pt idx="4">
                  <c:v>107.74</c:v>
                </c:pt>
              </c:numCache>
            </c:numRef>
          </c:val>
          <c:smooth val="0"/>
        </c:ser>
        <c:dLbls>
          <c:showLegendKey val="0"/>
          <c:showVal val="0"/>
          <c:showCatName val="0"/>
          <c:showSerName val="0"/>
          <c:showPercent val="0"/>
          <c:showBubbleSize val="0"/>
        </c:dLbls>
        <c:marker val="1"/>
        <c:smooth val="0"/>
        <c:axId val="173475712"/>
        <c:axId val="173477248"/>
      </c:lineChart>
      <c:dateAx>
        <c:axId val="173475712"/>
        <c:scaling>
          <c:orientation val="minMax"/>
        </c:scaling>
        <c:delete val="1"/>
        <c:axPos val="b"/>
        <c:numFmt formatCode="ge" sourceLinked="1"/>
        <c:majorTickMark val="none"/>
        <c:minorTickMark val="none"/>
        <c:tickLblPos val="none"/>
        <c:crossAx val="173477248"/>
        <c:crosses val="autoZero"/>
        <c:auto val="1"/>
        <c:lblOffset val="100"/>
        <c:baseTimeUnit val="years"/>
      </c:dateAx>
      <c:valAx>
        <c:axId val="17347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47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2"/>
          <c:y val="0.1580694566902851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169.55</c:v>
                </c:pt>
                <c:pt idx="1">
                  <c:v>168.96</c:v>
                </c:pt>
                <c:pt idx="2">
                  <c:v>168.41</c:v>
                </c:pt>
                <c:pt idx="3">
                  <c:v>180.5</c:v>
                </c:pt>
                <c:pt idx="4">
                  <c:v>150.19</c:v>
                </c:pt>
              </c:numCache>
            </c:numRef>
          </c:val>
        </c:ser>
        <c:dLbls>
          <c:showLegendKey val="0"/>
          <c:showVal val="0"/>
          <c:showCatName val="0"/>
          <c:showSerName val="0"/>
          <c:showPercent val="0"/>
          <c:showBubbleSize val="0"/>
        </c:dLbls>
        <c:gapWidth val="150"/>
        <c:axId val="173508480"/>
        <c:axId val="173510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164.81</c:v>
                </c:pt>
                <c:pt idx="1">
                  <c:v>166.95</c:v>
                </c:pt>
                <c:pt idx="2">
                  <c:v>166.61</c:v>
                </c:pt>
                <c:pt idx="3">
                  <c:v>165.74</c:v>
                </c:pt>
                <c:pt idx="4">
                  <c:v>154.33000000000001</c:v>
                </c:pt>
              </c:numCache>
            </c:numRef>
          </c:val>
          <c:smooth val="0"/>
        </c:ser>
        <c:dLbls>
          <c:showLegendKey val="0"/>
          <c:showVal val="0"/>
          <c:showCatName val="0"/>
          <c:showSerName val="0"/>
          <c:showPercent val="0"/>
          <c:showBubbleSize val="0"/>
        </c:dLbls>
        <c:marker val="1"/>
        <c:smooth val="0"/>
        <c:axId val="173508480"/>
        <c:axId val="173510016"/>
      </c:lineChart>
      <c:dateAx>
        <c:axId val="173508480"/>
        <c:scaling>
          <c:orientation val="minMax"/>
        </c:scaling>
        <c:delete val="1"/>
        <c:axPos val="b"/>
        <c:numFmt formatCode="ge" sourceLinked="1"/>
        <c:majorTickMark val="none"/>
        <c:minorTickMark val="none"/>
        <c:tickLblPos val="none"/>
        <c:crossAx val="173510016"/>
        <c:crosses val="autoZero"/>
        <c:auto val="1"/>
        <c:lblOffset val="100"/>
        <c:baseTimeUnit val="years"/>
      </c:dateAx>
      <c:valAx>
        <c:axId val="17351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350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55" l="0.70000000000000062" r="0.70000000000000062" t="0.7500000000000125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秋田市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A1</v>
      </c>
      <c r="AA8" s="53"/>
      <c r="AB8" s="53"/>
      <c r="AC8" s="53"/>
      <c r="AD8" s="53"/>
      <c r="AE8" s="53"/>
      <c r="AF8" s="53"/>
      <c r="AG8" s="54"/>
      <c r="AH8" s="3"/>
      <c r="AI8" s="55">
        <f>データ!Q6</f>
        <v>319084</v>
      </c>
      <c r="AJ8" s="56"/>
      <c r="AK8" s="56"/>
      <c r="AL8" s="56"/>
      <c r="AM8" s="56"/>
      <c r="AN8" s="56"/>
      <c r="AO8" s="56"/>
      <c r="AP8" s="57"/>
      <c r="AQ8" s="47">
        <f>データ!R6</f>
        <v>906.09</v>
      </c>
      <c r="AR8" s="47"/>
      <c r="AS8" s="47"/>
      <c r="AT8" s="47"/>
      <c r="AU8" s="47"/>
      <c r="AV8" s="47"/>
      <c r="AW8" s="47"/>
      <c r="AX8" s="47"/>
      <c r="AY8" s="47">
        <f>データ!S6</f>
        <v>352.15</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58.76</v>
      </c>
      <c r="K10" s="47"/>
      <c r="L10" s="47"/>
      <c r="M10" s="47"/>
      <c r="N10" s="47"/>
      <c r="O10" s="47"/>
      <c r="P10" s="47"/>
      <c r="Q10" s="47"/>
      <c r="R10" s="47">
        <f>データ!O6</f>
        <v>99.29</v>
      </c>
      <c r="S10" s="47"/>
      <c r="T10" s="47"/>
      <c r="U10" s="47"/>
      <c r="V10" s="47"/>
      <c r="W10" s="47"/>
      <c r="X10" s="47"/>
      <c r="Y10" s="47"/>
      <c r="Z10" s="78">
        <f>データ!P6</f>
        <v>2808</v>
      </c>
      <c r="AA10" s="78"/>
      <c r="AB10" s="78"/>
      <c r="AC10" s="78"/>
      <c r="AD10" s="78"/>
      <c r="AE10" s="78"/>
      <c r="AF10" s="78"/>
      <c r="AG10" s="78"/>
      <c r="AH10" s="2"/>
      <c r="AI10" s="78">
        <f>データ!T6</f>
        <v>315402</v>
      </c>
      <c r="AJ10" s="78"/>
      <c r="AK10" s="78"/>
      <c r="AL10" s="78"/>
      <c r="AM10" s="78"/>
      <c r="AN10" s="78"/>
      <c r="AO10" s="78"/>
      <c r="AP10" s="78"/>
      <c r="AQ10" s="47">
        <f>データ!U6</f>
        <v>293.12</v>
      </c>
      <c r="AR10" s="47"/>
      <c r="AS10" s="47"/>
      <c r="AT10" s="47"/>
      <c r="AU10" s="47"/>
      <c r="AV10" s="47"/>
      <c r="AW10" s="47"/>
      <c r="AX10" s="47"/>
      <c r="AY10" s="47">
        <f>データ!V6</f>
        <v>1076.02</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52019</v>
      </c>
      <c r="D6" s="31">
        <f t="shared" si="3"/>
        <v>46</v>
      </c>
      <c r="E6" s="31">
        <f t="shared" si="3"/>
        <v>1</v>
      </c>
      <c r="F6" s="31">
        <f t="shared" si="3"/>
        <v>0</v>
      </c>
      <c r="G6" s="31">
        <f t="shared" si="3"/>
        <v>1</v>
      </c>
      <c r="H6" s="31" t="str">
        <f t="shared" si="3"/>
        <v>秋田県　秋田市</v>
      </c>
      <c r="I6" s="31" t="str">
        <f t="shared" si="3"/>
        <v>法適用</v>
      </c>
      <c r="J6" s="31" t="str">
        <f t="shared" si="3"/>
        <v>水道事業</v>
      </c>
      <c r="K6" s="31" t="str">
        <f t="shared" si="3"/>
        <v>末端給水事業</v>
      </c>
      <c r="L6" s="31" t="str">
        <f t="shared" si="3"/>
        <v>A1</v>
      </c>
      <c r="M6" s="32" t="str">
        <f t="shared" si="3"/>
        <v>-</v>
      </c>
      <c r="N6" s="32">
        <f t="shared" si="3"/>
        <v>58.76</v>
      </c>
      <c r="O6" s="32">
        <f t="shared" si="3"/>
        <v>99.29</v>
      </c>
      <c r="P6" s="32">
        <f t="shared" si="3"/>
        <v>2808</v>
      </c>
      <c r="Q6" s="32">
        <f t="shared" si="3"/>
        <v>319084</v>
      </c>
      <c r="R6" s="32">
        <f t="shared" si="3"/>
        <v>906.09</v>
      </c>
      <c r="S6" s="32">
        <f t="shared" si="3"/>
        <v>352.15</v>
      </c>
      <c r="T6" s="32">
        <f t="shared" si="3"/>
        <v>315402</v>
      </c>
      <c r="U6" s="32">
        <f t="shared" si="3"/>
        <v>293.12</v>
      </c>
      <c r="V6" s="32">
        <f t="shared" si="3"/>
        <v>1076.02</v>
      </c>
      <c r="W6" s="33">
        <f>IF(W7="",NA(),W7)</f>
        <v>112.53</v>
      </c>
      <c r="X6" s="33">
        <f t="shared" ref="X6:AF6" si="4">IF(X7="",NA(),X7)</f>
        <v>113.22</v>
      </c>
      <c r="Y6" s="33">
        <f t="shared" si="4"/>
        <v>114.71</v>
      </c>
      <c r="Z6" s="33">
        <f t="shared" si="4"/>
        <v>107.01</v>
      </c>
      <c r="AA6" s="33">
        <f t="shared" si="4"/>
        <v>125.73</v>
      </c>
      <c r="AB6" s="33">
        <f t="shared" si="4"/>
        <v>109.92</v>
      </c>
      <c r="AC6" s="33">
        <f t="shared" si="4"/>
        <v>107.75</v>
      </c>
      <c r="AD6" s="33">
        <f t="shared" si="4"/>
        <v>107.94</v>
      </c>
      <c r="AE6" s="33">
        <f t="shared" si="4"/>
        <v>108.98</v>
      </c>
      <c r="AF6" s="33">
        <f t="shared" si="4"/>
        <v>114.44</v>
      </c>
      <c r="AG6" s="32" t="str">
        <f>IF(AG7="","",IF(AG7="-","【-】","【"&amp;SUBSTITUTE(TEXT(AG7,"#,##0.00"),"-","△")&amp;"】"))</f>
        <v>【113.03】</v>
      </c>
      <c r="AH6" s="32">
        <f>IF(AH7="",NA(),AH7)</f>
        <v>0</v>
      </c>
      <c r="AI6" s="32">
        <f t="shared" ref="AI6:AQ6" si="5">IF(AI7="",NA(),AI7)</f>
        <v>0</v>
      </c>
      <c r="AJ6" s="32">
        <f t="shared" si="5"/>
        <v>0</v>
      </c>
      <c r="AK6" s="32">
        <f t="shared" si="5"/>
        <v>0</v>
      </c>
      <c r="AL6" s="32">
        <f t="shared" si="5"/>
        <v>0</v>
      </c>
      <c r="AM6" s="33">
        <f t="shared" si="5"/>
        <v>0.68</v>
      </c>
      <c r="AN6" s="33">
        <f t="shared" si="5"/>
        <v>0.57999999999999996</v>
      </c>
      <c r="AO6" s="33">
        <f t="shared" si="5"/>
        <v>0.45</v>
      </c>
      <c r="AP6" s="33">
        <f t="shared" si="5"/>
        <v>0.34</v>
      </c>
      <c r="AQ6" s="32">
        <f t="shared" si="5"/>
        <v>0</v>
      </c>
      <c r="AR6" s="32" t="str">
        <f>IF(AR7="","",IF(AR7="-","【-】","【"&amp;SUBSTITUTE(TEXT(AR7,"#,##0.00"),"-","△")&amp;"】"))</f>
        <v>【0.81】</v>
      </c>
      <c r="AS6" s="33">
        <f>IF(AS7="",NA(),AS7)</f>
        <v>1036.57</v>
      </c>
      <c r="AT6" s="33">
        <f t="shared" ref="AT6:BB6" si="6">IF(AT7="",NA(),AT7)</f>
        <v>464.64</v>
      </c>
      <c r="AU6" s="33">
        <f t="shared" si="6"/>
        <v>533.35</v>
      </c>
      <c r="AV6" s="33">
        <f t="shared" si="6"/>
        <v>657.66</v>
      </c>
      <c r="AW6" s="33">
        <f t="shared" si="6"/>
        <v>322.48</v>
      </c>
      <c r="AX6" s="33">
        <f t="shared" si="6"/>
        <v>485.84</v>
      </c>
      <c r="AY6" s="33">
        <f t="shared" si="6"/>
        <v>487.15</v>
      </c>
      <c r="AZ6" s="33">
        <f t="shared" si="6"/>
        <v>475.07</v>
      </c>
      <c r="BA6" s="33">
        <f t="shared" si="6"/>
        <v>473.46</v>
      </c>
      <c r="BB6" s="33">
        <f t="shared" si="6"/>
        <v>240.81</v>
      </c>
      <c r="BC6" s="32" t="str">
        <f>IF(BC7="","",IF(BC7="-","【-】","【"&amp;SUBSTITUTE(TEXT(BC7,"#,##0.00"),"-","△")&amp;"】"))</f>
        <v>【264.16】</v>
      </c>
      <c r="BD6" s="33">
        <f>IF(BD7="",NA(),BD7)</f>
        <v>416.99</v>
      </c>
      <c r="BE6" s="33">
        <f t="shared" ref="BE6:BM6" si="7">IF(BE7="",NA(),BE7)</f>
        <v>420.65</v>
      </c>
      <c r="BF6" s="33">
        <f t="shared" si="7"/>
        <v>404.62</v>
      </c>
      <c r="BG6" s="33">
        <f t="shared" si="7"/>
        <v>408.11</v>
      </c>
      <c r="BH6" s="33">
        <f t="shared" si="7"/>
        <v>405.08</v>
      </c>
      <c r="BI6" s="33">
        <f t="shared" si="7"/>
        <v>306.12</v>
      </c>
      <c r="BJ6" s="33">
        <f t="shared" si="7"/>
        <v>304.97000000000003</v>
      </c>
      <c r="BK6" s="33">
        <f t="shared" si="7"/>
        <v>296.5</v>
      </c>
      <c r="BL6" s="33">
        <f t="shared" si="7"/>
        <v>285.77</v>
      </c>
      <c r="BM6" s="33">
        <f t="shared" si="7"/>
        <v>283.10000000000002</v>
      </c>
      <c r="BN6" s="32" t="str">
        <f>IF(BN7="","",IF(BN7="-","【-】","【"&amp;SUBSTITUTE(TEXT(BN7,"#,##0.00"),"-","△")&amp;"】"))</f>
        <v>【283.72】</v>
      </c>
      <c r="BO6" s="33">
        <f>IF(BO7="",NA(),BO7)</f>
        <v>111.02</v>
      </c>
      <c r="BP6" s="33">
        <f t="shared" ref="BP6:BX6" si="8">IF(BP7="",NA(),BP7)</f>
        <v>111.4</v>
      </c>
      <c r="BQ6" s="33">
        <f t="shared" si="8"/>
        <v>112.08</v>
      </c>
      <c r="BR6" s="33">
        <f t="shared" si="8"/>
        <v>104.91</v>
      </c>
      <c r="BS6" s="33">
        <f t="shared" si="8"/>
        <v>126.26</v>
      </c>
      <c r="BT6" s="33">
        <f t="shared" si="8"/>
        <v>102.8</v>
      </c>
      <c r="BU6" s="33">
        <f t="shared" si="8"/>
        <v>100.35</v>
      </c>
      <c r="BV6" s="33">
        <f t="shared" si="8"/>
        <v>100.42</v>
      </c>
      <c r="BW6" s="33">
        <f t="shared" si="8"/>
        <v>100.77</v>
      </c>
      <c r="BX6" s="33">
        <f t="shared" si="8"/>
        <v>107.74</v>
      </c>
      <c r="BY6" s="32" t="str">
        <f>IF(BY7="","",IF(BY7="-","【-】","【"&amp;SUBSTITUTE(TEXT(BY7,"#,##0.00"),"-","△")&amp;"】"))</f>
        <v>【104.60】</v>
      </c>
      <c r="BZ6" s="33">
        <f>IF(BZ7="",NA(),BZ7)</f>
        <v>169.55</v>
      </c>
      <c r="CA6" s="33">
        <f t="shared" ref="CA6:CI6" si="9">IF(CA7="",NA(),CA7)</f>
        <v>168.96</v>
      </c>
      <c r="CB6" s="33">
        <f t="shared" si="9"/>
        <v>168.41</v>
      </c>
      <c r="CC6" s="33">
        <f t="shared" si="9"/>
        <v>180.5</v>
      </c>
      <c r="CD6" s="33">
        <f t="shared" si="9"/>
        <v>150.19</v>
      </c>
      <c r="CE6" s="33">
        <f t="shared" si="9"/>
        <v>164.81</v>
      </c>
      <c r="CF6" s="33">
        <f t="shared" si="9"/>
        <v>166.95</v>
      </c>
      <c r="CG6" s="33">
        <f t="shared" si="9"/>
        <v>166.61</v>
      </c>
      <c r="CH6" s="33">
        <f t="shared" si="9"/>
        <v>165.74</v>
      </c>
      <c r="CI6" s="33">
        <f t="shared" si="9"/>
        <v>154.33000000000001</v>
      </c>
      <c r="CJ6" s="32" t="str">
        <f>IF(CJ7="","",IF(CJ7="-","【-】","【"&amp;SUBSTITUTE(TEXT(CJ7,"#,##0.00"),"-","△")&amp;"】"))</f>
        <v>【164.21】</v>
      </c>
      <c r="CK6" s="33">
        <f>IF(CK7="",NA(),CK7)</f>
        <v>51.97</v>
      </c>
      <c r="CL6" s="33">
        <f t="shared" ref="CL6:CT6" si="10">IF(CL7="",NA(),CL7)</f>
        <v>52.77</v>
      </c>
      <c r="CM6" s="33">
        <f t="shared" si="10"/>
        <v>53.22</v>
      </c>
      <c r="CN6" s="33">
        <f t="shared" si="10"/>
        <v>51.51</v>
      </c>
      <c r="CO6" s="33">
        <f t="shared" si="10"/>
        <v>50.48</v>
      </c>
      <c r="CP6" s="33">
        <f t="shared" si="10"/>
        <v>65.510000000000005</v>
      </c>
      <c r="CQ6" s="33">
        <f t="shared" si="10"/>
        <v>64.66</v>
      </c>
      <c r="CR6" s="33">
        <f t="shared" si="10"/>
        <v>64.09</v>
      </c>
      <c r="CS6" s="33">
        <f t="shared" si="10"/>
        <v>63.91</v>
      </c>
      <c r="CT6" s="33">
        <f t="shared" si="10"/>
        <v>63.25</v>
      </c>
      <c r="CU6" s="32" t="str">
        <f>IF(CU7="","",IF(CU7="-","【-】","【"&amp;SUBSTITUTE(TEXT(CU7,"#,##0.00"),"-","△")&amp;"】"))</f>
        <v>【59.80】</v>
      </c>
      <c r="CV6" s="33">
        <f>IF(CV7="",NA(),CV7)</f>
        <v>90.1</v>
      </c>
      <c r="CW6" s="33">
        <f t="shared" ref="CW6:DE6" si="11">IF(CW7="",NA(),CW7)</f>
        <v>89.33</v>
      </c>
      <c r="CX6" s="33">
        <f t="shared" si="11"/>
        <v>89.43</v>
      </c>
      <c r="CY6" s="33">
        <f t="shared" si="11"/>
        <v>91.33</v>
      </c>
      <c r="CZ6" s="33">
        <f t="shared" si="11"/>
        <v>92.29</v>
      </c>
      <c r="DA6" s="33">
        <f t="shared" si="11"/>
        <v>91.27</v>
      </c>
      <c r="DB6" s="33">
        <f t="shared" si="11"/>
        <v>90.63</v>
      </c>
      <c r="DC6" s="33">
        <f t="shared" si="11"/>
        <v>91.19</v>
      </c>
      <c r="DD6" s="33">
        <f t="shared" si="11"/>
        <v>91.45</v>
      </c>
      <c r="DE6" s="33">
        <f t="shared" si="11"/>
        <v>91.07</v>
      </c>
      <c r="DF6" s="32" t="str">
        <f>IF(DF7="","",IF(DF7="-","【-】","【"&amp;SUBSTITUTE(TEXT(DF7,"#,##0.00"),"-","△")&amp;"】"))</f>
        <v>【89.78】</v>
      </c>
      <c r="DG6" s="33">
        <f>IF(DG7="",NA(),DG7)</f>
        <v>41.6</v>
      </c>
      <c r="DH6" s="33">
        <f t="shared" ref="DH6:DP6" si="12">IF(DH7="",NA(),DH7)</f>
        <v>42.45</v>
      </c>
      <c r="DI6" s="33">
        <f t="shared" si="12"/>
        <v>43.65</v>
      </c>
      <c r="DJ6" s="33">
        <f t="shared" si="12"/>
        <v>43.97</v>
      </c>
      <c r="DK6" s="33">
        <f t="shared" si="12"/>
        <v>46.2</v>
      </c>
      <c r="DL6" s="33">
        <f t="shared" si="12"/>
        <v>42.32</v>
      </c>
      <c r="DM6" s="33">
        <f t="shared" si="12"/>
        <v>43.4</v>
      </c>
      <c r="DN6" s="33">
        <f t="shared" si="12"/>
        <v>44.41</v>
      </c>
      <c r="DO6" s="33">
        <f t="shared" si="12"/>
        <v>45.38</v>
      </c>
      <c r="DP6" s="33">
        <f t="shared" si="12"/>
        <v>47.7</v>
      </c>
      <c r="DQ6" s="32" t="str">
        <f>IF(DQ7="","",IF(DQ7="-","【-】","【"&amp;SUBSTITUTE(TEXT(DQ7,"#,##0.00"),"-","△")&amp;"】"))</f>
        <v>【46.31】</v>
      </c>
      <c r="DR6" s="33">
        <f>IF(DR7="",NA(),DR7)</f>
        <v>2.2000000000000002</v>
      </c>
      <c r="DS6" s="33">
        <f t="shared" ref="DS6:EA6" si="13">IF(DS7="",NA(),DS7)</f>
        <v>2.1800000000000002</v>
      </c>
      <c r="DT6" s="33">
        <f t="shared" si="13"/>
        <v>1.98</v>
      </c>
      <c r="DU6" s="33">
        <f t="shared" si="13"/>
        <v>2.04</v>
      </c>
      <c r="DV6" s="33">
        <f t="shared" si="13"/>
        <v>2.67</v>
      </c>
      <c r="DW6" s="33">
        <f t="shared" si="13"/>
        <v>10.07</v>
      </c>
      <c r="DX6" s="33">
        <f t="shared" si="13"/>
        <v>10.94</v>
      </c>
      <c r="DY6" s="33">
        <f t="shared" si="13"/>
        <v>12.28</v>
      </c>
      <c r="DZ6" s="33">
        <f t="shared" si="13"/>
        <v>13.33</v>
      </c>
      <c r="EA6" s="33">
        <f t="shared" si="13"/>
        <v>14.54</v>
      </c>
      <c r="EB6" s="32" t="str">
        <f>IF(EB7="","",IF(EB7="-","【-】","【"&amp;SUBSTITUTE(TEXT(EB7,"#,##0.00"),"-","△")&amp;"】"))</f>
        <v>【12.42】</v>
      </c>
      <c r="EC6" s="33">
        <f>IF(EC7="",NA(),EC7)</f>
        <v>0.85</v>
      </c>
      <c r="ED6" s="33">
        <f t="shared" ref="ED6:EL6" si="14">IF(ED7="",NA(),ED7)</f>
        <v>1.1399999999999999</v>
      </c>
      <c r="EE6" s="33">
        <f t="shared" si="14"/>
        <v>0.64</v>
      </c>
      <c r="EF6" s="33">
        <f t="shared" si="14"/>
        <v>1.33</v>
      </c>
      <c r="EG6" s="33">
        <f t="shared" si="14"/>
        <v>1.27</v>
      </c>
      <c r="EH6" s="33">
        <f t="shared" si="14"/>
        <v>0.72</v>
      </c>
      <c r="EI6" s="33">
        <f t="shared" si="14"/>
        <v>0.8</v>
      </c>
      <c r="EJ6" s="33">
        <f t="shared" si="14"/>
        <v>0.74</v>
      </c>
      <c r="EK6" s="33">
        <f t="shared" si="14"/>
        <v>0.76</v>
      </c>
      <c r="EL6" s="33">
        <f t="shared" si="14"/>
        <v>0.69</v>
      </c>
      <c r="EM6" s="32" t="str">
        <f>IF(EM7="","",IF(EM7="-","【-】","【"&amp;SUBSTITUTE(TEXT(EM7,"#,##0.00"),"-","△")&amp;"】"))</f>
        <v>【0.78】</v>
      </c>
    </row>
    <row r="7" spans="1:143" s="34" customFormat="1">
      <c r="A7" s="26"/>
      <c r="B7" s="35">
        <v>2014</v>
      </c>
      <c r="C7" s="35">
        <v>52019</v>
      </c>
      <c r="D7" s="35">
        <v>46</v>
      </c>
      <c r="E7" s="35">
        <v>1</v>
      </c>
      <c r="F7" s="35">
        <v>0</v>
      </c>
      <c r="G7" s="35">
        <v>1</v>
      </c>
      <c r="H7" s="35" t="s">
        <v>93</v>
      </c>
      <c r="I7" s="35" t="s">
        <v>94</v>
      </c>
      <c r="J7" s="35" t="s">
        <v>95</v>
      </c>
      <c r="K7" s="35" t="s">
        <v>96</v>
      </c>
      <c r="L7" s="35" t="s">
        <v>97</v>
      </c>
      <c r="M7" s="36" t="s">
        <v>98</v>
      </c>
      <c r="N7" s="36">
        <v>58.76</v>
      </c>
      <c r="O7" s="36">
        <v>99.29</v>
      </c>
      <c r="P7" s="36">
        <v>2808</v>
      </c>
      <c r="Q7" s="36">
        <v>319084</v>
      </c>
      <c r="R7" s="36">
        <v>906.09</v>
      </c>
      <c r="S7" s="36">
        <v>352.15</v>
      </c>
      <c r="T7" s="36">
        <v>315402</v>
      </c>
      <c r="U7" s="36">
        <v>293.12</v>
      </c>
      <c r="V7" s="36">
        <v>1076.02</v>
      </c>
      <c r="W7" s="36">
        <v>112.53</v>
      </c>
      <c r="X7" s="36">
        <v>113.22</v>
      </c>
      <c r="Y7" s="36">
        <v>114.71</v>
      </c>
      <c r="Z7" s="36">
        <v>107.01</v>
      </c>
      <c r="AA7" s="36">
        <v>125.73</v>
      </c>
      <c r="AB7" s="36">
        <v>109.92</v>
      </c>
      <c r="AC7" s="36">
        <v>107.75</v>
      </c>
      <c r="AD7" s="36">
        <v>107.94</v>
      </c>
      <c r="AE7" s="36">
        <v>108.98</v>
      </c>
      <c r="AF7" s="36">
        <v>114.44</v>
      </c>
      <c r="AG7" s="36">
        <v>113.03</v>
      </c>
      <c r="AH7" s="36">
        <v>0</v>
      </c>
      <c r="AI7" s="36">
        <v>0</v>
      </c>
      <c r="AJ7" s="36">
        <v>0</v>
      </c>
      <c r="AK7" s="36">
        <v>0</v>
      </c>
      <c r="AL7" s="36">
        <v>0</v>
      </c>
      <c r="AM7" s="36">
        <v>0.68</v>
      </c>
      <c r="AN7" s="36">
        <v>0.57999999999999996</v>
      </c>
      <c r="AO7" s="36">
        <v>0.45</v>
      </c>
      <c r="AP7" s="36">
        <v>0.34</v>
      </c>
      <c r="AQ7" s="36">
        <v>0</v>
      </c>
      <c r="AR7" s="36">
        <v>0.81</v>
      </c>
      <c r="AS7" s="36">
        <v>1036.57</v>
      </c>
      <c r="AT7" s="36">
        <v>464.64</v>
      </c>
      <c r="AU7" s="36">
        <v>533.35</v>
      </c>
      <c r="AV7" s="36">
        <v>657.66</v>
      </c>
      <c r="AW7" s="36">
        <v>322.48</v>
      </c>
      <c r="AX7" s="36">
        <v>485.84</v>
      </c>
      <c r="AY7" s="36">
        <v>487.15</v>
      </c>
      <c r="AZ7" s="36">
        <v>475.07</v>
      </c>
      <c r="BA7" s="36">
        <v>473.46</v>
      </c>
      <c r="BB7" s="36">
        <v>240.81</v>
      </c>
      <c r="BC7" s="36">
        <v>264.16000000000003</v>
      </c>
      <c r="BD7" s="36">
        <v>416.99</v>
      </c>
      <c r="BE7" s="36">
        <v>420.65</v>
      </c>
      <c r="BF7" s="36">
        <v>404.62</v>
      </c>
      <c r="BG7" s="36">
        <v>408.11</v>
      </c>
      <c r="BH7" s="36">
        <v>405.08</v>
      </c>
      <c r="BI7" s="36">
        <v>306.12</v>
      </c>
      <c r="BJ7" s="36">
        <v>304.97000000000003</v>
      </c>
      <c r="BK7" s="36">
        <v>296.5</v>
      </c>
      <c r="BL7" s="36">
        <v>285.77</v>
      </c>
      <c r="BM7" s="36">
        <v>283.10000000000002</v>
      </c>
      <c r="BN7" s="36">
        <v>283.72000000000003</v>
      </c>
      <c r="BO7" s="36">
        <v>111.02</v>
      </c>
      <c r="BP7" s="36">
        <v>111.4</v>
      </c>
      <c r="BQ7" s="36">
        <v>112.08</v>
      </c>
      <c r="BR7" s="36">
        <v>104.91</v>
      </c>
      <c r="BS7" s="36">
        <v>126.26</v>
      </c>
      <c r="BT7" s="36">
        <v>102.8</v>
      </c>
      <c r="BU7" s="36">
        <v>100.35</v>
      </c>
      <c r="BV7" s="36">
        <v>100.42</v>
      </c>
      <c r="BW7" s="36">
        <v>100.77</v>
      </c>
      <c r="BX7" s="36">
        <v>107.74</v>
      </c>
      <c r="BY7" s="36">
        <v>104.6</v>
      </c>
      <c r="BZ7" s="36">
        <v>169.55</v>
      </c>
      <c r="CA7" s="36">
        <v>168.96</v>
      </c>
      <c r="CB7" s="36">
        <v>168.41</v>
      </c>
      <c r="CC7" s="36">
        <v>180.5</v>
      </c>
      <c r="CD7" s="36">
        <v>150.19</v>
      </c>
      <c r="CE7" s="36">
        <v>164.81</v>
      </c>
      <c r="CF7" s="36">
        <v>166.95</v>
      </c>
      <c r="CG7" s="36">
        <v>166.61</v>
      </c>
      <c r="CH7" s="36">
        <v>165.74</v>
      </c>
      <c r="CI7" s="36">
        <v>154.33000000000001</v>
      </c>
      <c r="CJ7" s="36">
        <v>164.21</v>
      </c>
      <c r="CK7" s="36">
        <v>51.97</v>
      </c>
      <c r="CL7" s="36">
        <v>52.77</v>
      </c>
      <c r="CM7" s="36">
        <v>53.22</v>
      </c>
      <c r="CN7" s="36">
        <v>51.51</v>
      </c>
      <c r="CO7" s="36">
        <v>50.48</v>
      </c>
      <c r="CP7" s="36">
        <v>65.510000000000005</v>
      </c>
      <c r="CQ7" s="36">
        <v>64.66</v>
      </c>
      <c r="CR7" s="36">
        <v>64.09</v>
      </c>
      <c r="CS7" s="36">
        <v>63.91</v>
      </c>
      <c r="CT7" s="36">
        <v>63.25</v>
      </c>
      <c r="CU7" s="36">
        <v>59.8</v>
      </c>
      <c r="CV7" s="36">
        <v>90.1</v>
      </c>
      <c r="CW7" s="36">
        <v>89.33</v>
      </c>
      <c r="CX7" s="36">
        <v>89.43</v>
      </c>
      <c r="CY7" s="36">
        <v>91.33</v>
      </c>
      <c r="CZ7" s="36">
        <v>92.29</v>
      </c>
      <c r="DA7" s="36">
        <v>91.27</v>
      </c>
      <c r="DB7" s="36">
        <v>90.63</v>
      </c>
      <c r="DC7" s="36">
        <v>91.19</v>
      </c>
      <c r="DD7" s="36">
        <v>91.45</v>
      </c>
      <c r="DE7" s="36">
        <v>91.07</v>
      </c>
      <c r="DF7" s="36">
        <v>89.78</v>
      </c>
      <c r="DG7" s="36">
        <v>41.6</v>
      </c>
      <c r="DH7" s="36">
        <v>42.45</v>
      </c>
      <c r="DI7" s="36">
        <v>43.65</v>
      </c>
      <c r="DJ7" s="36">
        <v>43.97</v>
      </c>
      <c r="DK7" s="36">
        <v>46.2</v>
      </c>
      <c r="DL7" s="36">
        <v>42.32</v>
      </c>
      <c r="DM7" s="36">
        <v>43.4</v>
      </c>
      <c r="DN7" s="36">
        <v>44.41</v>
      </c>
      <c r="DO7" s="36">
        <v>45.38</v>
      </c>
      <c r="DP7" s="36">
        <v>47.7</v>
      </c>
      <c r="DQ7" s="36">
        <v>46.31</v>
      </c>
      <c r="DR7" s="36">
        <v>2.2000000000000002</v>
      </c>
      <c r="DS7" s="36">
        <v>2.1800000000000002</v>
      </c>
      <c r="DT7" s="36">
        <v>1.98</v>
      </c>
      <c r="DU7" s="36">
        <v>2.04</v>
      </c>
      <c r="DV7" s="36">
        <v>2.67</v>
      </c>
      <c r="DW7" s="36">
        <v>10.07</v>
      </c>
      <c r="DX7" s="36">
        <v>10.94</v>
      </c>
      <c r="DY7" s="36">
        <v>12.28</v>
      </c>
      <c r="DZ7" s="36">
        <v>13.33</v>
      </c>
      <c r="EA7" s="36">
        <v>14.54</v>
      </c>
      <c r="EB7" s="36">
        <v>12.42</v>
      </c>
      <c r="EC7" s="36">
        <v>0.85</v>
      </c>
      <c r="ED7" s="36">
        <v>1.1399999999999999</v>
      </c>
      <c r="EE7" s="36">
        <v>0.64</v>
      </c>
      <c r="EF7" s="36">
        <v>1.33</v>
      </c>
      <c r="EG7" s="36">
        <v>1.27</v>
      </c>
      <c r="EH7" s="36">
        <v>0.72</v>
      </c>
      <c r="EI7" s="36">
        <v>0.8</v>
      </c>
      <c r="EJ7" s="36">
        <v>0.74</v>
      </c>
      <c r="EK7" s="36">
        <v>0.76</v>
      </c>
      <c r="EL7" s="36">
        <v>0.69</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2016-02-03T07:14:09Z</dcterms:created>
  <dcterms:modified xsi:type="dcterms:W3CDTF">2016-02-24T23:53:41Z</dcterms:modified>
  <cp:category/>
</cp:coreProperties>
</file>