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R6" i="5"/>
  <c r="Q6" i="5"/>
  <c r="AD10" i="4" s="1"/>
  <c r="P6" i="5"/>
  <c r="O6" i="5"/>
  <c r="P10" i="4" s="1"/>
  <c r="N6" i="5"/>
  <c r="M6" i="5"/>
  <c r="B10" i="4" s="1"/>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B8" i="4"/>
  <c r="AT8" i="4"/>
  <c r="AL8" i="4"/>
  <c r="I8" i="4"/>
  <c r="B8" i="4"/>
  <c r="C10" i="5" l="1"/>
  <c r="D10" i="5"/>
  <c r="E10" i="5"/>
  <c r="B10" i="5"/>
</calcChain>
</file>

<file path=xl/sharedStrings.xml><?xml version="1.0" encoding="utf-8"?>
<sst xmlns="http://schemas.openxmlformats.org/spreadsheetml/2006/main" count="220" uniqueCount="110">
  <si>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</si>
  <si>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</si>
  <si>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</si>
  <si>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</si>
  <si>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</si>
  <si>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</si>
  <si>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</si>
  <si>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</si>
  <si>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</si>
  <si>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</si>
  <si>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</si>
  <si>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</si>
  <si>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</si>
  <si>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</si>
  <si>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</si>
  <si>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</si>
  <si>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</si>
  <si>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</si>
  <si>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</si>
  <si>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</si>
  <si>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</si>
  <si>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</si>
  <si>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</si>
  <si>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</si>
  <si>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</si>
  <si>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</si>
  <si>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</si>
  <si>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</si>
  <si>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</si>
  <si>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</si>
  <si>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</si>
  <si>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</si>
  <si>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</si>
  <si>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</si>
  <si>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</si>
  <si>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</si>
  <si>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</si>
  <si>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</si>
  <si>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</si>
  <si>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</si>
  <si>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</si>
  <si>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22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</si>
  <si>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</si>
  <si>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</si>
  <si>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</si>
  <si>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</si>
  <si>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</si>
  <si>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</si>
  <si>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</si>
  <si>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</si>
  <si>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</si>
  <si>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</si>
  <si>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</si>
  <si>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</si>
  <si>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</si>
  <si>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</si>
  <si>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</si>
  <si>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</si>
  <si>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</si>
  <si>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</si>
  <si>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</si>
  <si>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</si>
  <si>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</si>
  <si>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</si>
  <si>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</si>
  <si>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</si>
  <si>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</si>
  <si>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</si>
  <si>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</si>
  <si>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</si>
  <si>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</si>
  <si>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</si>
  <si>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</si>
  <si>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</si>
  <si>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</si>
  <si>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</si>
  <si>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</si>
  <si>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</si>
  <si>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</si>
  <si>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</si>
  <si>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</si>
  <si>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</si>
  <si>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</si>
  <si>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</si>
  <si>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</si>
  <si>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</si>
  <si>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</si>
  <si>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</si>
  <si>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</si>
  <si>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</si>
  <si>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</si>
  <si>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</si>
  <si>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</si>
  <si>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</si>
  <si>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</si>
  <si>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</si>
  <si>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秋田市</t>
  </si>
  <si>
    <t>法適用</t>
  </si>
  <si>
    <t>下水道事業</t>
  </si>
  <si>
    <t>公共下水道</t>
  </si>
  <si>
    <t>Ac1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</si>
  <si>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</si>
  <si>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</si>
  <si>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</si>
  <si>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</si>
  <si>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</si>
  <si>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</si>
  <si>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経常収支比率は100％以上を維持しているほか、経費回収率も100％以上を維持しており、公費負担分を除く汚水処理費を下水道使用料で回収できている。
　流動比率については、全国平均や類似団体平均と比較してやや高い値となっており、短期的な債務に対する支払能力を有していると言える。
　水洗化率については、全国平均や類似団体平均と比較して低い値となっていることから、水洗化を促進するための取り組みが必要である。
　今後、人口減による使用料収入の減少が見込まれるなか、老朽化施設の更新が控えていることから、より一層の経費の節減が必要となる。
</t>
    <rPh sb="1" eb="3">
      <t>ケイジョウ</t>
    </rPh>
    <rPh sb="3" eb="5">
      <t>シュウシ</t>
    </rPh>
    <rPh sb="5" eb="7">
      <t>ヒリツ</t>
    </rPh>
    <rPh sb="12" eb="14">
      <t>イジョウ</t>
    </rPh>
    <rPh sb="15" eb="17">
      <t>イジ</t>
    </rPh>
    <rPh sb="48" eb="49">
      <t>ブン</t>
    </rPh>
    <rPh sb="87" eb="89">
      <t>ヘイキン</t>
    </rPh>
    <rPh sb="94" eb="96">
      <t>ヘイキン</t>
    </rPh>
    <rPh sb="134" eb="135">
      <t>イ</t>
    </rPh>
    <rPh sb="140" eb="143">
      <t>スイセンカ</t>
    </rPh>
    <rPh sb="143" eb="144">
      <t>リツ</t>
    </rPh>
    <rPh sb="150" eb="152">
      <t>ゼンコク</t>
    </rPh>
    <rPh sb="152" eb="154">
      <t>ヘイキン</t>
    </rPh>
    <rPh sb="155" eb="157">
      <t>ルイジ</t>
    </rPh>
    <rPh sb="157" eb="159">
      <t>ダンタイ</t>
    </rPh>
    <rPh sb="159" eb="161">
      <t>ヘイキン</t>
    </rPh>
    <rPh sb="162" eb="164">
      <t>ヒカク</t>
    </rPh>
    <rPh sb="166" eb="167">
      <t>ヒク</t>
    </rPh>
    <rPh sb="168" eb="169">
      <t>アタイ</t>
    </rPh>
    <rPh sb="180" eb="183">
      <t>スイセンカ</t>
    </rPh>
    <rPh sb="184" eb="186">
      <t>ソクシン</t>
    </rPh>
    <rPh sb="191" eb="192">
      <t>ト</t>
    </rPh>
    <rPh sb="193" eb="194">
      <t>ク</t>
    </rPh>
    <rPh sb="196" eb="198">
      <t>ヒツヨウ</t>
    </rPh>
    <phoneticPr fontId="4"/>
  </si>
  <si>
    <t>　施設全体の減価償却の状況は類似団体平均と同様に上昇傾向にあり、資産の老朽化は進んでいる。
　管渠老朽化率については、全国平均や類似団体平均と比較して高い値となっており、年々上昇傾向にある。
　管渠改善率については 0.1％前後で推移してきたが、平成25年度～平成29年度を計画期間とする長寿命化計画事業の推進により、上昇傾向に転じている。
　今後も管渠の老朽化による更新需要の増加が見込まれることから、長期の視点に立った更新計画に基づき、更新を進める必要がある。</t>
    <rPh sb="1" eb="3">
      <t>シセツ</t>
    </rPh>
    <rPh sb="3" eb="5">
      <t>ゼンタイ</t>
    </rPh>
    <rPh sb="6" eb="10">
      <t>ゲンカショウキャク</t>
    </rPh>
    <rPh sb="11" eb="13">
      <t>ジョウキョウ</t>
    </rPh>
    <rPh sb="14" eb="16">
      <t>ルイジ</t>
    </rPh>
    <rPh sb="16" eb="18">
      <t>ダンタイ</t>
    </rPh>
    <rPh sb="18" eb="20">
      <t>ヘイキン</t>
    </rPh>
    <rPh sb="21" eb="23">
      <t>ドウヨウ</t>
    </rPh>
    <rPh sb="24" eb="26">
      <t>ジョウショウ</t>
    </rPh>
    <rPh sb="26" eb="28">
      <t>ケイコウ</t>
    </rPh>
    <rPh sb="32" eb="34">
      <t>シサン</t>
    </rPh>
    <rPh sb="35" eb="38">
      <t>ロウキュウカ</t>
    </rPh>
    <rPh sb="39" eb="40">
      <t>スス</t>
    </rPh>
    <rPh sb="47" eb="49">
      <t>カンキョ</t>
    </rPh>
    <rPh sb="52" eb="53">
      <t>リツ</t>
    </rPh>
    <rPh sb="59" eb="61">
      <t>ゼンコク</t>
    </rPh>
    <rPh sb="61" eb="63">
      <t>ヘイキン</t>
    </rPh>
    <rPh sb="64" eb="66">
      <t>ルイジ</t>
    </rPh>
    <rPh sb="66" eb="68">
      <t>ダンタイ</t>
    </rPh>
    <rPh sb="68" eb="70">
      <t>ヘイキン</t>
    </rPh>
    <rPh sb="71" eb="73">
      <t>ヒカク</t>
    </rPh>
    <rPh sb="75" eb="76">
      <t>タカ</t>
    </rPh>
    <rPh sb="77" eb="78">
      <t>アタイ</t>
    </rPh>
    <rPh sb="85" eb="87">
      <t>ネンネン</t>
    </rPh>
    <rPh sb="87" eb="89">
      <t>ジョウショウ</t>
    </rPh>
    <rPh sb="89" eb="91">
      <t>ケイコウ</t>
    </rPh>
    <rPh sb="97" eb="99">
      <t>カンキョ</t>
    </rPh>
    <rPh sb="99" eb="102">
      <t>カイゼンリツ</t>
    </rPh>
    <rPh sb="112" eb="114">
      <t>ゼンゴ</t>
    </rPh>
    <rPh sb="115" eb="117">
      <t>スイイ</t>
    </rPh>
    <rPh sb="123" eb="125">
      <t>ヘイセイ</t>
    </rPh>
    <rPh sb="127" eb="129">
      <t>ネンド</t>
    </rPh>
    <rPh sb="130" eb="132">
      <t>ヘイセイ</t>
    </rPh>
    <rPh sb="134" eb="136">
      <t>ネンド</t>
    </rPh>
    <rPh sb="137" eb="139">
      <t>ケイカク</t>
    </rPh>
    <rPh sb="139" eb="141">
      <t>キカン</t>
    </rPh>
    <rPh sb="144" eb="148">
      <t>チョウジュミョウカ</t>
    </rPh>
    <rPh sb="148" eb="150">
      <t>ケイカク</t>
    </rPh>
    <rPh sb="150" eb="152">
      <t>ジギョウ</t>
    </rPh>
    <rPh sb="153" eb="155">
      <t>スイシン</t>
    </rPh>
    <rPh sb="159" eb="161">
      <t>ジョウショウ</t>
    </rPh>
    <rPh sb="161" eb="163">
      <t>ケイコウ</t>
    </rPh>
    <rPh sb="164" eb="165">
      <t>テン</t>
    </rPh>
    <rPh sb="175" eb="177">
      <t>カンキョ</t>
    </rPh>
    <rPh sb="178" eb="180">
      <t>ロウキュウ</t>
    </rPh>
    <phoneticPr fontId="4"/>
  </si>
  <si>
    <t>　経営に関する指標により、現時点では健全経営を行っているものと判断している。
　しかしながら、これまでの建設投資により多額の企業債残高を有しているほか、今後、人口減による使用料収入の減少が見込まれるなか、老朽化施設の更新を進める必要があることから、今まで以上の経費節減など、事業運営の効率化を図る必要がある。</t>
    <rPh sb="85" eb="88">
      <t>シヨウリョウ</t>
    </rPh>
    <rPh sb="88" eb="90">
      <t>シュウニュウ</t>
    </rPh>
    <rPh sb="102" eb="105">
      <t>ロウキュウカ</t>
    </rPh>
    <rPh sb="105" eb="107">
      <t>シセツ</t>
    </rPh>
    <rPh sb="108" eb="110">
      <t>コウシン</t>
    </rPh>
    <rPh sb="111" eb="112">
      <t>スス</t>
    </rPh>
    <rPh sb="114" eb="116">
      <t>ヒツヨウ</t>
    </rPh>
    <rPh sb="146" eb="147">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</si>
</sst>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0.14000000000000001</c:v>
                </c:pt>
                <c:pt idx="1">
                  <c:v>7.0000000000000007E-2</c:v>
                </c:pt>
                <c:pt idx="2">
                  <c:v>7.0000000000000007E-2</c:v>
                </c:pt>
                <c:pt idx="3">
                  <c:v>7.0000000000000007E-2</c:v>
                </c:pt>
                <c:pt idx="4">
                  <c:v>0.27</c:v>
                </c:pt>
              </c:numCache>
            </c:numRef>
          </c:val>
        </c:ser>
        <c:dLbls>
          <c:showLegendKey val="0"/>
          <c:showVal val="0"/>
          <c:showCatName val="0"/>
          <c:showSerName val="0"/>
          <c:showPercent val="0"/>
          <c:showBubbleSize val="0"/>
        </c:dLbls>
        <c:gapWidth val="150"/>
        <c:axId val="176872064"/>
        <c:axId val="17715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0.09</c:v>
                </c:pt>
                <c:pt idx="1">
                  <c:v>0.08</c:v>
                </c:pt>
                <c:pt idx="2">
                  <c:v>0.1</c:v>
                </c:pt>
                <c:pt idx="3">
                  <c:v>0.1</c:v>
                </c:pt>
                <c:pt idx="4">
                  <c:v>0.11</c:v>
                </c:pt>
              </c:numCache>
            </c:numRef>
          </c:val>
          <c:smooth val="0"/>
        </c:ser>
        <c:dLbls>
          <c:showLegendKey val="0"/>
          <c:showVal val="0"/>
          <c:showCatName val="0"/>
          <c:showSerName val="0"/>
          <c:showPercent val="0"/>
          <c:showBubbleSize val="0"/>
        </c:dLbls>
        <c:marker val="1"/>
        <c:smooth val="0"/>
        <c:axId val="176872064"/>
        <c:axId val="177156480"/>
      </c:lineChart>
      <c:dateAx>
        <c:axId val="176872064"/>
        <c:scaling>
          <c:orientation val="minMax"/>
        </c:scaling>
        <c:delete val="1"/>
        <c:axPos val="b"/>
        <c:numFmt formatCode="ge" sourceLinked="1"/>
        <c:majorTickMark val="none"/>
        <c:minorTickMark val="none"/>
        <c:tickLblPos val="none"/>
        <c:crossAx val="177156480"/>
        <c:crosses val="autoZero"/>
        <c:auto val="1"/>
        <c:lblOffset val="100"/>
        <c:baseTimeUnit val="years"/>
      </c:dateAx>
      <c:valAx>
        <c:axId val="17715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87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71.709999999999994</c:v>
                </c:pt>
                <c:pt idx="1">
                  <c:v>70.33</c:v>
                </c:pt>
                <c:pt idx="2">
                  <c:v>60.58</c:v>
                </c:pt>
                <c:pt idx="3">
                  <c:v>62.18</c:v>
                </c:pt>
                <c:pt idx="4">
                  <c:v>44.26</c:v>
                </c:pt>
              </c:numCache>
            </c:numRef>
          </c:val>
        </c:ser>
        <c:dLbls>
          <c:showLegendKey val="0"/>
          <c:showVal val="0"/>
          <c:showCatName val="0"/>
          <c:showSerName val="0"/>
          <c:showPercent val="0"/>
          <c:showBubbleSize val="0"/>
        </c:dLbls>
        <c:gapWidth val="150"/>
        <c:axId val="177752320"/>
        <c:axId val="17776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62.05</c:v>
                </c:pt>
                <c:pt idx="1">
                  <c:v>61.64</c:v>
                </c:pt>
                <c:pt idx="2">
                  <c:v>61.73</c:v>
                </c:pt>
                <c:pt idx="3">
                  <c:v>61.1</c:v>
                </c:pt>
                <c:pt idx="4">
                  <c:v>61.03</c:v>
                </c:pt>
              </c:numCache>
            </c:numRef>
          </c:val>
          <c:smooth val="0"/>
        </c:ser>
        <c:dLbls>
          <c:showLegendKey val="0"/>
          <c:showVal val="0"/>
          <c:showCatName val="0"/>
          <c:showSerName val="0"/>
          <c:showPercent val="0"/>
          <c:showBubbleSize val="0"/>
        </c:dLbls>
        <c:marker val="1"/>
        <c:smooth val="0"/>
        <c:axId val="177752320"/>
        <c:axId val="177766400"/>
      </c:lineChart>
      <c:dateAx>
        <c:axId val="177752320"/>
        <c:scaling>
          <c:orientation val="minMax"/>
        </c:scaling>
        <c:delete val="1"/>
        <c:axPos val="b"/>
        <c:numFmt formatCode="ge" sourceLinked="1"/>
        <c:majorTickMark val="none"/>
        <c:minorTickMark val="none"/>
        <c:tickLblPos val="none"/>
        <c:crossAx val="177766400"/>
        <c:crosses val="autoZero"/>
        <c:auto val="1"/>
        <c:lblOffset val="100"/>
        <c:baseTimeUnit val="years"/>
      </c:dateAx>
      <c:valAx>
        <c:axId val="17776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75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86.94</c:v>
                </c:pt>
                <c:pt idx="1">
                  <c:v>87.49</c:v>
                </c:pt>
                <c:pt idx="2">
                  <c:v>87.77</c:v>
                </c:pt>
                <c:pt idx="3">
                  <c:v>88.18</c:v>
                </c:pt>
                <c:pt idx="4">
                  <c:v>88.58</c:v>
                </c:pt>
              </c:numCache>
            </c:numRef>
          </c:val>
        </c:ser>
        <c:dLbls>
          <c:showLegendKey val="0"/>
          <c:showVal val="0"/>
          <c:showCatName val="0"/>
          <c:showSerName val="0"/>
          <c:showPercent val="0"/>
          <c:showBubbleSize val="0"/>
        </c:dLbls>
        <c:gapWidth val="150"/>
        <c:axId val="177793664"/>
        <c:axId val="17788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92.76</c:v>
                </c:pt>
                <c:pt idx="1">
                  <c:v>93.1</c:v>
                </c:pt>
                <c:pt idx="2">
                  <c:v>93.1</c:v>
                </c:pt>
                <c:pt idx="3">
                  <c:v>93.47</c:v>
                </c:pt>
                <c:pt idx="4">
                  <c:v>93.83</c:v>
                </c:pt>
              </c:numCache>
            </c:numRef>
          </c:val>
          <c:smooth val="0"/>
        </c:ser>
        <c:dLbls>
          <c:showLegendKey val="0"/>
          <c:showVal val="0"/>
          <c:showCatName val="0"/>
          <c:showSerName val="0"/>
          <c:showPercent val="0"/>
          <c:showBubbleSize val="0"/>
        </c:dLbls>
        <c:marker val="1"/>
        <c:smooth val="0"/>
        <c:axId val="177793664"/>
        <c:axId val="177885568"/>
      </c:lineChart>
      <c:dateAx>
        <c:axId val="177793664"/>
        <c:scaling>
          <c:orientation val="minMax"/>
        </c:scaling>
        <c:delete val="1"/>
        <c:axPos val="b"/>
        <c:numFmt formatCode="ge" sourceLinked="1"/>
        <c:majorTickMark val="none"/>
        <c:minorTickMark val="none"/>
        <c:tickLblPos val="none"/>
        <c:crossAx val="177885568"/>
        <c:crosses val="autoZero"/>
        <c:auto val="1"/>
        <c:lblOffset val="100"/>
        <c:baseTimeUnit val="years"/>
      </c:dateAx>
      <c:valAx>
        <c:axId val="177885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79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105.98</c:v>
                </c:pt>
                <c:pt idx="1">
                  <c:v>109.28</c:v>
                </c:pt>
                <c:pt idx="2">
                  <c:v>107.3</c:v>
                </c:pt>
                <c:pt idx="3">
                  <c:v>105.05</c:v>
                </c:pt>
                <c:pt idx="4">
                  <c:v>112.05</c:v>
                </c:pt>
              </c:numCache>
            </c:numRef>
          </c:val>
        </c:ser>
        <c:dLbls>
          <c:showLegendKey val="0"/>
          <c:showVal val="0"/>
          <c:showCatName val="0"/>
          <c:showSerName val="0"/>
          <c:showPercent val="0"/>
          <c:showBubbleSize val="0"/>
        </c:dLbls>
        <c:gapWidth val="150"/>
        <c:axId val="177183744"/>
        <c:axId val="17720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103.04</c:v>
                </c:pt>
                <c:pt idx="1">
                  <c:v>103.11</c:v>
                </c:pt>
                <c:pt idx="2">
                  <c:v>102.74</c:v>
                </c:pt>
                <c:pt idx="3">
                  <c:v>103.51</c:v>
                </c:pt>
                <c:pt idx="4">
                  <c:v>105.47</c:v>
                </c:pt>
              </c:numCache>
            </c:numRef>
          </c:val>
          <c:smooth val="0"/>
        </c:ser>
        <c:dLbls>
          <c:showLegendKey val="0"/>
          <c:showVal val="0"/>
          <c:showCatName val="0"/>
          <c:showSerName val="0"/>
          <c:showPercent val="0"/>
          <c:showBubbleSize val="0"/>
        </c:dLbls>
        <c:marker val="1"/>
        <c:smooth val="0"/>
        <c:axId val="177183744"/>
        <c:axId val="177201920"/>
      </c:lineChart>
      <c:dateAx>
        <c:axId val="177183744"/>
        <c:scaling>
          <c:orientation val="minMax"/>
        </c:scaling>
        <c:delete val="1"/>
        <c:axPos val="b"/>
        <c:numFmt formatCode="ge" sourceLinked="1"/>
        <c:majorTickMark val="none"/>
        <c:minorTickMark val="none"/>
        <c:tickLblPos val="none"/>
        <c:crossAx val="177201920"/>
        <c:crosses val="autoZero"/>
        <c:auto val="1"/>
        <c:lblOffset val="100"/>
        <c:baseTimeUnit val="years"/>
      </c:dateAx>
      <c:valAx>
        <c:axId val="17720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18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13.08</c:v>
                </c:pt>
                <c:pt idx="1">
                  <c:v>14.37</c:v>
                </c:pt>
                <c:pt idx="2">
                  <c:v>15.72</c:v>
                </c:pt>
                <c:pt idx="3">
                  <c:v>17.04</c:v>
                </c:pt>
                <c:pt idx="4">
                  <c:v>26.57</c:v>
                </c:pt>
              </c:numCache>
            </c:numRef>
          </c:val>
        </c:ser>
        <c:dLbls>
          <c:showLegendKey val="0"/>
          <c:showVal val="0"/>
          <c:showCatName val="0"/>
          <c:showSerName val="0"/>
          <c:showPercent val="0"/>
          <c:showBubbleSize val="0"/>
        </c:dLbls>
        <c:gapWidth val="150"/>
        <c:axId val="177360256"/>
        <c:axId val="17737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13.59</c:v>
                </c:pt>
                <c:pt idx="1">
                  <c:v>14.17</c:v>
                </c:pt>
                <c:pt idx="2">
                  <c:v>15.36</c:v>
                </c:pt>
                <c:pt idx="3">
                  <c:v>16.57</c:v>
                </c:pt>
                <c:pt idx="4">
                  <c:v>28.06</c:v>
                </c:pt>
              </c:numCache>
            </c:numRef>
          </c:val>
          <c:smooth val="0"/>
        </c:ser>
        <c:dLbls>
          <c:showLegendKey val="0"/>
          <c:showVal val="0"/>
          <c:showCatName val="0"/>
          <c:showSerName val="0"/>
          <c:showPercent val="0"/>
          <c:showBubbleSize val="0"/>
        </c:dLbls>
        <c:marker val="1"/>
        <c:smooth val="0"/>
        <c:axId val="177360256"/>
        <c:axId val="177378432"/>
      </c:lineChart>
      <c:dateAx>
        <c:axId val="177360256"/>
        <c:scaling>
          <c:orientation val="minMax"/>
        </c:scaling>
        <c:delete val="1"/>
        <c:axPos val="b"/>
        <c:numFmt formatCode="ge" sourceLinked="1"/>
        <c:majorTickMark val="none"/>
        <c:minorTickMark val="none"/>
        <c:tickLblPos val="none"/>
        <c:crossAx val="177378432"/>
        <c:crosses val="autoZero"/>
        <c:auto val="1"/>
        <c:lblOffset val="100"/>
        <c:baseTimeUnit val="years"/>
      </c:dateAx>
      <c:valAx>
        <c:axId val="17737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36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5.56</c:v>
                </c:pt>
                <c:pt idx="1">
                  <c:v>5.77</c:v>
                </c:pt>
                <c:pt idx="2">
                  <c:v>6.09</c:v>
                </c:pt>
                <c:pt idx="3">
                  <c:v>6.33</c:v>
                </c:pt>
                <c:pt idx="4">
                  <c:v>6.31</c:v>
                </c:pt>
              </c:numCache>
            </c:numRef>
          </c:val>
        </c:ser>
        <c:dLbls>
          <c:showLegendKey val="0"/>
          <c:showVal val="0"/>
          <c:showCatName val="0"/>
          <c:showSerName val="0"/>
          <c:showPercent val="0"/>
          <c:showBubbleSize val="0"/>
        </c:dLbls>
        <c:gapWidth val="150"/>
        <c:axId val="177471488"/>
        <c:axId val="17747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1.86</c:v>
                </c:pt>
                <c:pt idx="1">
                  <c:v>2.36</c:v>
                </c:pt>
                <c:pt idx="2">
                  <c:v>2.81</c:v>
                </c:pt>
                <c:pt idx="3">
                  <c:v>3.11</c:v>
                </c:pt>
                <c:pt idx="4">
                  <c:v>3.32</c:v>
                </c:pt>
              </c:numCache>
            </c:numRef>
          </c:val>
          <c:smooth val="0"/>
        </c:ser>
        <c:dLbls>
          <c:showLegendKey val="0"/>
          <c:showVal val="0"/>
          <c:showCatName val="0"/>
          <c:showSerName val="0"/>
          <c:showPercent val="0"/>
          <c:showBubbleSize val="0"/>
        </c:dLbls>
        <c:marker val="1"/>
        <c:smooth val="0"/>
        <c:axId val="177471488"/>
        <c:axId val="177473024"/>
      </c:lineChart>
      <c:dateAx>
        <c:axId val="177471488"/>
        <c:scaling>
          <c:orientation val="minMax"/>
        </c:scaling>
        <c:delete val="1"/>
        <c:axPos val="b"/>
        <c:numFmt formatCode="ge" sourceLinked="1"/>
        <c:majorTickMark val="none"/>
        <c:minorTickMark val="none"/>
        <c:tickLblPos val="none"/>
        <c:crossAx val="177473024"/>
        <c:crosses val="autoZero"/>
        <c:auto val="1"/>
        <c:lblOffset val="100"/>
        <c:baseTimeUnit val="years"/>
      </c:dateAx>
      <c:valAx>
        <c:axId val="17747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47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7523328"/>
        <c:axId val="17754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13.66</c:v>
                </c:pt>
                <c:pt idx="1">
                  <c:v>14.03</c:v>
                </c:pt>
                <c:pt idx="2">
                  <c:v>15.05</c:v>
                </c:pt>
                <c:pt idx="3">
                  <c:v>11.76</c:v>
                </c:pt>
                <c:pt idx="4">
                  <c:v>13.3</c:v>
                </c:pt>
              </c:numCache>
            </c:numRef>
          </c:val>
          <c:smooth val="0"/>
        </c:ser>
        <c:dLbls>
          <c:showLegendKey val="0"/>
          <c:showVal val="0"/>
          <c:showCatName val="0"/>
          <c:showSerName val="0"/>
          <c:showPercent val="0"/>
          <c:showBubbleSize val="0"/>
        </c:dLbls>
        <c:marker val="1"/>
        <c:smooth val="0"/>
        <c:axId val="177523328"/>
        <c:axId val="177545600"/>
      </c:lineChart>
      <c:dateAx>
        <c:axId val="177523328"/>
        <c:scaling>
          <c:orientation val="minMax"/>
        </c:scaling>
        <c:delete val="1"/>
        <c:axPos val="b"/>
        <c:numFmt formatCode="ge" sourceLinked="1"/>
        <c:majorTickMark val="none"/>
        <c:minorTickMark val="none"/>
        <c:tickLblPos val="none"/>
        <c:crossAx val="177545600"/>
        <c:crosses val="autoZero"/>
        <c:auto val="1"/>
        <c:lblOffset val="100"/>
        <c:baseTimeUnit val="years"/>
      </c:dateAx>
      <c:valAx>
        <c:axId val="17754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52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209.5</c:v>
                </c:pt>
                <c:pt idx="1">
                  <c:v>189.54</c:v>
                </c:pt>
                <c:pt idx="2">
                  <c:v>209.75</c:v>
                </c:pt>
                <c:pt idx="3">
                  <c:v>433.49</c:v>
                </c:pt>
                <c:pt idx="4">
                  <c:v>60.63</c:v>
                </c:pt>
              </c:numCache>
            </c:numRef>
          </c:val>
        </c:ser>
        <c:dLbls>
          <c:showLegendKey val="0"/>
          <c:showVal val="0"/>
          <c:showCatName val="0"/>
          <c:showSerName val="0"/>
          <c:showPercent val="0"/>
          <c:showBubbleSize val="0"/>
        </c:dLbls>
        <c:gapWidth val="150"/>
        <c:axId val="177576960"/>
        <c:axId val="17758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211.52</c:v>
                </c:pt>
                <c:pt idx="1">
                  <c:v>191.62</c:v>
                </c:pt>
                <c:pt idx="2">
                  <c:v>184.15</c:v>
                </c:pt>
                <c:pt idx="3">
                  <c:v>205.35</c:v>
                </c:pt>
                <c:pt idx="4">
                  <c:v>52.63</c:v>
                </c:pt>
              </c:numCache>
            </c:numRef>
          </c:val>
          <c:smooth val="0"/>
        </c:ser>
        <c:dLbls>
          <c:showLegendKey val="0"/>
          <c:showVal val="0"/>
          <c:showCatName val="0"/>
          <c:showSerName val="0"/>
          <c:showPercent val="0"/>
          <c:showBubbleSize val="0"/>
        </c:dLbls>
        <c:marker val="1"/>
        <c:smooth val="0"/>
        <c:axId val="177576960"/>
        <c:axId val="177582848"/>
      </c:lineChart>
      <c:dateAx>
        <c:axId val="177576960"/>
        <c:scaling>
          <c:orientation val="minMax"/>
        </c:scaling>
        <c:delete val="1"/>
        <c:axPos val="b"/>
        <c:numFmt formatCode="ge" sourceLinked="1"/>
        <c:majorTickMark val="none"/>
        <c:minorTickMark val="none"/>
        <c:tickLblPos val="none"/>
        <c:crossAx val="177582848"/>
        <c:crosses val="autoZero"/>
        <c:auto val="1"/>
        <c:lblOffset val="100"/>
        <c:baseTimeUnit val="years"/>
      </c:dateAx>
      <c:valAx>
        <c:axId val="17758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57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820.72</c:v>
                </c:pt>
                <c:pt idx="1">
                  <c:v>830.96</c:v>
                </c:pt>
                <c:pt idx="2">
                  <c:v>778.25</c:v>
                </c:pt>
                <c:pt idx="3">
                  <c:v>708.83</c:v>
                </c:pt>
                <c:pt idx="4">
                  <c:v>669.02</c:v>
                </c:pt>
              </c:numCache>
            </c:numRef>
          </c:val>
        </c:ser>
        <c:dLbls>
          <c:showLegendKey val="0"/>
          <c:showVal val="0"/>
          <c:showCatName val="0"/>
          <c:showSerName val="0"/>
          <c:showPercent val="0"/>
          <c:showBubbleSize val="0"/>
        </c:dLbls>
        <c:gapWidth val="150"/>
        <c:axId val="177614208"/>
        <c:axId val="177628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934.38</c:v>
                </c:pt>
                <c:pt idx="1">
                  <c:v>959.1</c:v>
                </c:pt>
                <c:pt idx="2">
                  <c:v>941.18</c:v>
                </c:pt>
                <c:pt idx="3">
                  <c:v>893.45</c:v>
                </c:pt>
                <c:pt idx="4">
                  <c:v>843.57</c:v>
                </c:pt>
              </c:numCache>
            </c:numRef>
          </c:val>
          <c:smooth val="0"/>
        </c:ser>
        <c:dLbls>
          <c:showLegendKey val="0"/>
          <c:showVal val="0"/>
          <c:showCatName val="0"/>
          <c:showSerName val="0"/>
          <c:showPercent val="0"/>
          <c:showBubbleSize val="0"/>
        </c:dLbls>
        <c:marker val="1"/>
        <c:smooth val="0"/>
        <c:axId val="177614208"/>
        <c:axId val="177628288"/>
      </c:lineChart>
      <c:dateAx>
        <c:axId val="177614208"/>
        <c:scaling>
          <c:orientation val="minMax"/>
        </c:scaling>
        <c:delete val="1"/>
        <c:axPos val="b"/>
        <c:numFmt formatCode="ge" sourceLinked="1"/>
        <c:majorTickMark val="none"/>
        <c:minorTickMark val="none"/>
        <c:tickLblPos val="none"/>
        <c:crossAx val="177628288"/>
        <c:crosses val="autoZero"/>
        <c:auto val="1"/>
        <c:lblOffset val="100"/>
        <c:baseTimeUnit val="years"/>
      </c:dateAx>
      <c:valAx>
        <c:axId val="17762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61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108.51</c:v>
                </c:pt>
                <c:pt idx="1">
                  <c:v>117.75</c:v>
                </c:pt>
                <c:pt idx="2">
                  <c:v>112.93</c:v>
                </c:pt>
                <c:pt idx="3">
                  <c:v>112.36</c:v>
                </c:pt>
                <c:pt idx="4">
                  <c:v>127.24</c:v>
                </c:pt>
              </c:numCache>
            </c:numRef>
          </c:val>
        </c:ser>
        <c:dLbls>
          <c:showLegendKey val="0"/>
          <c:showVal val="0"/>
          <c:showCatName val="0"/>
          <c:showSerName val="0"/>
          <c:showPercent val="0"/>
          <c:showBubbleSize val="0"/>
        </c:dLbls>
        <c:gapWidth val="150"/>
        <c:axId val="177653632"/>
        <c:axId val="17765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92.76</c:v>
                </c:pt>
                <c:pt idx="1">
                  <c:v>93.53</c:v>
                </c:pt>
                <c:pt idx="2">
                  <c:v>93.55</c:v>
                </c:pt>
                <c:pt idx="3">
                  <c:v>95.24</c:v>
                </c:pt>
                <c:pt idx="4">
                  <c:v>99.86</c:v>
                </c:pt>
              </c:numCache>
            </c:numRef>
          </c:val>
          <c:smooth val="0"/>
        </c:ser>
        <c:dLbls>
          <c:showLegendKey val="0"/>
          <c:showVal val="0"/>
          <c:showCatName val="0"/>
          <c:showSerName val="0"/>
          <c:showPercent val="0"/>
          <c:showBubbleSize val="0"/>
        </c:dLbls>
        <c:marker val="1"/>
        <c:smooth val="0"/>
        <c:axId val="177653632"/>
        <c:axId val="177655168"/>
      </c:lineChart>
      <c:dateAx>
        <c:axId val="177653632"/>
        <c:scaling>
          <c:orientation val="minMax"/>
        </c:scaling>
        <c:delete val="1"/>
        <c:axPos val="b"/>
        <c:numFmt formatCode="ge" sourceLinked="1"/>
        <c:majorTickMark val="none"/>
        <c:minorTickMark val="none"/>
        <c:tickLblPos val="none"/>
        <c:crossAx val="177655168"/>
        <c:crosses val="autoZero"/>
        <c:auto val="1"/>
        <c:lblOffset val="100"/>
        <c:baseTimeUnit val="years"/>
      </c:dateAx>
      <c:valAx>
        <c:axId val="17765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65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164.45</c:v>
                </c:pt>
                <c:pt idx="1">
                  <c:v>152.31</c:v>
                </c:pt>
                <c:pt idx="2">
                  <c:v>159.47999999999999</c:v>
                </c:pt>
                <c:pt idx="3">
                  <c:v>159.61000000000001</c:v>
                </c:pt>
                <c:pt idx="4">
                  <c:v>140.22999999999999</c:v>
                </c:pt>
              </c:numCache>
            </c:numRef>
          </c:val>
        </c:ser>
        <c:dLbls>
          <c:showLegendKey val="0"/>
          <c:showVal val="0"/>
          <c:showCatName val="0"/>
          <c:showSerName val="0"/>
          <c:showPercent val="0"/>
          <c:showBubbleSize val="0"/>
        </c:dLbls>
        <c:gapWidth val="150"/>
        <c:axId val="177837952"/>
        <c:axId val="17783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153.69</c:v>
                </c:pt>
                <c:pt idx="1">
                  <c:v>152.28</c:v>
                </c:pt>
                <c:pt idx="2">
                  <c:v>153.24</c:v>
                </c:pt>
                <c:pt idx="3">
                  <c:v>150.75</c:v>
                </c:pt>
                <c:pt idx="4">
                  <c:v>147.29</c:v>
                </c:pt>
              </c:numCache>
            </c:numRef>
          </c:val>
          <c:smooth val="0"/>
        </c:ser>
        <c:dLbls>
          <c:showLegendKey val="0"/>
          <c:showVal val="0"/>
          <c:showCatName val="0"/>
          <c:showSerName val="0"/>
          <c:showPercent val="0"/>
          <c:showBubbleSize val="0"/>
        </c:dLbls>
        <c:marker val="1"/>
        <c:smooth val="0"/>
        <c:axId val="177837952"/>
        <c:axId val="177839488"/>
      </c:lineChart>
      <c:dateAx>
        <c:axId val="177837952"/>
        <c:scaling>
          <c:orientation val="minMax"/>
        </c:scaling>
        <c:delete val="1"/>
        <c:axPos val="b"/>
        <c:numFmt formatCode="ge" sourceLinked="1"/>
        <c:majorTickMark val="none"/>
        <c:minorTickMark val="none"/>
        <c:tickLblPos val="none"/>
        <c:crossAx val="177839488"/>
        <c:crosses val="autoZero"/>
        <c:auto val="1"/>
        <c:lblOffset val="100"/>
        <c:baseTimeUnit val="years"/>
      </c:dateAx>
      <c:valAx>
        <c:axId val="17783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83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【107.74】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【4.71】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【56.46】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【36.27】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【4.35】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P6" sqref="BP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秋田市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Ac1</v>
      </c>
      <c r="X8" s="46"/>
      <c r="Y8" s="46"/>
      <c r="Z8" s="46"/>
      <c r="AA8" s="46"/>
      <c r="AB8" s="46"/>
      <c r="AC8" s="46"/>
      <c r="AD8" s="3"/>
      <c r="AE8" s="3"/>
      <c r="AF8" s="3"/>
      <c r="AG8" s="3"/>
      <c r="AH8" s="3"/>
      <c r="AI8" s="3"/>
      <c r="AJ8" s="3"/>
      <c r="AK8" s="3"/>
      <c r="AL8" s="47">
        <f>データ!R6</f>
        <v>319084</v>
      </c>
      <c r="AM8" s="47"/>
      <c r="AN8" s="47"/>
      <c r="AO8" s="47"/>
      <c r="AP8" s="47"/>
      <c r="AQ8" s="47"/>
      <c r="AR8" s="47"/>
      <c r="AS8" s="47"/>
      <c r="AT8" s="43">
        <f>データ!S6</f>
        <v>906.09</v>
      </c>
      <c r="AU8" s="43"/>
      <c r="AV8" s="43"/>
      <c r="AW8" s="43"/>
      <c r="AX8" s="43"/>
      <c r="AY8" s="43"/>
      <c r="AZ8" s="43"/>
      <c r="BA8" s="43"/>
      <c r="BB8" s="43">
        <f>データ!T6</f>
        <v>352.15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53.44</v>
      </c>
      <c r="J10" s="43"/>
      <c r="K10" s="43"/>
      <c r="L10" s="43"/>
      <c r="M10" s="43"/>
      <c r="N10" s="43"/>
      <c r="O10" s="43"/>
      <c r="P10" s="43">
        <f>データ!O6</f>
        <v>91.55</v>
      </c>
      <c r="Q10" s="43"/>
      <c r="R10" s="43"/>
      <c r="S10" s="43"/>
      <c r="T10" s="43"/>
      <c r="U10" s="43"/>
      <c r="V10" s="43"/>
      <c r="W10" s="43">
        <f>データ!P6</f>
        <v>86.64</v>
      </c>
      <c r="X10" s="43"/>
      <c r="Y10" s="43"/>
      <c r="Z10" s="43"/>
      <c r="AA10" s="43"/>
      <c r="AB10" s="43"/>
      <c r="AC10" s="43"/>
      <c r="AD10" s="47">
        <f>データ!Q6</f>
        <v>3056</v>
      </c>
      <c r="AE10" s="47"/>
      <c r="AF10" s="47"/>
      <c r="AG10" s="47"/>
      <c r="AH10" s="47"/>
      <c r="AI10" s="47"/>
      <c r="AJ10" s="47"/>
      <c r="AK10" s="2"/>
      <c r="AL10" s="47">
        <f>データ!U6</f>
        <v>290808</v>
      </c>
      <c r="AM10" s="47"/>
      <c r="AN10" s="47"/>
      <c r="AO10" s="47"/>
      <c r="AP10" s="47"/>
      <c r="AQ10" s="47"/>
      <c r="AR10" s="47"/>
      <c r="AS10" s="47"/>
      <c r="AT10" s="43">
        <f>データ!V6</f>
        <v>56.52</v>
      </c>
      <c r="AU10" s="43"/>
      <c r="AV10" s="43"/>
      <c r="AW10" s="43"/>
      <c r="AX10" s="43"/>
      <c r="AY10" s="43"/>
      <c r="AZ10" s="43"/>
      <c r="BA10" s="43"/>
      <c r="BB10" s="43">
        <f>データ!W6</f>
        <v>5145.22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2014</v>
      </c>
      <c r="C6" s="31">
        <f t="shared" ref="C6:W6" si="3">C7</f>
        <v>52019</v>
      </c>
      <c r="D6" s="31">
        <f t="shared" si="3"/>
        <v>46</v>
      </c>
      <c r="E6" s="31">
        <f t="shared" si="3"/>
        <v>17</v>
      </c>
      <c r="F6" s="31">
        <f t="shared" si="3"/>
        <v>1</v>
      </c>
      <c r="G6" s="31">
        <f t="shared" si="3"/>
        <v>0</v>
      </c>
      <c r="H6" s="31" t="str">
        <f t="shared" si="3"/>
        <v>秋田県　秋田市</v>
      </c>
      <c r="I6" s="31" t="str">
        <f t="shared" si="3"/>
        <v>法適用</v>
      </c>
      <c r="J6" s="31" t="str">
        <f t="shared" si="3"/>
        <v>下水道事業</v>
      </c>
      <c r="K6" s="31" t="str">
        <f t="shared" si="3"/>
        <v>公共下水道</v>
      </c>
      <c r="L6" s="31" t="str">
        <f t="shared" si="3"/>
        <v>Ac1</v>
      </c>
      <c r="M6" s="32" t="str">
        <f t="shared" si="3"/>
        <v>-</v>
      </c>
      <c r="N6" s="32">
        <f t="shared" si="3"/>
        <v>53.44</v>
      </c>
      <c r="O6" s="32">
        <f t="shared" si="3"/>
        <v>91.55</v>
      </c>
      <c r="P6" s="32">
        <f t="shared" si="3"/>
        <v>86.64</v>
      </c>
      <c r="Q6" s="32">
        <f t="shared" si="3"/>
        <v>3056</v>
      </c>
      <c r="R6" s="32">
        <f t="shared" si="3"/>
        <v>319084</v>
      </c>
      <c r="S6" s="32">
        <f t="shared" si="3"/>
        <v>906.09</v>
      </c>
      <c r="T6" s="32">
        <f t="shared" si="3"/>
        <v>352.15</v>
      </c>
      <c r="U6" s="32">
        <f t="shared" si="3"/>
        <v>290808</v>
      </c>
      <c r="V6" s="32">
        <f t="shared" si="3"/>
        <v>56.52</v>
      </c>
      <c r="W6" s="32">
        <f t="shared" si="3"/>
        <v>5145.22</v>
      </c>
      <c r="X6" s="33">
        <f>IF(X7="",NA(),X7)</f>
        <v>105.98</v>
      </c>
      <c r="Y6" s="33">
        <f t="shared" ref="Y6:AG6" si="4">IF(Y7="",NA(),Y7)</f>
        <v>109.28</v>
      </c>
      <c r="Z6" s="33">
        <f t="shared" si="4"/>
        <v>107.3</v>
      </c>
      <c r="AA6" s="33">
        <f t="shared" si="4"/>
        <v>105.05</v>
      </c>
      <c r="AB6" s="33">
        <f t="shared" si="4"/>
        <v>112.05</v>
      </c>
      <c r="AC6" s="33">
        <f t="shared" si="4"/>
        <v>103.04</v>
      </c>
      <c r="AD6" s="33">
        <f t="shared" si="4"/>
        <v>103.11</v>
      </c>
      <c r="AE6" s="33">
        <f t="shared" si="4"/>
        <v>102.74</v>
      </c>
      <c r="AF6" s="33">
        <f t="shared" si="4"/>
        <v>103.51</v>
      </c>
      <c r="AG6" s="33">
        <f t="shared" si="4"/>
        <v>105.47</v>
      </c>
      <c r="AH6" s="32" t="str">
        <f>IF(AH7="","",IF(AH7="-","【-】","【"&amp;SUBSTITUTE(TEXT(AH7,"#,##0.00"),"-","△")&amp;"】"))</f>
        <v>【107.74】</v>
      </c>
      <c r="AI6" s="32">
        <f>IF(AI7="",NA(),AI7)</f>
        <v>0</v>
      </c>
      <c r="AJ6" s="32">
        <f t="shared" ref="AJ6:AR6" si="5">IF(AJ7="",NA(),AJ7)</f>
        <v>0</v>
      </c>
      <c r="AK6" s="32">
        <f t="shared" si="5"/>
        <v>0</v>
      </c>
      <c r="AL6" s="32">
        <f t="shared" si="5"/>
        <v>0</v>
      </c>
      <c r="AM6" s="32">
        <f t="shared" si="5"/>
        <v>0</v>
      </c>
      <c r="AN6" s="33">
        <f t="shared" si="5"/>
        <v>13.66</v>
      </c>
      <c r="AO6" s="33">
        <f t="shared" si="5"/>
        <v>14.03</v>
      </c>
      <c r="AP6" s="33">
        <f t="shared" si="5"/>
        <v>15.05</v>
      </c>
      <c r="AQ6" s="33">
        <f t="shared" si="5"/>
        <v>11.76</v>
      </c>
      <c r="AR6" s="33">
        <f t="shared" si="5"/>
        <v>13.3</v>
      </c>
      <c r="AS6" s="32" t="str">
        <f>IF(AS7="","",IF(AS7="-","【-】","【"&amp;SUBSTITUTE(TEXT(AS7,"#,##0.00"),"-","△")&amp;"】"))</f>
        <v>【4.71】</v>
      </c>
      <c r="AT6" s="33">
        <f>IF(AT7="",NA(),AT7)</f>
        <v>209.5</v>
      </c>
      <c r="AU6" s="33">
        <f t="shared" ref="AU6:BC6" si="6">IF(AU7="",NA(),AU7)</f>
        <v>189.54</v>
      </c>
      <c r="AV6" s="33">
        <f t="shared" si="6"/>
        <v>209.75</v>
      </c>
      <c r="AW6" s="33">
        <f t="shared" si="6"/>
        <v>433.49</v>
      </c>
      <c r="AX6" s="33">
        <f t="shared" si="6"/>
        <v>60.63</v>
      </c>
      <c r="AY6" s="33">
        <f t="shared" si="6"/>
        <v>211.52</v>
      </c>
      <c r="AZ6" s="33">
        <f t="shared" si="6"/>
        <v>191.62</v>
      </c>
      <c r="BA6" s="33">
        <f t="shared" si="6"/>
        <v>184.15</v>
      </c>
      <c r="BB6" s="33">
        <f t="shared" si="6"/>
        <v>205.35</v>
      </c>
      <c r="BC6" s="33">
        <f t="shared" si="6"/>
        <v>52.63</v>
      </c>
      <c r="BD6" s="32" t="str">
        <f>IF(BD7="","",IF(BD7="-","【-】","【"&amp;SUBSTITUTE(TEXT(BD7,"#,##0.00"),"-","△")&amp;"】"))</f>
        <v>【56.46】</v>
      </c>
      <c r="BE6" s="33">
        <f>IF(BE7="",NA(),BE7)</f>
        <v>820.72</v>
      </c>
      <c r="BF6" s="33">
        <f t="shared" ref="BF6:BN6" si="7">IF(BF7="",NA(),BF7)</f>
        <v>830.96</v>
      </c>
      <c r="BG6" s="33">
        <f t="shared" si="7"/>
        <v>778.25</v>
      </c>
      <c r="BH6" s="33">
        <f t="shared" si="7"/>
        <v>708.83</v>
      </c>
      <c r="BI6" s="33">
        <f t="shared" si="7"/>
        <v>669.02</v>
      </c>
      <c r="BJ6" s="33">
        <f t="shared" si="7"/>
        <v>934.38</v>
      </c>
      <c r="BK6" s="33">
        <f t="shared" si="7"/>
        <v>959.1</v>
      </c>
      <c r="BL6" s="33">
        <f t="shared" si="7"/>
        <v>941.18</v>
      </c>
      <c r="BM6" s="33">
        <f t="shared" si="7"/>
        <v>893.45</v>
      </c>
      <c r="BN6" s="33">
        <f t="shared" si="7"/>
        <v>843.57</v>
      </c>
      <c r="BO6" s="32" t="str">
        <f>IF(BO7="","",IF(BO7="-","【-】","【"&amp;SUBSTITUTE(TEXT(BO7,"#,##0.00"),"-","△")&amp;"】"))</f>
        <v>【776.35】</v>
      </c>
      <c r="BP6" s="33">
        <f>IF(BP7="",NA(),BP7)</f>
        <v>108.51</v>
      </c>
      <c r="BQ6" s="33">
        <f t="shared" ref="BQ6:BY6" si="8">IF(BQ7="",NA(),BQ7)</f>
        <v>117.75</v>
      </c>
      <c r="BR6" s="33">
        <f t="shared" si="8"/>
        <v>112.93</v>
      </c>
      <c r="BS6" s="33">
        <f t="shared" si="8"/>
        <v>112.36</v>
      </c>
      <c r="BT6" s="33">
        <f t="shared" si="8"/>
        <v>127.24</v>
      </c>
      <c r="BU6" s="33">
        <f t="shared" si="8"/>
        <v>92.76</v>
      </c>
      <c r="BV6" s="33">
        <f t="shared" si="8"/>
        <v>93.53</v>
      </c>
      <c r="BW6" s="33">
        <f t="shared" si="8"/>
        <v>93.55</v>
      </c>
      <c r="BX6" s="33">
        <f t="shared" si="8"/>
        <v>95.24</v>
      </c>
      <c r="BY6" s="33">
        <f t="shared" si="8"/>
        <v>99.86</v>
      </c>
      <c r="BZ6" s="32" t="str">
        <f>IF(BZ7="","",IF(BZ7="-","【-】","【"&amp;SUBSTITUTE(TEXT(BZ7,"#,##0.00"),"-","△")&amp;"】"))</f>
        <v>【96.57】</v>
      </c>
      <c r="CA6" s="33">
        <f>IF(CA7="",NA(),CA7)</f>
        <v>164.45</v>
      </c>
      <c r="CB6" s="33">
        <f t="shared" ref="CB6:CJ6" si="9">IF(CB7="",NA(),CB7)</f>
        <v>152.31</v>
      </c>
      <c r="CC6" s="33">
        <f t="shared" si="9"/>
        <v>159.47999999999999</v>
      </c>
      <c r="CD6" s="33">
        <f t="shared" si="9"/>
        <v>159.61000000000001</v>
      </c>
      <c r="CE6" s="33">
        <f t="shared" si="9"/>
        <v>140.22999999999999</v>
      </c>
      <c r="CF6" s="33">
        <f t="shared" si="9"/>
        <v>153.69</v>
      </c>
      <c r="CG6" s="33">
        <f t="shared" si="9"/>
        <v>152.28</v>
      </c>
      <c r="CH6" s="33">
        <f t="shared" si="9"/>
        <v>153.24</v>
      </c>
      <c r="CI6" s="33">
        <f t="shared" si="9"/>
        <v>150.75</v>
      </c>
      <c r="CJ6" s="33">
        <f t="shared" si="9"/>
        <v>147.29</v>
      </c>
      <c r="CK6" s="32" t="str">
        <f>IF(CK7="","",IF(CK7="-","【-】","【"&amp;SUBSTITUTE(TEXT(CK7,"#,##0.00"),"-","△")&amp;"】"))</f>
        <v>【142.28】</v>
      </c>
      <c r="CL6" s="33">
        <f>IF(CL7="",NA(),CL7)</f>
        <v>71.709999999999994</v>
      </c>
      <c r="CM6" s="33">
        <f t="shared" ref="CM6:CU6" si="10">IF(CM7="",NA(),CM7)</f>
        <v>70.33</v>
      </c>
      <c r="CN6" s="33">
        <f t="shared" si="10"/>
        <v>60.58</v>
      </c>
      <c r="CO6" s="33">
        <f t="shared" si="10"/>
        <v>62.18</v>
      </c>
      <c r="CP6" s="33">
        <f t="shared" si="10"/>
        <v>44.26</v>
      </c>
      <c r="CQ6" s="33">
        <f t="shared" si="10"/>
        <v>62.05</v>
      </c>
      <c r="CR6" s="33">
        <f t="shared" si="10"/>
        <v>61.64</v>
      </c>
      <c r="CS6" s="33">
        <f t="shared" si="10"/>
        <v>61.73</v>
      </c>
      <c r="CT6" s="33">
        <f t="shared" si="10"/>
        <v>61.1</v>
      </c>
      <c r="CU6" s="33">
        <f t="shared" si="10"/>
        <v>61.03</v>
      </c>
      <c r="CV6" s="32" t="str">
        <f>IF(CV7="","",IF(CV7="-","【-】","【"&amp;SUBSTITUTE(TEXT(CV7,"#,##0.00"),"-","△")&amp;"】"))</f>
        <v>【60.35】</v>
      </c>
      <c r="CW6" s="33">
        <f>IF(CW7="",NA(),CW7)</f>
        <v>86.94</v>
      </c>
      <c r="CX6" s="33">
        <f t="shared" ref="CX6:DF6" si="11">IF(CX7="",NA(),CX7)</f>
        <v>87.49</v>
      </c>
      <c r="CY6" s="33">
        <f t="shared" si="11"/>
        <v>87.77</v>
      </c>
      <c r="CZ6" s="33">
        <f t="shared" si="11"/>
        <v>88.18</v>
      </c>
      <c r="DA6" s="33">
        <f t="shared" si="11"/>
        <v>88.58</v>
      </c>
      <c r="DB6" s="33">
        <f t="shared" si="11"/>
        <v>92.76</v>
      </c>
      <c r="DC6" s="33">
        <f t="shared" si="11"/>
        <v>93.1</v>
      </c>
      <c r="DD6" s="33">
        <f t="shared" si="11"/>
        <v>93.1</v>
      </c>
      <c r="DE6" s="33">
        <f t="shared" si="11"/>
        <v>93.47</v>
      </c>
      <c r="DF6" s="33">
        <f t="shared" si="11"/>
        <v>93.83</v>
      </c>
      <c r="DG6" s="32" t="str">
        <f>IF(DG7="","",IF(DG7="-","【-】","【"&amp;SUBSTITUTE(TEXT(DG7,"#,##0.00"),"-","△")&amp;"】"))</f>
        <v>【94.57】</v>
      </c>
      <c r="DH6" s="33">
        <f>IF(DH7="",NA(),DH7)</f>
        <v>13.08</v>
      </c>
      <c r="DI6" s="33">
        <f t="shared" ref="DI6:DQ6" si="12">IF(DI7="",NA(),DI7)</f>
        <v>14.37</v>
      </c>
      <c r="DJ6" s="33">
        <f t="shared" si="12"/>
        <v>15.72</v>
      </c>
      <c r="DK6" s="33">
        <f t="shared" si="12"/>
        <v>17.04</v>
      </c>
      <c r="DL6" s="33">
        <f t="shared" si="12"/>
        <v>26.57</v>
      </c>
      <c r="DM6" s="33">
        <f t="shared" si="12"/>
        <v>13.59</v>
      </c>
      <c r="DN6" s="33">
        <f t="shared" si="12"/>
        <v>14.17</v>
      </c>
      <c r="DO6" s="33">
        <f t="shared" si="12"/>
        <v>15.36</v>
      </c>
      <c r="DP6" s="33">
        <f t="shared" si="12"/>
        <v>16.57</v>
      </c>
      <c r="DQ6" s="33">
        <f t="shared" si="12"/>
        <v>28.06</v>
      </c>
      <c r="DR6" s="32" t="str">
        <f>IF(DR7="","",IF(DR7="-","【-】","【"&amp;SUBSTITUTE(TEXT(DR7,"#,##0.00"),"-","△")&amp;"】"))</f>
        <v>【36.27】</v>
      </c>
      <c r="DS6" s="33">
        <f>IF(DS7="",NA(),DS7)</f>
        <v>5.56</v>
      </c>
      <c r="DT6" s="33">
        <f t="shared" ref="DT6:EB6" si="13">IF(DT7="",NA(),DT7)</f>
        <v>5.77</v>
      </c>
      <c r="DU6" s="33">
        <f t="shared" si="13"/>
        <v>6.09</v>
      </c>
      <c r="DV6" s="33">
        <f t="shared" si="13"/>
        <v>6.33</v>
      </c>
      <c r="DW6" s="33">
        <f t="shared" si="13"/>
        <v>6.31</v>
      </c>
      <c r="DX6" s="33">
        <f t="shared" si="13"/>
        <v>1.86</v>
      </c>
      <c r="DY6" s="33">
        <f t="shared" si="13"/>
        <v>2.36</v>
      </c>
      <c r="DZ6" s="33">
        <f t="shared" si="13"/>
        <v>2.81</v>
      </c>
      <c r="EA6" s="33">
        <f t="shared" si="13"/>
        <v>3.11</v>
      </c>
      <c r="EB6" s="33">
        <f t="shared" si="13"/>
        <v>3.32</v>
      </c>
      <c r="EC6" s="32" t="str">
        <f>IF(EC7="","",IF(EC7="-","【-】","【"&amp;SUBSTITUTE(TEXT(EC7,"#,##0.00"),"-","△")&amp;"】"))</f>
        <v>【4.35】</v>
      </c>
      <c r="ED6" s="33">
        <f>IF(ED7="",NA(),ED7)</f>
        <v>0.14000000000000001</v>
      </c>
      <c r="EE6" s="33">
        <f t="shared" ref="EE6:EM6" si="14">IF(EE7="",NA(),EE7)</f>
        <v>7.0000000000000007E-2</v>
      </c>
      <c r="EF6" s="33">
        <f t="shared" si="14"/>
        <v>7.0000000000000007E-2</v>
      </c>
      <c r="EG6" s="33">
        <f t="shared" si="14"/>
        <v>7.0000000000000007E-2</v>
      </c>
      <c r="EH6" s="33">
        <f t="shared" si="14"/>
        <v>0.27</v>
      </c>
      <c r="EI6" s="33">
        <f t="shared" si="14"/>
        <v>0.09</v>
      </c>
      <c r="EJ6" s="33">
        <f t="shared" si="14"/>
        <v>0.08</v>
      </c>
      <c r="EK6" s="33">
        <f t="shared" si="14"/>
        <v>0.1</v>
      </c>
      <c r="EL6" s="33">
        <f t="shared" si="14"/>
        <v>0.1</v>
      </c>
      <c r="EM6" s="33">
        <f t="shared" si="14"/>
        <v>0.11</v>
      </c>
      <c r="EN6" s="32" t="str">
        <f>IF(EN7="","",IF(EN7="-","【-】","【"&amp;SUBSTITUTE(TEXT(EN7,"#,##0.00"),"-","△")&amp;"】"))</f>
        <v>【0.17】</v>
      </c>
    </row>
    <row r="7" spans="1:147" s="34" customFormat="1">
      <c r="A7" s="26"/>
      <c r="B7" s="35">
        <v>2014</v>
      </c>
      <c r="C7" s="35">
        <v>52019</v>
      </c>
      <c r="D7" s="35">
        <v>46</v>
      </c>
      <c r="E7" s="35">
        <v>17</v>
      </c>
      <c r="F7" s="35">
        <v>1</v>
      </c>
      <c r="G7" s="35">
        <v>0</v>
      </c>
      <c r="H7" s="35" t="s">
        <v>96</v>
      </c>
      <c r="I7" s="35" t="s">
        <v>97</v>
      </c>
      <c r="J7" s="35" t="s">
        <v>98</v>
      </c>
      <c r="K7" s="35" t="s">
        <v>99</v>
      </c>
      <c r="L7" s="35" t="s">
        <v>100</v>
      </c>
      <c r="M7" s="36" t="s">
        <v>101</v>
      </c>
      <c r="N7" s="36">
        <v>53.44</v>
      </c>
      <c r="O7" s="36">
        <v>91.55</v>
      </c>
      <c r="P7" s="36">
        <v>86.64</v>
      </c>
      <c r="Q7" s="36">
        <v>3056</v>
      </c>
      <c r="R7" s="36">
        <v>319084</v>
      </c>
      <c r="S7" s="36">
        <v>906.09</v>
      </c>
      <c r="T7" s="36">
        <v>352.15</v>
      </c>
      <c r="U7" s="36">
        <v>290808</v>
      </c>
      <c r="V7" s="36">
        <v>56.52</v>
      </c>
      <c r="W7" s="36">
        <v>5145.22</v>
      </c>
      <c r="X7" s="36">
        <v>105.98</v>
      </c>
      <c r="Y7" s="36">
        <v>109.28</v>
      </c>
      <c r="Z7" s="36">
        <v>107.3</v>
      </c>
      <c r="AA7" s="36">
        <v>105.05</v>
      </c>
      <c r="AB7" s="36">
        <v>112.05</v>
      </c>
      <c r="AC7" s="36">
        <v>103.04</v>
      </c>
      <c r="AD7" s="36">
        <v>103.11</v>
      </c>
      <c r="AE7" s="36">
        <v>102.74</v>
      </c>
      <c r="AF7" s="36">
        <v>103.51</v>
      </c>
      <c r="AG7" s="36">
        <v>105.47</v>
      </c>
      <c r="AH7" s="36">
        <v>107.74</v>
      </c>
      <c r="AI7" s="36">
        <v>0</v>
      </c>
      <c r="AJ7" s="36">
        <v>0</v>
      </c>
      <c r="AK7" s="36">
        <v>0</v>
      </c>
      <c r="AL7" s="36">
        <v>0</v>
      </c>
      <c r="AM7" s="36">
        <v>0</v>
      </c>
      <c r="AN7" s="36">
        <v>13.66</v>
      </c>
      <c r="AO7" s="36">
        <v>14.03</v>
      </c>
      <c r="AP7" s="36">
        <v>15.05</v>
      </c>
      <c r="AQ7" s="36">
        <v>11.76</v>
      </c>
      <c r="AR7" s="36">
        <v>13.3</v>
      </c>
      <c r="AS7" s="36">
        <v>4.71</v>
      </c>
      <c r="AT7" s="36">
        <v>209.5</v>
      </c>
      <c r="AU7" s="36">
        <v>189.54</v>
      </c>
      <c r="AV7" s="36">
        <v>209.75</v>
      </c>
      <c r="AW7" s="36">
        <v>433.49</v>
      </c>
      <c r="AX7" s="36">
        <v>60.63</v>
      </c>
      <c r="AY7" s="36">
        <v>211.52</v>
      </c>
      <c r="AZ7" s="36">
        <v>191.62</v>
      </c>
      <c r="BA7" s="36">
        <v>184.15</v>
      </c>
      <c r="BB7" s="36">
        <v>205.35</v>
      </c>
      <c r="BC7" s="36">
        <v>52.63</v>
      </c>
      <c r="BD7" s="36">
        <v>56.46</v>
      </c>
      <c r="BE7" s="36">
        <v>820.72</v>
      </c>
      <c r="BF7" s="36">
        <v>830.96</v>
      </c>
      <c r="BG7" s="36">
        <v>778.25</v>
      </c>
      <c r="BH7" s="36">
        <v>708.83</v>
      </c>
      <c r="BI7" s="36">
        <v>669.02</v>
      </c>
      <c r="BJ7" s="36">
        <v>934.38</v>
      </c>
      <c r="BK7" s="36">
        <v>959.1</v>
      </c>
      <c r="BL7" s="36">
        <v>941.18</v>
      </c>
      <c r="BM7" s="36">
        <v>893.45</v>
      </c>
      <c r="BN7" s="36">
        <v>843.57</v>
      </c>
      <c r="BO7" s="36">
        <v>776.35</v>
      </c>
      <c r="BP7" s="36">
        <v>108.51</v>
      </c>
      <c r="BQ7" s="36">
        <v>117.75</v>
      </c>
      <c r="BR7" s="36">
        <v>112.93</v>
      </c>
      <c r="BS7" s="36">
        <v>112.36</v>
      </c>
      <c r="BT7" s="36">
        <v>127.24</v>
      </c>
      <c r="BU7" s="36">
        <v>92.76</v>
      </c>
      <c r="BV7" s="36">
        <v>93.53</v>
      </c>
      <c r="BW7" s="36">
        <v>93.55</v>
      </c>
      <c r="BX7" s="36">
        <v>95.24</v>
      </c>
      <c r="BY7" s="36">
        <v>99.86</v>
      </c>
      <c r="BZ7" s="36">
        <v>96.57</v>
      </c>
      <c r="CA7" s="36">
        <v>164.45</v>
      </c>
      <c r="CB7" s="36">
        <v>152.31</v>
      </c>
      <c r="CC7" s="36">
        <v>159.47999999999999</v>
      </c>
      <c r="CD7" s="36">
        <v>159.61000000000001</v>
      </c>
      <c r="CE7" s="36">
        <v>140.22999999999999</v>
      </c>
      <c r="CF7" s="36">
        <v>153.69</v>
      </c>
      <c r="CG7" s="36">
        <v>152.28</v>
      </c>
      <c r="CH7" s="36">
        <v>153.24</v>
      </c>
      <c r="CI7" s="36">
        <v>150.75</v>
      </c>
      <c r="CJ7" s="36">
        <v>147.29</v>
      </c>
      <c r="CK7" s="36">
        <v>142.28</v>
      </c>
      <c r="CL7" s="36">
        <v>71.709999999999994</v>
      </c>
      <c r="CM7" s="36">
        <v>70.33</v>
      </c>
      <c r="CN7" s="36">
        <v>60.58</v>
      </c>
      <c r="CO7" s="36">
        <v>62.18</v>
      </c>
      <c r="CP7" s="36">
        <v>44.26</v>
      </c>
      <c r="CQ7" s="36">
        <v>62.05</v>
      </c>
      <c r="CR7" s="36">
        <v>61.64</v>
      </c>
      <c r="CS7" s="36">
        <v>61.73</v>
      </c>
      <c r="CT7" s="36">
        <v>61.1</v>
      </c>
      <c r="CU7" s="36">
        <v>61.03</v>
      </c>
      <c r="CV7" s="36">
        <v>60.35</v>
      </c>
      <c r="CW7" s="36">
        <v>86.94</v>
      </c>
      <c r="CX7" s="36">
        <v>87.49</v>
      </c>
      <c r="CY7" s="36">
        <v>87.77</v>
      </c>
      <c r="CZ7" s="36">
        <v>88.18</v>
      </c>
      <c r="DA7" s="36">
        <v>88.58</v>
      </c>
      <c r="DB7" s="36">
        <v>92.76</v>
      </c>
      <c r="DC7" s="36">
        <v>93.1</v>
      </c>
      <c r="DD7" s="36">
        <v>93.1</v>
      </c>
      <c r="DE7" s="36">
        <v>93.47</v>
      </c>
      <c r="DF7" s="36">
        <v>93.83</v>
      </c>
      <c r="DG7" s="36">
        <v>94.57</v>
      </c>
      <c r="DH7" s="36">
        <v>13.08</v>
      </c>
      <c r="DI7" s="36">
        <v>14.37</v>
      </c>
      <c r="DJ7" s="36">
        <v>15.72</v>
      </c>
      <c r="DK7" s="36">
        <v>17.04</v>
      </c>
      <c r="DL7" s="36">
        <v>26.57</v>
      </c>
      <c r="DM7" s="36">
        <v>13.59</v>
      </c>
      <c r="DN7" s="36">
        <v>14.17</v>
      </c>
      <c r="DO7" s="36">
        <v>15.36</v>
      </c>
      <c r="DP7" s="36">
        <v>16.57</v>
      </c>
      <c r="DQ7" s="36">
        <v>28.06</v>
      </c>
      <c r="DR7" s="36">
        <v>36.270000000000003</v>
      </c>
      <c r="DS7" s="36">
        <v>5.56</v>
      </c>
      <c r="DT7" s="36">
        <v>5.77</v>
      </c>
      <c r="DU7" s="36">
        <v>6.09</v>
      </c>
      <c r="DV7" s="36">
        <v>6.33</v>
      </c>
      <c r="DW7" s="36">
        <v>6.31</v>
      </c>
      <c r="DX7" s="36">
        <v>1.86</v>
      </c>
      <c r="DY7" s="36">
        <v>2.36</v>
      </c>
      <c r="DZ7" s="36">
        <v>2.81</v>
      </c>
      <c r="EA7" s="36">
        <v>3.11</v>
      </c>
      <c r="EB7" s="36">
        <v>3.32</v>
      </c>
      <c r="EC7" s="36">
        <v>4.3499999999999996</v>
      </c>
      <c r="ED7" s="36">
        <v>0.14000000000000001</v>
      </c>
      <c r="EE7" s="36">
        <v>7.0000000000000007E-2</v>
      </c>
      <c r="EF7" s="36">
        <v>7.0000000000000007E-2</v>
      </c>
      <c r="EG7" s="36">
        <v>7.0000000000000007E-2</v>
      </c>
      <c r="EH7" s="36">
        <v>0.27</v>
      </c>
      <c r="EI7" s="36">
        <v>0.09</v>
      </c>
      <c r="EJ7" s="36">
        <v>0.08</v>
      </c>
      <c r="EK7" s="36">
        <v>0.1</v>
      </c>
      <c r="EL7" s="36">
        <v>0.1</v>
      </c>
      <c r="EM7" s="36">
        <v>0.11</v>
      </c>
      <c r="EN7" s="36">
        <v>0.17</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2016-02-03T07:42:50Z</dcterms:created>
  <dcterms:modified xsi:type="dcterms:W3CDTF">2016-02-24T23:53:52Z</dcterms:modified>
  <cp:category/>
</cp:coreProperties>
</file>