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T10" i="4" s="1"/>
  <c r="U6" i="5"/>
  <c r="T6" i="5"/>
  <c r="S6" i="5"/>
  <c r="R6" i="5"/>
  <c r="AL8" i="4" s="1"/>
  <c r="Q6" i="5"/>
  <c r="P6" i="5"/>
  <c r="O6" i="5"/>
  <c r="N6" i="5"/>
  <c r="I10" i="4" s="1"/>
  <c r="M6" i="5"/>
  <c r="L6" i="5"/>
  <c r="K6" i="5"/>
  <c r="J6" i="5"/>
  <c r="I8" i="4" s="1"/>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BB10" i="4"/>
  <c r="AL10" i="4"/>
  <c r="AD10" i="4"/>
  <c r="W10" i="4"/>
  <c r="P10" i="4"/>
  <c r="B10" i="4"/>
  <c r="BB8" i="4"/>
  <c r="AT8" i="4"/>
  <c r="W8" i="4"/>
  <c r="P8" i="4"/>
  <c r="B8" i="4"/>
  <c r="B6" i="4"/>
  <c r="C10" i="5" l="1"/>
  <c r="D10" i="5"/>
  <c r="E10" i="5"/>
  <c r="B10" i="5"/>
</calcChain>
</file>

<file path=xl/sharedStrings.xml><?xml version="1.0" encoding="utf-8"?>
<sst xmlns="http://schemas.openxmlformats.org/spreadsheetml/2006/main" count="242" uniqueCount="110">
  <si>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</si>
  <si>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</si>
  <si>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</si>
  <si>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</si>
  <si>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</si>
  <si>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</si>
  <si>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</si>
  <si>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</si>
  <si>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</si>
  <si>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</si>
  <si>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</si>
  <si>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</si>
  <si>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</si>
  <si>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</si>
  <si>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</si>
  <si>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</si>
  <si>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</si>
  <si>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</si>
  <si>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</si>
  <si>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</si>
  <si>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</si>
  <si>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</si>
  <si>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</si>
  <si>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</si>
  <si>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</si>
  <si>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</si>
  <si>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</si>
  <si>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</si>
  <si>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</si>
  <si>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</si>
  <si>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</si>
  <si>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</si>
  <si>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</si>
  <si>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</si>
  <si>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</si>
  <si>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</si>
  <si>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</si>
  <si>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</si>
  <si>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</si>
  <si>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</si>
  <si>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</si>
  <si>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22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4"/>
  </si>
  <si>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</si>
  <si>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</si>
  <si>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</si>
  <si>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</si>
  <si>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</si>
  <si>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</si>
  <si>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</si>
  <si>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</si>
  <si>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</si>
  <si>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</si>
  <si>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</si>
  <si>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</si>
  <si>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</si>
  <si>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</si>
  <si>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</si>
  <si>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</si>
  <si>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</si>
  <si>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</si>
  <si>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</si>
  <si>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</si>
  <si>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</si>
  <si>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</si>
  <si>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</si>
  <si>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</si>
  <si>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</si>
  <si>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</si>
  <si>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</si>
  <si>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</si>
  <si>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</si>
  <si>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</si>
  <si>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</si>
  <si>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</si>
  <si>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</si>
  <si>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</si>
  <si>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</si>
  <si>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</si>
  <si>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</si>
  <si>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</si>
  <si>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</si>
  <si>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</si>
  <si>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</si>
  <si>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</si>
  <si>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</si>
  <si>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</si>
  <si>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</si>
  <si>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</si>
  <si>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</si>
  <si>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</si>
  <si>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</si>
  <si>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</si>
  <si>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</si>
  <si>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</si>
  <si>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</si>
  <si>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</si>
  <si>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秋田市</t>
  </si>
  <si>
    <t>法適用</t>
  </si>
  <si>
    <t>下水道事業</t>
  </si>
  <si>
    <t>特定地域生活排水処理</t>
  </si>
  <si>
    <t>K3</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</si>
  <si>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</si>
  <si>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</si>
  <si>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</si>
  <si>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</si>
  <si>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</si>
  <si>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</si>
  <si>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経常収支比率は平成23年度以降100％以上を維持しており、使用料収入と一般会計からの繰入金等の収益により、事業運営が成り立っている。
　経費回収率については、全国平均や類似団体平均と比較して高い値で推移しているものの、100％を下回っていることから、公費負担分を除く汚水処理費を下水道使用料で回収できていない。
　流動比率については、全国平均や類似団体平均と比較して高い値となっているほか、100％を上回っていることから、短期的な債務に対する支払能力を有していると言える。
　施設利用率については、全国平均や類似団体平均と比較して低い値で推移している。
　水洗化率については、全国平均や類似団体平均と比較して高い値となっている。
　今後は、人口減による使用料収入の減少が見込まれることから、より一層の経費の節減が必要となる。
</t>
    <rPh sb="1" eb="3">
      <t>ケイジョウ</t>
    </rPh>
    <rPh sb="3" eb="5">
      <t>シュウシ</t>
    </rPh>
    <rPh sb="5" eb="7">
      <t>ヒリツ</t>
    </rPh>
    <rPh sb="8" eb="10">
      <t>ヘイセイ</t>
    </rPh>
    <rPh sb="12" eb="14">
      <t>ネンド</t>
    </rPh>
    <rPh sb="14" eb="16">
      <t>イコウ</t>
    </rPh>
    <rPh sb="20" eb="22">
      <t>イジョウ</t>
    </rPh>
    <rPh sb="23" eb="25">
      <t>イジ</t>
    </rPh>
    <rPh sb="30" eb="33">
      <t>シヨウリョウ</t>
    </rPh>
    <rPh sb="33" eb="35">
      <t>シュウニュウ</t>
    </rPh>
    <rPh sb="36" eb="38">
      <t>イッパン</t>
    </rPh>
    <rPh sb="38" eb="40">
      <t>カイケイ</t>
    </rPh>
    <rPh sb="43" eb="46">
      <t>クリイレキン</t>
    </rPh>
    <rPh sb="46" eb="47">
      <t>トウ</t>
    </rPh>
    <rPh sb="48" eb="50">
      <t>シュウエキ</t>
    </rPh>
    <rPh sb="54" eb="56">
      <t>ジギョウ</t>
    </rPh>
    <rPh sb="56" eb="58">
      <t>ウンエイ</t>
    </rPh>
    <rPh sb="59" eb="60">
      <t>ナ</t>
    </rPh>
    <rPh sb="61" eb="62">
      <t>タ</t>
    </rPh>
    <rPh sb="96" eb="97">
      <t>タカ</t>
    </rPh>
    <rPh sb="115" eb="117">
      <t>シタマワ</t>
    </rPh>
    <rPh sb="130" eb="131">
      <t>ブン</t>
    </rPh>
    <rPh sb="170" eb="172">
      <t>ヘイキン</t>
    </rPh>
    <rPh sb="177" eb="179">
      <t>ヘイキン</t>
    </rPh>
    <rPh sb="201" eb="203">
      <t>ウワマワ</t>
    </rPh>
    <rPh sb="233" eb="234">
      <t>イ</t>
    </rPh>
    <rPh sb="239" eb="241">
      <t>シセツ</t>
    </rPh>
    <rPh sb="241" eb="244">
      <t>リヨウリツ</t>
    </rPh>
    <rPh sb="266" eb="267">
      <t>ヒク</t>
    </rPh>
    <rPh sb="270" eb="272">
      <t>スイイ</t>
    </rPh>
    <rPh sb="279" eb="282">
      <t>スイセンカ</t>
    </rPh>
    <rPh sb="282" eb="283">
      <t>リツ</t>
    </rPh>
    <rPh sb="289" eb="291">
      <t>ゼンコク</t>
    </rPh>
    <rPh sb="291" eb="293">
      <t>ヘイキン</t>
    </rPh>
    <rPh sb="294" eb="296">
      <t>ルイジ</t>
    </rPh>
    <rPh sb="296" eb="298">
      <t>ダンタイ</t>
    </rPh>
    <rPh sb="298" eb="300">
      <t>ヘイキン</t>
    </rPh>
    <rPh sb="301" eb="303">
      <t>ヒカク</t>
    </rPh>
    <rPh sb="305" eb="306">
      <t>タカ</t>
    </rPh>
    <rPh sb="307" eb="308">
      <t>アタイ</t>
    </rPh>
    <phoneticPr fontId="4"/>
  </si>
  <si>
    <t>　施設全体の減価償却の状況は類似団体平均と同様に上昇傾向にあるものの、現時点で、法定耐用年数を超過した施設はない。</t>
    <rPh sb="1" eb="3">
      <t>シセツ</t>
    </rPh>
    <rPh sb="3" eb="5">
      <t>ゼンタイ</t>
    </rPh>
    <rPh sb="6" eb="10">
      <t>ゲンカショウキャク</t>
    </rPh>
    <rPh sb="11" eb="13">
      <t>ジョウキョウ</t>
    </rPh>
    <rPh sb="14" eb="16">
      <t>ルイジ</t>
    </rPh>
    <rPh sb="16" eb="18">
      <t>ダンタイ</t>
    </rPh>
    <rPh sb="18" eb="20">
      <t>ヘイキン</t>
    </rPh>
    <rPh sb="21" eb="23">
      <t>ドウヨウ</t>
    </rPh>
    <rPh sb="24" eb="26">
      <t>ジョウショウ</t>
    </rPh>
    <rPh sb="26" eb="28">
      <t>ケイコウ</t>
    </rPh>
    <rPh sb="35" eb="38">
      <t>ゲンジテン</t>
    </rPh>
    <rPh sb="40" eb="42">
      <t>ホウテイ</t>
    </rPh>
    <rPh sb="42" eb="44">
      <t>タイヨウ</t>
    </rPh>
    <rPh sb="44" eb="46">
      <t>ネンスウ</t>
    </rPh>
    <rPh sb="47" eb="49">
      <t>チョウカ</t>
    </rPh>
    <rPh sb="51" eb="53">
      <t>シセツ</t>
    </rPh>
    <phoneticPr fontId="4"/>
  </si>
  <si>
    <t>　経営に関する指標から、一般会計に大きく依存した経営体制になっていることが分かる。
　今後、人口減による使用料収入の減少が見込まれるなか、維持管理や施設更新を計画的に進めていく必要があることから、今まで以上の経費節減など、事業運営の効率化を図る必要がある。</t>
    <rPh sb="37" eb="38">
      <t>ワ</t>
    </rPh>
    <rPh sb="120" eb="121">
      <t>ハカ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</si>
</sst>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7345920"/>
        <c:axId val="37630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37345920"/>
        <c:axId val="37630336"/>
      </c:lineChart>
      <c:dateAx>
        <c:axId val="37345920"/>
        <c:scaling>
          <c:orientation val="minMax"/>
        </c:scaling>
        <c:delete val="1"/>
        <c:axPos val="b"/>
        <c:numFmt formatCode="ge" sourceLinked="1"/>
        <c:majorTickMark val="none"/>
        <c:minorTickMark val="none"/>
        <c:tickLblPos val="none"/>
        <c:crossAx val="37630336"/>
        <c:crosses val="autoZero"/>
        <c:auto val="1"/>
        <c:lblOffset val="100"/>
        <c:baseTimeUnit val="years"/>
      </c:dateAx>
      <c:valAx>
        <c:axId val="37630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345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36.46</c:v>
                </c:pt>
                <c:pt idx="1">
                  <c:v>40.1</c:v>
                </c:pt>
                <c:pt idx="2">
                  <c:v>44.06</c:v>
                </c:pt>
                <c:pt idx="3">
                  <c:v>39.22</c:v>
                </c:pt>
                <c:pt idx="4">
                  <c:v>39</c:v>
                </c:pt>
              </c:numCache>
            </c:numRef>
          </c:val>
        </c:ser>
        <c:dLbls>
          <c:showLegendKey val="0"/>
          <c:showVal val="0"/>
          <c:showCatName val="0"/>
          <c:showSerName val="0"/>
          <c:showPercent val="0"/>
          <c:showBubbleSize val="0"/>
        </c:dLbls>
        <c:gapWidth val="150"/>
        <c:axId val="164710656"/>
        <c:axId val="164724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57.53</c:v>
                </c:pt>
                <c:pt idx="1">
                  <c:v>60.03</c:v>
                </c:pt>
                <c:pt idx="2">
                  <c:v>61.93</c:v>
                </c:pt>
                <c:pt idx="3">
                  <c:v>58.06</c:v>
                </c:pt>
                <c:pt idx="4">
                  <c:v>59.08</c:v>
                </c:pt>
              </c:numCache>
            </c:numRef>
          </c:val>
          <c:smooth val="0"/>
        </c:ser>
        <c:dLbls>
          <c:showLegendKey val="0"/>
          <c:showVal val="0"/>
          <c:showCatName val="0"/>
          <c:showSerName val="0"/>
          <c:showPercent val="0"/>
          <c:showBubbleSize val="0"/>
        </c:dLbls>
        <c:marker val="1"/>
        <c:smooth val="0"/>
        <c:axId val="164710656"/>
        <c:axId val="164724736"/>
      </c:lineChart>
      <c:dateAx>
        <c:axId val="164710656"/>
        <c:scaling>
          <c:orientation val="minMax"/>
        </c:scaling>
        <c:delete val="1"/>
        <c:axPos val="b"/>
        <c:numFmt formatCode="ge" sourceLinked="1"/>
        <c:majorTickMark val="none"/>
        <c:minorTickMark val="none"/>
        <c:tickLblPos val="none"/>
        <c:crossAx val="164724736"/>
        <c:crosses val="autoZero"/>
        <c:auto val="1"/>
        <c:lblOffset val="100"/>
        <c:baseTimeUnit val="years"/>
      </c:dateAx>
      <c:valAx>
        <c:axId val="164724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4710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90.69</c:v>
                </c:pt>
                <c:pt idx="1">
                  <c:v>91.94</c:v>
                </c:pt>
                <c:pt idx="2">
                  <c:v>92.24</c:v>
                </c:pt>
                <c:pt idx="3">
                  <c:v>92.37</c:v>
                </c:pt>
                <c:pt idx="4">
                  <c:v>92.39</c:v>
                </c:pt>
              </c:numCache>
            </c:numRef>
          </c:val>
        </c:ser>
        <c:dLbls>
          <c:showLegendKey val="0"/>
          <c:showVal val="0"/>
          <c:showCatName val="0"/>
          <c:showSerName val="0"/>
          <c:showPercent val="0"/>
          <c:showBubbleSize val="0"/>
        </c:dLbls>
        <c:gapWidth val="150"/>
        <c:axId val="164752000"/>
        <c:axId val="165826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76.78</c:v>
                </c:pt>
                <c:pt idx="1">
                  <c:v>76.8</c:v>
                </c:pt>
                <c:pt idx="2">
                  <c:v>77.25</c:v>
                </c:pt>
                <c:pt idx="3">
                  <c:v>75.790000000000006</c:v>
                </c:pt>
                <c:pt idx="4">
                  <c:v>77.12</c:v>
                </c:pt>
              </c:numCache>
            </c:numRef>
          </c:val>
          <c:smooth val="0"/>
        </c:ser>
        <c:dLbls>
          <c:showLegendKey val="0"/>
          <c:showVal val="0"/>
          <c:showCatName val="0"/>
          <c:showSerName val="0"/>
          <c:showPercent val="0"/>
          <c:showBubbleSize val="0"/>
        </c:dLbls>
        <c:marker val="1"/>
        <c:smooth val="0"/>
        <c:axId val="164752000"/>
        <c:axId val="165826944"/>
      </c:lineChart>
      <c:dateAx>
        <c:axId val="164752000"/>
        <c:scaling>
          <c:orientation val="minMax"/>
        </c:scaling>
        <c:delete val="1"/>
        <c:axPos val="b"/>
        <c:numFmt formatCode="ge" sourceLinked="1"/>
        <c:majorTickMark val="none"/>
        <c:minorTickMark val="none"/>
        <c:tickLblPos val="none"/>
        <c:crossAx val="165826944"/>
        <c:crosses val="autoZero"/>
        <c:auto val="1"/>
        <c:lblOffset val="100"/>
        <c:baseTimeUnit val="years"/>
      </c:dateAx>
      <c:valAx>
        <c:axId val="165826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4752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80.09</c:v>
                </c:pt>
                <c:pt idx="1">
                  <c:v>105.37</c:v>
                </c:pt>
                <c:pt idx="2">
                  <c:v>102.47</c:v>
                </c:pt>
                <c:pt idx="3">
                  <c:v>107.43</c:v>
                </c:pt>
                <c:pt idx="4">
                  <c:v>107.1</c:v>
                </c:pt>
              </c:numCache>
            </c:numRef>
          </c:val>
        </c:ser>
        <c:dLbls>
          <c:showLegendKey val="0"/>
          <c:showVal val="0"/>
          <c:showCatName val="0"/>
          <c:showSerName val="0"/>
          <c:showPercent val="0"/>
          <c:showBubbleSize val="0"/>
        </c:dLbls>
        <c:gapWidth val="150"/>
        <c:axId val="37657600"/>
        <c:axId val="37675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94.37</c:v>
                </c:pt>
                <c:pt idx="1">
                  <c:v>101.13</c:v>
                </c:pt>
                <c:pt idx="2">
                  <c:v>97.09</c:v>
                </c:pt>
                <c:pt idx="3">
                  <c:v>89.7</c:v>
                </c:pt>
                <c:pt idx="4">
                  <c:v>90.66</c:v>
                </c:pt>
              </c:numCache>
            </c:numRef>
          </c:val>
          <c:smooth val="0"/>
        </c:ser>
        <c:dLbls>
          <c:showLegendKey val="0"/>
          <c:showVal val="0"/>
          <c:showCatName val="0"/>
          <c:showSerName val="0"/>
          <c:showPercent val="0"/>
          <c:showBubbleSize val="0"/>
        </c:dLbls>
        <c:marker val="1"/>
        <c:smooth val="0"/>
        <c:axId val="37657600"/>
        <c:axId val="37675776"/>
      </c:lineChart>
      <c:dateAx>
        <c:axId val="37657600"/>
        <c:scaling>
          <c:orientation val="minMax"/>
        </c:scaling>
        <c:delete val="1"/>
        <c:axPos val="b"/>
        <c:numFmt formatCode="ge" sourceLinked="1"/>
        <c:majorTickMark val="none"/>
        <c:minorTickMark val="none"/>
        <c:tickLblPos val="none"/>
        <c:crossAx val="37675776"/>
        <c:crosses val="autoZero"/>
        <c:auto val="1"/>
        <c:lblOffset val="100"/>
        <c:baseTimeUnit val="years"/>
      </c:dateAx>
      <c:valAx>
        <c:axId val="37675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657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2.14</c:v>
                </c:pt>
                <c:pt idx="1">
                  <c:v>4.2699999999999996</c:v>
                </c:pt>
                <c:pt idx="2">
                  <c:v>6.22</c:v>
                </c:pt>
                <c:pt idx="3">
                  <c:v>7.77</c:v>
                </c:pt>
                <c:pt idx="4">
                  <c:v>15.94</c:v>
                </c:pt>
              </c:numCache>
            </c:numRef>
          </c:val>
        </c:ser>
        <c:dLbls>
          <c:showLegendKey val="0"/>
          <c:showVal val="0"/>
          <c:showCatName val="0"/>
          <c:showSerName val="0"/>
          <c:showPercent val="0"/>
          <c:showBubbleSize val="0"/>
        </c:dLbls>
        <c:gapWidth val="150"/>
        <c:axId val="37834112"/>
        <c:axId val="37852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6.72</c:v>
                </c:pt>
                <c:pt idx="1">
                  <c:v>7.74</c:v>
                </c:pt>
                <c:pt idx="2">
                  <c:v>6.32</c:v>
                </c:pt>
                <c:pt idx="3">
                  <c:v>6.48</c:v>
                </c:pt>
                <c:pt idx="4">
                  <c:v>13.6</c:v>
                </c:pt>
              </c:numCache>
            </c:numRef>
          </c:val>
          <c:smooth val="0"/>
        </c:ser>
        <c:dLbls>
          <c:showLegendKey val="0"/>
          <c:showVal val="0"/>
          <c:showCatName val="0"/>
          <c:showSerName val="0"/>
          <c:showPercent val="0"/>
          <c:showBubbleSize val="0"/>
        </c:dLbls>
        <c:marker val="1"/>
        <c:smooth val="0"/>
        <c:axId val="37834112"/>
        <c:axId val="37852288"/>
      </c:lineChart>
      <c:dateAx>
        <c:axId val="37834112"/>
        <c:scaling>
          <c:orientation val="minMax"/>
        </c:scaling>
        <c:delete val="1"/>
        <c:axPos val="b"/>
        <c:numFmt formatCode="ge" sourceLinked="1"/>
        <c:majorTickMark val="none"/>
        <c:minorTickMark val="none"/>
        <c:tickLblPos val="none"/>
        <c:crossAx val="37852288"/>
        <c:crosses val="autoZero"/>
        <c:auto val="1"/>
        <c:lblOffset val="100"/>
        <c:baseTimeUnit val="years"/>
      </c:dateAx>
      <c:valAx>
        <c:axId val="37852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834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7879808"/>
        <c:axId val="37881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37879808"/>
        <c:axId val="37881344"/>
      </c:lineChart>
      <c:dateAx>
        <c:axId val="37879808"/>
        <c:scaling>
          <c:orientation val="minMax"/>
        </c:scaling>
        <c:delete val="1"/>
        <c:axPos val="b"/>
        <c:numFmt formatCode="ge" sourceLinked="1"/>
        <c:majorTickMark val="none"/>
        <c:minorTickMark val="none"/>
        <c:tickLblPos val="none"/>
        <c:crossAx val="37881344"/>
        <c:crosses val="autoZero"/>
        <c:auto val="1"/>
        <c:lblOffset val="100"/>
        <c:baseTimeUnit val="years"/>
      </c:dateAx>
      <c:valAx>
        <c:axId val="37881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879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50.86</c:v>
                </c:pt>
                <c:pt idx="1">
                  <c:v>28.83</c:v>
                </c:pt>
                <c:pt idx="2">
                  <c:v>20.92</c:v>
                </c:pt>
                <c:pt idx="3" formatCode="#,##0.00;&quot;△&quot;#,##0.00">
                  <c:v>0</c:v>
                </c:pt>
                <c:pt idx="4" formatCode="#,##0.00;&quot;△&quot;#,##0.00">
                  <c:v>0</c:v>
                </c:pt>
              </c:numCache>
            </c:numRef>
          </c:val>
        </c:ser>
        <c:dLbls>
          <c:showLegendKey val="0"/>
          <c:showVal val="0"/>
          <c:showCatName val="0"/>
          <c:showSerName val="0"/>
          <c:showPercent val="0"/>
          <c:showBubbleSize val="0"/>
        </c:dLbls>
        <c:gapWidth val="150"/>
        <c:axId val="37931264"/>
        <c:axId val="37953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123.55</c:v>
                </c:pt>
                <c:pt idx="1">
                  <c:v>121.33</c:v>
                </c:pt>
                <c:pt idx="2">
                  <c:v>42.06</c:v>
                </c:pt>
                <c:pt idx="3">
                  <c:v>76.069999999999993</c:v>
                </c:pt>
                <c:pt idx="4">
                  <c:v>91.1</c:v>
                </c:pt>
              </c:numCache>
            </c:numRef>
          </c:val>
          <c:smooth val="0"/>
        </c:ser>
        <c:dLbls>
          <c:showLegendKey val="0"/>
          <c:showVal val="0"/>
          <c:showCatName val="0"/>
          <c:showSerName val="0"/>
          <c:showPercent val="0"/>
          <c:showBubbleSize val="0"/>
        </c:dLbls>
        <c:marker val="1"/>
        <c:smooth val="0"/>
        <c:axId val="37931264"/>
        <c:axId val="37953536"/>
      </c:lineChart>
      <c:dateAx>
        <c:axId val="37931264"/>
        <c:scaling>
          <c:orientation val="minMax"/>
        </c:scaling>
        <c:delete val="1"/>
        <c:axPos val="b"/>
        <c:numFmt formatCode="ge" sourceLinked="1"/>
        <c:majorTickMark val="none"/>
        <c:minorTickMark val="none"/>
        <c:tickLblPos val="none"/>
        <c:crossAx val="37953536"/>
        <c:crosses val="autoZero"/>
        <c:auto val="1"/>
        <c:lblOffset val="100"/>
        <c:baseTimeUnit val="years"/>
      </c:dateAx>
      <c:valAx>
        <c:axId val="37953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931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600.52</c:v>
                </c:pt>
                <c:pt idx="1">
                  <c:v>1582.4</c:v>
                </c:pt>
                <c:pt idx="2">
                  <c:v>1591.43</c:v>
                </c:pt>
                <c:pt idx="3">
                  <c:v>724.57</c:v>
                </c:pt>
                <c:pt idx="4">
                  <c:v>449.86</c:v>
                </c:pt>
              </c:numCache>
            </c:numRef>
          </c:val>
        </c:ser>
        <c:dLbls>
          <c:showLegendKey val="0"/>
          <c:showVal val="0"/>
          <c:showCatName val="0"/>
          <c:showSerName val="0"/>
          <c:showPercent val="0"/>
          <c:showBubbleSize val="0"/>
        </c:dLbls>
        <c:gapWidth val="150"/>
        <c:axId val="37985280"/>
        <c:axId val="37991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318.07</c:v>
                </c:pt>
                <c:pt idx="1">
                  <c:v>378.53</c:v>
                </c:pt>
                <c:pt idx="2">
                  <c:v>701.64</c:v>
                </c:pt>
                <c:pt idx="3">
                  <c:v>377.59</c:v>
                </c:pt>
                <c:pt idx="4">
                  <c:v>247.48</c:v>
                </c:pt>
              </c:numCache>
            </c:numRef>
          </c:val>
          <c:smooth val="0"/>
        </c:ser>
        <c:dLbls>
          <c:showLegendKey val="0"/>
          <c:showVal val="0"/>
          <c:showCatName val="0"/>
          <c:showSerName val="0"/>
          <c:showPercent val="0"/>
          <c:showBubbleSize val="0"/>
        </c:dLbls>
        <c:marker val="1"/>
        <c:smooth val="0"/>
        <c:axId val="37985280"/>
        <c:axId val="37991168"/>
      </c:lineChart>
      <c:dateAx>
        <c:axId val="37985280"/>
        <c:scaling>
          <c:orientation val="minMax"/>
        </c:scaling>
        <c:delete val="1"/>
        <c:axPos val="b"/>
        <c:numFmt formatCode="ge" sourceLinked="1"/>
        <c:majorTickMark val="none"/>
        <c:minorTickMark val="none"/>
        <c:tickLblPos val="none"/>
        <c:crossAx val="37991168"/>
        <c:crosses val="autoZero"/>
        <c:auto val="1"/>
        <c:lblOffset val="100"/>
        <c:baseTimeUnit val="years"/>
      </c:dateAx>
      <c:valAx>
        <c:axId val="37991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985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901.13</c:v>
                </c:pt>
                <c:pt idx="1">
                  <c:v>849.17</c:v>
                </c:pt>
                <c:pt idx="2">
                  <c:v>866.92</c:v>
                </c:pt>
                <c:pt idx="3">
                  <c:v>930.02</c:v>
                </c:pt>
                <c:pt idx="4">
                  <c:v>936.08</c:v>
                </c:pt>
              </c:numCache>
            </c:numRef>
          </c:val>
        </c:ser>
        <c:dLbls>
          <c:showLegendKey val="0"/>
          <c:showVal val="0"/>
          <c:showCatName val="0"/>
          <c:showSerName val="0"/>
          <c:showPercent val="0"/>
          <c:showBubbleSize val="0"/>
        </c:dLbls>
        <c:gapWidth val="150"/>
        <c:axId val="38083968"/>
        <c:axId val="38098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442.18</c:v>
                </c:pt>
                <c:pt idx="1">
                  <c:v>421.01</c:v>
                </c:pt>
                <c:pt idx="2">
                  <c:v>430.64</c:v>
                </c:pt>
                <c:pt idx="3">
                  <c:v>446.63</c:v>
                </c:pt>
                <c:pt idx="4">
                  <c:v>416.91</c:v>
                </c:pt>
              </c:numCache>
            </c:numRef>
          </c:val>
          <c:smooth val="0"/>
        </c:ser>
        <c:dLbls>
          <c:showLegendKey val="0"/>
          <c:showVal val="0"/>
          <c:showCatName val="0"/>
          <c:showSerName val="0"/>
          <c:showPercent val="0"/>
          <c:showBubbleSize val="0"/>
        </c:dLbls>
        <c:marker val="1"/>
        <c:smooth val="0"/>
        <c:axId val="38083968"/>
        <c:axId val="38098048"/>
      </c:lineChart>
      <c:dateAx>
        <c:axId val="38083968"/>
        <c:scaling>
          <c:orientation val="minMax"/>
        </c:scaling>
        <c:delete val="1"/>
        <c:axPos val="b"/>
        <c:numFmt formatCode="ge" sourceLinked="1"/>
        <c:majorTickMark val="none"/>
        <c:minorTickMark val="none"/>
        <c:tickLblPos val="none"/>
        <c:crossAx val="38098048"/>
        <c:crosses val="autoZero"/>
        <c:auto val="1"/>
        <c:lblOffset val="100"/>
        <c:baseTimeUnit val="years"/>
      </c:dateAx>
      <c:valAx>
        <c:axId val="38098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083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55.45</c:v>
                </c:pt>
                <c:pt idx="1">
                  <c:v>51.6</c:v>
                </c:pt>
                <c:pt idx="2">
                  <c:v>51.6</c:v>
                </c:pt>
                <c:pt idx="3">
                  <c:v>49.56</c:v>
                </c:pt>
                <c:pt idx="4">
                  <c:v>41.61</c:v>
                </c:pt>
              </c:numCache>
            </c:numRef>
          </c:val>
        </c:ser>
        <c:dLbls>
          <c:showLegendKey val="0"/>
          <c:showVal val="0"/>
          <c:showCatName val="0"/>
          <c:showSerName val="0"/>
          <c:showPercent val="0"/>
          <c:showBubbleSize val="0"/>
        </c:dLbls>
        <c:gapWidth val="150"/>
        <c:axId val="38119680"/>
        <c:axId val="164642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61.59</c:v>
                </c:pt>
                <c:pt idx="1">
                  <c:v>58.98</c:v>
                </c:pt>
                <c:pt idx="2">
                  <c:v>58.78</c:v>
                </c:pt>
                <c:pt idx="3">
                  <c:v>58.53</c:v>
                </c:pt>
                <c:pt idx="4">
                  <c:v>57.93</c:v>
                </c:pt>
              </c:numCache>
            </c:numRef>
          </c:val>
          <c:smooth val="0"/>
        </c:ser>
        <c:dLbls>
          <c:showLegendKey val="0"/>
          <c:showVal val="0"/>
          <c:showCatName val="0"/>
          <c:showSerName val="0"/>
          <c:showPercent val="0"/>
          <c:showBubbleSize val="0"/>
        </c:dLbls>
        <c:marker val="1"/>
        <c:smooth val="0"/>
        <c:axId val="38119680"/>
        <c:axId val="164642816"/>
      </c:lineChart>
      <c:dateAx>
        <c:axId val="38119680"/>
        <c:scaling>
          <c:orientation val="minMax"/>
        </c:scaling>
        <c:delete val="1"/>
        <c:axPos val="b"/>
        <c:numFmt formatCode="ge" sourceLinked="1"/>
        <c:majorTickMark val="none"/>
        <c:minorTickMark val="none"/>
        <c:tickLblPos val="none"/>
        <c:crossAx val="164642816"/>
        <c:crosses val="autoZero"/>
        <c:auto val="1"/>
        <c:lblOffset val="100"/>
        <c:baseTimeUnit val="years"/>
      </c:dateAx>
      <c:valAx>
        <c:axId val="164642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119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273.75</c:v>
                </c:pt>
                <c:pt idx="1">
                  <c:v>299.25</c:v>
                </c:pt>
                <c:pt idx="2">
                  <c:v>286.60000000000002</c:v>
                </c:pt>
                <c:pt idx="3">
                  <c:v>299.2</c:v>
                </c:pt>
                <c:pt idx="4">
                  <c:v>357.25</c:v>
                </c:pt>
              </c:numCache>
            </c:numRef>
          </c:val>
        </c:ser>
        <c:dLbls>
          <c:showLegendKey val="0"/>
          <c:showVal val="0"/>
          <c:showCatName val="0"/>
          <c:showSerName val="0"/>
          <c:showPercent val="0"/>
          <c:showBubbleSize val="0"/>
        </c:dLbls>
        <c:gapWidth val="150"/>
        <c:axId val="164665600"/>
        <c:axId val="164671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242.92</c:v>
                </c:pt>
                <c:pt idx="1">
                  <c:v>253.84</c:v>
                </c:pt>
                <c:pt idx="2">
                  <c:v>257.02999999999997</c:v>
                </c:pt>
                <c:pt idx="3">
                  <c:v>266.57</c:v>
                </c:pt>
                <c:pt idx="4">
                  <c:v>276.93</c:v>
                </c:pt>
              </c:numCache>
            </c:numRef>
          </c:val>
          <c:smooth val="0"/>
        </c:ser>
        <c:dLbls>
          <c:showLegendKey val="0"/>
          <c:showVal val="0"/>
          <c:showCatName val="0"/>
          <c:showSerName val="0"/>
          <c:showPercent val="0"/>
          <c:showBubbleSize val="0"/>
        </c:dLbls>
        <c:marker val="1"/>
        <c:smooth val="0"/>
        <c:axId val="164665600"/>
        <c:axId val="164671488"/>
      </c:lineChart>
      <c:dateAx>
        <c:axId val="164665600"/>
        <c:scaling>
          <c:orientation val="minMax"/>
        </c:scaling>
        <c:delete val="1"/>
        <c:axPos val="b"/>
        <c:numFmt formatCode="ge" sourceLinked="1"/>
        <c:majorTickMark val="none"/>
        <c:minorTickMark val="none"/>
        <c:tickLblPos val="none"/>
        <c:crossAx val="164671488"/>
        <c:crosses val="autoZero"/>
        <c:auto val="1"/>
        <c:lblOffset val="100"/>
        <c:baseTimeUnit val="years"/>
      </c:dateAx>
      <c:valAx>
        <c:axId val="164671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4665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6AC4B88-3192-4615-AEF1-688FD600B4B9}" type="TxLink">
            <a:rPr kumimoji="1" lang="en-US" altLang="en-US" sz="900" b="0" i="0" u="none" strike="noStrike">
              <a:solidFill>
                <a:srgbClr val="000000"/>
              </a:solidFill>
              <a:latin typeface="ＭＳ ゴシック" pitchFamily="49" charset="-128"/>
              <a:ea typeface="ＭＳ ゴシック" pitchFamily="49" charset="-128"/>
            </a:rPr>
            <a:pPr algn="r"/>
            <a:t>【85.19】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49887DF-759A-4853-BD07-EDACFC23EC72}" type="TxLink">
            <a:rPr kumimoji="1" lang="en-US" altLang="en-US" sz="900" b="0" i="0" u="none" strike="noStrike">
              <a:solidFill>
                <a:srgbClr val="000000"/>
              </a:solidFill>
              <a:latin typeface="ＭＳ ゴシック" pitchFamily="49" charset="-128"/>
              <a:ea typeface="ＭＳ ゴシック" pitchFamily="49" charset="-128"/>
            </a:rPr>
            <a:pPr algn="r"/>
            <a:t>【161.25】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1400753-5BBD-4A34-A4BD-DD1FAD863529}" type="TxLink">
            <a:rPr kumimoji="1" lang="en-US" altLang="en-US" sz="900" b="0" i="0" u="none" strike="noStrike">
              <a:solidFill>
                <a:srgbClr val="000000"/>
              </a:solidFill>
              <a:latin typeface="ＭＳ ゴシック" pitchFamily="49" charset="-128"/>
              <a:ea typeface="ＭＳ ゴシック" pitchFamily="49" charset="-128"/>
            </a:rPr>
            <a:pPr algn="r"/>
            <a:t>【170.25】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22C7805-F34A-4A16-88B9-259890042579}" type="TxLink">
            <a:rPr kumimoji="1" lang="en-US" altLang="en-US" sz="900" b="0" i="0" u="none" strike="noStrike">
              <a:solidFill>
                <a:srgbClr val="000000"/>
              </a:solidFill>
              <a:latin typeface="ＭＳ ゴシック" pitchFamily="49" charset="-128"/>
              <a:ea typeface="ＭＳ ゴシック" pitchFamily="49" charset="-128"/>
            </a:rPr>
            <a:pPr algn="r"/>
            <a:t>【375.36】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DD52B08-049D-4F3F-9C7B-3895AB23BAD5}" type="TxLink">
            <a:rPr kumimoji="1" lang="en-US" altLang="en-US" sz="900" b="0" i="0" u="none" strike="noStrike">
              <a:solidFill>
                <a:srgbClr val="000000"/>
              </a:solidFill>
              <a:latin typeface="ＭＳ ゴシック" pitchFamily="49" charset="-128"/>
              <a:ea typeface="ＭＳ ゴシック" pitchFamily="49" charset="-128"/>
            </a:rPr>
            <a:pPr algn="r"/>
            <a:t>【81.06】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5CAA96B-1D78-4CBF-9F2F-4CB289311451}" type="TxLink">
            <a:rPr kumimoji="1" lang="en-US" altLang="en-US" sz="900" b="0" i="0" u="none" strike="noStrike">
              <a:solidFill>
                <a:srgbClr val="000000"/>
              </a:solidFill>
              <a:latin typeface="ＭＳ ゴシック" pitchFamily="49" charset="-128"/>
              <a:ea typeface="ＭＳ ゴシック" pitchFamily="49" charset="-128"/>
            </a:rPr>
            <a:pPr algn="r"/>
            <a:t>【57.75】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5039F6-8C6B-47BA-AD52-30D7266FDE90}" type="TxLink">
            <a:rPr kumimoji="1" lang="en-US" altLang="en-US" sz="900" b="0" i="0" u="none" strike="noStrike">
              <a:solidFill>
                <a:srgbClr val="000000"/>
              </a:solidFill>
              <a:latin typeface="ＭＳ ゴシック" pitchFamily="49" charset="-128"/>
              <a:ea typeface="ＭＳ ゴシック" pitchFamily="49" charset="-128"/>
            </a:rPr>
            <a:pPr algn="r"/>
            <a:t>【267.61】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010D295-24A3-4C3D-BD9A-E1301BC05C53}" type="TxLink">
            <a:rPr kumimoji="1" lang="en-US" altLang="en-US" sz="900" b="0" i="0" u="none" strike="noStrike">
              <a:solidFill>
                <a:srgbClr val="000000"/>
              </a:solidFill>
              <a:latin typeface="ＭＳ ゴシック" pitchFamily="49" charset="-128"/>
              <a:ea typeface="ＭＳ ゴシック" pitchFamily="49" charset="-128"/>
            </a:rPr>
            <a:pPr algn="r"/>
            <a:t>【60.44】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E719AD0-3BFB-404E-BF6E-B64BB3D72904}" type="TxLink">
            <a:rPr kumimoji="1" lang="en-US" altLang="en-US" sz="900" b="0" i="0" u="none" strike="noStrike">
              <a:solidFill>
                <a:srgbClr val="000000"/>
              </a:solidFill>
              <a:latin typeface="ＭＳ ゴシック" pitchFamily="49" charset="-128"/>
              <a:ea typeface="ＭＳ ゴシック" pitchFamily="49" charset="-128"/>
            </a:rPr>
            <a:pPr algn="r"/>
            <a:t>【15.77】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B4B7D35-4287-4A8F-BD84-AC12A074069A}"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CAC7F95-19C4-4068-B3EE-948FD252D009}"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D6" sqref="BD6"/>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秋田県　秋田市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法適用</v>
      </c>
      <c r="C8" s="70"/>
      <c r="D8" s="70"/>
      <c r="E8" s="70"/>
      <c r="F8" s="70"/>
      <c r="G8" s="70"/>
      <c r="H8" s="70"/>
      <c r="I8" s="70" t="str">
        <f>データ!J6</f>
        <v>下水道事業</v>
      </c>
      <c r="J8" s="70"/>
      <c r="K8" s="70"/>
      <c r="L8" s="70"/>
      <c r="M8" s="70"/>
      <c r="N8" s="70"/>
      <c r="O8" s="70"/>
      <c r="P8" s="70" t="str">
        <f>データ!K6</f>
        <v>特定地域生活排水処理</v>
      </c>
      <c r="Q8" s="70"/>
      <c r="R8" s="70"/>
      <c r="S8" s="70"/>
      <c r="T8" s="70"/>
      <c r="U8" s="70"/>
      <c r="V8" s="70"/>
      <c r="W8" s="70" t="str">
        <f>データ!L6</f>
        <v>K3</v>
      </c>
      <c r="X8" s="70"/>
      <c r="Y8" s="70"/>
      <c r="Z8" s="70"/>
      <c r="AA8" s="70"/>
      <c r="AB8" s="70"/>
      <c r="AC8" s="70"/>
      <c r="AD8" s="3"/>
      <c r="AE8" s="3"/>
      <c r="AF8" s="3"/>
      <c r="AG8" s="3"/>
      <c r="AH8" s="3"/>
      <c r="AI8" s="3"/>
      <c r="AJ8" s="3"/>
      <c r="AK8" s="3"/>
      <c r="AL8" s="64">
        <f>データ!R6</f>
        <v>319084</v>
      </c>
      <c r="AM8" s="64"/>
      <c r="AN8" s="64"/>
      <c r="AO8" s="64"/>
      <c r="AP8" s="64"/>
      <c r="AQ8" s="64"/>
      <c r="AR8" s="64"/>
      <c r="AS8" s="64"/>
      <c r="AT8" s="63">
        <f>データ!S6</f>
        <v>906.09</v>
      </c>
      <c r="AU8" s="63"/>
      <c r="AV8" s="63"/>
      <c r="AW8" s="63"/>
      <c r="AX8" s="63"/>
      <c r="AY8" s="63"/>
      <c r="AZ8" s="63"/>
      <c r="BA8" s="63"/>
      <c r="BB8" s="63">
        <f>データ!T6</f>
        <v>352.15</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f>データ!N6</f>
        <v>46.67</v>
      </c>
      <c r="J10" s="63"/>
      <c r="K10" s="63"/>
      <c r="L10" s="63"/>
      <c r="M10" s="63"/>
      <c r="N10" s="63"/>
      <c r="O10" s="63"/>
      <c r="P10" s="63">
        <f>データ!O6</f>
        <v>0.15</v>
      </c>
      <c r="Q10" s="63"/>
      <c r="R10" s="63"/>
      <c r="S10" s="63"/>
      <c r="T10" s="63"/>
      <c r="U10" s="63"/>
      <c r="V10" s="63"/>
      <c r="W10" s="63">
        <f>データ!P6</f>
        <v>100</v>
      </c>
      <c r="X10" s="63"/>
      <c r="Y10" s="63"/>
      <c r="Z10" s="63"/>
      <c r="AA10" s="63"/>
      <c r="AB10" s="63"/>
      <c r="AC10" s="63"/>
      <c r="AD10" s="64">
        <f>データ!Q6</f>
        <v>3056</v>
      </c>
      <c r="AE10" s="64"/>
      <c r="AF10" s="64"/>
      <c r="AG10" s="64"/>
      <c r="AH10" s="64"/>
      <c r="AI10" s="64"/>
      <c r="AJ10" s="64"/>
      <c r="AK10" s="2"/>
      <c r="AL10" s="64">
        <f>データ!U6</f>
        <v>486</v>
      </c>
      <c r="AM10" s="64"/>
      <c r="AN10" s="64"/>
      <c r="AO10" s="64"/>
      <c r="AP10" s="64"/>
      <c r="AQ10" s="64"/>
      <c r="AR10" s="64"/>
      <c r="AS10" s="64"/>
      <c r="AT10" s="63">
        <f>データ!V6</f>
        <v>0.06</v>
      </c>
      <c r="AU10" s="63"/>
      <c r="AV10" s="63"/>
      <c r="AW10" s="63"/>
      <c r="AX10" s="63"/>
      <c r="AY10" s="63"/>
      <c r="AZ10" s="63"/>
      <c r="BA10" s="63"/>
      <c r="BB10" s="63">
        <f>データ!W6</f>
        <v>8100</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107</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108</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109</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Q10"/>
  <sheetViews>
    <sheetView showGridLines="0" topLeftCell="CG1" workbookViewId="0">
      <selection activeCell="CQ8" sqref="CQ8"/>
    </sheetView>
  </sheetViews>
  <sheetFormatPr defaultRowHeight="13.5"/>
  <cols>
    <col min="2" max="143" width="11.875" customWidth="1"/>
  </cols>
  <sheetData>
    <row r="1" spans="1:147">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7">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7">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7">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7">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7" s="34" customFormat="1">
      <c r="A6" s="26" t="s">
        <v>95</v>
      </c>
      <c r="B6" s="31">
        <f>B7</f>
        <v>2014</v>
      </c>
      <c r="C6" s="31">
        <f t="shared" ref="C6:W6" si="3">C7</f>
        <v>52019</v>
      </c>
      <c r="D6" s="31">
        <f t="shared" si="3"/>
        <v>46</v>
      </c>
      <c r="E6" s="31">
        <f t="shared" si="3"/>
        <v>18</v>
      </c>
      <c r="F6" s="31">
        <f t="shared" si="3"/>
        <v>0</v>
      </c>
      <c r="G6" s="31">
        <f t="shared" si="3"/>
        <v>0</v>
      </c>
      <c r="H6" s="31" t="str">
        <f t="shared" si="3"/>
        <v>秋田県　秋田市</v>
      </c>
      <c r="I6" s="31" t="str">
        <f t="shared" si="3"/>
        <v>法適用</v>
      </c>
      <c r="J6" s="31" t="str">
        <f t="shared" si="3"/>
        <v>下水道事業</v>
      </c>
      <c r="K6" s="31" t="str">
        <f t="shared" si="3"/>
        <v>特定地域生活排水処理</v>
      </c>
      <c r="L6" s="31" t="str">
        <f t="shared" si="3"/>
        <v>K3</v>
      </c>
      <c r="M6" s="32" t="str">
        <f t="shared" si="3"/>
        <v>-</v>
      </c>
      <c r="N6" s="32">
        <f t="shared" si="3"/>
        <v>46.67</v>
      </c>
      <c r="O6" s="32">
        <f t="shared" si="3"/>
        <v>0.15</v>
      </c>
      <c r="P6" s="32">
        <f t="shared" si="3"/>
        <v>100</v>
      </c>
      <c r="Q6" s="32">
        <f t="shared" si="3"/>
        <v>3056</v>
      </c>
      <c r="R6" s="32">
        <f t="shared" si="3"/>
        <v>319084</v>
      </c>
      <c r="S6" s="32">
        <f t="shared" si="3"/>
        <v>906.09</v>
      </c>
      <c r="T6" s="32">
        <f t="shared" si="3"/>
        <v>352.15</v>
      </c>
      <c r="U6" s="32">
        <f t="shared" si="3"/>
        <v>486</v>
      </c>
      <c r="V6" s="32">
        <f t="shared" si="3"/>
        <v>0.06</v>
      </c>
      <c r="W6" s="32">
        <f t="shared" si="3"/>
        <v>8100</v>
      </c>
      <c r="X6" s="33">
        <f>IF(X7="",NA(),X7)</f>
        <v>80.09</v>
      </c>
      <c r="Y6" s="33">
        <f t="shared" ref="Y6:AG6" si="4">IF(Y7="",NA(),Y7)</f>
        <v>105.37</v>
      </c>
      <c r="Z6" s="33">
        <f t="shared" si="4"/>
        <v>102.47</v>
      </c>
      <c r="AA6" s="33">
        <f t="shared" si="4"/>
        <v>107.43</v>
      </c>
      <c r="AB6" s="33">
        <f t="shared" si="4"/>
        <v>107.1</v>
      </c>
      <c r="AC6" s="33">
        <f t="shared" si="4"/>
        <v>94.37</v>
      </c>
      <c r="AD6" s="33">
        <f t="shared" si="4"/>
        <v>101.13</v>
      </c>
      <c r="AE6" s="33">
        <f t="shared" si="4"/>
        <v>97.09</v>
      </c>
      <c r="AF6" s="33">
        <f t="shared" si="4"/>
        <v>89.7</v>
      </c>
      <c r="AG6" s="33">
        <f t="shared" si="4"/>
        <v>90.66</v>
      </c>
      <c r="AH6" s="32" t="str">
        <f>IF(AH7="","",IF(AH7="-","【-】","【"&amp;SUBSTITUTE(TEXT(AH7,"#,##0.00"),"-","△")&amp;"】"))</f>
        <v>【85.19】</v>
      </c>
      <c r="AI6" s="33">
        <f>IF(AI7="",NA(),AI7)</f>
        <v>50.86</v>
      </c>
      <c r="AJ6" s="33">
        <f t="shared" ref="AJ6:AR6" si="5">IF(AJ7="",NA(),AJ7)</f>
        <v>28.83</v>
      </c>
      <c r="AK6" s="33">
        <f t="shared" si="5"/>
        <v>20.92</v>
      </c>
      <c r="AL6" s="32">
        <f t="shared" si="5"/>
        <v>0</v>
      </c>
      <c r="AM6" s="32">
        <f t="shared" si="5"/>
        <v>0</v>
      </c>
      <c r="AN6" s="33">
        <f t="shared" si="5"/>
        <v>123.55</v>
      </c>
      <c r="AO6" s="33">
        <f t="shared" si="5"/>
        <v>121.33</v>
      </c>
      <c r="AP6" s="33">
        <f t="shared" si="5"/>
        <v>42.06</v>
      </c>
      <c r="AQ6" s="33">
        <f t="shared" si="5"/>
        <v>76.069999999999993</v>
      </c>
      <c r="AR6" s="33">
        <f t="shared" si="5"/>
        <v>91.1</v>
      </c>
      <c r="AS6" s="32" t="str">
        <f>IF(AS7="","",IF(AS7="-","【-】","【"&amp;SUBSTITUTE(TEXT(AS7,"#,##0.00"),"-","△")&amp;"】"))</f>
        <v>【161.25】</v>
      </c>
      <c r="AT6" s="33">
        <f>IF(AT7="",NA(),AT7)</f>
        <v>600.52</v>
      </c>
      <c r="AU6" s="33">
        <f t="shared" ref="AU6:BC6" si="6">IF(AU7="",NA(),AU7)</f>
        <v>1582.4</v>
      </c>
      <c r="AV6" s="33">
        <f t="shared" si="6"/>
        <v>1591.43</v>
      </c>
      <c r="AW6" s="33">
        <f t="shared" si="6"/>
        <v>724.57</v>
      </c>
      <c r="AX6" s="33">
        <f t="shared" si="6"/>
        <v>449.86</v>
      </c>
      <c r="AY6" s="33">
        <f t="shared" si="6"/>
        <v>318.07</v>
      </c>
      <c r="AZ6" s="33">
        <f t="shared" si="6"/>
        <v>378.53</v>
      </c>
      <c r="BA6" s="33">
        <f t="shared" si="6"/>
        <v>701.64</v>
      </c>
      <c r="BB6" s="33">
        <f t="shared" si="6"/>
        <v>377.59</v>
      </c>
      <c r="BC6" s="33">
        <f t="shared" si="6"/>
        <v>247.48</v>
      </c>
      <c r="BD6" s="32" t="str">
        <f>IF(BD7="","",IF(BD7="-","【-】","【"&amp;SUBSTITUTE(TEXT(BD7,"#,##0.00"),"-","△")&amp;"】"))</f>
        <v>【170.25】</v>
      </c>
      <c r="BE6" s="33">
        <f>IF(BE7="",NA(),BE7)</f>
        <v>901.13</v>
      </c>
      <c r="BF6" s="33">
        <f t="shared" ref="BF6:BN6" si="7">IF(BF7="",NA(),BF7)</f>
        <v>849.17</v>
      </c>
      <c r="BG6" s="33">
        <f t="shared" si="7"/>
        <v>866.92</v>
      </c>
      <c r="BH6" s="33">
        <f t="shared" si="7"/>
        <v>930.02</v>
      </c>
      <c r="BI6" s="33">
        <f t="shared" si="7"/>
        <v>936.08</v>
      </c>
      <c r="BJ6" s="33">
        <f t="shared" si="7"/>
        <v>442.18</v>
      </c>
      <c r="BK6" s="33">
        <f t="shared" si="7"/>
        <v>421.01</v>
      </c>
      <c r="BL6" s="33">
        <f t="shared" si="7"/>
        <v>430.64</v>
      </c>
      <c r="BM6" s="33">
        <f t="shared" si="7"/>
        <v>446.63</v>
      </c>
      <c r="BN6" s="33">
        <f t="shared" si="7"/>
        <v>416.91</v>
      </c>
      <c r="BO6" s="32" t="str">
        <f>IF(BO7="","",IF(BO7="-","【-】","【"&amp;SUBSTITUTE(TEXT(BO7,"#,##0.00"),"-","△")&amp;"】"))</f>
        <v>【375.36】</v>
      </c>
      <c r="BP6" s="33">
        <f>IF(BP7="",NA(),BP7)</f>
        <v>55.45</v>
      </c>
      <c r="BQ6" s="33">
        <f t="shared" ref="BQ6:BY6" si="8">IF(BQ7="",NA(),BQ7)</f>
        <v>51.6</v>
      </c>
      <c r="BR6" s="33">
        <f t="shared" si="8"/>
        <v>51.6</v>
      </c>
      <c r="BS6" s="33">
        <f t="shared" si="8"/>
        <v>49.56</v>
      </c>
      <c r="BT6" s="33">
        <f t="shared" si="8"/>
        <v>41.61</v>
      </c>
      <c r="BU6" s="33">
        <f t="shared" si="8"/>
        <v>61.59</v>
      </c>
      <c r="BV6" s="33">
        <f t="shared" si="8"/>
        <v>58.98</v>
      </c>
      <c r="BW6" s="33">
        <f t="shared" si="8"/>
        <v>58.78</v>
      </c>
      <c r="BX6" s="33">
        <f t="shared" si="8"/>
        <v>58.53</v>
      </c>
      <c r="BY6" s="33">
        <f t="shared" si="8"/>
        <v>57.93</v>
      </c>
      <c r="BZ6" s="32" t="str">
        <f>IF(BZ7="","",IF(BZ7="-","【-】","【"&amp;SUBSTITUTE(TEXT(BZ7,"#,##0.00"),"-","△")&amp;"】"))</f>
        <v>【60.44】</v>
      </c>
      <c r="CA6" s="33">
        <f>IF(CA7="",NA(),CA7)</f>
        <v>273.75</v>
      </c>
      <c r="CB6" s="33">
        <f t="shared" ref="CB6:CJ6" si="9">IF(CB7="",NA(),CB7)</f>
        <v>299.25</v>
      </c>
      <c r="CC6" s="33">
        <f t="shared" si="9"/>
        <v>286.60000000000002</v>
      </c>
      <c r="CD6" s="33">
        <f t="shared" si="9"/>
        <v>299.2</v>
      </c>
      <c r="CE6" s="33">
        <f t="shared" si="9"/>
        <v>357.25</v>
      </c>
      <c r="CF6" s="33">
        <f t="shared" si="9"/>
        <v>242.92</v>
      </c>
      <c r="CG6" s="33">
        <f t="shared" si="9"/>
        <v>253.84</v>
      </c>
      <c r="CH6" s="33">
        <f t="shared" si="9"/>
        <v>257.02999999999997</v>
      </c>
      <c r="CI6" s="33">
        <f t="shared" si="9"/>
        <v>266.57</v>
      </c>
      <c r="CJ6" s="33">
        <f t="shared" si="9"/>
        <v>276.93</v>
      </c>
      <c r="CK6" s="32" t="str">
        <f>IF(CK7="","",IF(CK7="-","【-】","【"&amp;SUBSTITUTE(TEXT(CK7,"#,##0.00"),"-","△")&amp;"】"))</f>
        <v>【267.61】</v>
      </c>
      <c r="CL6" s="33">
        <f>IF(CL7="",NA(),CL7)</f>
        <v>36.46</v>
      </c>
      <c r="CM6" s="33">
        <f t="shared" ref="CM6:CU6" si="10">IF(CM7="",NA(),CM7)</f>
        <v>40.1</v>
      </c>
      <c r="CN6" s="33">
        <f t="shared" si="10"/>
        <v>44.06</v>
      </c>
      <c r="CO6" s="33">
        <f t="shared" si="10"/>
        <v>39.22</v>
      </c>
      <c r="CP6" s="33">
        <f t="shared" si="10"/>
        <v>39</v>
      </c>
      <c r="CQ6" s="33">
        <f t="shared" si="10"/>
        <v>57.53</v>
      </c>
      <c r="CR6" s="33">
        <f t="shared" si="10"/>
        <v>60.03</v>
      </c>
      <c r="CS6" s="33">
        <f t="shared" si="10"/>
        <v>61.93</v>
      </c>
      <c r="CT6" s="33">
        <f t="shared" si="10"/>
        <v>58.06</v>
      </c>
      <c r="CU6" s="33">
        <f t="shared" si="10"/>
        <v>59.08</v>
      </c>
      <c r="CV6" s="32" t="str">
        <f>IF(CV7="","",IF(CV7="-","【-】","【"&amp;SUBSTITUTE(TEXT(CV7,"#,##0.00"),"-","△")&amp;"】"))</f>
        <v>【57.75】</v>
      </c>
      <c r="CW6" s="33">
        <f>IF(CW7="",NA(),CW7)</f>
        <v>90.69</v>
      </c>
      <c r="CX6" s="33">
        <f t="shared" ref="CX6:DF6" si="11">IF(CX7="",NA(),CX7)</f>
        <v>91.94</v>
      </c>
      <c r="CY6" s="33">
        <f t="shared" si="11"/>
        <v>92.24</v>
      </c>
      <c r="CZ6" s="33">
        <f t="shared" si="11"/>
        <v>92.37</v>
      </c>
      <c r="DA6" s="33">
        <f t="shared" si="11"/>
        <v>92.39</v>
      </c>
      <c r="DB6" s="33">
        <f t="shared" si="11"/>
        <v>76.78</v>
      </c>
      <c r="DC6" s="33">
        <f t="shared" si="11"/>
        <v>76.8</v>
      </c>
      <c r="DD6" s="33">
        <f t="shared" si="11"/>
        <v>77.25</v>
      </c>
      <c r="DE6" s="33">
        <f t="shared" si="11"/>
        <v>75.790000000000006</v>
      </c>
      <c r="DF6" s="33">
        <f t="shared" si="11"/>
        <v>77.12</v>
      </c>
      <c r="DG6" s="32" t="str">
        <f>IF(DG7="","",IF(DG7="-","【-】","【"&amp;SUBSTITUTE(TEXT(DG7,"#,##0.00"),"-","△")&amp;"】"))</f>
        <v>【81.06】</v>
      </c>
      <c r="DH6" s="33">
        <f>IF(DH7="",NA(),DH7)</f>
        <v>2.14</v>
      </c>
      <c r="DI6" s="33">
        <f t="shared" ref="DI6:DQ6" si="12">IF(DI7="",NA(),DI7)</f>
        <v>4.2699999999999996</v>
      </c>
      <c r="DJ6" s="33">
        <f t="shared" si="12"/>
        <v>6.22</v>
      </c>
      <c r="DK6" s="33">
        <f t="shared" si="12"/>
        <v>7.77</v>
      </c>
      <c r="DL6" s="33">
        <f t="shared" si="12"/>
        <v>15.94</v>
      </c>
      <c r="DM6" s="33">
        <f t="shared" si="12"/>
        <v>6.72</v>
      </c>
      <c r="DN6" s="33">
        <f t="shared" si="12"/>
        <v>7.74</v>
      </c>
      <c r="DO6" s="33">
        <f t="shared" si="12"/>
        <v>6.32</v>
      </c>
      <c r="DP6" s="33">
        <f t="shared" si="12"/>
        <v>6.48</v>
      </c>
      <c r="DQ6" s="33">
        <f t="shared" si="12"/>
        <v>13.6</v>
      </c>
      <c r="DR6" s="32" t="str">
        <f>IF(DR7="","",IF(DR7="-","【-】","【"&amp;SUBSTITUTE(TEXT(DR7,"#,##0.00"),"-","△")&amp;"】"))</f>
        <v>【15.77】</v>
      </c>
      <c r="DS6" s="33" t="str">
        <f>IF(DS7="",NA(),DS7)</f>
        <v>-</v>
      </c>
      <c r="DT6" s="33" t="str">
        <f t="shared" ref="DT6:EB6" si="13">IF(DT7="",NA(),DT7)</f>
        <v>-</v>
      </c>
      <c r="DU6" s="33" t="str">
        <f t="shared" si="13"/>
        <v>-</v>
      </c>
      <c r="DV6" s="33" t="str">
        <f t="shared" si="13"/>
        <v>-</v>
      </c>
      <c r="DW6" s="33" t="str">
        <f t="shared" si="13"/>
        <v>-</v>
      </c>
      <c r="DX6" s="33" t="str">
        <f t="shared" si="13"/>
        <v>-</v>
      </c>
      <c r="DY6" s="33" t="str">
        <f t="shared" si="13"/>
        <v>-</v>
      </c>
      <c r="DZ6" s="33" t="str">
        <f t="shared" si="13"/>
        <v>-</v>
      </c>
      <c r="EA6" s="33" t="str">
        <f t="shared" si="13"/>
        <v>-</v>
      </c>
      <c r="EB6" s="33" t="str">
        <f t="shared" si="13"/>
        <v>-</v>
      </c>
      <c r="EC6" s="32" t="str">
        <f>IF(EC7="","",IF(EC7="-","【-】","【"&amp;SUBSTITUTE(TEXT(EC7,"#,##0.00"),"-","△")&amp;"】"))</f>
        <v>【-】</v>
      </c>
      <c r="ED6" s="33" t="str">
        <f>IF(ED7="",NA(),ED7)</f>
        <v>-</v>
      </c>
      <c r="EE6" s="33" t="str">
        <f t="shared" ref="EE6:EM6" si="14">IF(EE7="",NA(),EE7)</f>
        <v>-</v>
      </c>
      <c r="EF6" s="33" t="str">
        <f t="shared" si="14"/>
        <v>-</v>
      </c>
      <c r="EG6" s="33" t="str">
        <f t="shared" si="14"/>
        <v>-</v>
      </c>
      <c r="EH6" s="33" t="str">
        <f t="shared" si="14"/>
        <v>-</v>
      </c>
      <c r="EI6" s="33" t="str">
        <f t="shared" si="14"/>
        <v>-</v>
      </c>
      <c r="EJ6" s="33" t="str">
        <f t="shared" si="14"/>
        <v>-</v>
      </c>
      <c r="EK6" s="33" t="str">
        <f t="shared" si="14"/>
        <v>-</v>
      </c>
      <c r="EL6" s="33" t="str">
        <f t="shared" si="14"/>
        <v>-</v>
      </c>
      <c r="EM6" s="33" t="str">
        <f t="shared" si="14"/>
        <v>-</v>
      </c>
      <c r="EN6" s="32" t="str">
        <f>IF(EN7="","",IF(EN7="-","【-】","【"&amp;SUBSTITUTE(TEXT(EN7,"#,##0.00"),"-","△")&amp;"】"))</f>
        <v>【-】</v>
      </c>
    </row>
    <row r="7" spans="1:147" s="34" customFormat="1">
      <c r="A7" s="26"/>
      <c r="B7" s="35">
        <v>2014</v>
      </c>
      <c r="C7" s="35">
        <v>52019</v>
      </c>
      <c r="D7" s="35">
        <v>46</v>
      </c>
      <c r="E7" s="35">
        <v>18</v>
      </c>
      <c r="F7" s="35">
        <v>0</v>
      </c>
      <c r="G7" s="35">
        <v>0</v>
      </c>
      <c r="H7" s="35" t="s">
        <v>96</v>
      </c>
      <c r="I7" s="35" t="s">
        <v>97</v>
      </c>
      <c r="J7" s="35" t="s">
        <v>98</v>
      </c>
      <c r="K7" s="35" t="s">
        <v>99</v>
      </c>
      <c r="L7" s="35" t="s">
        <v>100</v>
      </c>
      <c r="M7" s="36" t="s">
        <v>101</v>
      </c>
      <c r="N7" s="36">
        <v>46.67</v>
      </c>
      <c r="O7" s="36">
        <v>0.15</v>
      </c>
      <c r="P7" s="36">
        <v>100</v>
      </c>
      <c r="Q7" s="36">
        <v>3056</v>
      </c>
      <c r="R7" s="36">
        <v>319084</v>
      </c>
      <c r="S7" s="36">
        <v>906.09</v>
      </c>
      <c r="T7" s="36">
        <v>352.15</v>
      </c>
      <c r="U7" s="36">
        <v>486</v>
      </c>
      <c r="V7" s="36">
        <v>0.06</v>
      </c>
      <c r="W7" s="36">
        <v>8100</v>
      </c>
      <c r="X7" s="36">
        <v>80.09</v>
      </c>
      <c r="Y7" s="36">
        <v>105.37</v>
      </c>
      <c r="Z7" s="36">
        <v>102.47</v>
      </c>
      <c r="AA7" s="36">
        <v>107.43</v>
      </c>
      <c r="AB7" s="36">
        <v>107.1</v>
      </c>
      <c r="AC7" s="36">
        <v>94.37</v>
      </c>
      <c r="AD7" s="36">
        <v>101.13</v>
      </c>
      <c r="AE7" s="36">
        <v>97.09</v>
      </c>
      <c r="AF7" s="36">
        <v>89.7</v>
      </c>
      <c r="AG7" s="36">
        <v>90.66</v>
      </c>
      <c r="AH7" s="36">
        <v>85.19</v>
      </c>
      <c r="AI7" s="36">
        <v>50.86</v>
      </c>
      <c r="AJ7" s="36">
        <v>28.83</v>
      </c>
      <c r="AK7" s="36">
        <v>20.92</v>
      </c>
      <c r="AL7" s="36">
        <v>0</v>
      </c>
      <c r="AM7" s="36">
        <v>0</v>
      </c>
      <c r="AN7" s="36">
        <v>123.55</v>
      </c>
      <c r="AO7" s="36">
        <v>121.33</v>
      </c>
      <c r="AP7" s="36">
        <v>42.06</v>
      </c>
      <c r="AQ7" s="36">
        <v>76.069999999999993</v>
      </c>
      <c r="AR7" s="36">
        <v>91.1</v>
      </c>
      <c r="AS7" s="36">
        <v>161.25</v>
      </c>
      <c r="AT7" s="36">
        <v>600.52</v>
      </c>
      <c r="AU7" s="36">
        <v>1582.4</v>
      </c>
      <c r="AV7" s="36">
        <v>1591.43</v>
      </c>
      <c r="AW7" s="36">
        <v>724.57</v>
      </c>
      <c r="AX7" s="36">
        <v>449.86</v>
      </c>
      <c r="AY7" s="36">
        <v>318.07</v>
      </c>
      <c r="AZ7" s="36">
        <v>378.53</v>
      </c>
      <c r="BA7" s="36">
        <v>701.64</v>
      </c>
      <c r="BB7" s="36">
        <v>377.59</v>
      </c>
      <c r="BC7" s="36">
        <v>247.48</v>
      </c>
      <c r="BD7" s="36">
        <v>170.25</v>
      </c>
      <c r="BE7" s="36">
        <v>901.13</v>
      </c>
      <c r="BF7" s="36">
        <v>849.17</v>
      </c>
      <c r="BG7" s="36">
        <v>866.92</v>
      </c>
      <c r="BH7" s="36">
        <v>930.02</v>
      </c>
      <c r="BI7" s="36">
        <v>936.08</v>
      </c>
      <c r="BJ7" s="36">
        <v>442.18</v>
      </c>
      <c r="BK7" s="36">
        <v>421.01</v>
      </c>
      <c r="BL7" s="36">
        <v>430.64</v>
      </c>
      <c r="BM7" s="36">
        <v>446.63</v>
      </c>
      <c r="BN7" s="36">
        <v>416.91</v>
      </c>
      <c r="BO7" s="36">
        <v>375.36</v>
      </c>
      <c r="BP7" s="36">
        <v>55.45</v>
      </c>
      <c r="BQ7" s="36">
        <v>51.6</v>
      </c>
      <c r="BR7" s="36">
        <v>51.6</v>
      </c>
      <c r="BS7" s="36">
        <v>49.56</v>
      </c>
      <c r="BT7" s="36">
        <v>41.61</v>
      </c>
      <c r="BU7" s="36">
        <v>61.59</v>
      </c>
      <c r="BV7" s="36">
        <v>58.98</v>
      </c>
      <c r="BW7" s="36">
        <v>58.78</v>
      </c>
      <c r="BX7" s="36">
        <v>58.53</v>
      </c>
      <c r="BY7" s="36">
        <v>57.93</v>
      </c>
      <c r="BZ7" s="36">
        <v>60.44</v>
      </c>
      <c r="CA7" s="36">
        <v>273.75</v>
      </c>
      <c r="CB7" s="36">
        <v>299.25</v>
      </c>
      <c r="CC7" s="36">
        <v>286.60000000000002</v>
      </c>
      <c r="CD7" s="36">
        <v>299.2</v>
      </c>
      <c r="CE7" s="36">
        <v>357.25</v>
      </c>
      <c r="CF7" s="36">
        <v>242.92</v>
      </c>
      <c r="CG7" s="36">
        <v>253.84</v>
      </c>
      <c r="CH7" s="36">
        <v>257.02999999999997</v>
      </c>
      <c r="CI7" s="36">
        <v>266.57</v>
      </c>
      <c r="CJ7" s="36">
        <v>276.93</v>
      </c>
      <c r="CK7" s="36">
        <v>267.61</v>
      </c>
      <c r="CL7" s="36">
        <v>36.46</v>
      </c>
      <c r="CM7" s="36">
        <v>40.1</v>
      </c>
      <c r="CN7" s="36">
        <v>44.06</v>
      </c>
      <c r="CO7" s="36">
        <v>39.22</v>
      </c>
      <c r="CP7" s="36">
        <v>39</v>
      </c>
      <c r="CQ7" s="36">
        <v>57.53</v>
      </c>
      <c r="CR7" s="36">
        <v>60.03</v>
      </c>
      <c r="CS7" s="36">
        <v>61.93</v>
      </c>
      <c r="CT7" s="36">
        <v>58.06</v>
      </c>
      <c r="CU7" s="36">
        <v>59.08</v>
      </c>
      <c r="CV7" s="36">
        <v>57.75</v>
      </c>
      <c r="CW7" s="36">
        <v>90.69</v>
      </c>
      <c r="CX7" s="36">
        <v>91.94</v>
      </c>
      <c r="CY7" s="36">
        <v>92.24</v>
      </c>
      <c r="CZ7" s="36">
        <v>92.37</v>
      </c>
      <c r="DA7" s="36">
        <v>92.39</v>
      </c>
      <c r="DB7" s="36">
        <v>76.78</v>
      </c>
      <c r="DC7" s="36">
        <v>76.8</v>
      </c>
      <c r="DD7" s="36">
        <v>77.25</v>
      </c>
      <c r="DE7" s="36">
        <v>75.790000000000006</v>
      </c>
      <c r="DF7" s="36">
        <v>77.12</v>
      </c>
      <c r="DG7" s="36">
        <v>81.06</v>
      </c>
      <c r="DH7" s="36">
        <v>2.14</v>
      </c>
      <c r="DI7" s="36">
        <v>4.2699999999999996</v>
      </c>
      <c r="DJ7" s="36">
        <v>6.22</v>
      </c>
      <c r="DK7" s="36">
        <v>7.77</v>
      </c>
      <c r="DL7" s="36">
        <v>15.94</v>
      </c>
      <c r="DM7" s="36">
        <v>6.72</v>
      </c>
      <c r="DN7" s="36">
        <v>7.74</v>
      </c>
      <c r="DO7" s="36">
        <v>6.32</v>
      </c>
      <c r="DP7" s="36">
        <v>6.48</v>
      </c>
      <c r="DQ7" s="36">
        <v>13.6</v>
      </c>
      <c r="DR7" s="36">
        <v>15.77</v>
      </c>
      <c r="DS7" s="36" t="s">
        <v>101</v>
      </c>
      <c r="DT7" s="36" t="s">
        <v>101</v>
      </c>
      <c r="DU7" s="36" t="s">
        <v>101</v>
      </c>
      <c r="DV7" s="36" t="s">
        <v>101</v>
      </c>
      <c r="DW7" s="36" t="s">
        <v>101</v>
      </c>
      <c r="DX7" s="36" t="s">
        <v>101</v>
      </c>
      <c r="DY7" s="36" t="s">
        <v>101</v>
      </c>
      <c r="DZ7" s="36" t="s">
        <v>101</v>
      </c>
      <c r="EA7" s="36" t="s">
        <v>101</v>
      </c>
      <c r="EB7" s="36" t="s">
        <v>101</v>
      </c>
      <c r="EC7" s="36" t="s">
        <v>101</v>
      </c>
      <c r="ED7" s="36" t="s">
        <v>101</v>
      </c>
      <c r="EE7" s="36" t="s">
        <v>101</v>
      </c>
      <c r="EF7" s="36" t="s">
        <v>101</v>
      </c>
      <c r="EG7" s="36" t="s">
        <v>101</v>
      </c>
      <c r="EH7" s="36" t="s">
        <v>101</v>
      </c>
      <c r="EI7" s="36" t="s">
        <v>101</v>
      </c>
      <c r="EJ7" s="36" t="s">
        <v>101</v>
      </c>
      <c r="EK7" s="36" t="s">
        <v>101</v>
      </c>
      <c r="EL7" s="36" t="s">
        <v>101</v>
      </c>
      <c r="EM7" s="36" t="s">
        <v>101</v>
      </c>
      <c r="EN7" s="36" t="s">
        <v>101</v>
      </c>
    </row>
    <row r="8" spans="1:14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c r="EO8" s="37"/>
      <c r="EP8" s="37"/>
      <c r="EQ8" s="37"/>
    </row>
    <row r="9" spans="1:147">
      <c r="A9" s="38"/>
      <c r="B9" s="38" t="s">
        <v>102</v>
      </c>
      <c r="C9" s="38" t="s">
        <v>103</v>
      </c>
      <c r="D9" s="38" t="s">
        <v>104</v>
      </c>
      <c r="E9" s="38" t="s">
        <v>105</v>
      </c>
      <c r="F9" s="38" t="s">
        <v>106</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7">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2016-02-03T07:50:11Z</dcterms:created>
  <dcterms:modified xsi:type="dcterms:W3CDTF">2016-02-24T23:54:30Z</dcterms:modified>
  <cp:category/>
</cp:coreProperties>
</file>