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BB8" i="4" s="1"/>
  <c r="T6" i="5"/>
  <c r="AT8" i="4" s="1"/>
  <c r="S6" i="5"/>
  <c r="AL8" i="4" s="1"/>
  <c r="R6" i="5"/>
  <c r="AD10" i="4" s="1"/>
  <c r="Q6" i="5"/>
  <c r="W10" i="4" s="1"/>
  <c r="P6" i="5"/>
  <c r="O6" i="5"/>
  <c r="N6" i="5"/>
  <c r="M6" i="5"/>
  <c r="L6" i="5"/>
  <c r="W8" i="4" s="1"/>
  <c r="K6" i="5"/>
  <c r="P8" i="4" s="1"/>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AL10" i="4"/>
  <c r="P10" i="4"/>
  <c r="I10" i="4"/>
  <c r="B10" i="4"/>
  <c r="I8" i="4"/>
  <c r="B8" i="4"/>
  <c r="C10" i="5" l="1"/>
  <c r="D10" i="5"/>
  <c r="E10" i="5"/>
  <c r="B10" i="5"/>
</calcChain>
</file>

<file path=xl/sharedStrings.xml><?xml version="1.0" encoding="utf-8"?>
<sst xmlns="http://schemas.openxmlformats.org/spreadsheetml/2006/main" count="240" uniqueCount="126">
  <si>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</si>
  <si>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</si>
  <si>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</si>
  <si>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</si>
  <si>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</si>
  <si>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</si>
  <si>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</si>
  <si>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</si>
  <si>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</si>
  <si>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</si>
  <si>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</si>
  <si>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</si>
  <si>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</si>
  <si>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</si>
  <si>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</si>
  <si>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</si>
  <si>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</si>
  <si>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</si>
  <si>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</si>
  <si>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</si>
  <si>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</si>
  <si>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</si>
  <si>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</si>
  <si>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</si>
  <si>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</si>
  <si>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</si>
  <si>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</si>
  <si>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</si>
  <si>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</si>
  <si>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</si>
  <si>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</si>
  <si>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</si>
  <si>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</si>
  <si>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</si>
  <si>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</si>
  <si>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</si>
  <si>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</si>
  <si>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</si>
  <si>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</si>
  <si>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</si>
  <si>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</si>
  <si>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</si>
  <si>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</si>
  <si>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</si>
  <si>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</si>
  <si>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</si>
  <si>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</si>
  <si>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</si>
  <si>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</si>
  <si>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</si>
  <si>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</si>
  <si>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</si>
  <si>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</si>
  <si>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</si>
  <si>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</si>
  <si>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</si>
  <si>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</si>
  <si>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</si>
  <si>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</si>
  <si>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</si>
  <si>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</si>
  <si>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</si>
  <si>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</si>
  <si>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</si>
  <si>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</si>
  <si>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</si>
  <si>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</si>
  <si>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</si>
  <si>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</si>
  <si>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</si>
  <si>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</si>
  <si>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</si>
  <si>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</si>
  <si>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</si>
  <si>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</si>
  <si>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</si>
  <si>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</si>
  <si>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</si>
  <si>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</si>
  <si>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</si>
  <si>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</si>
  <si>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</si>
  <si>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</si>
  <si>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</si>
  <si>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</si>
  <si>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</si>
  <si>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</si>
  <si>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</si>
  <si>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</si>
  <si>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</si>
  <si>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</si>
  <si>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</si>
  <si>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</si>
  <si>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</si>
  <si>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</si>
  <si>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</si>
  <si>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</si>
  <si>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</si>
  <si>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</si>
  <si>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</si>
  <si>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</si>
  <si>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</si>
  <si>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</si>
  <si>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</si>
  <si>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</si>
  <si>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</si>
  <si>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</si>
  <si>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</si>
  <si>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</si>
  <si>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</si>
  <si>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藤里町</t>
  </si>
  <si>
    <t>法非適用</t>
  </si>
  <si>
    <t>下水道事業</t>
  </si>
  <si>
    <t>農業集落排水</t>
  </si>
  <si>
    <t>F3</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</si>
  <si>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</si>
  <si>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</si>
  <si>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</si>
  <si>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</si>
  <si>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</si>
  <si>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</si>
  <si>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</si>
  <si>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xml:space="preserve">　農業集落排水事業は、平成10年に事業着手し平成14年に供用開始しており、管渠他施設については比較的新しいものとなっている。コスト削減を意識した適切な維持管理に努めていく。
</t>
    <rPh sb="1" eb="3">
      <t>ノウギョウ</t>
    </rPh>
    <rPh sb="3" eb="5">
      <t>シュウラク</t>
    </rPh>
    <rPh sb="5" eb="7">
      <t>ハイスイ</t>
    </rPh>
    <rPh sb="7" eb="9">
      <t>ジギョウ</t>
    </rPh>
    <rPh sb="11" eb="13">
      <t>ヘイセイ</t>
    </rPh>
    <rPh sb="15" eb="16">
      <t>ネン</t>
    </rPh>
    <rPh sb="17" eb="19">
      <t>ジギョウ</t>
    </rPh>
    <rPh sb="19" eb="21">
      <t>チャクシュ</t>
    </rPh>
    <rPh sb="22" eb="24">
      <t>ヘイセイ</t>
    </rPh>
    <rPh sb="26" eb="27">
      <t>ネン</t>
    </rPh>
    <rPh sb="28" eb="30">
      <t>キョウヨウ</t>
    </rPh>
    <rPh sb="30" eb="32">
      <t>カイシ</t>
    </rPh>
    <rPh sb="37" eb="39">
      <t>カンキョ</t>
    </rPh>
    <rPh sb="39" eb="40">
      <t>ホカ</t>
    </rPh>
    <rPh sb="40" eb="42">
      <t>シセツ</t>
    </rPh>
    <rPh sb="47" eb="50">
      <t>ヒカクテキ</t>
    </rPh>
    <rPh sb="50" eb="51">
      <t>アタラ</t>
    </rPh>
    <rPh sb="65" eb="67">
      <t>サクゲン</t>
    </rPh>
    <rPh sb="68" eb="70">
      <t>イシキ</t>
    </rPh>
    <rPh sb="72" eb="74">
      <t>テキセツ</t>
    </rPh>
    <rPh sb="75" eb="77">
      <t>イジ</t>
    </rPh>
    <rPh sb="77" eb="79">
      <t>カンリ</t>
    </rPh>
    <rPh sb="80" eb="81">
      <t>ツト</t>
    </rPh>
    <phoneticPr fontId="4"/>
  </si>
  <si>
    <t xml:space="preserve">　農業集落排水事業においては、使用料の改定、公共下水道への接続を視野に入れた施設利用率の向上、水洗化率向上のための普及促進等、総合的な経営改善策の構築が必要となっている。
</t>
    <rPh sb="15" eb="18">
      <t>シヨウリョウ</t>
    </rPh>
    <rPh sb="19" eb="21">
      <t>カイテイ</t>
    </rPh>
    <rPh sb="22" eb="24">
      <t>コウキョウ</t>
    </rPh>
    <rPh sb="24" eb="27">
      <t>ゲスイドウ</t>
    </rPh>
    <rPh sb="29" eb="31">
      <t>セツゾク</t>
    </rPh>
    <rPh sb="32" eb="34">
      <t>シヤ</t>
    </rPh>
    <rPh sb="35" eb="36">
      <t>イ</t>
    </rPh>
    <rPh sb="38" eb="40">
      <t>シセツ</t>
    </rPh>
    <rPh sb="40" eb="42">
      <t>リヨウ</t>
    </rPh>
    <rPh sb="42" eb="43">
      <t>リツ</t>
    </rPh>
    <rPh sb="44" eb="46">
      <t>コウジョウ</t>
    </rPh>
    <rPh sb="47" eb="50">
      <t>スイセンカ</t>
    </rPh>
    <rPh sb="50" eb="51">
      <t>リツ</t>
    </rPh>
    <rPh sb="51" eb="53">
      <t>コウジョウ</t>
    </rPh>
    <rPh sb="57" eb="59">
      <t>フキュウ</t>
    </rPh>
    <rPh sb="59" eb="61">
      <t>ソクシン</t>
    </rPh>
    <rPh sb="61" eb="62">
      <t>トウ</t>
    </rPh>
    <rPh sb="63" eb="66">
      <t>ソウゴウテキ</t>
    </rPh>
    <rPh sb="67" eb="69">
      <t>ケイエイ</t>
    </rPh>
    <rPh sb="69" eb="72">
      <t>カイゼンサク</t>
    </rPh>
    <rPh sb="73" eb="75">
      <t>コウチク</t>
    </rPh>
    <rPh sb="76" eb="78">
      <t>ヒツヨウ</t>
    </rPh>
    <phoneticPr fontId="4"/>
  </si>
  <si>
    <t>非設置</t>
    <rPh sb="0" eb="1">
      <t>ヒ</t>
    </rPh>
    <rPh sb="1" eb="3">
      <t>セッチ</t>
    </rPh>
    <phoneticPr fontId="4"/>
  </si>
  <si>
    <t xml:space="preserve">①収益的収支比率は、過去5年において指数の平均が36％と赤字経営である。また、人口減少にあり料金収入も減少することが予想されることから使用料の検討が必要となっている。
④企業債残高対事業規模比率は、事業が完了していることから、料金収入に対する企業債割合は減少傾向にある。
⑤経費回収率は、使用料で回収すべき経費を賄えていないことから、適正な使用料収入の確保及び費用削減が求められる。
⑥汚水処理原価は、人口減少による年間有収水量が減少していることから平均値を上回っている。
⑦施設利用率は、過去5年において指数の平均が類似団体の平均値より若干低いものの、一定の水準は保っていると考えられるが、公共下水道への接続も視野にいれた経営改善策の構築が必要となっている。
⑧水洗化率は、類似団体平均を上回っているが、安定した経営を行うため、未加入世帯に対し加入及び接続の促進に努める。
</t>
    <rPh sb="1" eb="4">
      <t>シュウエキテキ</t>
    </rPh>
    <rPh sb="4" eb="6">
      <t>シュウシ</t>
    </rPh>
    <rPh sb="6" eb="8">
      <t>ヒリツ</t>
    </rPh>
    <rPh sb="10" eb="12">
      <t>カコ</t>
    </rPh>
    <rPh sb="13" eb="14">
      <t>ネン</t>
    </rPh>
    <rPh sb="18" eb="20">
      <t>シスウ</t>
    </rPh>
    <rPh sb="21" eb="23">
      <t>ヘイキン</t>
    </rPh>
    <rPh sb="28" eb="30">
      <t>アカジ</t>
    </rPh>
    <rPh sb="30" eb="32">
      <t>ケイエイ</t>
    </rPh>
    <rPh sb="39" eb="41">
      <t>ジンコウ</t>
    </rPh>
    <rPh sb="41" eb="43">
      <t>ゲンショウ</t>
    </rPh>
    <rPh sb="46" eb="48">
      <t>リョウキン</t>
    </rPh>
    <rPh sb="48" eb="50">
      <t>シュウニュウ</t>
    </rPh>
    <rPh sb="51" eb="53">
      <t>ゲンショウ</t>
    </rPh>
    <rPh sb="58" eb="60">
      <t>ヨソウ</t>
    </rPh>
    <rPh sb="67" eb="69">
      <t>シヨウ</t>
    </rPh>
    <rPh sb="69" eb="70">
      <t>リョウ</t>
    </rPh>
    <rPh sb="71" eb="73">
      <t>ケントウ</t>
    </rPh>
    <rPh sb="74" eb="76">
      <t>ヒツヨウ</t>
    </rPh>
    <rPh sb="85" eb="87">
      <t>キギョウ</t>
    </rPh>
    <rPh sb="87" eb="88">
      <t>サイ</t>
    </rPh>
    <rPh sb="88" eb="90">
      <t>ザンダカ</t>
    </rPh>
    <rPh sb="90" eb="91">
      <t>タイ</t>
    </rPh>
    <rPh sb="91" eb="93">
      <t>ジギョウ</t>
    </rPh>
    <rPh sb="93" eb="95">
      <t>キボ</t>
    </rPh>
    <rPh sb="95" eb="97">
      <t>ヒリツ</t>
    </rPh>
    <rPh sb="99" eb="101">
      <t>ジギョウ</t>
    </rPh>
    <rPh sb="102" eb="104">
      <t>カンリョウ</t>
    </rPh>
    <rPh sb="113" eb="115">
      <t>リョウキン</t>
    </rPh>
    <rPh sb="115" eb="117">
      <t>シュウニュウ</t>
    </rPh>
    <rPh sb="118" eb="119">
      <t>タイ</t>
    </rPh>
    <rPh sb="121" eb="123">
      <t>キギョウ</t>
    </rPh>
    <rPh sb="123" eb="124">
      <t>サイ</t>
    </rPh>
    <rPh sb="124" eb="126">
      <t>ワリアイ</t>
    </rPh>
    <rPh sb="127" eb="129">
      <t>ゲンショウ</t>
    </rPh>
    <rPh sb="129" eb="131">
      <t>ケイコウ</t>
    </rPh>
    <rPh sb="137" eb="139">
      <t>ケイヒ</t>
    </rPh>
    <rPh sb="139" eb="141">
      <t>カイシュウ</t>
    </rPh>
    <rPh sb="141" eb="142">
      <t>リツ</t>
    </rPh>
    <rPh sb="144" eb="147">
      <t>シヨウリョウ</t>
    </rPh>
    <rPh sb="148" eb="150">
      <t>カイシュウ</t>
    </rPh>
    <rPh sb="153" eb="155">
      <t>ケイヒ</t>
    </rPh>
    <rPh sb="156" eb="157">
      <t>マカナ</t>
    </rPh>
    <rPh sb="167" eb="169">
      <t>テキセイ</t>
    </rPh>
    <rPh sb="170" eb="172">
      <t>シヨウ</t>
    </rPh>
    <rPh sb="172" eb="173">
      <t>リョウ</t>
    </rPh>
    <rPh sb="173" eb="175">
      <t>シュウニュウ</t>
    </rPh>
    <rPh sb="176" eb="178">
      <t>カクホ</t>
    </rPh>
    <rPh sb="178" eb="179">
      <t>オヨ</t>
    </rPh>
    <rPh sb="180" eb="182">
      <t>ヒヨウ</t>
    </rPh>
    <rPh sb="182" eb="184">
      <t>サクゲン</t>
    </rPh>
    <rPh sb="185" eb="186">
      <t>モト</t>
    </rPh>
    <rPh sb="193" eb="195">
      <t>オスイ</t>
    </rPh>
    <rPh sb="195" eb="197">
      <t>ショリ</t>
    </rPh>
    <rPh sb="197" eb="199">
      <t>ゲンカ</t>
    </rPh>
    <rPh sb="201" eb="203">
      <t>ジンコウ</t>
    </rPh>
    <rPh sb="203" eb="205">
      <t>ゲンショウ</t>
    </rPh>
    <rPh sb="208" eb="210">
      <t>ネンカン</t>
    </rPh>
    <rPh sb="210" eb="211">
      <t>ユウ</t>
    </rPh>
    <rPh sb="211" eb="212">
      <t>シュウ</t>
    </rPh>
    <rPh sb="212" eb="214">
      <t>スイリョウ</t>
    </rPh>
    <rPh sb="215" eb="217">
      <t>ゲンショウ</t>
    </rPh>
    <rPh sb="225" eb="228">
      <t>ヘイキンチ</t>
    </rPh>
    <rPh sb="229" eb="231">
      <t>ウワマワ</t>
    </rPh>
    <rPh sb="238" eb="240">
      <t>シセツ</t>
    </rPh>
    <rPh sb="240" eb="243">
      <t>リヨウリツ</t>
    </rPh>
    <rPh sb="245" eb="247">
      <t>カコ</t>
    </rPh>
    <rPh sb="248" eb="249">
      <t>ネン</t>
    </rPh>
    <rPh sb="253" eb="255">
      <t>シスウ</t>
    </rPh>
    <rPh sb="256" eb="258">
      <t>ヘイキン</t>
    </rPh>
    <rPh sb="259" eb="261">
      <t>ルイジ</t>
    </rPh>
    <rPh sb="261" eb="263">
      <t>ダンタイ</t>
    </rPh>
    <rPh sb="264" eb="267">
      <t>ヘイキンチ</t>
    </rPh>
    <rPh sb="269" eb="271">
      <t>ジャッカン</t>
    </rPh>
    <rPh sb="271" eb="272">
      <t>ヒク</t>
    </rPh>
    <rPh sb="277" eb="279">
      <t>イッテイ</t>
    </rPh>
    <rPh sb="280" eb="282">
      <t>スイジュン</t>
    </rPh>
    <rPh sb="283" eb="284">
      <t>タモ</t>
    </rPh>
    <rPh sb="289" eb="290">
      <t>カンガ</t>
    </rPh>
    <rPh sb="296" eb="298">
      <t>コウキョウ</t>
    </rPh>
    <rPh sb="298" eb="301">
      <t>ゲスイドウ</t>
    </rPh>
    <rPh sb="303" eb="305">
      <t>セツゾク</t>
    </rPh>
    <rPh sb="306" eb="308">
      <t>シヤ</t>
    </rPh>
    <rPh sb="312" eb="314">
      <t>ケイエイ</t>
    </rPh>
    <rPh sb="314" eb="316">
      <t>カイゼン</t>
    </rPh>
    <rPh sb="316" eb="317">
      <t>サク</t>
    </rPh>
    <rPh sb="318" eb="320">
      <t>コウチク</t>
    </rPh>
    <rPh sb="321" eb="323">
      <t>ヒツヨウ</t>
    </rPh>
    <rPh sb="332" eb="335">
      <t>スイセンカ</t>
    </rPh>
    <rPh sb="335" eb="336">
      <t>リツ</t>
    </rPh>
    <rPh sb="338" eb="340">
      <t>ルイジ</t>
    </rPh>
    <rPh sb="340" eb="342">
      <t>ダンタイ</t>
    </rPh>
    <rPh sb="342" eb="344">
      <t>ヘイキン</t>
    </rPh>
    <rPh sb="345" eb="347">
      <t>ウワマワ</t>
    </rPh>
    <rPh sb="353" eb="355">
      <t>アンテイ</t>
    </rPh>
    <rPh sb="357" eb="359">
      <t>ケイエイ</t>
    </rPh>
    <rPh sb="360" eb="361">
      <t>オコナ</t>
    </rPh>
    <rPh sb="365" eb="368">
      <t>ミカニュウ</t>
    </rPh>
    <rPh sb="368" eb="370">
      <t>セタイ</t>
    </rPh>
    <rPh sb="371" eb="372">
      <t>タイ</t>
    </rPh>
    <rPh sb="373" eb="375">
      <t>カニュウ</t>
    </rPh>
    <rPh sb="375" eb="376">
      <t>オヨ</t>
    </rPh>
    <rPh sb="377" eb="379">
      <t>セツゾク</t>
    </rPh>
    <rPh sb="380" eb="382">
      <t>ソクシン</t>
    </rPh>
    <rPh sb="383" eb="384">
      <t>ツト</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</si>
</sst>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
          <c:y val="0.1580694566902847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93152896"/>
        <c:axId val="193167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0.06</c:v>
                </c:pt>
                <c:pt idx="1">
                  <c:v>0.04</c:v>
                </c:pt>
                <c:pt idx="2">
                  <c:v>7.0000000000000007E-2</c:v>
                </c:pt>
                <c:pt idx="3">
                  <c:v>0.02</c:v>
                </c:pt>
                <c:pt idx="4">
                  <c:v>0.03</c:v>
                </c:pt>
              </c:numCache>
            </c:numRef>
          </c:val>
          <c:smooth val="0"/>
        </c:ser>
        <c:dLbls>
          <c:showLegendKey val="0"/>
          <c:showVal val="0"/>
          <c:showCatName val="0"/>
          <c:showSerName val="0"/>
          <c:showPercent val="0"/>
          <c:showBubbleSize val="0"/>
        </c:dLbls>
        <c:marker val="1"/>
        <c:smooth val="0"/>
        <c:axId val="193152896"/>
        <c:axId val="193167360"/>
      </c:lineChart>
      <c:dateAx>
        <c:axId val="193152896"/>
        <c:scaling>
          <c:orientation val="minMax"/>
        </c:scaling>
        <c:delete val="1"/>
        <c:axPos val="b"/>
        <c:numFmt formatCode="ge" sourceLinked="1"/>
        <c:majorTickMark val="none"/>
        <c:minorTickMark val="none"/>
        <c:tickLblPos val="none"/>
        <c:crossAx val="193167360"/>
        <c:crosses val="autoZero"/>
        <c:auto val="1"/>
        <c:lblOffset val="100"/>
        <c:baseTimeUnit val="years"/>
      </c:dateAx>
      <c:valAx>
        <c:axId val="193167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152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66" l="0.70000000000000062" r="0.70000000000000062" t="0.750000000000011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46.67</c:v>
                </c:pt>
                <c:pt idx="1">
                  <c:v>35.15</c:v>
                </c:pt>
                <c:pt idx="2">
                  <c:v>39.39</c:v>
                </c:pt>
                <c:pt idx="3">
                  <c:v>43.03</c:v>
                </c:pt>
                <c:pt idx="4">
                  <c:v>40.61</c:v>
                </c:pt>
              </c:numCache>
            </c:numRef>
          </c:val>
        </c:ser>
        <c:dLbls>
          <c:showLegendKey val="0"/>
          <c:showVal val="0"/>
          <c:showCatName val="0"/>
          <c:showSerName val="0"/>
          <c:showPercent val="0"/>
          <c:showBubbleSize val="0"/>
        </c:dLbls>
        <c:gapWidth val="150"/>
        <c:axId val="205441280"/>
        <c:axId val="205459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46.06</c:v>
                </c:pt>
                <c:pt idx="1">
                  <c:v>45.95</c:v>
                </c:pt>
                <c:pt idx="2">
                  <c:v>44.69</c:v>
                </c:pt>
                <c:pt idx="3">
                  <c:v>44.69</c:v>
                </c:pt>
                <c:pt idx="4">
                  <c:v>42.84</c:v>
                </c:pt>
              </c:numCache>
            </c:numRef>
          </c:val>
          <c:smooth val="0"/>
        </c:ser>
        <c:dLbls>
          <c:showLegendKey val="0"/>
          <c:showVal val="0"/>
          <c:showCatName val="0"/>
          <c:showSerName val="0"/>
          <c:showPercent val="0"/>
          <c:showBubbleSize val="0"/>
        </c:dLbls>
        <c:marker val="1"/>
        <c:smooth val="0"/>
        <c:axId val="205441280"/>
        <c:axId val="205459840"/>
      </c:lineChart>
      <c:dateAx>
        <c:axId val="205441280"/>
        <c:scaling>
          <c:orientation val="minMax"/>
        </c:scaling>
        <c:delete val="1"/>
        <c:axPos val="b"/>
        <c:numFmt formatCode="ge" sourceLinked="1"/>
        <c:majorTickMark val="none"/>
        <c:minorTickMark val="none"/>
        <c:tickLblPos val="none"/>
        <c:crossAx val="205459840"/>
        <c:crosses val="autoZero"/>
        <c:auto val="1"/>
        <c:lblOffset val="100"/>
        <c:baseTimeUnit val="years"/>
      </c:dateAx>
      <c:valAx>
        <c:axId val="205459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441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93.54</c:v>
                </c:pt>
                <c:pt idx="1">
                  <c:v>94.09</c:v>
                </c:pt>
                <c:pt idx="2">
                  <c:v>95.82</c:v>
                </c:pt>
                <c:pt idx="3">
                  <c:v>94.76</c:v>
                </c:pt>
                <c:pt idx="4">
                  <c:v>90.99</c:v>
                </c:pt>
              </c:numCache>
            </c:numRef>
          </c:val>
        </c:ser>
        <c:dLbls>
          <c:showLegendKey val="0"/>
          <c:showVal val="0"/>
          <c:showCatName val="0"/>
          <c:showSerName val="0"/>
          <c:showPercent val="0"/>
          <c:showBubbleSize val="0"/>
        </c:dLbls>
        <c:gapWidth val="150"/>
        <c:axId val="205494144"/>
        <c:axId val="205496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72.989999999999995</c:v>
                </c:pt>
                <c:pt idx="1">
                  <c:v>71.97</c:v>
                </c:pt>
                <c:pt idx="2">
                  <c:v>70.59</c:v>
                </c:pt>
                <c:pt idx="3">
                  <c:v>69.67</c:v>
                </c:pt>
                <c:pt idx="4">
                  <c:v>66.3</c:v>
                </c:pt>
              </c:numCache>
            </c:numRef>
          </c:val>
          <c:smooth val="0"/>
        </c:ser>
        <c:dLbls>
          <c:showLegendKey val="0"/>
          <c:showVal val="0"/>
          <c:showCatName val="0"/>
          <c:showSerName val="0"/>
          <c:showPercent val="0"/>
          <c:showBubbleSize val="0"/>
        </c:dLbls>
        <c:marker val="1"/>
        <c:smooth val="0"/>
        <c:axId val="205494144"/>
        <c:axId val="205496320"/>
      </c:lineChart>
      <c:dateAx>
        <c:axId val="205494144"/>
        <c:scaling>
          <c:orientation val="minMax"/>
        </c:scaling>
        <c:delete val="1"/>
        <c:axPos val="b"/>
        <c:numFmt formatCode="ge" sourceLinked="1"/>
        <c:majorTickMark val="none"/>
        <c:minorTickMark val="none"/>
        <c:tickLblPos val="none"/>
        <c:crossAx val="205496320"/>
        <c:crosses val="autoZero"/>
        <c:auto val="1"/>
        <c:lblOffset val="100"/>
        <c:baseTimeUnit val="years"/>
      </c:dateAx>
      <c:valAx>
        <c:axId val="205496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494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370168884887806"/>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36.119999999999997</c:v>
                </c:pt>
                <c:pt idx="1">
                  <c:v>38.74</c:v>
                </c:pt>
                <c:pt idx="2">
                  <c:v>36.5</c:v>
                </c:pt>
                <c:pt idx="3">
                  <c:v>34.54</c:v>
                </c:pt>
                <c:pt idx="4">
                  <c:v>32.700000000000003</c:v>
                </c:pt>
              </c:numCache>
            </c:numRef>
          </c:val>
        </c:ser>
        <c:dLbls>
          <c:showLegendKey val="0"/>
          <c:showVal val="0"/>
          <c:showCatName val="0"/>
          <c:showSerName val="0"/>
          <c:showPercent val="0"/>
          <c:showBubbleSize val="0"/>
        </c:dLbls>
        <c:gapWidth val="150"/>
        <c:axId val="193193472"/>
        <c:axId val="193195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3193472"/>
        <c:axId val="193195392"/>
      </c:lineChart>
      <c:dateAx>
        <c:axId val="193193472"/>
        <c:scaling>
          <c:orientation val="minMax"/>
        </c:scaling>
        <c:delete val="1"/>
        <c:axPos val="b"/>
        <c:numFmt formatCode="ge" sourceLinked="1"/>
        <c:majorTickMark val="none"/>
        <c:minorTickMark val="none"/>
        <c:tickLblPos val="none"/>
        <c:crossAx val="193195392"/>
        <c:crosses val="autoZero"/>
        <c:auto val="1"/>
        <c:lblOffset val="100"/>
        <c:baseTimeUnit val="years"/>
      </c:dateAx>
      <c:valAx>
        <c:axId val="193195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193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0909184"/>
        <c:axId val="180911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0909184"/>
        <c:axId val="180911104"/>
      </c:lineChart>
      <c:dateAx>
        <c:axId val="180909184"/>
        <c:scaling>
          <c:orientation val="minMax"/>
        </c:scaling>
        <c:delete val="1"/>
        <c:axPos val="b"/>
        <c:numFmt formatCode="ge" sourceLinked="1"/>
        <c:majorTickMark val="none"/>
        <c:minorTickMark val="none"/>
        <c:tickLblPos val="none"/>
        <c:crossAx val="180911104"/>
        <c:crosses val="autoZero"/>
        <c:auto val="1"/>
        <c:lblOffset val="100"/>
        <c:baseTimeUnit val="years"/>
      </c:dateAx>
      <c:valAx>
        <c:axId val="180911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0909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9"/>
          <c:y val="0.1580694566902846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0948096"/>
        <c:axId val="190950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0948096"/>
        <c:axId val="190950016"/>
      </c:lineChart>
      <c:dateAx>
        <c:axId val="190948096"/>
        <c:scaling>
          <c:orientation val="minMax"/>
        </c:scaling>
        <c:delete val="1"/>
        <c:axPos val="b"/>
        <c:numFmt formatCode="ge" sourceLinked="1"/>
        <c:majorTickMark val="none"/>
        <c:minorTickMark val="none"/>
        <c:tickLblPos val="none"/>
        <c:crossAx val="190950016"/>
        <c:crosses val="autoZero"/>
        <c:auto val="1"/>
        <c:lblOffset val="100"/>
        <c:baseTimeUnit val="years"/>
      </c:dateAx>
      <c:valAx>
        <c:axId val="190950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948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55" l="0.70000000000000062" r="0.70000000000000062" t="0.7500000000000115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5208192"/>
        <c:axId val="205214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5208192"/>
        <c:axId val="205214464"/>
      </c:lineChart>
      <c:dateAx>
        <c:axId val="205208192"/>
        <c:scaling>
          <c:orientation val="minMax"/>
        </c:scaling>
        <c:delete val="1"/>
        <c:axPos val="b"/>
        <c:numFmt formatCode="ge" sourceLinked="1"/>
        <c:majorTickMark val="none"/>
        <c:minorTickMark val="none"/>
        <c:tickLblPos val="none"/>
        <c:crossAx val="205214464"/>
        <c:crosses val="autoZero"/>
        <c:auto val="1"/>
        <c:lblOffset val="100"/>
        <c:baseTimeUnit val="years"/>
      </c:dateAx>
      <c:valAx>
        <c:axId val="205214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08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5248768"/>
        <c:axId val="205255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5248768"/>
        <c:axId val="205255040"/>
      </c:lineChart>
      <c:dateAx>
        <c:axId val="205248768"/>
        <c:scaling>
          <c:orientation val="minMax"/>
        </c:scaling>
        <c:delete val="1"/>
        <c:axPos val="b"/>
        <c:numFmt formatCode="ge" sourceLinked="1"/>
        <c:majorTickMark val="none"/>
        <c:minorTickMark val="none"/>
        <c:tickLblPos val="none"/>
        <c:crossAx val="205255040"/>
        <c:crosses val="autoZero"/>
        <c:auto val="1"/>
        <c:lblOffset val="100"/>
        <c:baseTimeUnit val="years"/>
      </c:dateAx>
      <c:valAx>
        <c:axId val="205255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48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7050.9</c:v>
                </c:pt>
                <c:pt idx="1">
                  <c:v>6103.7</c:v>
                </c:pt>
                <c:pt idx="2">
                  <c:v>6444.82</c:v>
                </c:pt>
                <c:pt idx="3">
                  <c:v>5936.97</c:v>
                </c:pt>
                <c:pt idx="4">
                  <c:v>6432.13</c:v>
                </c:pt>
              </c:numCache>
            </c:numRef>
          </c:val>
        </c:ser>
        <c:dLbls>
          <c:showLegendKey val="0"/>
          <c:showVal val="0"/>
          <c:showCatName val="0"/>
          <c:showSerName val="0"/>
          <c:showPercent val="0"/>
          <c:showBubbleSize val="0"/>
        </c:dLbls>
        <c:gapWidth val="150"/>
        <c:axId val="205285248"/>
        <c:axId val="205291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1144.05</c:v>
                </c:pt>
                <c:pt idx="1">
                  <c:v>1117.1099999999999</c:v>
                </c:pt>
                <c:pt idx="2">
                  <c:v>1161.05</c:v>
                </c:pt>
                <c:pt idx="3">
                  <c:v>979.89</c:v>
                </c:pt>
                <c:pt idx="4">
                  <c:v>1051.43</c:v>
                </c:pt>
              </c:numCache>
            </c:numRef>
          </c:val>
          <c:smooth val="0"/>
        </c:ser>
        <c:dLbls>
          <c:showLegendKey val="0"/>
          <c:showVal val="0"/>
          <c:showCatName val="0"/>
          <c:showSerName val="0"/>
          <c:showPercent val="0"/>
          <c:showBubbleSize val="0"/>
        </c:dLbls>
        <c:marker val="1"/>
        <c:smooth val="0"/>
        <c:axId val="205285248"/>
        <c:axId val="205291520"/>
      </c:lineChart>
      <c:dateAx>
        <c:axId val="205285248"/>
        <c:scaling>
          <c:orientation val="minMax"/>
        </c:scaling>
        <c:delete val="1"/>
        <c:axPos val="b"/>
        <c:numFmt formatCode="ge" sourceLinked="1"/>
        <c:majorTickMark val="none"/>
        <c:minorTickMark val="none"/>
        <c:tickLblPos val="none"/>
        <c:crossAx val="205291520"/>
        <c:crosses val="autoZero"/>
        <c:auto val="1"/>
        <c:lblOffset val="100"/>
        <c:baseTimeUnit val="years"/>
      </c:dateAx>
      <c:valAx>
        <c:axId val="205291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5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15.28</c:v>
                </c:pt>
                <c:pt idx="1">
                  <c:v>18.850000000000001</c:v>
                </c:pt>
                <c:pt idx="2">
                  <c:v>17.190000000000001</c:v>
                </c:pt>
                <c:pt idx="3">
                  <c:v>16.91</c:v>
                </c:pt>
                <c:pt idx="4">
                  <c:v>14.19</c:v>
                </c:pt>
              </c:numCache>
            </c:numRef>
          </c:val>
        </c:ser>
        <c:dLbls>
          <c:showLegendKey val="0"/>
          <c:showVal val="0"/>
          <c:showCatName val="0"/>
          <c:showSerName val="0"/>
          <c:showPercent val="0"/>
          <c:showBubbleSize val="0"/>
        </c:dLbls>
        <c:gapWidth val="150"/>
        <c:axId val="205299072"/>
        <c:axId val="205395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42.48</c:v>
                </c:pt>
                <c:pt idx="1">
                  <c:v>41.04</c:v>
                </c:pt>
                <c:pt idx="2">
                  <c:v>41.08</c:v>
                </c:pt>
                <c:pt idx="3">
                  <c:v>41.34</c:v>
                </c:pt>
                <c:pt idx="4">
                  <c:v>40.06</c:v>
                </c:pt>
              </c:numCache>
            </c:numRef>
          </c:val>
          <c:smooth val="0"/>
        </c:ser>
        <c:dLbls>
          <c:showLegendKey val="0"/>
          <c:showVal val="0"/>
          <c:showCatName val="0"/>
          <c:showSerName val="0"/>
          <c:showPercent val="0"/>
          <c:showBubbleSize val="0"/>
        </c:dLbls>
        <c:marker val="1"/>
        <c:smooth val="0"/>
        <c:axId val="205299072"/>
        <c:axId val="205395456"/>
      </c:lineChart>
      <c:dateAx>
        <c:axId val="205299072"/>
        <c:scaling>
          <c:orientation val="minMax"/>
        </c:scaling>
        <c:delete val="1"/>
        <c:axPos val="b"/>
        <c:numFmt formatCode="ge" sourceLinked="1"/>
        <c:majorTickMark val="none"/>
        <c:minorTickMark val="none"/>
        <c:tickLblPos val="none"/>
        <c:crossAx val="205395456"/>
        <c:crosses val="autoZero"/>
        <c:auto val="1"/>
        <c:lblOffset val="100"/>
        <c:baseTimeUnit val="years"/>
      </c:dateAx>
      <c:valAx>
        <c:axId val="205395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99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712.59</c:v>
                </c:pt>
                <c:pt idx="1">
                  <c:v>697.69</c:v>
                </c:pt>
                <c:pt idx="2">
                  <c:v>787.58</c:v>
                </c:pt>
                <c:pt idx="3">
                  <c:v>826.34</c:v>
                </c:pt>
                <c:pt idx="4">
                  <c:v>945.95</c:v>
                </c:pt>
              </c:numCache>
            </c:numRef>
          </c:val>
        </c:ser>
        <c:dLbls>
          <c:showLegendKey val="0"/>
          <c:showVal val="0"/>
          <c:showCatName val="0"/>
          <c:showSerName val="0"/>
          <c:showPercent val="0"/>
          <c:showBubbleSize val="0"/>
        </c:dLbls>
        <c:gapWidth val="150"/>
        <c:axId val="205421184"/>
        <c:axId val="205423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343.8</c:v>
                </c:pt>
                <c:pt idx="1">
                  <c:v>357.08</c:v>
                </c:pt>
                <c:pt idx="2">
                  <c:v>378.08</c:v>
                </c:pt>
                <c:pt idx="3">
                  <c:v>357.49</c:v>
                </c:pt>
                <c:pt idx="4">
                  <c:v>355.22</c:v>
                </c:pt>
              </c:numCache>
            </c:numRef>
          </c:val>
          <c:smooth val="0"/>
        </c:ser>
        <c:dLbls>
          <c:showLegendKey val="0"/>
          <c:showVal val="0"/>
          <c:showCatName val="0"/>
          <c:showSerName val="0"/>
          <c:showPercent val="0"/>
          <c:showBubbleSize val="0"/>
        </c:dLbls>
        <c:marker val="1"/>
        <c:smooth val="0"/>
        <c:axId val="205421184"/>
        <c:axId val="205423360"/>
      </c:lineChart>
      <c:dateAx>
        <c:axId val="205421184"/>
        <c:scaling>
          <c:orientation val="minMax"/>
        </c:scaling>
        <c:delete val="1"/>
        <c:axPos val="b"/>
        <c:numFmt formatCode="ge" sourceLinked="1"/>
        <c:majorTickMark val="none"/>
        <c:minorTickMark val="none"/>
        <c:tickLblPos val="none"/>
        <c:crossAx val="205423360"/>
        <c:crosses val="autoZero"/>
        <c:auto val="1"/>
        <c:lblOffset val="100"/>
        <c:baseTimeUnit val="years"/>
      </c:dateAx>
      <c:valAx>
        <c:axId val="205423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421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【914.53】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【276.78】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80" zoomScaleNormal="8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75" t="str">
        <f>データ!H6</f>
        <v>秋田県　藤里町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F3</v>
      </c>
      <c r="X8" s="72"/>
      <c r="Y8" s="72"/>
      <c r="Z8" s="72"/>
      <c r="AA8" s="72"/>
      <c r="AB8" s="72"/>
      <c r="AC8" s="72"/>
      <c r="AD8" s="73" t="s">
        <v>124</v>
      </c>
      <c r="AE8" s="73"/>
      <c r="AF8" s="73"/>
      <c r="AG8" s="73"/>
      <c r="AH8" s="73"/>
      <c r="AI8" s="73"/>
      <c r="AJ8" s="73"/>
      <c r="AK8" s="4"/>
      <c r="AL8" s="67">
        <f>データ!S6</f>
        <v>3501</v>
      </c>
      <c r="AM8" s="67"/>
      <c r="AN8" s="67"/>
      <c r="AO8" s="67"/>
      <c r="AP8" s="67"/>
      <c r="AQ8" s="67"/>
      <c r="AR8" s="67"/>
      <c r="AS8" s="67"/>
      <c r="AT8" s="66">
        <f>データ!T6</f>
        <v>282.13</v>
      </c>
      <c r="AU8" s="66"/>
      <c r="AV8" s="66"/>
      <c r="AW8" s="66"/>
      <c r="AX8" s="66"/>
      <c r="AY8" s="66"/>
      <c r="AZ8" s="66"/>
      <c r="BA8" s="66"/>
      <c r="BB8" s="66">
        <f>データ!U6</f>
        <v>12.41</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x14ac:dyDescent="0.15">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x14ac:dyDescent="0.15">
      <c r="A10" s="2"/>
      <c r="B10" s="66" t="str">
        <f>データ!N6</f>
        <v>-</v>
      </c>
      <c r="C10" s="66"/>
      <c r="D10" s="66"/>
      <c r="E10" s="66"/>
      <c r="F10" s="66"/>
      <c r="G10" s="66"/>
      <c r="H10" s="66"/>
      <c r="I10" s="66" t="str">
        <f>データ!O6</f>
        <v>該当数値なし</v>
      </c>
      <c r="J10" s="66"/>
      <c r="K10" s="66"/>
      <c r="L10" s="66"/>
      <c r="M10" s="66"/>
      <c r="N10" s="66"/>
      <c r="O10" s="66"/>
      <c r="P10" s="66">
        <f>データ!P6</f>
        <v>6.44</v>
      </c>
      <c r="Q10" s="66"/>
      <c r="R10" s="66"/>
      <c r="S10" s="66"/>
      <c r="T10" s="66"/>
      <c r="U10" s="66"/>
      <c r="V10" s="66"/>
      <c r="W10" s="66">
        <f>データ!Q6</f>
        <v>78.400000000000006</v>
      </c>
      <c r="X10" s="66"/>
      <c r="Y10" s="66"/>
      <c r="Z10" s="66"/>
      <c r="AA10" s="66"/>
      <c r="AB10" s="66"/>
      <c r="AC10" s="66"/>
      <c r="AD10" s="67">
        <f>データ!R6</f>
        <v>2592</v>
      </c>
      <c r="AE10" s="67"/>
      <c r="AF10" s="67"/>
      <c r="AG10" s="67"/>
      <c r="AH10" s="67"/>
      <c r="AI10" s="67"/>
      <c r="AJ10" s="67"/>
      <c r="AK10" s="2"/>
      <c r="AL10" s="67">
        <f>データ!V6</f>
        <v>222</v>
      </c>
      <c r="AM10" s="67"/>
      <c r="AN10" s="67"/>
      <c r="AO10" s="67"/>
      <c r="AP10" s="67"/>
      <c r="AQ10" s="67"/>
      <c r="AR10" s="67"/>
      <c r="AS10" s="67"/>
      <c r="AT10" s="66">
        <f>データ!W6</f>
        <v>0.32</v>
      </c>
      <c r="AU10" s="66"/>
      <c r="AV10" s="66"/>
      <c r="AW10" s="66"/>
      <c r="AX10" s="66"/>
      <c r="AY10" s="66"/>
      <c r="AZ10" s="66"/>
      <c r="BA10" s="66"/>
      <c r="BB10" s="66">
        <f>データ!X6</f>
        <v>693.75</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x14ac:dyDescent="0.15">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x14ac:dyDescent="0.15">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125</v>
      </c>
      <c r="BM16" s="49"/>
      <c r="BN16" s="49"/>
      <c r="BO16" s="49"/>
      <c r="BP16" s="49"/>
      <c r="BQ16" s="49"/>
      <c r="BR16" s="49"/>
      <c r="BS16" s="49"/>
      <c r="BT16" s="49"/>
      <c r="BU16" s="49"/>
      <c r="BV16" s="49"/>
      <c r="BW16" s="49"/>
      <c r="BX16" s="49"/>
      <c r="BY16" s="49"/>
      <c r="BZ16" s="50"/>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x14ac:dyDescent="0.15">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x14ac:dyDescent="0.15">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122</v>
      </c>
      <c r="BM47" s="49"/>
      <c r="BN47" s="49"/>
      <c r="BO47" s="49"/>
      <c r="BP47" s="49"/>
      <c r="BQ47" s="49"/>
      <c r="BR47" s="49"/>
      <c r="BS47" s="49"/>
      <c r="BT47" s="49"/>
      <c r="BU47" s="49"/>
      <c r="BV47" s="49"/>
      <c r="BW47" s="49"/>
      <c r="BX47" s="49"/>
      <c r="BY47" s="49"/>
      <c r="BZ47" s="50"/>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x14ac:dyDescent="0.15">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x14ac:dyDescent="0.15">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x14ac:dyDescent="0.15">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x14ac:dyDescent="0.15">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123</v>
      </c>
      <c r="BM66" s="49"/>
      <c r="BN66" s="49"/>
      <c r="BO66" s="49"/>
      <c r="BP66" s="49"/>
      <c r="BQ66" s="49"/>
      <c r="BR66" s="49"/>
      <c r="BS66" s="49"/>
      <c r="BT66" s="49"/>
      <c r="BU66" s="49"/>
      <c r="BV66" s="49"/>
      <c r="BW66" s="49"/>
      <c r="BX66" s="49"/>
      <c r="BY66" s="49"/>
      <c r="BZ66" s="50"/>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x14ac:dyDescent="0.15">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x14ac:dyDescent="0.15">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x14ac:dyDescent="0.15">
      <c r="C83" s="2" t="s">
        <v>41</v>
      </c>
    </row>
    <row r="84" spans="1:78" x14ac:dyDescent="0.15">
      <c r="C84" s="2"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
      </c>
      <c r="F86" s="26" t="s">
        <v>55</v>
      </c>
      <c r="G86" s="26" t="s">
        <v>55</v>
      </c>
      <c r="H86" s="26" t="str">
        <f>データ!BP6</f>
        <v>【914.53】</v>
      </c>
      <c r="I86" s="26" t="str">
        <f>データ!CA6</f>
        <v>【55.73】</v>
      </c>
      <c r="J86" s="26" t="str">
        <f>データ!CL6</f>
        <v>【276.78】</v>
      </c>
      <c r="K86" s="26" t="str">
        <f>データ!CW6</f>
        <v>【59.15】</v>
      </c>
      <c r="L86" s="26" t="str">
        <f>データ!DH6</f>
        <v>【85.01】</v>
      </c>
      <c r="M86" s="26" t="s">
        <v>56</v>
      </c>
      <c r="N86" s="26" t="s">
        <v>56</v>
      </c>
      <c r="O86" s="26" t="str">
        <f>データ!EO6</f>
        <v>【1.58】</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1" max="1" width="9" style="3"/>
    <col min="2" max="144" width="11.875" style="3" customWidth="1"/>
    <col min="145" max="16384" width="9" style="3"/>
  </cols>
  <sheetData>
    <row r="1" spans="1:145" x14ac:dyDescent="0.1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x14ac:dyDescent="0.1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x14ac:dyDescent="0.15">
      <c r="A6" s="28" t="s">
        <v>109</v>
      </c>
      <c r="B6" s="33">
        <f>B7</f>
        <v>2016</v>
      </c>
      <c r="C6" s="33">
        <f t="shared" ref="C6:X6" si="3">C7</f>
        <v>53465</v>
      </c>
      <c r="D6" s="33">
        <f t="shared" si="3"/>
        <v>47</v>
      </c>
      <c r="E6" s="33">
        <f t="shared" si="3"/>
        <v>17</v>
      </c>
      <c r="F6" s="33">
        <f t="shared" si="3"/>
        <v>5</v>
      </c>
      <c r="G6" s="33">
        <f t="shared" si="3"/>
        <v>0</v>
      </c>
      <c r="H6" s="33" t="str">
        <f t="shared" si="3"/>
        <v>秋田県　藤里町</v>
      </c>
      <c r="I6" s="33" t="str">
        <f t="shared" si="3"/>
        <v>法非適用</v>
      </c>
      <c r="J6" s="33" t="str">
        <f t="shared" si="3"/>
        <v>下水道事業</v>
      </c>
      <c r="K6" s="33" t="str">
        <f t="shared" si="3"/>
        <v>農業集落排水</v>
      </c>
      <c r="L6" s="33" t="str">
        <f t="shared" si="3"/>
        <v>F3</v>
      </c>
      <c r="M6" s="33">
        <f t="shared" si="3"/>
        <v>0</v>
      </c>
      <c r="N6" s="34" t="str">
        <f t="shared" si="3"/>
        <v>-</v>
      </c>
      <c r="O6" s="34" t="str">
        <f t="shared" si="3"/>
        <v>該当数値なし</v>
      </c>
      <c r="P6" s="34">
        <f t="shared" si="3"/>
        <v>6.44</v>
      </c>
      <c r="Q6" s="34">
        <f t="shared" si="3"/>
        <v>78.400000000000006</v>
      </c>
      <c r="R6" s="34">
        <f t="shared" si="3"/>
        <v>2592</v>
      </c>
      <c r="S6" s="34">
        <f t="shared" si="3"/>
        <v>3501</v>
      </c>
      <c r="T6" s="34">
        <f t="shared" si="3"/>
        <v>282.13</v>
      </c>
      <c r="U6" s="34">
        <f t="shared" si="3"/>
        <v>12.41</v>
      </c>
      <c r="V6" s="34">
        <f t="shared" si="3"/>
        <v>222</v>
      </c>
      <c r="W6" s="34">
        <f t="shared" si="3"/>
        <v>0.32</v>
      </c>
      <c r="X6" s="34">
        <f t="shared" si="3"/>
        <v>693.75</v>
      </c>
      <c r="Y6" s="35">
        <f>IF(Y7="",NA(),Y7)</f>
        <v>36.119999999999997</v>
      </c>
      <c r="Z6" s="35">
        <f t="shared" ref="Z6:AH6" si="4">IF(Z7="",NA(),Z7)</f>
        <v>38.74</v>
      </c>
      <c r="AA6" s="35">
        <f t="shared" si="4"/>
        <v>36.5</v>
      </c>
      <c r="AB6" s="35">
        <f t="shared" si="4"/>
        <v>34.54</v>
      </c>
      <c r="AC6" s="35">
        <f t="shared" si="4"/>
        <v>32.700000000000003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7050.9</v>
      </c>
      <c r="BG6" s="35">
        <f t="shared" ref="BG6:BO6" si="7">IF(BG7="",NA(),BG7)</f>
        <v>6103.7</v>
      </c>
      <c r="BH6" s="35">
        <f t="shared" si="7"/>
        <v>6444.82</v>
      </c>
      <c r="BI6" s="35">
        <f t="shared" si="7"/>
        <v>5936.97</v>
      </c>
      <c r="BJ6" s="35">
        <f t="shared" si="7"/>
        <v>6432.13</v>
      </c>
      <c r="BK6" s="35">
        <f t="shared" si="7"/>
        <v>1144.05</v>
      </c>
      <c r="BL6" s="35">
        <f t="shared" si="7"/>
        <v>1117.1099999999999</v>
      </c>
      <c r="BM6" s="35">
        <f t="shared" si="7"/>
        <v>1161.05</v>
      </c>
      <c r="BN6" s="35">
        <f t="shared" si="7"/>
        <v>979.89</v>
      </c>
      <c r="BO6" s="35">
        <f t="shared" si="7"/>
        <v>1051.43</v>
      </c>
      <c r="BP6" s="34" t="str">
        <f>IF(BP7="","",IF(BP7="-","【-】","【"&amp;SUBSTITUTE(TEXT(BP7,"#,##0.00"),"-","△")&amp;"】"))</f>
        <v>【914.53】</v>
      </c>
      <c r="BQ6" s="35">
        <f>IF(BQ7="",NA(),BQ7)</f>
        <v>15.28</v>
      </c>
      <c r="BR6" s="35">
        <f t="shared" ref="BR6:BZ6" si="8">IF(BR7="",NA(),BR7)</f>
        <v>18.850000000000001</v>
      </c>
      <c r="BS6" s="35">
        <f t="shared" si="8"/>
        <v>17.190000000000001</v>
      </c>
      <c r="BT6" s="35">
        <f t="shared" si="8"/>
        <v>16.91</v>
      </c>
      <c r="BU6" s="35">
        <f t="shared" si="8"/>
        <v>14.19</v>
      </c>
      <c r="BV6" s="35">
        <f t="shared" si="8"/>
        <v>42.48</v>
      </c>
      <c r="BW6" s="35">
        <f t="shared" si="8"/>
        <v>41.04</v>
      </c>
      <c r="BX6" s="35">
        <f t="shared" si="8"/>
        <v>41.08</v>
      </c>
      <c r="BY6" s="35">
        <f t="shared" si="8"/>
        <v>41.34</v>
      </c>
      <c r="BZ6" s="35">
        <f t="shared" si="8"/>
        <v>40.06</v>
      </c>
      <c r="CA6" s="34" t="str">
        <f>IF(CA7="","",IF(CA7="-","【-】","【"&amp;SUBSTITUTE(TEXT(CA7,"#,##0.00"),"-","△")&amp;"】"))</f>
        <v>【55.73】</v>
      </c>
      <c r="CB6" s="35">
        <f>IF(CB7="",NA(),CB7)</f>
        <v>712.59</v>
      </c>
      <c r="CC6" s="35">
        <f t="shared" ref="CC6:CK6" si="9">IF(CC7="",NA(),CC7)</f>
        <v>697.69</v>
      </c>
      <c r="CD6" s="35">
        <f t="shared" si="9"/>
        <v>787.58</v>
      </c>
      <c r="CE6" s="35">
        <f t="shared" si="9"/>
        <v>826.34</v>
      </c>
      <c r="CF6" s="35">
        <f t="shared" si="9"/>
        <v>945.95</v>
      </c>
      <c r="CG6" s="35">
        <f t="shared" si="9"/>
        <v>343.8</v>
      </c>
      <c r="CH6" s="35">
        <f t="shared" si="9"/>
        <v>357.08</v>
      </c>
      <c r="CI6" s="35">
        <f t="shared" si="9"/>
        <v>378.08</v>
      </c>
      <c r="CJ6" s="35">
        <f t="shared" si="9"/>
        <v>357.49</v>
      </c>
      <c r="CK6" s="35">
        <f t="shared" si="9"/>
        <v>355.22</v>
      </c>
      <c r="CL6" s="34" t="str">
        <f>IF(CL7="","",IF(CL7="-","【-】","【"&amp;SUBSTITUTE(TEXT(CL7,"#,##0.00"),"-","△")&amp;"】"))</f>
        <v>【276.78】</v>
      </c>
      <c r="CM6" s="35">
        <f>IF(CM7="",NA(),CM7)</f>
        <v>46.67</v>
      </c>
      <c r="CN6" s="35">
        <f t="shared" ref="CN6:CV6" si="10">IF(CN7="",NA(),CN7)</f>
        <v>35.15</v>
      </c>
      <c r="CO6" s="35">
        <f t="shared" si="10"/>
        <v>39.39</v>
      </c>
      <c r="CP6" s="35">
        <f t="shared" si="10"/>
        <v>43.03</v>
      </c>
      <c r="CQ6" s="35">
        <f t="shared" si="10"/>
        <v>40.61</v>
      </c>
      <c r="CR6" s="35">
        <f t="shared" si="10"/>
        <v>46.06</v>
      </c>
      <c r="CS6" s="35">
        <f t="shared" si="10"/>
        <v>45.95</v>
      </c>
      <c r="CT6" s="35">
        <f t="shared" si="10"/>
        <v>44.69</v>
      </c>
      <c r="CU6" s="35">
        <f t="shared" si="10"/>
        <v>44.69</v>
      </c>
      <c r="CV6" s="35">
        <f t="shared" si="10"/>
        <v>42.84</v>
      </c>
      <c r="CW6" s="34" t="str">
        <f>IF(CW7="","",IF(CW7="-","【-】","【"&amp;SUBSTITUTE(TEXT(CW7,"#,##0.00"),"-","△")&amp;"】"))</f>
        <v>【59.15】</v>
      </c>
      <c r="CX6" s="35">
        <f>IF(CX7="",NA(),CX7)</f>
        <v>93.54</v>
      </c>
      <c r="CY6" s="35">
        <f t="shared" ref="CY6:DG6" si="11">IF(CY7="",NA(),CY7)</f>
        <v>94.09</v>
      </c>
      <c r="CZ6" s="35">
        <f t="shared" si="11"/>
        <v>95.82</v>
      </c>
      <c r="DA6" s="35">
        <f t="shared" si="11"/>
        <v>94.76</v>
      </c>
      <c r="DB6" s="35">
        <f t="shared" si="11"/>
        <v>90.99</v>
      </c>
      <c r="DC6" s="35">
        <f t="shared" si="11"/>
        <v>72.989999999999995</v>
      </c>
      <c r="DD6" s="35">
        <f t="shared" si="11"/>
        <v>71.97</v>
      </c>
      <c r="DE6" s="35">
        <f t="shared" si="11"/>
        <v>70.59</v>
      </c>
      <c r="DF6" s="35">
        <f t="shared" si="11"/>
        <v>69.67</v>
      </c>
      <c r="DG6" s="35">
        <f t="shared" si="11"/>
        <v>66.3</v>
      </c>
      <c r="DH6" s="34" t="str">
        <f>IF(DH7="","",IF(DH7="-","【-】","【"&amp;SUBSTITUTE(TEXT(DH7,"#,##0.00"),"-","△")&amp;"】"))</f>
        <v>【85.01】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0.06</v>
      </c>
      <c r="EK6" s="35">
        <f t="shared" si="14"/>
        <v>0.04</v>
      </c>
      <c r="EL6" s="35">
        <f t="shared" si="14"/>
        <v>7.0000000000000007E-2</v>
      </c>
      <c r="EM6" s="35">
        <f t="shared" si="14"/>
        <v>0.02</v>
      </c>
      <c r="EN6" s="35">
        <f t="shared" si="14"/>
        <v>0.03</v>
      </c>
      <c r="EO6" s="34" t="str">
        <f>IF(EO7="","",IF(EO7="-","【-】","【"&amp;SUBSTITUTE(TEXT(EO7,"#,##0.00"),"-","△")&amp;"】"))</f>
        <v>【1.58】</v>
      </c>
    </row>
    <row r="7" spans="1:145" s="36" customFormat="1" x14ac:dyDescent="0.15">
      <c r="A7" s="28"/>
      <c r="B7" s="37">
        <v>2016</v>
      </c>
      <c r="C7" s="37">
        <v>53465</v>
      </c>
      <c r="D7" s="37">
        <v>47</v>
      </c>
      <c r="E7" s="37">
        <v>17</v>
      </c>
      <c r="F7" s="37">
        <v>5</v>
      </c>
      <c r="G7" s="37">
        <v>0</v>
      </c>
      <c r="H7" s="37" t="s">
        <v>110</v>
      </c>
      <c r="I7" s="37" t="s">
        <v>111</v>
      </c>
      <c r="J7" s="37" t="s">
        <v>112</v>
      </c>
      <c r="K7" s="37" t="s">
        <v>113</v>
      </c>
      <c r="L7" s="37" t="s">
        <v>114</v>
      </c>
      <c r="M7" s="37"/>
      <c r="N7" s="38" t="s">
        <v>115</v>
      </c>
      <c r="O7" s="38" t="s">
        <v>116</v>
      </c>
      <c r="P7" s="38">
        <v>6.44</v>
      </c>
      <c r="Q7" s="38">
        <v>78.400000000000006</v>
      </c>
      <c r="R7" s="38">
        <v>2592</v>
      </c>
      <c r="S7" s="38">
        <v>3501</v>
      </c>
      <c r="T7" s="38">
        <v>282.13</v>
      </c>
      <c r="U7" s="38">
        <v>12.41</v>
      </c>
      <c r="V7" s="38">
        <v>222</v>
      </c>
      <c r="W7" s="38">
        <v>0.32</v>
      </c>
      <c r="X7" s="38">
        <v>693.75</v>
      </c>
      <c r="Y7" s="38">
        <v>36.119999999999997</v>
      </c>
      <c r="Z7" s="38">
        <v>38.74</v>
      </c>
      <c r="AA7" s="38">
        <v>36.5</v>
      </c>
      <c r="AB7" s="38">
        <v>34.54</v>
      </c>
      <c r="AC7" s="38">
        <v>32.700000000000003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7050.9</v>
      </c>
      <c r="BG7" s="38">
        <v>6103.7</v>
      </c>
      <c r="BH7" s="38">
        <v>6444.82</v>
      </c>
      <c r="BI7" s="38">
        <v>5936.97</v>
      </c>
      <c r="BJ7" s="38">
        <v>6432.13</v>
      </c>
      <c r="BK7" s="38">
        <v>1144.05</v>
      </c>
      <c r="BL7" s="38">
        <v>1117.1099999999999</v>
      </c>
      <c r="BM7" s="38">
        <v>1161.05</v>
      </c>
      <c r="BN7" s="38">
        <v>979.89</v>
      </c>
      <c r="BO7" s="38">
        <v>1051.43</v>
      </c>
      <c r="BP7" s="38">
        <v>914.53</v>
      </c>
      <c r="BQ7" s="38">
        <v>15.28</v>
      </c>
      <c r="BR7" s="38">
        <v>18.850000000000001</v>
      </c>
      <c r="BS7" s="38">
        <v>17.190000000000001</v>
      </c>
      <c r="BT7" s="38">
        <v>16.91</v>
      </c>
      <c r="BU7" s="38">
        <v>14.19</v>
      </c>
      <c r="BV7" s="38">
        <v>42.48</v>
      </c>
      <c r="BW7" s="38">
        <v>41.04</v>
      </c>
      <c r="BX7" s="38">
        <v>41.08</v>
      </c>
      <c r="BY7" s="38">
        <v>41.34</v>
      </c>
      <c r="BZ7" s="38">
        <v>40.06</v>
      </c>
      <c r="CA7" s="38">
        <v>55.73</v>
      </c>
      <c r="CB7" s="38">
        <v>712.59</v>
      </c>
      <c r="CC7" s="38">
        <v>697.69</v>
      </c>
      <c r="CD7" s="38">
        <v>787.58</v>
      </c>
      <c r="CE7" s="38">
        <v>826.34</v>
      </c>
      <c r="CF7" s="38">
        <v>945.95</v>
      </c>
      <c r="CG7" s="38">
        <v>343.8</v>
      </c>
      <c r="CH7" s="38">
        <v>357.08</v>
      </c>
      <c r="CI7" s="38">
        <v>378.08</v>
      </c>
      <c r="CJ7" s="38">
        <v>357.49</v>
      </c>
      <c r="CK7" s="38">
        <v>355.22</v>
      </c>
      <c r="CL7" s="38">
        <v>276.77999999999997</v>
      </c>
      <c r="CM7" s="38">
        <v>46.67</v>
      </c>
      <c r="CN7" s="38">
        <v>35.15</v>
      </c>
      <c r="CO7" s="38">
        <v>39.39</v>
      </c>
      <c r="CP7" s="38">
        <v>43.03</v>
      </c>
      <c r="CQ7" s="38">
        <v>40.61</v>
      </c>
      <c r="CR7" s="38">
        <v>46.06</v>
      </c>
      <c r="CS7" s="38">
        <v>45.95</v>
      </c>
      <c r="CT7" s="38">
        <v>44.69</v>
      </c>
      <c r="CU7" s="38">
        <v>44.69</v>
      </c>
      <c r="CV7" s="38">
        <v>42.84</v>
      </c>
      <c r="CW7" s="38">
        <v>59.15</v>
      </c>
      <c r="CX7" s="38">
        <v>93.54</v>
      </c>
      <c r="CY7" s="38">
        <v>94.09</v>
      </c>
      <c r="CZ7" s="38">
        <v>95.82</v>
      </c>
      <c r="DA7" s="38">
        <v>94.76</v>
      </c>
      <c r="DB7" s="38">
        <v>90.99</v>
      </c>
      <c r="DC7" s="38">
        <v>72.989999999999995</v>
      </c>
      <c r="DD7" s="38">
        <v>71.97</v>
      </c>
      <c r="DE7" s="38">
        <v>70.59</v>
      </c>
      <c r="DF7" s="38">
        <v>69.67</v>
      </c>
      <c r="DG7" s="38">
        <v>66.3</v>
      </c>
      <c r="DH7" s="38">
        <v>85.01</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0.06</v>
      </c>
      <c r="EK7" s="38">
        <v>0.04</v>
      </c>
      <c r="EL7" s="38">
        <v>7.0000000000000007E-2</v>
      </c>
      <c r="EM7" s="38">
        <v>0.02</v>
      </c>
      <c r="EN7" s="38">
        <v>0.03</v>
      </c>
      <c r="EO7" s="38">
        <v>1.58</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2018-02-09T04:49:29Z</cp:lastPrinted>
  <dcterms:created xsi:type="dcterms:W3CDTF">2017-12-25T02:25:01Z</dcterms:created>
  <dcterms:modified xsi:type="dcterms:W3CDTF">2018-02-22T01:01:51Z</dcterms:modified>
</cp:coreProperties>
</file>