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435" yWindow="90" windowWidth="14310" windowHeight="1141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P10" i="4"/>
  <c r="I10" i="4"/>
  <c r="B10" i="4"/>
  <c r="AT8" i="4"/>
  <c r="AL8" i="4"/>
  <c r="P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<sst xmlns="http://schemas.openxmlformats.org/spreadsheetml/2006/main" count="240" uniqueCount="125">
  <si>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</si>
  <si>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</si>
  <si>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</si>
  <si>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</si>
  <si>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</si>
  <si>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</si>
  <si>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</si>
  <si>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</si>
  <si>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</si>
  <si>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</si>
  <si>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</si>
  <si>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</si>
  <si>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</si>
  <si>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</si>
  <si>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</si>
  <si>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</si>
  <si>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</si>
  <si>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</si>
  <si>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</si>
  <si>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</si>
  <si>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</si>
  <si>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</si>
  <si>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</si>
  <si>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</si>
  <si>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</si>
  <si>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</si>
  <si>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</si>
  <si>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</si>
  <si>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</si>
  <si>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</si>
  <si>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</si>
  <si>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</si>
  <si>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</si>
  <si>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</si>
  <si>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</si>
  <si>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</si>
  <si>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</si>
  <si>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</si>
  <si>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</si>
  <si>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</si>
  <si>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</si>
  <si>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</si>
  <si>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</si>
  <si>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</si>
  <si>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</si>
  <si>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</si>
  <si>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</si>
  <si>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</si>
  <si>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</si>
  <si>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</si>
  <si>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</si>
  <si>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</si>
  <si>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</si>
  <si>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</si>
  <si>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</si>
  <si>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</si>
  <si>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</si>
  <si>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</si>
  <si>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</si>
  <si>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</si>
  <si>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</si>
  <si>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</si>
  <si>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</si>
  <si>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</si>
  <si>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</si>
  <si>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</si>
  <si>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</si>
  <si>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</si>
  <si>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</si>
  <si>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</si>
  <si>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</si>
  <si>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</si>
  <si>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</si>
  <si>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</si>
  <si>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</si>
  <si>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</si>
  <si>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</si>
  <si>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</si>
  <si>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</si>
  <si>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</si>
  <si>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</si>
  <si>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</si>
  <si>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</si>
  <si>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</si>
  <si>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</si>
  <si>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</si>
  <si>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</si>
  <si>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</si>
  <si>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</si>
  <si>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</si>
  <si>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</si>
  <si>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</si>
  <si>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</si>
  <si>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</si>
  <si>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</si>
  <si>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</si>
  <si>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</si>
  <si>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</si>
  <si>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</si>
  <si>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</si>
  <si>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</si>
  <si>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</si>
  <si>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</si>
  <si>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</si>
  <si>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</si>
  <si>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</si>
  <si>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</si>
  <si>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</si>
  <si>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</si>
  <si>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上小阿仁村</t>
  </si>
  <si>
    <t>法非適用</t>
  </si>
  <si>
    <t>下水道事業</t>
  </si>
  <si>
    <t>農業集落排水</t>
  </si>
  <si>
    <t>F2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</si>
  <si>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</si>
  <si>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</si>
  <si>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</si>
  <si>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</si>
  <si>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</si>
  <si>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</si>
  <si>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</si>
  <si>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　村内に整備された４地区の処理場は、１４～２５年経過している。平成２７年度に実施した施設機能診断調査及び最適整備構想に基づき、統廃合により効率的な更新に努める。</t>
    <rPh sb="1" eb="3">
      <t>ソンナイ</t>
    </rPh>
    <rPh sb="4" eb="6">
      <t>セイビ</t>
    </rPh>
    <rPh sb="10" eb="12">
      <t>チク</t>
    </rPh>
    <rPh sb="13" eb="16">
      <t>ショリジョウ</t>
    </rPh>
    <rPh sb="23" eb="24">
      <t>ネン</t>
    </rPh>
    <rPh sb="24" eb="26">
      <t>ケイカ</t>
    </rPh>
    <rPh sb="31" eb="33">
      <t>ヘイセイ</t>
    </rPh>
    <rPh sb="35" eb="36">
      <t>ネン</t>
    </rPh>
    <rPh sb="36" eb="37">
      <t>ド</t>
    </rPh>
    <rPh sb="38" eb="40">
      <t>ジッシ</t>
    </rPh>
    <rPh sb="42" eb="44">
      <t>シセツ</t>
    </rPh>
    <rPh sb="44" eb="46">
      <t>キノウ</t>
    </rPh>
    <rPh sb="46" eb="48">
      <t>シンダン</t>
    </rPh>
    <rPh sb="48" eb="50">
      <t>チョウサ</t>
    </rPh>
    <rPh sb="50" eb="51">
      <t>オヨ</t>
    </rPh>
    <rPh sb="52" eb="54">
      <t>サイテキ</t>
    </rPh>
    <rPh sb="54" eb="56">
      <t>セイビ</t>
    </rPh>
    <rPh sb="56" eb="58">
      <t>コウソウ</t>
    </rPh>
    <rPh sb="59" eb="60">
      <t>モト</t>
    </rPh>
    <rPh sb="63" eb="66">
      <t>トウハイゴウ</t>
    </rPh>
    <rPh sb="69" eb="72">
      <t>コウリツテキ</t>
    </rPh>
    <rPh sb="73" eb="75">
      <t>コウシン</t>
    </rPh>
    <rPh sb="76" eb="77">
      <t>ツト</t>
    </rPh>
    <phoneticPr fontId="4"/>
  </si>
  <si>
    <t>　供用開始からそれぞれ相当期間が経過し、順に更新時期をむかえるが、施設利用率が減少傾向となっていることから、最適整備構想に基づき、村全体としての効率的な施設運営を進めていく。</t>
    <rPh sb="1" eb="3">
      <t>キョウヨウ</t>
    </rPh>
    <rPh sb="3" eb="5">
      <t>カイシ</t>
    </rPh>
    <rPh sb="11" eb="13">
      <t>ソウトウ</t>
    </rPh>
    <rPh sb="13" eb="15">
      <t>キカン</t>
    </rPh>
    <rPh sb="16" eb="18">
      <t>ケイカ</t>
    </rPh>
    <rPh sb="20" eb="21">
      <t>ジュン</t>
    </rPh>
    <rPh sb="22" eb="24">
      <t>コウシン</t>
    </rPh>
    <rPh sb="24" eb="26">
      <t>ジキ</t>
    </rPh>
    <rPh sb="33" eb="35">
      <t>シセツ</t>
    </rPh>
    <rPh sb="35" eb="38">
      <t>リヨウリツ</t>
    </rPh>
    <rPh sb="39" eb="41">
      <t>ゲンショウ</t>
    </rPh>
    <rPh sb="41" eb="43">
      <t>ケイコウ</t>
    </rPh>
    <rPh sb="54" eb="56">
      <t>サイテキ</t>
    </rPh>
    <rPh sb="56" eb="58">
      <t>セイビ</t>
    </rPh>
    <rPh sb="58" eb="60">
      <t>コウソウ</t>
    </rPh>
    <rPh sb="61" eb="62">
      <t>モト</t>
    </rPh>
    <rPh sb="65" eb="66">
      <t>ムラ</t>
    </rPh>
    <rPh sb="66" eb="68">
      <t>ゼンタイ</t>
    </rPh>
    <rPh sb="72" eb="75">
      <t>コウリツテキ</t>
    </rPh>
    <rPh sb="76" eb="78">
      <t>シセツ</t>
    </rPh>
    <rPh sb="78" eb="80">
      <t>ウンエイ</t>
    </rPh>
    <rPh sb="81" eb="82">
      <t>スス</t>
    </rPh>
    <phoneticPr fontId="4"/>
  </si>
  <si>
    <t>非設置</t>
    <rPh sb="0" eb="1">
      <t>ヒ</t>
    </rPh>
    <rPh sb="1" eb="3">
      <t>セッチ</t>
    </rPh>
    <phoneticPr fontId="4"/>
  </si>
  <si>
    <t>　財源構成は主として料金収入が約３４％、一般会計繰入金６３％、その他保険金収入として約３％となっている。経費の内訳は償還金及び人件費が約５５％を占めている。
　収益的収支比率は、前年度から２．７５％増加したものの、経営状況は前年度とほぼ変わっていない。
　企業債残高対事業規模比率については、減少傾向にあるものの、供用開始から１４～２５年経過した処理場が４施設あり、今後１０～１５年間で施設の統廃合をする計画となっていることから、新規の起債が見込まれる。
　年間有収水量は全体的にみると減少傾向となっているが、年度ごとの変動があるため汚水処理原価にも影響している。これは、不明水も一つの要因であると考えられる。
　なお、水洗化率については、すべての計画区域が整備済みのため、高い水準で推移している。増減については、人口変動が大きな要因となっている。</t>
    <rPh sb="1" eb="3">
      <t>ザイゲン</t>
    </rPh>
    <rPh sb="3" eb="5">
      <t>コウセイ</t>
    </rPh>
    <rPh sb="6" eb="7">
      <t>シュ</t>
    </rPh>
    <rPh sb="10" eb="12">
      <t>リョウキン</t>
    </rPh>
    <rPh sb="12" eb="14">
      <t>シュウニュウ</t>
    </rPh>
    <rPh sb="15" eb="16">
      <t>ヤク</t>
    </rPh>
    <rPh sb="20" eb="22">
      <t>イッパン</t>
    </rPh>
    <rPh sb="22" eb="24">
      <t>カイケイ</t>
    </rPh>
    <rPh sb="24" eb="26">
      <t>クリイレ</t>
    </rPh>
    <rPh sb="26" eb="27">
      <t>キン</t>
    </rPh>
    <rPh sb="52" eb="54">
      <t>ケイヒ</t>
    </rPh>
    <rPh sb="55" eb="57">
      <t>ウチワケ</t>
    </rPh>
    <rPh sb="58" eb="61">
      <t>ショウカンキン</t>
    </rPh>
    <rPh sb="61" eb="62">
      <t>オヨ</t>
    </rPh>
    <rPh sb="63" eb="66">
      <t>ジンケンヒ</t>
    </rPh>
    <rPh sb="67" eb="68">
      <t>ヤク</t>
    </rPh>
    <rPh sb="72" eb="73">
      <t>シ</t>
    </rPh>
    <rPh sb="80" eb="83">
      <t>シュウエキテキ</t>
    </rPh>
    <rPh sb="83" eb="85">
      <t>シュウシ</t>
    </rPh>
    <rPh sb="85" eb="87">
      <t>ヒリツ</t>
    </rPh>
    <rPh sb="89" eb="92">
      <t>ゼンネンド</t>
    </rPh>
    <rPh sb="99" eb="101">
      <t>ゾウカ</t>
    </rPh>
    <rPh sb="107" eb="109">
      <t>ケイエイ</t>
    </rPh>
    <rPh sb="109" eb="111">
      <t>ジョウキョウ</t>
    </rPh>
    <rPh sb="112" eb="115">
      <t>ゼンネンド</t>
    </rPh>
    <rPh sb="118" eb="119">
      <t>カ</t>
    </rPh>
    <rPh sb="128" eb="130">
      <t>キギョウ</t>
    </rPh>
    <rPh sb="130" eb="131">
      <t>サイ</t>
    </rPh>
    <rPh sb="131" eb="133">
      <t>ザンダカ</t>
    </rPh>
    <rPh sb="133" eb="134">
      <t>タイ</t>
    </rPh>
    <rPh sb="134" eb="136">
      <t>ジギョウ</t>
    </rPh>
    <rPh sb="136" eb="138">
      <t>キボ</t>
    </rPh>
    <rPh sb="138" eb="140">
      <t>ヒリツ</t>
    </rPh>
    <rPh sb="146" eb="148">
      <t>ゲンショウ</t>
    </rPh>
    <rPh sb="148" eb="150">
      <t>ケイコウ</t>
    </rPh>
    <rPh sb="157" eb="159">
      <t>キョウヨウ</t>
    </rPh>
    <rPh sb="159" eb="161">
      <t>カイシ</t>
    </rPh>
    <rPh sb="168" eb="169">
      <t>ネン</t>
    </rPh>
    <rPh sb="169" eb="171">
      <t>ケイカ</t>
    </rPh>
    <rPh sb="173" eb="176">
      <t>ショリジョウ</t>
    </rPh>
    <rPh sb="178" eb="180">
      <t>シセツ</t>
    </rPh>
    <rPh sb="183" eb="185">
      <t>コンゴ</t>
    </rPh>
    <rPh sb="190" eb="191">
      <t>ネン</t>
    </rPh>
    <rPh sb="191" eb="192">
      <t>カン</t>
    </rPh>
    <rPh sb="193" eb="195">
      <t>シセツ</t>
    </rPh>
    <rPh sb="202" eb="204">
      <t>ケイカク</t>
    </rPh>
    <rPh sb="215" eb="217">
      <t>シンキ</t>
    </rPh>
    <rPh sb="218" eb="220">
      <t>キサイ</t>
    </rPh>
    <rPh sb="221" eb="223">
      <t>ミコ</t>
    </rPh>
    <rPh sb="229" eb="231">
      <t>ネンカン</t>
    </rPh>
    <rPh sb="231" eb="233">
      <t>ユウシュウ</t>
    </rPh>
    <rPh sb="233" eb="235">
      <t>スイリョウ</t>
    </rPh>
    <rPh sb="236" eb="239">
      <t>ゼンタイテキ</t>
    </rPh>
    <rPh sb="243" eb="245">
      <t>ゲンショウ</t>
    </rPh>
    <rPh sb="245" eb="247">
      <t>ケイコウ</t>
    </rPh>
    <rPh sb="255" eb="257">
      <t>ネンド</t>
    </rPh>
    <rPh sb="260" eb="262">
      <t>ヘンドウ</t>
    </rPh>
    <rPh sb="267" eb="269">
      <t>オスイ</t>
    </rPh>
    <rPh sb="269" eb="271">
      <t>ショリ</t>
    </rPh>
    <rPh sb="271" eb="273">
      <t>ゲンカ</t>
    </rPh>
    <rPh sb="275" eb="277">
      <t>エイキョウ</t>
    </rPh>
    <rPh sb="286" eb="288">
      <t>フメイ</t>
    </rPh>
    <rPh sb="288" eb="289">
      <t>スイ</t>
    </rPh>
    <rPh sb="290" eb="291">
      <t>ヒト</t>
    </rPh>
    <rPh sb="293" eb="295">
      <t>ヨウイン</t>
    </rPh>
    <rPh sb="299" eb="300">
      <t>カンガ</t>
    </rPh>
    <rPh sb="310" eb="313">
      <t>スイセンカ</t>
    </rPh>
    <rPh sb="313" eb="314">
      <t>リツ</t>
    </rPh>
    <rPh sb="324" eb="326">
      <t>ケイカク</t>
    </rPh>
    <rPh sb="326" eb="328">
      <t>クイキ</t>
    </rPh>
    <rPh sb="329" eb="331">
      <t>セイビ</t>
    </rPh>
    <rPh sb="331" eb="332">
      <t>ズ</t>
    </rPh>
    <rPh sb="337" eb="338">
      <t>タカ</t>
    </rPh>
    <rPh sb="339" eb="341">
      <t>スイジュン</t>
    </rPh>
    <rPh sb="342" eb="344">
      <t>スイイ</t>
    </rPh>
    <rPh sb="349" eb="351">
      <t>ゾウゲン</t>
    </rPh>
    <rPh sb="357" eb="359">
      <t>ジンコウ</t>
    </rPh>
    <rPh sb="359" eb="361">
      <t>ヘンドウ</t>
    </rPh>
    <rPh sb="362" eb="363">
      <t>オオ</t>
    </rPh>
    <rPh sb="365" eb="367">
      <t>ヨウイン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</si>
</sst>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637312"/>
        <c:axId val="184651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0.01</c:v>
                </c:pt>
                <c:pt idx="4">
                  <c:v>2.0499999999999998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37312"/>
        <c:axId val="184651776"/>
      </c:lineChart>
      <c:dateAx>
        <c:axId val="184637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651776"/>
        <c:crosses val="autoZero"/>
        <c:auto val="1"/>
        <c:lblOffset val="100"/>
        <c:baseTimeUnit val="years"/>
      </c:dateAx>
      <c:valAx>
        <c:axId val="184651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637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55.74</c:v>
                </c:pt>
                <c:pt idx="1">
                  <c:v>54.63</c:v>
                </c:pt>
                <c:pt idx="2">
                  <c:v>48.83</c:v>
                </c:pt>
                <c:pt idx="3">
                  <c:v>48.61</c:v>
                </c:pt>
                <c:pt idx="4">
                  <c:v>46.82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899840"/>
        <c:axId val="18492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54.74</c:v>
                </c:pt>
                <c:pt idx="1">
                  <c:v>53.78</c:v>
                </c:pt>
                <c:pt idx="2">
                  <c:v>53.24</c:v>
                </c:pt>
                <c:pt idx="3">
                  <c:v>52.31</c:v>
                </c:pt>
                <c:pt idx="4">
                  <c:v>60.65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99840"/>
        <c:axId val="184922496"/>
      </c:lineChart>
      <c:dateAx>
        <c:axId val="184899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922496"/>
        <c:crosses val="autoZero"/>
        <c:auto val="1"/>
        <c:lblOffset val="100"/>
        <c:baseTimeUnit val="years"/>
      </c:dateAx>
      <c:valAx>
        <c:axId val="18492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899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91.29</c:v>
                </c:pt>
                <c:pt idx="1">
                  <c:v>94.95</c:v>
                </c:pt>
                <c:pt idx="2">
                  <c:v>94.68</c:v>
                </c:pt>
                <c:pt idx="3">
                  <c:v>94.39</c:v>
                </c:pt>
                <c:pt idx="4">
                  <c:v>94.82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030528"/>
        <c:axId val="185032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83.88</c:v>
                </c:pt>
                <c:pt idx="1">
                  <c:v>84.06</c:v>
                </c:pt>
                <c:pt idx="2">
                  <c:v>84.07</c:v>
                </c:pt>
                <c:pt idx="3">
                  <c:v>84.32</c:v>
                </c:pt>
                <c:pt idx="4">
                  <c:v>84.58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30528"/>
        <c:axId val="185032704"/>
      </c:lineChart>
      <c:dateAx>
        <c:axId val="185030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5032704"/>
        <c:crosses val="autoZero"/>
        <c:auto val="1"/>
        <c:lblOffset val="100"/>
        <c:baseTimeUnit val="years"/>
      </c:dateAx>
      <c:valAx>
        <c:axId val="185032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5030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73.41</c:v>
                </c:pt>
                <c:pt idx="1">
                  <c:v>72.760000000000005</c:v>
                </c:pt>
                <c:pt idx="2">
                  <c:v>76.77</c:v>
                </c:pt>
                <c:pt idx="3">
                  <c:v>83.3</c:v>
                </c:pt>
                <c:pt idx="4">
                  <c:v>86.05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677888"/>
        <c:axId val="184679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77888"/>
        <c:axId val="184679808"/>
      </c:lineChart>
      <c:dateAx>
        <c:axId val="184677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679808"/>
        <c:crosses val="autoZero"/>
        <c:auto val="1"/>
        <c:lblOffset val="100"/>
        <c:baseTimeUnit val="years"/>
      </c:dateAx>
      <c:valAx>
        <c:axId val="184679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677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473280"/>
        <c:axId val="183475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73280"/>
        <c:axId val="183475200"/>
      </c:lineChart>
      <c:dateAx>
        <c:axId val="183473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475200"/>
        <c:crosses val="autoZero"/>
        <c:auto val="1"/>
        <c:lblOffset val="100"/>
        <c:baseTimeUnit val="years"/>
      </c:dateAx>
      <c:valAx>
        <c:axId val="183475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473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55648"/>
        <c:axId val="184957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955648"/>
        <c:axId val="184957568"/>
      </c:lineChart>
      <c:dateAx>
        <c:axId val="184955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957568"/>
        <c:crosses val="autoZero"/>
        <c:auto val="1"/>
        <c:lblOffset val="100"/>
        <c:baseTimeUnit val="years"/>
      </c:dateAx>
      <c:valAx>
        <c:axId val="184957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955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007104"/>
        <c:axId val="184685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07104"/>
        <c:axId val="184685312"/>
      </c:lineChart>
      <c:dateAx>
        <c:axId val="185007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685312"/>
        <c:crosses val="autoZero"/>
        <c:auto val="1"/>
        <c:lblOffset val="100"/>
        <c:baseTimeUnit val="years"/>
      </c:dateAx>
      <c:valAx>
        <c:axId val="184685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5007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13600"/>
        <c:axId val="184715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13600"/>
        <c:axId val="184715520"/>
      </c:lineChart>
      <c:dateAx>
        <c:axId val="1847136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715520"/>
        <c:crosses val="autoZero"/>
        <c:auto val="1"/>
        <c:lblOffset val="100"/>
        <c:baseTimeUnit val="years"/>
      </c:dateAx>
      <c:valAx>
        <c:axId val="184715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713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1306.8499999999999</c:v>
                </c:pt>
                <c:pt idx="1">
                  <c:v>989.22</c:v>
                </c:pt>
                <c:pt idx="2">
                  <c:v>823.9</c:v>
                </c:pt>
                <c:pt idx="3" formatCode="#,##0.00;&quot;△&quot;#,##0.00">
                  <c:v>0</c:v>
                </c:pt>
                <c:pt idx="4">
                  <c:v>627.15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45984"/>
        <c:axId val="184747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1197.82</c:v>
                </c:pt>
                <c:pt idx="1">
                  <c:v>1126.77</c:v>
                </c:pt>
                <c:pt idx="2">
                  <c:v>1044.8</c:v>
                </c:pt>
                <c:pt idx="3">
                  <c:v>1081.8</c:v>
                </c:pt>
                <c:pt idx="4">
                  <c:v>974.93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45984"/>
        <c:axId val="184747904"/>
      </c:lineChart>
      <c:dateAx>
        <c:axId val="184745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747904"/>
        <c:crosses val="autoZero"/>
        <c:auto val="1"/>
        <c:lblOffset val="100"/>
        <c:baseTimeUnit val="years"/>
      </c:dateAx>
      <c:valAx>
        <c:axId val="184747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745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33.42</c:v>
                </c:pt>
                <c:pt idx="1">
                  <c:v>43.17</c:v>
                </c:pt>
                <c:pt idx="2">
                  <c:v>45.7</c:v>
                </c:pt>
                <c:pt idx="3">
                  <c:v>48.26</c:v>
                </c:pt>
                <c:pt idx="4">
                  <c:v>47.12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78112"/>
        <c:axId val="184780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51.03</c:v>
                </c:pt>
                <c:pt idx="1">
                  <c:v>50.9</c:v>
                </c:pt>
                <c:pt idx="2">
                  <c:v>50.82</c:v>
                </c:pt>
                <c:pt idx="3">
                  <c:v>52.19</c:v>
                </c:pt>
                <c:pt idx="4">
                  <c:v>55.32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78112"/>
        <c:axId val="184780288"/>
      </c:lineChart>
      <c:dateAx>
        <c:axId val="184778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780288"/>
        <c:crosses val="autoZero"/>
        <c:auto val="1"/>
        <c:lblOffset val="100"/>
        <c:baseTimeUnit val="years"/>
      </c:dateAx>
      <c:valAx>
        <c:axId val="184780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778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350.97</c:v>
                </c:pt>
                <c:pt idx="1">
                  <c:v>304.26</c:v>
                </c:pt>
                <c:pt idx="2">
                  <c:v>351.52</c:v>
                </c:pt>
                <c:pt idx="3">
                  <c:v>317.73</c:v>
                </c:pt>
                <c:pt idx="4">
                  <c:v>339.06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883840"/>
        <c:axId val="184886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289.60000000000002</c:v>
                </c:pt>
                <c:pt idx="1">
                  <c:v>293.27</c:v>
                </c:pt>
                <c:pt idx="2">
                  <c:v>300.52</c:v>
                </c:pt>
                <c:pt idx="3">
                  <c:v>296.14</c:v>
                </c:pt>
                <c:pt idx="4">
                  <c:v>283.17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83840"/>
        <c:axId val="184886016"/>
      </c:lineChart>
      <c:dateAx>
        <c:axId val="184883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4886016"/>
        <c:crosses val="autoZero"/>
        <c:auto val="1"/>
        <c:lblOffset val="100"/>
        <c:baseTimeUnit val="years"/>
      </c:dateAx>
      <c:valAx>
        <c:axId val="184886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4883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【914.53】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【276.78】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75" t="str">
        <f>データ!H6</f>
        <v>秋田県　上小阿仁村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63" t="s">
        <v>1</v>
      </c>
      <c r="C7" s="63"/>
      <c r="D7" s="63"/>
      <c r="E7" s="63"/>
      <c r="F7" s="63"/>
      <c r="G7" s="63"/>
      <c r="H7" s="63"/>
      <c r="I7" s="63" t="s">
        <v>2</v>
      </c>
      <c r="J7" s="63"/>
      <c r="K7" s="63"/>
      <c r="L7" s="63"/>
      <c r="M7" s="63"/>
      <c r="N7" s="63"/>
      <c r="O7" s="63"/>
      <c r="P7" s="63" t="s">
        <v>3</v>
      </c>
      <c r="Q7" s="63"/>
      <c r="R7" s="63"/>
      <c r="S7" s="63"/>
      <c r="T7" s="63"/>
      <c r="U7" s="63"/>
      <c r="V7" s="63"/>
      <c r="W7" s="63" t="s">
        <v>4</v>
      </c>
      <c r="X7" s="63"/>
      <c r="Y7" s="63"/>
      <c r="Z7" s="63"/>
      <c r="AA7" s="63"/>
      <c r="AB7" s="63"/>
      <c r="AC7" s="63"/>
      <c r="AD7" s="63" t="s">
        <v>5</v>
      </c>
      <c r="AE7" s="63"/>
      <c r="AF7" s="63"/>
      <c r="AG7" s="63"/>
      <c r="AH7" s="63"/>
      <c r="AI7" s="63"/>
      <c r="AJ7" s="63"/>
      <c r="AK7" s="4"/>
      <c r="AL7" s="63" t="s">
        <v>6</v>
      </c>
      <c r="AM7" s="63"/>
      <c r="AN7" s="63"/>
      <c r="AO7" s="63"/>
      <c r="AP7" s="63"/>
      <c r="AQ7" s="63"/>
      <c r="AR7" s="63"/>
      <c r="AS7" s="63"/>
      <c r="AT7" s="63" t="s">
        <v>7</v>
      </c>
      <c r="AU7" s="63"/>
      <c r="AV7" s="63"/>
      <c r="AW7" s="63"/>
      <c r="AX7" s="63"/>
      <c r="AY7" s="63"/>
      <c r="AZ7" s="63"/>
      <c r="BA7" s="63"/>
      <c r="BB7" s="63" t="s">
        <v>8</v>
      </c>
      <c r="BC7" s="63"/>
      <c r="BD7" s="63"/>
      <c r="BE7" s="63"/>
      <c r="BF7" s="63"/>
      <c r="BG7" s="63"/>
      <c r="BH7" s="63"/>
      <c r="BI7" s="63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農業集落排水</v>
      </c>
      <c r="Q8" s="72"/>
      <c r="R8" s="72"/>
      <c r="S8" s="72"/>
      <c r="T8" s="72"/>
      <c r="U8" s="72"/>
      <c r="V8" s="72"/>
      <c r="W8" s="72" t="str">
        <f>データ!L6</f>
        <v>F2</v>
      </c>
      <c r="X8" s="72"/>
      <c r="Y8" s="72"/>
      <c r="Z8" s="72"/>
      <c r="AA8" s="72"/>
      <c r="AB8" s="72"/>
      <c r="AC8" s="72"/>
      <c r="AD8" s="73" t="s">
        <v>123</v>
      </c>
      <c r="AE8" s="73"/>
      <c r="AF8" s="73"/>
      <c r="AG8" s="73"/>
      <c r="AH8" s="73"/>
      <c r="AI8" s="73"/>
      <c r="AJ8" s="73"/>
      <c r="AK8" s="4"/>
      <c r="AL8" s="67">
        <f>データ!S6</f>
        <v>2444</v>
      </c>
      <c r="AM8" s="67"/>
      <c r="AN8" s="67"/>
      <c r="AO8" s="67"/>
      <c r="AP8" s="67"/>
      <c r="AQ8" s="67"/>
      <c r="AR8" s="67"/>
      <c r="AS8" s="67"/>
      <c r="AT8" s="66">
        <f>データ!T6</f>
        <v>256.72000000000003</v>
      </c>
      <c r="AU8" s="66"/>
      <c r="AV8" s="66"/>
      <c r="AW8" s="66"/>
      <c r="AX8" s="66"/>
      <c r="AY8" s="66"/>
      <c r="AZ8" s="66"/>
      <c r="BA8" s="66"/>
      <c r="BB8" s="66">
        <f>データ!U6</f>
        <v>9.52</v>
      </c>
      <c r="BC8" s="66"/>
      <c r="BD8" s="66"/>
      <c r="BE8" s="66"/>
      <c r="BF8" s="66"/>
      <c r="BG8" s="66"/>
      <c r="BH8" s="66"/>
      <c r="BI8" s="66"/>
      <c r="BJ8" s="4"/>
      <c r="BK8" s="4"/>
      <c r="BL8" s="70" t="s">
        <v>10</v>
      </c>
      <c r="BM8" s="71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63" t="s">
        <v>12</v>
      </c>
      <c r="C9" s="63"/>
      <c r="D9" s="63"/>
      <c r="E9" s="63"/>
      <c r="F9" s="63"/>
      <c r="G9" s="63"/>
      <c r="H9" s="63"/>
      <c r="I9" s="63" t="s">
        <v>13</v>
      </c>
      <c r="J9" s="63"/>
      <c r="K9" s="63"/>
      <c r="L9" s="63"/>
      <c r="M9" s="63"/>
      <c r="N9" s="63"/>
      <c r="O9" s="63"/>
      <c r="P9" s="63" t="s">
        <v>14</v>
      </c>
      <c r="Q9" s="63"/>
      <c r="R9" s="63"/>
      <c r="S9" s="63"/>
      <c r="T9" s="63"/>
      <c r="U9" s="63"/>
      <c r="V9" s="63"/>
      <c r="W9" s="63" t="s">
        <v>15</v>
      </c>
      <c r="X9" s="63"/>
      <c r="Y9" s="63"/>
      <c r="Z9" s="63"/>
      <c r="AA9" s="63"/>
      <c r="AB9" s="63"/>
      <c r="AC9" s="63"/>
      <c r="AD9" s="63" t="s">
        <v>16</v>
      </c>
      <c r="AE9" s="63"/>
      <c r="AF9" s="63"/>
      <c r="AG9" s="63"/>
      <c r="AH9" s="63"/>
      <c r="AI9" s="63"/>
      <c r="AJ9" s="63"/>
      <c r="AK9" s="4"/>
      <c r="AL9" s="63" t="s">
        <v>17</v>
      </c>
      <c r="AM9" s="63"/>
      <c r="AN9" s="63"/>
      <c r="AO9" s="63"/>
      <c r="AP9" s="63"/>
      <c r="AQ9" s="63"/>
      <c r="AR9" s="63"/>
      <c r="AS9" s="63"/>
      <c r="AT9" s="63" t="s">
        <v>18</v>
      </c>
      <c r="AU9" s="63"/>
      <c r="AV9" s="63"/>
      <c r="AW9" s="63"/>
      <c r="AX9" s="63"/>
      <c r="AY9" s="63"/>
      <c r="AZ9" s="63"/>
      <c r="BA9" s="63"/>
      <c r="BB9" s="63" t="s">
        <v>19</v>
      </c>
      <c r="BC9" s="63"/>
      <c r="BD9" s="63"/>
      <c r="BE9" s="63"/>
      <c r="BF9" s="63"/>
      <c r="BG9" s="63"/>
      <c r="BH9" s="63"/>
      <c r="BI9" s="63"/>
      <c r="BJ9" s="4"/>
      <c r="BK9" s="4"/>
      <c r="BL9" s="64" t="s">
        <v>20</v>
      </c>
      <c r="BM9" s="65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6" t="str">
        <f>データ!N6</f>
        <v>-</v>
      </c>
      <c r="C10" s="66"/>
      <c r="D10" s="66"/>
      <c r="E10" s="66"/>
      <c r="F10" s="66"/>
      <c r="G10" s="66"/>
      <c r="H10" s="66"/>
      <c r="I10" s="66" t="str">
        <f>データ!O6</f>
        <v>該当数値なし</v>
      </c>
      <c r="J10" s="66"/>
      <c r="K10" s="66"/>
      <c r="L10" s="66"/>
      <c r="M10" s="66"/>
      <c r="N10" s="66"/>
      <c r="O10" s="66"/>
      <c r="P10" s="66">
        <f>データ!P6</f>
        <v>44.61</v>
      </c>
      <c r="Q10" s="66"/>
      <c r="R10" s="66"/>
      <c r="S10" s="66"/>
      <c r="T10" s="66"/>
      <c r="U10" s="66"/>
      <c r="V10" s="66"/>
      <c r="W10" s="66">
        <f>データ!Q6</f>
        <v>90</v>
      </c>
      <c r="X10" s="66"/>
      <c r="Y10" s="66"/>
      <c r="Z10" s="66"/>
      <c r="AA10" s="66"/>
      <c r="AB10" s="66"/>
      <c r="AC10" s="66"/>
      <c r="AD10" s="67">
        <f>データ!R6</f>
        <v>3705</v>
      </c>
      <c r="AE10" s="67"/>
      <c r="AF10" s="67"/>
      <c r="AG10" s="67"/>
      <c r="AH10" s="67"/>
      <c r="AI10" s="67"/>
      <c r="AJ10" s="67"/>
      <c r="AK10" s="2"/>
      <c r="AL10" s="67">
        <f>データ!V6</f>
        <v>1081</v>
      </c>
      <c r="AM10" s="67"/>
      <c r="AN10" s="67"/>
      <c r="AO10" s="67"/>
      <c r="AP10" s="67"/>
      <c r="AQ10" s="67"/>
      <c r="AR10" s="67"/>
      <c r="AS10" s="67"/>
      <c r="AT10" s="66">
        <f>データ!W6</f>
        <v>0.94</v>
      </c>
      <c r="AU10" s="66"/>
      <c r="AV10" s="66"/>
      <c r="AW10" s="66"/>
      <c r="AX10" s="66"/>
      <c r="AY10" s="66"/>
      <c r="AZ10" s="66"/>
      <c r="BA10" s="66"/>
      <c r="BB10" s="66">
        <f>データ!X6</f>
        <v>1150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22</v>
      </c>
      <c r="BM10" s="69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8" t="s">
        <v>24</v>
      </c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</row>
    <row r="14" spans="1:78" ht="13.5" customHeight="1" x14ac:dyDescent="0.15">
      <c r="A14" s="2"/>
      <c r="B14" s="60" t="s">
        <v>25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2"/>
      <c r="BK14" s="2"/>
      <c r="BL14" s="42" t="s">
        <v>26</v>
      </c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4"/>
    </row>
    <row r="15" spans="1:78" ht="13.5" customHeight="1" x14ac:dyDescent="0.15">
      <c r="A15" s="2"/>
      <c r="B15" s="55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7"/>
      <c r="BK15" s="2"/>
      <c r="BL15" s="45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7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48" t="s">
        <v>124</v>
      </c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50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48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50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48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50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48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50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48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50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48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50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48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50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48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50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48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50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48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50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48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50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48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50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48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50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48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50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48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50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48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50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48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50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48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50"/>
    </row>
    <row r="34" spans="1:78" ht="13.5" customHeight="1" x14ac:dyDescent="0.15">
      <c r="A34" s="2"/>
      <c r="B34" s="17"/>
      <c r="C34" s="54" t="s">
        <v>27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20"/>
      <c r="R34" s="54" t="s">
        <v>28</v>
      </c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20"/>
      <c r="AG34" s="54" t="s">
        <v>29</v>
      </c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20"/>
      <c r="AV34" s="54" t="s">
        <v>30</v>
      </c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19"/>
      <c r="BK34" s="2"/>
      <c r="BL34" s="48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50"/>
    </row>
    <row r="35" spans="1:78" ht="13.5" customHeight="1" x14ac:dyDescent="0.15">
      <c r="A35" s="2"/>
      <c r="B35" s="17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20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20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20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19"/>
      <c r="BK35" s="2"/>
      <c r="BL35" s="48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50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48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50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48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50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48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50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48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50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48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50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48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50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48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50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48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50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42" t="s">
        <v>31</v>
      </c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4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45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7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48" t="s">
        <v>121</v>
      </c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50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48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50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48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50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48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50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48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50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48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50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48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50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48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50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48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50"/>
    </row>
    <row r="56" spans="1:78" ht="13.5" customHeight="1" x14ac:dyDescent="0.15">
      <c r="A56" s="2"/>
      <c r="B56" s="17"/>
      <c r="C56" s="54" t="s">
        <v>32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20"/>
      <c r="R56" s="54" t="s">
        <v>33</v>
      </c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20"/>
      <c r="AG56" s="54" t="s">
        <v>34</v>
      </c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20"/>
      <c r="AV56" s="54" t="s">
        <v>35</v>
      </c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19"/>
      <c r="BK56" s="2"/>
      <c r="BL56" s="48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50"/>
    </row>
    <row r="57" spans="1:78" ht="13.5" customHeight="1" x14ac:dyDescent="0.15">
      <c r="A57" s="2"/>
      <c r="B57" s="17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20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20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20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19"/>
      <c r="BK57" s="2"/>
      <c r="BL57" s="48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50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48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50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8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50"/>
    </row>
    <row r="60" spans="1:78" ht="13.5" customHeight="1" x14ac:dyDescent="0.15">
      <c r="A60" s="2"/>
      <c r="B60" s="55" t="s">
        <v>36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  <c r="BK60" s="2"/>
      <c r="BL60" s="48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50"/>
    </row>
    <row r="61" spans="1:78" ht="13.5" customHeight="1" x14ac:dyDescent="0.15">
      <c r="A61" s="2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7"/>
      <c r="BK61" s="2"/>
      <c r="BL61" s="48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50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48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50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42" t="s">
        <v>37</v>
      </c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4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45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7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48" t="s">
        <v>122</v>
      </c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50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48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50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48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50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48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50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48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50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48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50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48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50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48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50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48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50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48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50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48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50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48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50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48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50"/>
    </row>
    <row r="79" spans="1:78" ht="13.5" customHeight="1" x14ac:dyDescent="0.15">
      <c r="A79" s="2"/>
      <c r="B79" s="17"/>
      <c r="C79" s="54" t="s">
        <v>38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20"/>
      <c r="V79" s="20"/>
      <c r="W79" s="54" t="s">
        <v>39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20"/>
      <c r="AP79" s="20"/>
      <c r="AQ79" s="54" t="s">
        <v>40</v>
      </c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18"/>
      <c r="BJ79" s="19"/>
      <c r="BK79" s="2"/>
      <c r="BL79" s="48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50"/>
    </row>
    <row r="80" spans="1:78" ht="13.5" customHeight="1" x14ac:dyDescent="0.15">
      <c r="A80" s="2"/>
      <c r="B80" s="17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20"/>
      <c r="V80" s="20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20"/>
      <c r="AP80" s="20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18"/>
      <c r="BJ80" s="19"/>
      <c r="BK80" s="2"/>
      <c r="BL80" s="48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50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48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50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1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【914.53】</v>
      </c>
      <c r="I86" s="26" t="str">
        <f>データ!CA6</f>
        <v>【55.73】</v>
      </c>
      <c r="J86" s="26" t="str">
        <f>データ!CL6</f>
        <v>【276.78】</v>
      </c>
      <c r="K86" s="26" t="str">
        <f>データ!CW6</f>
        <v>【59.15】</v>
      </c>
      <c r="L86" s="26" t="str">
        <f>データ!DH6</f>
        <v>【85.01】</v>
      </c>
      <c r="M86" s="26" t="s">
        <v>55</v>
      </c>
      <c r="N86" s="26" t="s">
        <v>55</v>
      </c>
      <c r="O86" s="26" t="str">
        <f>データ!EO6</f>
        <v>【1.58】</v>
      </c>
    </row>
  </sheetData>
  <sheetProtection password="B319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5" x14ac:dyDescent="0.15">
      <c r="A1" s="3" t="s">
        <v>56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57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58</v>
      </c>
      <c r="B3" s="29" t="s">
        <v>59</v>
      </c>
      <c r="C3" s="29" t="s">
        <v>60</v>
      </c>
      <c r="D3" s="29" t="s">
        <v>61</v>
      </c>
      <c r="E3" s="29" t="s">
        <v>62</v>
      </c>
      <c r="F3" s="29" t="s">
        <v>63</v>
      </c>
      <c r="G3" s="29" t="s">
        <v>64</v>
      </c>
      <c r="H3" s="77" t="s">
        <v>65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68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69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79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80</v>
      </c>
      <c r="B5" s="31"/>
      <c r="C5" s="31"/>
      <c r="D5" s="31"/>
      <c r="E5" s="31"/>
      <c r="F5" s="31"/>
      <c r="G5" s="31"/>
      <c r="H5" s="32" t="s">
        <v>81</v>
      </c>
      <c r="I5" s="32" t="s">
        <v>82</v>
      </c>
      <c r="J5" s="32" t="s">
        <v>83</v>
      </c>
      <c r="K5" s="32" t="s">
        <v>84</v>
      </c>
      <c r="L5" s="32" t="s">
        <v>85</v>
      </c>
      <c r="M5" s="32" t="s">
        <v>5</v>
      </c>
      <c r="N5" s="32" t="s">
        <v>86</v>
      </c>
      <c r="O5" s="32" t="s">
        <v>87</v>
      </c>
      <c r="P5" s="32" t="s">
        <v>88</v>
      </c>
      <c r="Q5" s="32" t="s">
        <v>89</v>
      </c>
      <c r="R5" s="32" t="s">
        <v>90</v>
      </c>
      <c r="S5" s="32" t="s">
        <v>91</v>
      </c>
      <c r="T5" s="32" t="s">
        <v>92</v>
      </c>
      <c r="U5" s="32" t="s">
        <v>93</v>
      </c>
      <c r="V5" s="32" t="s">
        <v>94</v>
      </c>
      <c r="W5" s="32" t="s">
        <v>95</v>
      </c>
      <c r="X5" s="32" t="s">
        <v>96</v>
      </c>
      <c r="Y5" s="32" t="s">
        <v>97</v>
      </c>
      <c r="Z5" s="32" t="s">
        <v>98</v>
      </c>
      <c r="AA5" s="32" t="s">
        <v>99</v>
      </c>
      <c r="AB5" s="32" t="s">
        <v>100</v>
      </c>
      <c r="AC5" s="32" t="s">
        <v>101</v>
      </c>
      <c r="AD5" s="32" t="s">
        <v>102</v>
      </c>
      <c r="AE5" s="32" t="s">
        <v>103</v>
      </c>
      <c r="AF5" s="32" t="s">
        <v>104</v>
      </c>
      <c r="AG5" s="32" t="s">
        <v>105</v>
      </c>
      <c r="AH5" s="32" t="s">
        <v>106</v>
      </c>
      <c r="AI5" s="32" t="s">
        <v>43</v>
      </c>
      <c r="AJ5" s="32" t="s">
        <v>97</v>
      </c>
      <c r="AK5" s="32" t="s">
        <v>98</v>
      </c>
      <c r="AL5" s="32" t="s">
        <v>99</v>
      </c>
      <c r="AM5" s="32" t="s">
        <v>100</v>
      </c>
      <c r="AN5" s="32" t="s">
        <v>101</v>
      </c>
      <c r="AO5" s="32" t="s">
        <v>102</v>
      </c>
      <c r="AP5" s="32" t="s">
        <v>103</v>
      </c>
      <c r="AQ5" s="32" t="s">
        <v>104</v>
      </c>
      <c r="AR5" s="32" t="s">
        <v>105</v>
      </c>
      <c r="AS5" s="32" t="s">
        <v>106</v>
      </c>
      <c r="AT5" s="32" t="s">
        <v>107</v>
      </c>
      <c r="AU5" s="32" t="s">
        <v>97</v>
      </c>
      <c r="AV5" s="32" t="s">
        <v>98</v>
      </c>
      <c r="AW5" s="32" t="s">
        <v>99</v>
      </c>
      <c r="AX5" s="32" t="s">
        <v>100</v>
      </c>
      <c r="AY5" s="32" t="s">
        <v>101</v>
      </c>
      <c r="AZ5" s="32" t="s">
        <v>102</v>
      </c>
      <c r="BA5" s="32" t="s">
        <v>103</v>
      </c>
      <c r="BB5" s="32" t="s">
        <v>104</v>
      </c>
      <c r="BC5" s="32" t="s">
        <v>105</v>
      </c>
      <c r="BD5" s="32" t="s">
        <v>106</v>
      </c>
      <c r="BE5" s="32" t="s">
        <v>107</v>
      </c>
      <c r="BF5" s="32" t="s">
        <v>97</v>
      </c>
      <c r="BG5" s="32" t="s">
        <v>98</v>
      </c>
      <c r="BH5" s="32" t="s">
        <v>99</v>
      </c>
      <c r="BI5" s="32" t="s">
        <v>100</v>
      </c>
      <c r="BJ5" s="32" t="s">
        <v>101</v>
      </c>
      <c r="BK5" s="32" t="s">
        <v>102</v>
      </c>
      <c r="BL5" s="32" t="s">
        <v>103</v>
      </c>
      <c r="BM5" s="32" t="s">
        <v>104</v>
      </c>
      <c r="BN5" s="32" t="s">
        <v>105</v>
      </c>
      <c r="BO5" s="32" t="s">
        <v>106</v>
      </c>
      <c r="BP5" s="32" t="s">
        <v>107</v>
      </c>
      <c r="BQ5" s="32" t="s">
        <v>97</v>
      </c>
      <c r="BR5" s="32" t="s">
        <v>98</v>
      </c>
      <c r="BS5" s="32" t="s">
        <v>99</v>
      </c>
      <c r="BT5" s="32" t="s">
        <v>100</v>
      </c>
      <c r="BU5" s="32" t="s">
        <v>101</v>
      </c>
      <c r="BV5" s="32" t="s">
        <v>102</v>
      </c>
      <c r="BW5" s="32" t="s">
        <v>103</v>
      </c>
      <c r="BX5" s="32" t="s">
        <v>104</v>
      </c>
      <c r="BY5" s="32" t="s">
        <v>105</v>
      </c>
      <c r="BZ5" s="32" t="s">
        <v>106</v>
      </c>
      <c r="CA5" s="32" t="s">
        <v>107</v>
      </c>
      <c r="CB5" s="32" t="s">
        <v>97</v>
      </c>
      <c r="CC5" s="32" t="s">
        <v>98</v>
      </c>
      <c r="CD5" s="32" t="s">
        <v>99</v>
      </c>
      <c r="CE5" s="32" t="s">
        <v>100</v>
      </c>
      <c r="CF5" s="32" t="s">
        <v>101</v>
      </c>
      <c r="CG5" s="32" t="s">
        <v>102</v>
      </c>
      <c r="CH5" s="32" t="s">
        <v>103</v>
      </c>
      <c r="CI5" s="32" t="s">
        <v>104</v>
      </c>
      <c r="CJ5" s="32" t="s">
        <v>105</v>
      </c>
      <c r="CK5" s="32" t="s">
        <v>106</v>
      </c>
      <c r="CL5" s="32" t="s">
        <v>107</v>
      </c>
      <c r="CM5" s="32" t="s">
        <v>97</v>
      </c>
      <c r="CN5" s="32" t="s">
        <v>98</v>
      </c>
      <c r="CO5" s="32" t="s">
        <v>99</v>
      </c>
      <c r="CP5" s="32" t="s">
        <v>100</v>
      </c>
      <c r="CQ5" s="32" t="s">
        <v>101</v>
      </c>
      <c r="CR5" s="32" t="s">
        <v>102</v>
      </c>
      <c r="CS5" s="32" t="s">
        <v>103</v>
      </c>
      <c r="CT5" s="32" t="s">
        <v>104</v>
      </c>
      <c r="CU5" s="32" t="s">
        <v>105</v>
      </c>
      <c r="CV5" s="32" t="s">
        <v>106</v>
      </c>
      <c r="CW5" s="32" t="s">
        <v>107</v>
      </c>
      <c r="CX5" s="32" t="s">
        <v>97</v>
      </c>
      <c r="CY5" s="32" t="s">
        <v>98</v>
      </c>
      <c r="CZ5" s="32" t="s">
        <v>99</v>
      </c>
      <c r="DA5" s="32" t="s">
        <v>100</v>
      </c>
      <c r="DB5" s="32" t="s">
        <v>101</v>
      </c>
      <c r="DC5" s="32" t="s">
        <v>102</v>
      </c>
      <c r="DD5" s="32" t="s">
        <v>103</v>
      </c>
      <c r="DE5" s="32" t="s">
        <v>104</v>
      </c>
      <c r="DF5" s="32" t="s">
        <v>105</v>
      </c>
      <c r="DG5" s="32" t="s">
        <v>106</v>
      </c>
      <c r="DH5" s="32" t="s">
        <v>107</v>
      </c>
      <c r="DI5" s="32" t="s">
        <v>97</v>
      </c>
      <c r="DJ5" s="32" t="s">
        <v>98</v>
      </c>
      <c r="DK5" s="32" t="s">
        <v>99</v>
      </c>
      <c r="DL5" s="32" t="s">
        <v>100</v>
      </c>
      <c r="DM5" s="32" t="s">
        <v>101</v>
      </c>
      <c r="DN5" s="32" t="s">
        <v>102</v>
      </c>
      <c r="DO5" s="32" t="s">
        <v>103</v>
      </c>
      <c r="DP5" s="32" t="s">
        <v>104</v>
      </c>
      <c r="DQ5" s="32" t="s">
        <v>105</v>
      </c>
      <c r="DR5" s="32" t="s">
        <v>106</v>
      </c>
      <c r="DS5" s="32" t="s">
        <v>107</v>
      </c>
      <c r="DT5" s="32" t="s">
        <v>97</v>
      </c>
      <c r="DU5" s="32" t="s">
        <v>98</v>
      </c>
      <c r="DV5" s="32" t="s">
        <v>99</v>
      </c>
      <c r="DW5" s="32" t="s">
        <v>100</v>
      </c>
      <c r="DX5" s="32" t="s">
        <v>101</v>
      </c>
      <c r="DY5" s="32" t="s">
        <v>102</v>
      </c>
      <c r="DZ5" s="32" t="s">
        <v>103</v>
      </c>
      <c r="EA5" s="32" t="s">
        <v>104</v>
      </c>
      <c r="EB5" s="32" t="s">
        <v>105</v>
      </c>
      <c r="EC5" s="32" t="s">
        <v>106</v>
      </c>
      <c r="ED5" s="32" t="s">
        <v>107</v>
      </c>
      <c r="EE5" s="32" t="s">
        <v>97</v>
      </c>
      <c r="EF5" s="32" t="s">
        <v>98</v>
      </c>
      <c r="EG5" s="32" t="s">
        <v>99</v>
      </c>
      <c r="EH5" s="32" t="s">
        <v>100</v>
      </c>
      <c r="EI5" s="32" t="s">
        <v>101</v>
      </c>
      <c r="EJ5" s="32" t="s">
        <v>102</v>
      </c>
      <c r="EK5" s="32" t="s">
        <v>103</v>
      </c>
      <c r="EL5" s="32" t="s">
        <v>104</v>
      </c>
      <c r="EM5" s="32" t="s">
        <v>105</v>
      </c>
      <c r="EN5" s="32" t="s">
        <v>106</v>
      </c>
      <c r="EO5" s="32" t="s">
        <v>107</v>
      </c>
    </row>
    <row r="6" spans="1:145" s="36" customFormat="1" x14ac:dyDescent="0.15">
      <c r="A6" s="28" t="s">
        <v>108</v>
      </c>
      <c r="B6" s="33">
        <f>B7</f>
        <v>2016</v>
      </c>
      <c r="C6" s="33">
        <f t="shared" ref="C6:X6" si="3">C7</f>
        <v>53279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秋田県　上小阿仁村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44.61</v>
      </c>
      <c r="Q6" s="34">
        <f t="shared" si="3"/>
        <v>90</v>
      </c>
      <c r="R6" s="34">
        <f t="shared" si="3"/>
        <v>3705</v>
      </c>
      <c r="S6" s="34">
        <f t="shared" si="3"/>
        <v>2444</v>
      </c>
      <c r="T6" s="34">
        <f t="shared" si="3"/>
        <v>256.72000000000003</v>
      </c>
      <c r="U6" s="34">
        <f t="shared" si="3"/>
        <v>9.52</v>
      </c>
      <c r="V6" s="34">
        <f t="shared" si="3"/>
        <v>1081</v>
      </c>
      <c r="W6" s="34">
        <f t="shared" si="3"/>
        <v>0.94</v>
      </c>
      <c r="X6" s="34">
        <f t="shared" si="3"/>
        <v>1150</v>
      </c>
      <c r="Y6" s="35">
        <f>IF(Y7="",NA(),Y7)</f>
        <v>73.41</v>
      </c>
      <c r="Z6" s="35">
        <f t="shared" ref="Z6:AH6" si="4">IF(Z7="",NA(),Z7)</f>
        <v>72.760000000000005</v>
      </c>
      <c r="AA6" s="35">
        <f t="shared" si="4"/>
        <v>76.77</v>
      </c>
      <c r="AB6" s="35">
        <f t="shared" si="4"/>
        <v>83.3</v>
      </c>
      <c r="AC6" s="35">
        <f t="shared" si="4"/>
        <v>86.05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1306.8499999999999</v>
      </c>
      <c r="BG6" s="35">
        <f t="shared" ref="BG6:BO6" si="7">IF(BG7="",NA(),BG7)</f>
        <v>989.22</v>
      </c>
      <c r="BH6" s="35">
        <f t="shared" si="7"/>
        <v>823.9</v>
      </c>
      <c r="BI6" s="34">
        <f t="shared" si="7"/>
        <v>0</v>
      </c>
      <c r="BJ6" s="35">
        <f t="shared" si="7"/>
        <v>627.15</v>
      </c>
      <c r="BK6" s="35">
        <f t="shared" si="7"/>
        <v>1197.82</v>
      </c>
      <c r="BL6" s="35">
        <f t="shared" si="7"/>
        <v>1126.77</v>
      </c>
      <c r="BM6" s="35">
        <f t="shared" si="7"/>
        <v>1044.8</v>
      </c>
      <c r="BN6" s="35">
        <f t="shared" si="7"/>
        <v>1081.8</v>
      </c>
      <c r="BO6" s="35">
        <f t="shared" si="7"/>
        <v>974.93</v>
      </c>
      <c r="BP6" s="34" t="str">
        <f>IF(BP7="","",IF(BP7="-","【-】","【"&amp;SUBSTITUTE(TEXT(BP7,"#,##0.00"),"-","△")&amp;"】"))</f>
        <v>【914.53】</v>
      </c>
      <c r="BQ6" s="35">
        <f>IF(BQ7="",NA(),BQ7)</f>
        <v>33.42</v>
      </c>
      <c r="BR6" s="35">
        <f t="shared" ref="BR6:BZ6" si="8">IF(BR7="",NA(),BR7)</f>
        <v>43.17</v>
      </c>
      <c r="BS6" s="35">
        <f t="shared" si="8"/>
        <v>45.7</v>
      </c>
      <c r="BT6" s="35">
        <f t="shared" si="8"/>
        <v>48.26</v>
      </c>
      <c r="BU6" s="35">
        <f t="shared" si="8"/>
        <v>47.12</v>
      </c>
      <c r="BV6" s="35">
        <f t="shared" si="8"/>
        <v>51.03</v>
      </c>
      <c r="BW6" s="35">
        <f t="shared" si="8"/>
        <v>50.9</v>
      </c>
      <c r="BX6" s="35">
        <f t="shared" si="8"/>
        <v>50.82</v>
      </c>
      <c r="BY6" s="35">
        <f t="shared" si="8"/>
        <v>52.19</v>
      </c>
      <c r="BZ6" s="35">
        <f t="shared" si="8"/>
        <v>55.32</v>
      </c>
      <c r="CA6" s="34" t="str">
        <f>IF(CA7="","",IF(CA7="-","【-】","【"&amp;SUBSTITUTE(TEXT(CA7,"#,##0.00"),"-","△")&amp;"】"))</f>
        <v>【55.73】</v>
      </c>
      <c r="CB6" s="35">
        <f>IF(CB7="",NA(),CB7)</f>
        <v>350.97</v>
      </c>
      <c r="CC6" s="35">
        <f t="shared" ref="CC6:CK6" si="9">IF(CC7="",NA(),CC7)</f>
        <v>304.26</v>
      </c>
      <c r="CD6" s="35">
        <f t="shared" si="9"/>
        <v>351.52</v>
      </c>
      <c r="CE6" s="35">
        <f t="shared" si="9"/>
        <v>317.73</v>
      </c>
      <c r="CF6" s="35">
        <f t="shared" si="9"/>
        <v>339.06</v>
      </c>
      <c r="CG6" s="35">
        <f t="shared" si="9"/>
        <v>289.60000000000002</v>
      </c>
      <c r="CH6" s="35">
        <f t="shared" si="9"/>
        <v>293.27</v>
      </c>
      <c r="CI6" s="35">
        <f t="shared" si="9"/>
        <v>300.52</v>
      </c>
      <c r="CJ6" s="35">
        <f t="shared" si="9"/>
        <v>296.14</v>
      </c>
      <c r="CK6" s="35">
        <f t="shared" si="9"/>
        <v>283.17</v>
      </c>
      <c r="CL6" s="34" t="str">
        <f>IF(CL7="","",IF(CL7="-","【-】","【"&amp;SUBSTITUTE(TEXT(CL7,"#,##0.00"),"-","△")&amp;"】"))</f>
        <v>【276.78】</v>
      </c>
      <c r="CM6" s="35">
        <f>IF(CM7="",NA(),CM7)</f>
        <v>55.74</v>
      </c>
      <c r="CN6" s="35">
        <f t="shared" ref="CN6:CV6" si="10">IF(CN7="",NA(),CN7)</f>
        <v>54.63</v>
      </c>
      <c r="CO6" s="35">
        <f t="shared" si="10"/>
        <v>48.83</v>
      </c>
      <c r="CP6" s="35">
        <f t="shared" si="10"/>
        <v>48.61</v>
      </c>
      <c r="CQ6" s="35">
        <f t="shared" si="10"/>
        <v>46.82</v>
      </c>
      <c r="CR6" s="35">
        <f t="shared" si="10"/>
        <v>54.74</v>
      </c>
      <c r="CS6" s="35">
        <f t="shared" si="10"/>
        <v>53.78</v>
      </c>
      <c r="CT6" s="35">
        <f t="shared" si="10"/>
        <v>53.24</v>
      </c>
      <c r="CU6" s="35">
        <f t="shared" si="10"/>
        <v>52.31</v>
      </c>
      <c r="CV6" s="35">
        <f t="shared" si="10"/>
        <v>60.65</v>
      </c>
      <c r="CW6" s="34" t="str">
        <f>IF(CW7="","",IF(CW7="-","【-】","【"&amp;SUBSTITUTE(TEXT(CW7,"#,##0.00"),"-","△")&amp;"】"))</f>
        <v>【59.15】</v>
      </c>
      <c r="CX6" s="35">
        <f>IF(CX7="",NA(),CX7)</f>
        <v>91.29</v>
      </c>
      <c r="CY6" s="35">
        <f t="shared" ref="CY6:DG6" si="11">IF(CY7="",NA(),CY7)</f>
        <v>94.95</v>
      </c>
      <c r="CZ6" s="35">
        <f t="shared" si="11"/>
        <v>94.68</v>
      </c>
      <c r="DA6" s="35">
        <f t="shared" si="11"/>
        <v>94.39</v>
      </c>
      <c r="DB6" s="35">
        <f t="shared" si="11"/>
        <v>94.82</v>
      </c>
      <c r="DC6" s="35">
        <f t="shared" si="11"/>
        <v>83.88</v>
      </c>
      <c r="DD6" s="35">
        <f t="shared" si="11"/>
        <v>84.06</v>
      </c>
      <c r="DE6" s="35">
        <f t="shared" si="11"/>
        <v>84.07</v>
      </c>
      <c r="DF6" s="35">
        <f t="shared" si="11"/>
        <v>84.32</v>
      </c>
      <c r="DG6" s="35">
        <f t="shared" si="11"/>
        <v>84.58</v>
      </c>
      <c r="DH6" s="34" t="str">
        <f>IF(DH7="","",IF(DH7="-","【-】","【"&amp;SUBSTITUTE(TEXT(DH7,"#,##0.00"),"-","△")&amp;"】"))</f>
        <v>【85.01】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0.04</v>
      </c>
      <c r="EK6" s="35">
        <f t="shared" si="14"/>
        <v>0.03</v>
      </c>
      <c r="EL6" s="35">
        <f t="shared" si="14"/>
        <v>0.02</v>
      </c>
      <c r="EM6" s="35">
        <f t="shared" si="14"/>
        <v>0.01</v>
      </c>
      <c r="EN6" s="35">
        <f t="shared" si="14"/>
        <v>2.0499999999999998</v>
      </c>
      <c r="EO6" s="34" t="str">
        <f>IF(EO7="","",IF(EO7="-","【-】","【"&amp;SUBSTITUTE(TEXT(EO7,"#,##0.00"),"-","△")&amp;"】"))</f>
        <v>【1.58】</v>
      </c>
    </row>
    <row r="7" spans="1:145" s="36" customFormat="1" x14ac:dyDescent="0.15">
      <c r="A7" s="28"/>
      <c r="B7" s="37">
        <v>2016</v>
      </c>
      <c r="C7" s="37">
        <v>53279</v>
      </c>
      <c r="D7" s="37">
        <v>47</v>
      </c>
      <c r="E7" s="37">
        <v>17</v>
      </c>
      <c r="F7" s="37">
        <v>5</v>
      </c>
      <c r="G7" s="37">
        <v>0</v>
      </c>
      <c r="H7" s="37" t="s">
        <v>109</v>
      </c>
      <c r="I7" s="37" t="s">
        <v>110</v>
      </c>
      <c r="J7" s="37" t="s">
        <v>111</v>
      </c>
      <c r="K7" s="37" t="s">
        <v>112</v>
      </c>
      <c r="L7" s="37" t="s">
        <v>113</v>
      </c>
      <c r="M7" s="37"/>
      <c r="N7" s="38" t="s">
        <v>114</v>
      </c>
      <c r="O7" s="38" t="s">
        <v>115</v>
      </c>
      <c r="P7" s="38">
        <v>44.61</v>
      </c>
      <c r="Q7" s="38">
        <v>90</v>
      </c>
      <c r="R7" s="38">
        <v>3705</v>
      </c>
      <c r="S7" s="38">
        <v>2444</v>
      </c>
      <c r="T7" s="38">
        <v>256.72000000000003</v>
      </c>
      <c r="U7" s="38">
        <v>9.52</v>
      </c>
      <c r="V7" s="38">
        <v>1081</v>
      </c>
      <c r="W7" s="38">
        <v>0.94</v>
      </c>
      <c r="X7" s="38">
        <v>1150</v>
      </c>
      <c r="Y7" s="38">
        <v>73.41</v>
      </c>
      <c r="Z7" s="38">
        <v>72.760000000000005</v>
      </c>
      <c r="AA7" s="38">
        <v>76.77</v>
      </c>
      <c r="AB7" s="38">
        <v>83.3</v>
      </c>
      <c r="AC7" s="38">
        <v>86.05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1306.8499999999999</v>
      </c>
      <c r="BG7" s="38">
        <v>989.22</v>
      </c>
      <c r="BH7" s="38">
        <v>823.9</v>
      </c>
      <c r="BI7" s="38">
        <v>0</v>
      </c>
      <c r="BJ7" s="38">
        <v>627.15</v>
      </c>
      <c r="BK7" s="38">
        <v>1197.82</v>
      </c>
      <c r="BL7" s="38">
        <v>1126.77</v>
      </c>
      <c r="BM7" s="38">
        <v>1044.8</v>
      </c>
      <c r="BN7" s="38">
        <v>1081.8</v>
      </c>
      <c r="BO7" s="38">
        <v>974.93</v>
      </c>
      <c r="BP7" s="38">
        <v>914.53</v>
      </c>
      <c r="BQ7" s="38">
        <v>33.42</v>
      </c>
      <c r="BR7" s="38">
        <v>43.17</v>
      </c>
      <c r="BS7" s="38">
        <v>45.7</v>
      </c>
      <c r="BT7" s="38">
        <v>48.26</v>
      </c>
      <c r="BU7" s="38">
        <v>47.12</v>
      </c>
      <c r="BV7" s="38">
        <v>51.03</v>
      </c>
      <c r="BW7" s="38">
        <v>50.9</v>
      </c>
      <c r="BX7" s="38">
        <v>50.82</v>
      </c>
      <c r="BY7" s="38">
        <v>52.19</v>
      </c>
      <c r="BZ7" s="38">
        <v>55.32</v>
      </c>
      <c r="CA7" s="38">
        <v>55.73</v>
      </c>
      <c r="CB7" s="38">
        <v>350.97</v>
      </c>
      <c r="CC7" s="38">
        <v>304.26</v>
      </c>
      <c r="CD7" s="38">
        <v>351.52</v>
      </c>
      <c r="CE7" s="38">
        <v>317.73</v>
      </c>
      <c r="CF7" s="38">
        <v>339.06</v>
      </c>
      <c r="CG7" s="38">
        <v>289.60000000000002</v>
      </c>
      <c r="CH7" s="38">
        <v>293.27</v>
      </c>
      <c r="CI7" s="38">
        <v>300.52</v>
      </c>
      <c r="CJ7" s="38">
        <v>296.14</v>
      </c>
      <c r="CK7" s="38">
        <v>283.17</v>
      </c>
      <c r="CL7" s="38">
        <v>276.77999999999997</v>
      </c>
      <c r="CM7" s="38">
        <v>55.74</v>
      </c>
      <c r="CN7" s="38">
        <v>54.63</v>
      </c>
      <c r="CO7" s="38">
        <v>48.83</v>
      </c>
      <c r="CP7" s="38">
        <v>48.61</v>
      </c>
      <c r="CQ7" s="38">
        <v>46.82</v>
      </c>
      <c r="CR7" s="38">
        <v>54.74</v>
      </c>
      <c r="CS7" s="38">
        <v>53.78</v>
      </c>
      <c r="CT7" s="38">
        <v>53.24</v>
      </c>
      <c r="CU7" s="38">
        <v>52.31</v>
      </c>
      <c r="CV7" s="38">
        <v>60.65</v>
      </c>
      <c r="CW7" s="38">
        <v>59.15</v>
      </c>
      <c r="CX7" s="38">
        <v>91.29</v>
      </c>
      <c r="CY7" s="38">
        <v>94.95</v>
      </c>
      <c r="CZ7" s="38">
        <v>94.68</v>
      </c>
      <c r="DA7" s="38">
        <v>94.39</v>
      </c>
      <c r="DB7" s="38">
        <v>94.82</v>
      </c>
      <c r="DC7" s="38">
        <v>83.88</v>
      </c>
      <c r="DD7" s="38">
        <v>84.06</v>
      </c>
      <c r="DE7" s="38">
        <v>84.07</v>
      </c>
      <c r="DF7" s="38">
        <v>84.32</v>
      </c>
      <c r="DG7" s="38">
        <v>84.58</v>
      </c>
      <c r="DH7" s="38">
        <v>85.01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0.04</v>
      </c>
      <c r="EK7" s="38">
        <v>0.03</v>
      </c>
      <c r="EL7" s="38">
        <v>0.02</v>
      </c>
      <c r="EM7" s="38">
        <v>0.01</v>
      </c>
      <c r="EN7" s="38">
        <v>2.0499999999999998</v>
      </c>
      <c r="EO7" s="38">
        <v>1.58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116</v>
      </c>
      <c r="C9" s="40" t="s">
        <v>117</v>
      </c>
      <c r="D9" s="40" t="s">
        <v>118</v>
      </c>
      <c r="E9" s="40" t="s">
        <v>119</v>
      </c>
      <c r="F9" s="40" t="s">
        <v>120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59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2018-02-13T06:52:33Z</cp:lastPrinted>
  <dcterms:created xsi:type="dcterms:W3CDTF">2017-12-25T02:25:00Z</dcterms:created>
  <dcterms:modified xsi:type="dcterms:W3CDTF">2018-02-22T01:01:19Z</dcterms:modified>
  <cp:category/>
</cp:coreProperties>
</file>