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8715" windowWidth="20610" windowHeight="8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D10" i="4"/>
  <c r="AL8" i="4"/>
  <c r="P8" i="4"/>
  <c r="C10" i="5" l="1"/>
  <c r="D10" i="5"/>
  <c r="E10" i="5"/>
  <c r="B10" i="5"/>
</calcChain>
</file>

<file path=xl/sharedStrings.xml><?xml version="1.0" encoding="utf-8"?>
<sst xmlns="http://schemas.openxmlformats.org/spreadsheetml/2006/main" count="254" uniqueCount="126">
  <si>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</si>
  <si>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</si>
  <si>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</si>
  <si>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</si>
  <si>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</si>
  <si>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</si>
  <si>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</si>
  <si>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</si>
  <si>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</si>
  <si>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</si>
  <si>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</si>
  <si>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</si>
  <si>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</si>
  <si>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</si>
  <si>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</si>
  <si>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</si>
  <si>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</si>
  <si>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</si>
  <si>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</si>
  <si>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</si>
  <si>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</si>
  <si>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</si>
  <si>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</si>
  <si>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</si>
  <si>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</si>
  <si>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</si>
  <si>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</si>
  <si>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</si>
  <si>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</si>
  <si>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</si>
  <si>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</si>
  <si>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</si>
  <si>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</si>
  <si>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</si>
  <si>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</si>
  <si>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</si>
  <si>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</si>
  <si>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</si>
  <si>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</si>
  <si>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</si>
  <si>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</si>
  <si>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</si>
  <si>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</si>
  <si>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</si>
  <si>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</si>
  <si>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</si>
  <si>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</si>
  <si>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</si>
  <si>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</si>
  <si>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</si>
  <si>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</si>
  <si>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</si>
  <si>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</si>
  <si>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</si>
  <si>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</si>
  <si>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</si>
  <si>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</si>
  <si>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</si>
  <si>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</si>
  <si>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</si>
  <si>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</si>
  <si>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</si>
  <si>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</si>
  <si>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</si>
  <si>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</si>
  <si>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</si>
  <si>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</si>
  <si>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</si>
  <si>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</si>
  <si>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</si>
  <si>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</si>
  <si>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</si>
  <si>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</si>
  <si>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</si>
  <si>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</si>
  <si>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</si>
  <si>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</si>
  <si>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</si>
  <si>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</si>
  <si>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</si>
  <si>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</si>
  <si>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</si>
  <si>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</si>
  <si>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</si>
  <si>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</si>
  <si>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</si>
  <si>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</si>
  <si>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</si>
  <si>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</si>
  <si>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</si>
  <si>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</si>
  <si>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</si>
  <si>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</si>
  <si>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</si>
  <si>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</si>
  <si>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</si>
  <si>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</si>
  <si>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</si>
  <si>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</si>
  <si>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</si>
  <si>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</si>
  <si>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</si>
  <si>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</si>
  <si>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</si>
  <si>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</si>
  <si>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</si>
  <si>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</si>
  <si>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</si>
  <si>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</si>
  <si>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</si>
  <si>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湯沢市</t>
  </si>
  <si>
    <t>法非適用</t>
  </si>
  <si>
    <t>下水道事業</t>
  </si>
  <si>
    <t>特定地域生活排水処理</t>
  </si>
  <si>
    <t>K2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</si>
  <si>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</si>
  <si>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</si>
  <si>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</si>
  <si>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</si>
  <si>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</si>
  <si>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</si>
  <si>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</si>
  <si>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使用料の適正化のため、平成30年度までに段階的に引き上げを行っていますが、その後も使用料の適正化に努めます。また、滞納対策を強化し収納率の向上を目指します。
　浄化槽の更新については、耐用年数によりそれぞれ皆瀬地区は平成41年度から、稲川地区は平成44年度から行うこととしています。</t>
    <phoneticPr fontId="4"/>
  </si>
  <si>
    <t xml:space="preserve">　平成11年度整備開始から18年経過で耐用年数未到来であることから、浄化槽の更新事業を開始していません。
　しかし、浄化槽の付帯設備維持管理費の増加に加え、浄化槽本体の修繕が出始めていることから、今後増加していくものと思われます。
</t>
    <phoneticPr fontId="4"/>
  </si>
  <si>
    <r>
      <t>　特定地域生活排水の事業開始が、皆瀬地区平成11年度、稲川地区平成14年度で、整備事業は終了しています。
　浄化槽整備の財源は約半分が国からの交付金ですが、残りの半分を企業債（借入金）で賄っています。その大部分は返済期間が30年ですので、まだ返済が終了しておりません。
　そのため、浄化槽の維持費と企業債の返済などの費用と浄化槽使用料を比較する「収益的収支比率」は、</t>
    </r>
    <r>
      <rPr>
        <sz val="11"/>
        <rFont val="ＭＳ ゴシック"/>
        <family val="3"/>
        <charset val="128"/>
      </rPr>
      <t>前年度から比較すると12％改善し89％となったが、一般会計繰入金の増が理由であり、使用料については微増なので改善したとは言えない。「</t>
    </r>
    <r>
      <rPr>
        <sz val="11"/>
        <color theme="1"/>
        <rFont val="ＭＳ ゴシック"/>
        <family val="3"/>
        <charset val="128"/>
      </rPr>
      <t>経費回収率」は、微減となっているものの70％台で類似団体と同等となっています。
　「汚水処理原価」については、既存浄化槽の維持管理費が増加する一方、新規整備が無いこと人口減少等により有収水量が微減していることにより年々高額となり、類似団体より150円以上高く394円となっています。</t>
    </r>
    <rPh sb="183" eb="185">
      <t>ゼンネン</t>
    </rPh>
    <rPh sb="185" eb="186">
      <t>ド</t>
    </rPh>
    <rPh sb="188" eb="190">
      <t>ヒカク</t>
    </rPh>
    <rPh sb="196" eb="198">
      <t>カイゼン</t>
    </rPh>
    <rPh sb="208" eb="210">
      <t>イッパン</t>
    </rPh>
    <rPh sb="210" eb="212">
      <t>カイケイ</t>
    </rPh>
    <rPh sb="212" eb="214">
      <t>クリイレ</t>
    </rPh>
    <rPh sb="214" eb="215">
      <t>キン</t>
    </rPh>
    <rPh sb="216" eb="217">
      <t>ゾウ</t>
    </rPh>
    <rPh sb="218" eb="220">
      <t>リユウ</t>
    </rPh>
    <rPh sb="237" eb="239">
      <t>カイゼン</t>
    </rPh>
    <rPh sb="243" eb="244">
      <t>イ</t>
    </rPh>
    <phoneticPr fontId="4"/>
  </si>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</sst>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374464"/>
        <c:axId val="18937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9374464"/>
        <c:axId val="189376384"/>
      </c:lineChart>
      <c:dateAx>
        <c:axId val="189374464"/>
        <c:scaling>
          <c:orientation val="minMax"/>
        </c:scaling>
        <c:delete val="1"/>
        <c:axPos val="b"/>
        <c:numFmt formatCode="ge" sourceLinked="1"/>
        <c:majorTickMark val="none"/>
        <c:minorTickMark val="none"/>
        <c:tickLblPos val="none"/>
        <c:crossAx val="189376384"/>
        <c:crosses val="autoZero"/>
        <c:auto val="1"/>
        <c:lblOffset val="100"/>
        <c:baseTimeUnit val="years"/>
      </c:dateAx>
      <c:valAx>
        <c:axId val="18937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7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55.38</c:v>
                </c:pt>
                <c:pt idx="4">
                  <c:v>54.03</c:v>
                </c:pt>
              </c:numCache>
            </c:numRef>
          </c:val>
        </c:ser>
        <c:dLbls>
          <c:showLegendKey val="0"/>
          <c:showVal val="0"/>
          <c:showCatName val="0"/>
          <c:showSerName val="0"/>
          <c:showPercent val="0"/>
          <c:showBubbleSize val="0"/>
        </c:dLbls>
        <c:gapWidth val="150"/>
        <c:axId val="193454464"/>
        <c:axId val="19345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53.84</c:v>
                </c:pt>
                <c:pt idx="3">
                  <c:v>60.25</c:v>
                </c:pt>
                <c:pt idx="4">
                  <c:v>61.94</c:v>
                </c:pt>
              </c:numCache>
            </c:numRef>
          </c:val>
          <c:smooth val="0"/>
        </c:ser>
        <c:dLbls>
          <c:showLegendKey val="0"/>
          <c:showVal val="0"/>
          <c:showCatName val="0"/>
          <c:showSerName val="0"/>
          <c:showPercent val="0"/>
          <c:showBubbleSize val="0"/>
        </c:dLbls>
        <c:marker val="1"/>
        <c:smooth val="0"/>
        <c:axId val="193454464"/>
        <c:axId val="193456384"/>
      </c:lineChart>
      <c:dateAx>
        <c:axId val="193454464"/>
        <c:scaling>
          <c:orientation val="minMax"/>
        </c:scaling>
        <c:delete val="1"/>
        <c:axPos val="b"/>
        <c:numFmt formatCode="ge" sourceLinked="1"/>
        <c:majorTickMark val="none"/>
        <c:minorTickMark val="none"/>
        <c:tickLblPos val="none"/>
        <c:crossAx val="193456384"/>
        <c:crosses val="autoZero"/>
        <c:auto val="1"/>
        <c:lblOffset val="100"/>
        <c:baseTimeUnit val="years"/>
      </c:dateAx>
      <c:valAx>
        <c:axId val="19345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5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91987712"/>
        <c:axId val="19198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95.04</c:v>
                </c:pt>
                <c:pt idx="3">
                  <c:v>95.26</c:v>
                </c:pt>
                <c:pt idx="4">
                  <c:v>94.14</c:v>
                </c:pt>
              </c:numCache>
            </c:numRef>
          </c:val>
          <c:smooth val="0"/>
        </c:ser>
        <c:dLbls>
          <c:showLegendKey val="0"/>
          <c:showVal val="0"/>
          <c:showCatName val="0"/>
          <c:showSerName val="0"/>
          <c:showPercent val="0"/>
          <c:showBubbleSize val="0"/>
        </c:dLbls>
        <c:marker val="1"/>
        <c:smooth val="0"/>
        <c:axId val="191987712"/>
        <c:axId val="191989632"/>
      </c:lineChart>
      <c:dateAx>
        <c:axId val="191987712"/>
        <c:scaling>
          <c:orientation val="minMax"/>
        </c:scaling>
        <c:delete val="1"/>
        <c:axPos val="b"/>
        <c:numFmt formatCode="ge" sourceLinked="1"/>
        <c:majorTickMark val="none"/>
        <c:minorTickMark val="none"/>
        <c:tickLblPos val="none"/>
        <c:crossAx val="191989632"/>
        <c:crosses val="autoZero"/>
        <c:auto val="1"/>
        <c:lblOffset val="100"/>
        <c:baseTimeUnit val="years"/>
      </c:dateAx>
      <c:valAx>
        <c:axId val="19198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8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81.97</c:v>
                </c:pt>
                <c:pt idx="1">
                  <c:v>80.11</c:v>
                </c:pt>
                <c:pt idx="2">
                  <c:v>77.36</c:v>
                </c:pt>
                <c:pt idx="3">
                  <c:v>77.2</c:v>
                </c:pt>
                <c:pt idx="4">
                  <c:v>89.24</c:v>
                </c:pt>
              </c:numCache>
            </c:numRef>
          </c:val>
        </c:ser>
        <c:dLbls>
          <c:showLegendKey val="0"/>
          <c:showVal val="0"/>
          <c:showCatName val="0"/>
          <c:showSerName val="0"/>
          <c:showPercent val="0"/>
          <c:showBubbleSize val="0"/>
        </c:dLbls>
        <c:gapWidth val="150"/>
        <c:axId val="189603200"/>
        <c:axId val="18961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603200"/>
        <c:axId val="189617664"/>
      </c:lineChart>
      <c:dateAx>
        <c:axId val="189603200"/>
        <c:scaling>
          <c:orientation val="minMax"/>
        </c:scaling>
        <c:delete val="1"/>
        <c:axPos val="b"/>
        <c:numFmt formatCode="ge" sourceLinked="1"/>
        <c:majorTickMark val="none"/>
        <c:minorTickMark val="none"/>
        <c:tickLblPos val="none"/>
        <c:crossAx val="189617664"/>
        <c:crosses val="autoZero"/>
        <c:auto val="1"/>
        <c:lblOffset val="100"/>
        <c:baseTimeUnit val="years"/>
      </c:dateAx>
      <c:valAx>
        <c:axId val="18961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0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651968"/>
        <c:axId val="18965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651968"/>
        <c:axId val="189658240"/>
      </c:lineChart>
      <c:dateAx>
        <c:axId val="189651968"/>
        <c:scaling>
          <c:orientation val="minMax"/>
        </c:scaling>
        <c:delete val="1"/>
        <c:axPos val="b"/>
        <c:numFmt formatCode="ge" sourceLinked="1"/>
        <c:majorTickMark val="none"/>
        <c:minorTickMark val="none"/>
        <c:tickLblPos val="none"/>
        <c:crossAx val="189658240"/>
        <c:crosses val="autoZero"/>
        <c:auto val="1"/>
        <c:lblOffset val="100"/>
        <c:baseTimeUnit val="years"/>
      </c:dateAx>
      <c:valAx>
        <c:axId val="18965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5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769216"/>
        <c:axId val="19178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769216"/>
        <c:axId val="191783680"/>
      </c:lineChart>
      <c:dateAx>
        <c:axId val="191769216"/>
        <c:scaling>
          <c:orientation val="minMax"/>
        </c:scaling>
        <c:delete val="1"/>
        <c:axPos val="b"/>
        <c:numFmt formatCode="ge" sourceLinked="1"/>
        <c:majorTickMark val="none"/>
        <c:minorTickMark val="none"/>
        <c:tickLblPos val="none"/>
        <c:crossAx val="191783680"/>
        <c:crosses val="autoZero"/>
        <c:auto val="1"/>
        <c:lblOffset val="100"/>
        <c:baseTimeUnit val="years"/>
      </c:dateAx>
      <c:valAx>
        <c:axId val="19178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6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24640"/>
        <c:axId val="19182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24640"/>
        <c:axId val="191826560"/>
      </c:lineChart>
      <c:dateAx>
        <c:axId val="191824640"/>
        <c:scaling>
          <c:orientation val="minMax"/>
        </c:scaling>
        <c:delete val="1"/>
        <c:axPos val="b"/>
        <c:numFmt formatCode="ge" sourceLinked="1"/>
        <c:majorTickMark val="none"/>
        <c:minorTickMark val="none"/>
        <c:tickLblPos val="none"/>
        <c:crossAx val="191826560"/>
        <c:crosses val="autoZero"/>
        <c:auto val="1"/>
        <c:lblOffset val="100"/>
        <c:baseTimeUnit val="years"/>
      </c:dateAx>
      <c:valAx>
        <c:axId val="19182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2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42560"/>
        <c:axId val="19186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42560"/>
        <c:axId val="191861120"/>
      </c:lineChart>
      <c:dateAx>
        <c:axId val="191842560"/>
        <c:scaling>
          <c:orientation val="minMax"/>
        </c:scaling>
        <c:delete val="1"/>
        <c:axPos val="b"/>
        <c:numFmt formatCode="ge" sourceLinked="1"/>
        <c:majorTickMark val="none"/>
        <c:minorTickMark val="none"/>
        <c:tickLblPos val="none"/>
        <c:crossAx val="191861120"/>
        <c:crosses val="autoZero"/>
        <c:auto val="1"/>
        <c:lblOffset val="100"/>
        <c:baseTimeUnit val="years"/>
      </c:dateAx>
      <c:valAx>
        <c:axId val="19186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4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372.7</c:v>
                </c:pt>
                <c:pt idx="1">
                  <c:v>338.06</c:v>
                </c:pt>
                <c:pt idx="2">
                  <c:v>308.33</c:v>
                </c:pt>
                <c:pt idx="3">
                  <c:v>308.55</c:v>
                </c:pt>
                <c:pt idx="4">
                  <c:v>300.14</c:v>
                </c:pt>
              </c:numCache>
            </c:numRef>
          </c:val>
        </c:ser>
        <c:dLbls>
          <c:showLegendKey val="0"/>
          <c:showVal val="0"/>
          <c:showCatName val="0"/>
          <c:showSerName val="0"/>
          <c:showPercent val="0"/>
          <c:showBubbleSize val="0"/>
        </c:dLbls>
        <c:gapWidth val="150"/>
        <c:axId val="192223104"/>
        <c:axId val="19222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261.08</c:v>
                </c:pt>
                <c:pt idx="3">
                  <c:v>241.49</c:v>
                </c:pt>
                <c:pt idx="4">
                  <c:v>248.44</c:v>
                </c:pt>
              </c:numCache>
            </c:numRef>
          </c:val>
          <c:smooth val="0"/>
        </c:ser>
        <c:dLbls>
          <c:showLegendKey val="0"/>
          <c:showVal val="0"/>
          <c:showCatName val="0"/>
          <c:showSerName val="0"/>
          <c:showPercent val="0"/>
          <c:showBubbleSize val="0"/>
        </c:dLbls>
        <c:marker val="1"/>
        <c:smooth val="0"/>
        <c:axId val="192223104"/>
        <c:axId val="192225280"/>
      </c:lineChart>
      <c:dateAx>
        <c:axId val="192223104"/>
        <c:scaling>
          <c:orientation val="minMax"/>
        </c:scaling>
        <c:delete val="1"/>
        <c:axPos val="b"/>
        <c:numFmt formatCode="ge" sourceLinked="1"/>
        <c:majorTickMark val="none"/>
        <c:minorTickMark val="none"/>
        <c:tickLblPos val="none"/>
        <c:crossAx val="192225280"/>
        <c:crosses val="autoZero"/>
        <c:auto val="1"/>
        <c:lblOffset val="100"/>
        <c:baseTimeUnit val="years"/>
      </c:dateAx>
      <c:valAx>
        <c:axId val="19222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2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77.84</c:v>
                </c:pt>
                <c:pt idx="1">
                  <c:v>75.540000000000006</c:v>
                </c:pt>
                <c:pt idx="2">
                  <c:v>72.41</c:v>
                </c:pt>
                <c:pt idx="3">
                  <c:v>72.36</c:v>
                </c:pt>
                <c:pt idx="4">
                  <c:v>69.819999999999993</c:v>
                </c:pt>
              </c:numCache>
            </c:numRef>
          </c:val>
        </c:ser>
        <c:dLbls>
          <c:showLegendKey val="0"/>
          <c:showVal val="0"/>
          <c:showCatName val="0"/>
          <c:showSerName val="0"/>
          <c:showPercent val="0"/>
          <c:showBubbleSize val="0"/>
        </c:dLbls>
        <c:gapWidth val="150"/>
        <c:axId val="192247296"/>
        <c:axId val="19224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68.61</c:v>
                </c:pt>
                <c:pt idx="3">
                  <c:v>65.7</c:v>
                </c:pt>
                <c:pt idx="4">
                  <c:v>66.73</c:v>
                </c:pt>
              </c:numCache>
            </c:numRef>
          </c:val>
          <c:smooth val="0"/>
        </c:ser>
        <c:dLbls>
          <c:showLegendKey val="0"/>
          <c:showVal val="0"/>
          <c:showCatName val="0"/>
          <c:showSerName val="0"/>
          <c:showPercent val="0"/>
          <c:showBubbleSize val="0"/>
        </c:dLbls>
        <c:marker val="1"/>
        <c:smooth val="0"/>
        <c:axId val="192247296"/>
        <c:axId val="192249216"/>
      </c:lineChart>
      <c:dateAx>
        <c:axId val="192247296"/>
        <c:scaling>
          <c:orientation val="minMax"/>
        </c:scaling>
        <c:delete val="1"/>
        <c:axPos val="b"/>
        <c:numFmt formatCode="ge" sourceLinked="1"/>
        <c:majorTickMark val="none"/>
        <c:minorTickMark val="none"/>
        <c:tickLblPos val="none"/>
        <c:crossAx val="192249216"/>
        <c:crosses val="autoZero"/>
        <c:auto val="1"/>
        <c:lblOffset val="100"/>
        <c:baseTimeUnit val="years"/>
      </c:dateAx>
      <c:valAx>
        <c:axId val="19224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4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306.98</c:v>
                </c:pt>
                <c:pt idx="1">
                  <c:v>330.07</c:v>
                </c:pt>
                <c:pt idx="2">
                  <c:v>351.02</c:v>
                </c:pt>
                <c:pt idx="3">
                  <c:v>369.34</c:v>
                </c:pt>
                <c:pt idx="4">
                  <c:v>393.97</c:v>
                </c:pt>
              </c:numCache>
            </c:numRef>
          </c:val>
        </c:ser>
        <c:dLbls>
          <c:showLegendKey val="0"/>
          <c:showVal val="0"/>
          <c:showCatName val="0"/>
          <c:showSerName val="0"/>
          <c:showPercent val="0"/>
          <c:showBubbleSize val="0"/>
        </c:dLbls>
        <c:gapWidth val="150"/>
        <c:axId val="193417984"/>
        <c:axId val="19341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241.18</c:v>
                </c:pt>
                <c:pt idx="3">
                  <c:v>247.94</c:v>
                </c:pt>
                <c:pt idx="4">
                  <c:v>241.29</c:v>
                </c:pt>
              </c:numCache>
            </c:numRef>
          </c:val>
          <c:smooth val="0"/>
        </c:ser>
        <c:dLbls>
          <c:showLegendKey val="0"/>
          <c:showVal val="0"/>
          <c:showCatName val="0"/>
          <c:showSerName val="0"/>
          <c:showPercent val="0"/>
          <c:showBubbleSize val="0"/>
        </c:dLbls>
        <c:marker val="1"/>
        <c:smooth val="0"/>
        <c:axId val="193417984"/>
        <c:axId val="193419904"/>
      </c:lineChart>
      <c:dateAx>
        <c:axId val="193417984"/>
        <c:scaling>
          <c:orientation val="minMax"/>
        </c:scaling>
        <c:delete val="1"/>
        <c:axPos val="b"/>
        <c:numFmt formatCode="ge" sourceLinked="1"/>
        <c:majorTickMark val="none"/>
        <c:minorTickMark val="none"/>
        <c:tickLblPos val="none"/>
        <c:crossAx val="193419904"/>
        <c:crosses val="autoZero"/>
        <c:auto val="1"/>
        <c:lblOffset val="100"/>
        <c:baseTimeUnit val="years"/>
      </c:dateAx>
      <c:valAx>
        <c:axId val="19341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1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湯沢市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
        <v>125</v>
      </c>
      <c r="AE8" s="49"/>
      <c r="AF8" s="49"/>
      <c r="AG8" s="49"/>
      <c r="AH8" s="49"/>
      <c r="AI8" s="49"/>
      <c r="AJ8" s="49"/>
      <c r="AK8" s="4"/>
      <c r="AL8" s="50">
        <f>データ!S6</f>
        <v>47083</v>
      </c>
      <c r="AM8" s="50"/>
      <c r="AN8" s="50"/>
      <c r="AO8" s="50"/>
      <c r="AP8" s="50"/>
      <c r="AQ8" s="50"/>
      <c r="AR8" s="50"/>
      <c r="AS8" s="50"/>
      <c r="AT8" s="45">
        <f>データ!T6</f>
        <v>790.91</v>
      </c>
      <c r="AU8" s="45"/>
      <c r="AV8" s="45"/>
      <c r="AW8" s="45"/>
      <c r="AX8" s="45"/>
      <c r="AY8" s="45"/>
      <c r="AZ8" s="45"/>
      <c r="BA8" s="45"/>
      <c r="BB8" s="45">
        <f>データ!U6</f>
        <v>59.53</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10.75</v>
      </c>
      <c r="Q10" s="45"/>
      <c r="R10" s="45"/>
      <c r="S10" s="45"/>
      <c r="T10" s="45"/>
      <c r="U10" s="45"/>
      <c r="V10" s="45"/>
      <c r="W10" s="45">
        <f>データ!Q6</f>
        <v>100</v>
      </c>
      <c r="X10" s="45"/>
      <c r="Y10" s="45"/>
      <c r="Z10" s="45"/>
      <c r="AA10" s="45"/>
      <c r="AB10" s="45"/>
      <c r="AC10" s="45"/>
      <c r="AD10" s="50">
        <f>データ!R6</f>
        <v>6490</v>
      </c>
      <c r="AE10" s="50"/>
      <c r="AF10" s="50"/>
      <c r="AG10" s="50"/>
      <c r="AH10" s="50"/>
      <c r="AI10" s="50"/>
      <c r="AJ10" s="50"/>
      <c r="AK10" s="2"/>
      <c r="AL10" s="50">
        <f>データ!V6</f>
        <v>5031</v>
      </c>
      <c r="AM10" s="50"/>
      <c r="AN10" s="50"/>
      <c r="AO10" s="50"/>
      <c r="AP10" s="50"/>
      <c r="AQ10" s="50"/>
      <c r="AR10" s="50"/>
      <c r="AS10" s="50"/>
      <c r="AT10" s="45">
        <f>データ!W6</f>
        <v>1.27</v>
      </c>
      <c r="AU10" s="45"/>
      <c r="AV10" s="45"/>
      <c r="AW10" s="45"/>
      <c r="AX10" s="45"/>
      <c r="AY10" s="45"/>
      <c r="AZ10" s="45"/>
      <c r="BA10" s="45"/>
      <c r="BB10" s="45">
        <f>データ!X6</f>
        <v>3961.42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52078</v>
      </c>
      <c r="D6" s="33">
        <f t="shared" si="3"/>
        <v>47</v>
      </c>
      <c r="E6" s="33">
        <f t="shared" si="3"/>
        <v>18</v>
      </c>
      <c r="F6" s="33">
        <f t="shared" si="3"/>
        <v>0</v>
      </c>
      <c r="G6" s="33">
        <f t="shared" si="3"/>
        <v>0</v>
      </c>
      <c r="H6" s="33" t="str">
        <f t="shared" si="3"/>
        <v>秋田県　湯沢市</v>
      </c>
      <c r="I6" s="33" t="str">
        <f t="shared" si="3"/>
        <v>法非適用</v>
      </c>
      <c r="J6" s="33" t="str">
        <f t="shared" si="3"/>
        <v>下水道事業</v>
      </c>
      <c r="K6" s="33" t="str">
        <f t="shared" si="3"/>
        <v>特定地域生活排水処理</v>
      </c>
      <c r="L6" s="33" t="str">
        <f t="shared" si="3"/>
        <v>K2</v>
      </c>
      <c r="M6" s="33">
        <f t="shared" si="3"/>
        <v>0</v>
      </c>
      <c r="N6" s="34" t="str">
        <f t="shared" si="3"/>
        <v>-</v>
      </c>
      <c r="O6" s="34" t="str">
        <f t="shared" si="3"/>
        <v>該当数値なし</v>
      </c>
      <c r="P6" s="34">
        <f t="shared" si="3"/>
        <v>10.75</v>
      </c>
      <c r="Q6" s="34">
        <f t="shared" si="3"/>
        <v>100</v>
      </c>
      <c r="R6" s="34">
        <f t="shared" si="3"/>
        <v>6490</v>
      </c>
      <c r="S6" s="34">
        <f t="shared" si="3"/>
        <v>47083</v>
      </c>
      <c r="T6" s="34">
        <f t="shared" si="3"/>
        <v>790.91</v>
      </c>
      <c r="U6" s="34">
        <f t="shared" si="3"/>
        <v>59.53</v>
      </c>
      <c r="V6" s="34">
        <f t="shared" si="3"/>
        <v>5031</v>
      </c>
      <c r="W6" s="34">
        <f t="shared" si="3"/>
        <v>1.27</v>
      </c>
      <c r="X6" s="34">
        <f t="shared" si="3"/>
        <v>3961.42</v>
      </c>
      <c r="Y6" s="35">
        <f>IF(Y7="",NA(),Y7)</f>
        <v>81.97</v>
      </c>
      <c r="Z6" s="35">
        <f t="shared" ref="Z6:AH6" si="4">IF(Z7="",NA(),Z7)</f>
        <v>80.11</v>
      </c>
      <c r="AA6" s="35">
        <f t="shared" si="4"/>
        <v>77.36</v>
      </c>
      <c r="AB6" s="35">
        <f t="shared" si="4"/>
        <v>77.2</v>
      </c>
      <c r="AC6" s="35">
        <f t="shared" si="4"/>
        <v>89.24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372.7</v>
      </c>
      <c r="BG6" s="35">
        <f t="shared" ref="BG6:BO6" si="7">IF(BG7="",NA(),BG7)</f>
        <v>338.06</v>
      </c>
      <c r="BH6" s="35">
        <f t="shared" si="7"/>
        <v>308.33</v>
      </c>
      <c r="BI6" s="35">
        <f t="shared" si="7"/>
        <v>308.55</v>
      </c>
      <c r="BJ6" s="35">
        <f t="shared" si="7"/>
        <v>300.14</v>
      </c>
      <c r="BK6" s="35">
        <f t="shared" si="7"/>
        <v>430.64</v>
      </c>
      <c r="BL6" s="35">
        <f t="shared" si="7"/>
        <v>446.63</v>
      </c>
      <c r="BM6" s="35">
        <f t="shared" si="7"/>
        <v>261.08</v>
      </c>
      <c r="BN6" s="35">
        <f t="shared" si="7"/>
        <v>241.49</v>
      </c>
      <c r="BO6" s="35">
        <f t="shared" si="7"/>
        <v>248.44</v>
      </c>
      <c r="BP6" s="34" t="str">
        <f>IF(BP7="","",IF(BP7="-","【-】","【"&amp;SUBSTITUTE(TEXT(BP7,"#,##0.00"),"-","△")&amp;"】"))</f>
        <v>【346.13】</v>
      </c>
      <c r="BQ6" s="35">
        <f>IF(BQ7="",NA(),BQ7)</f>
        <v>77.84</v>
      </c>
      <c r="BR6" s="35">
        <f t="shared" ref="BR6:BZ6" si="8">IF(BR7="",NA(),BR7)</f>
        <v>75.540000000000006</v>
      </c>
      <c r="BS6" s="35">
        <f t="shared" si="8"/>
        <v>72.41</v>
      </c>
      <c r="BT6" s="35">
        <f t="shared" si="8"/>
        <v>72.36</v>
      </c>
      <c r="BU6" s="35">
        <f t="shared" si="8"/>
        <v>69.819999999999993</v>
      </c>
      <c r="BV6" s="35">
        <f t="shared" si="8"/>
        <v>58.78</v>
      </c>
      <c r="BW6" s="35">
        <f t="shared" si="8"/>
        <v>58.53</v>
      </c>
      <c r="BX6" s="35">
        <f t="shared" si="8"/>
        <v>68.61</v>
      </c>
      <c r="BY6" s="35">
        <f t="shared" si="8"/>
        <v>65.7</v>
      </c>
      <c r="BZ6" s="35">
        <f t="shared" si="8"/>
        <v>66.73</v>
      </c>
      <c r="CA6" s="34" t="str">
        <f>IF(CA7="","",IF(CA7="-","【-】","【"&amp;SUBSTITUTE(TEXT(CA7,"#,##0.00"),"-","△")&amp;"】"))</f>
        <v>【59.83】</v>
      </c>
      <c r="CB6" s="35">
        <f>IF(CB7="",NA(),CB7)</f>
        <v>306.98</v>
      </c>
      <c r="CC6" s="35">
        <f t="shared" ref="CC6:CK6" si="9">IF(CC7="",NA(),CC7)</f>
        <v>330.07</v>
      </c>
      <c r="CD6" s="35">
        <f t="shared" si="9"/>
        <v>351.02</v>
      </c>
      <c r="CE6" s="35">
        <f t="shared" si="9"/>
        <v>369.34</v>
      </c>
      <c r="CF6" s="35">
        <f t="shared" si="9"/>
        <v>393.97</v>
      </c>
      <c r="CG6" s="35">
        <f t="shared" si="9"/>
        <v>257.02999999999997</v>
      </c>
      <c r="CH6" s="35">
        <f t="shared" si="9"/>
        <v>266.57</v>
      </c>
      <c r="CI6" s="35">
        <f t="shared" si="9"/>
        <v>241.18</v>
      </c>
      <c r="CJ6" s="35">
        <f t="shared" si="9"/>
        <v>247.94</v>
      </c>
      <c r="CK6" s="35">
        <f t="shared" si="9"/>
        <v>241.29</v>
      </c>
      <c r="CL6" s="34" t="str">
        <f>IF(CL7="","",IF(CL7="-","【-】","【"&amp;SUBSTITUTE(TEXT(CL7,"#,##0.00"),"-","△")&amp;"】"))</f>
        <v>【268.69】</v>
      </c>
      <c r="CM6" s="35" t="str">
        <f>IF(CM7="",NA(),CM7)</f>
        <v>-</v>
      </c>
      <c r="CN6" s="35" t="str">
        <f t="shared" ref="CN6:CV6" si="10">IF(CN7="",NA(),CN7)</f>
        <v>-</v>
      </c>
      <c r="CO6" s="35" t="str">
        <f t="shared" si="10"/>
        <v>-</v>
      </c>
      <c r="CP6" s="35">
        <f t="shared" si="10"/>
        <v>55.38</v>
      </c>
      <c r="CQ6" s="35">
        <f t="shared" si="10"/>
        <v>54.03</v>
      </c>
      <c r="CR6" s="35">
        <f t="shared" si="10"/>
        <v>61.93</v>
      </c>
      <c r="CS6" s="35">
        <f t="shared" si="10"/>
        <v>58.06</v>
      </c>
      <c r="CT6" s="35">
        <f t="shared" si="10"/>
        <v>53.84</v>
      </c>
      <c r="CU6" s="35">
        <f t="shared" si="10"/>
        <v>60.25</v>
      </c>
      <c r="CV6" s="35">
        <f t="shared" si="10"/>
        <v>61.94</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95.04</v>
      </c>
      <c r="DF6" s="35">
        <f t="shared" si="11"/>
        <v>95.26</v>
      </c>
      <c r="DG6" s="35">
        <f t="shared" si="11"/>
        <v>94.14</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52078</v>
      </c>
      <c r="D7" s="37">
        <v>47</v>
      </c>
      <c r="E7" s="37">
        <v>18</v>
      </c>
      <c r="F7" s="37">
        <v>0</v>
      </c>
      <c r="G7" s="37">
        <v>0</v>
      </c>
      <c r="H7" s="37" t="s">
        <v>110</v>
      </c>
      <c r="I7" s="37" t="s">
        <v>111</v>
      </c>
      <c r="J7" s="37" t="s">
        <v>112</v>
      </c>
      <c r="K7" s="37" t="s">
        <v>113</v>
      </c>
      <c r="L7" s="37" t="s">
        <v>114</v>
      </c>
      <c r="M7" s="37"/>
      <c r="N7" s="38" t="s">
        <v>115</v>
      </c>
      <c r="O7" s="38" t="s">
        <v>116</v>
      </c>
      <c r="P7" s="38">
        <v>10.75</v>
      </c>
      <c r="Q7" s="38">
        <v>100</v>
      </c>
      <c r="R7" s="38">
        <v>6490</v>
      </c>
      <c r="S7" s="38">
        <v>47083</v>
      </c>
      <c r="T7" s="38">
        <v>790.91</v>
      </c>
      <c r="U7" s="38">
        <v>59.53</v>
      </c>
      <c r="V7" s="38">
        <v>5031</v>
      </c>
      <c r="W7" s="38">
        <v>1.27</v>
      </c>
      <c r="X7" s="38">
        <v>3961.42</v>
      </c>
      <c r="Y7" s="38">
        <v>81.97</v>
      </c>
      <c r="Z7" s="38">
        <v>80.11</v>
      </c>
      <c r="AA7" s="38">
        <v>77.36</v>
      </c>
      <c r="AB7" s="38">
        <v>77.2</v>
      </c>
      <c r="AC7" s="38">
        <v>89.24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372.7</v>
      </c>
      <c r="BG7" s="38">
        <v>338.06</v>
      </c>
      <c r="BH7" s="38">
        <v>308.33</v>
      </c>
      <c r="BI7" s="38">
        <v>308.55</v>
      </c>
      <c r="BJ7" s="38">
        <v>300.14</v>
      </c>
      <c r="BK7" s="38">
        <v>430.64</v>
      </c>
      <c r="BL7" s="38">
        <v>446.63</v>
      </c>
      <c r="BM7" s="38">
        <v>261.08</v>
      </c>
      <c r="BN7" s="38">
        <v>241.49</v>
      </c>
      <c r="BO7" s="38">
        <v>248.44</v>
      </c>
      <c r="BP7" s="38">
        <v>346.13</v>
      </c>
      <c r="BQ7" s="38">
        <v>77.84</v>
      </c>
      <c r="BR7" s="38">
        <v>75.540000000000006</v>
      </c>
      <c r="BS7" s="38">
        <v>72.41</v>
      </c>
      <c r="BT7" s="38">
        <v>72.36</v>
      </c>
      <c r="BU7" s="38">
        <v>69.819999999999993</v>
      </c>
      <c r="BV7" s="38">
        <v>58.78</v>
      </c>
      <c r="BW7" s="38">
        <v>58.53</v>
      </c>
      <c r="BX7" s="38">
        <v>68.61</v>
      </c>
      <c r="BY7" s="38">
        <v>65.7</v>
      </c>
      <c r="BZ7" s="38">
        <v>66.73</v>
      </c>
      <c r="CA7" s="38">
        <v>59.83</v>
      </c>
      <c r="CB7" s="38">
        <v>306.98</v>
      </c>
      <c r="CC7" s="38">
        <v>330.07</v>
      </c>
      <c r="CD7" s="38">
        <v>351.02</v>
      </c>
      <c r="CE7" s="38">
        <v>369.34</v>
      </c>
      <c r="CF7" s="38">
        <v>393.97</v>
      </c>
      <c r="CG7" s="38">
        <v>257.02999999999997</v>
      </c>
      <c r="CH7" s="38">
        <v>266.57</v>
      </c>
      <c r="CI7" s="38">
        <v>241.18</v>
      </c>
      <c r="CJ7" s="38">
        <v>247.94</v>
      </c>
      <c r="CK7" s="38">
        <v>241.29</v>
      </c>
      <c r="CL7" s="38">
        <v>268.69</v>
      </c>
      <c r="CM7" s="38" t="s">
        <v>115</v>
      </c>
      <c r="CN7" s="38" t="s">
        <v>115</v>
      </c>
      <c r="CO7" s="38" t="s">
        <v>115</v>
      </c>
      <c r="CP7" s="38">
        <v>55.38</v>
      </c>
      <c r="CQ7" s="38">
        <v>54.03</v>
      </c>
      <c r="CR7" s="38">
        <v>61.93</v>
      </c>
      <c r="CS7" s="38">
        <v>58.06</v>
      </c>
      <c r="CT7" s="38">
        <v>53.84</v>
      </c>
      <c r="CU7" s="38">
        <v>60.25</v>
      </c>
      <c r="CV7" s="38">
        <v>61.94</v>
      </c>
      <c r="CW7" s="38">
        <v>61.71</v>
      </c>
      <c r="CX7" s="38">
        <v>100</v>
      </c>
      <c r="CY7" s="38">
        <v>100</v>
      </c>
      <c r="CZ7" s="38">
        <v>100</v>
      </c>
      <c r="DA7" s="38">
        <v>100</v>
      </c>
      <c r="DB7" s="38">
        <v>100</v>
      </c>
      <c r="DC7" s="38">
        <v>77.25</v>
      </c>
      <c r="DD7" s="38">
        <v>75.790000000000006</v>
      </c>
      <c r="DE7" s="38">
        <v>95.04</v>
      </c>
      <c r="DF7" s="38">
        <v>95.26</v>
      </c>
      <c r="DG7" s="38">
        <v>94.14</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2017-12-25T02:39:20Z</dcterms:created>
  <dcterms:modified xsi:type="dcterms:W3CDTF">2018-02-13T01:35:17Z</dcterms:modified>
  <cp:category/>
</cp:coreProperties>
</file>