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P10" i="4"/>
  <c r="I10" i="4"/>
  <c r="BB8" i="4"/>
  <c r="AT8" i="4"/>
  <c r="AL8" i="4"/>
  <c r="W8" i="4"/>
  <c r="B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<sst xmlns="http://schemas.openxmlformats.org/spreadsheetml/2006/main" count="232" uniqueCount="120">
  <si>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</si>
  <si>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</si>
  <si>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</si>
  <si>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</si>
  <si>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</si>
  <si>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</si>
  <si>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</si>
  <si>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</si>
  <si>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</si>
  <si>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</si>
  <si>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</si>
  <si>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</si>
  <si>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</si>
  <si>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</si>
  <si>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</si>
  <si>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</si>
  <si>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</si>
  <si>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</si>
  <si>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</si>
  <si>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</si>
  <si>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</si>
  <si>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</si>
  <si>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</si>
  <si>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</si>
  <si>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</si>
  <si>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</si>
  <si>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</si>
  <si>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</si>
  <si>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</si>
  <si>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</si>
  <si>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</si>
  <si>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</si>
  <si>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</si>
  <si>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</si>
  <si>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</si>
  <si>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</si>
  <si>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</si>
  <si>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</si>
  <si>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</si>
  <si>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</si>
  <si>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</si>
  <si>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</si>
  <si>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</si>
  <si>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</si>
  <si>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</si>
  <si>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</si>
  <si>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</si>
  <si>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</si>
  <si>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</si>
  <si>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</si>
  <si>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</si>
  <si>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</si>
  <si>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</si>
  <si>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</si>
  <si>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</si>
  <si>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</si>
  <si>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</si>
  <si>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</si>
  <si>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</si>
  <si>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</si>
  <si>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</si>
  <si>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</si>
  <si>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</si>
  <si>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</si>
  <si>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</si>
  <si>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</si>
  <si>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</si>
  <si>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</si>
  <si>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</si>
  <si>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</si>
  <si>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</si>
  <si>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</si>
  <si>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</si>
  <si>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</si>
  <si>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</si>
  <si>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</si>
  <si>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</si>
  <si>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</si>
  <si>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</si>
  <si>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</si>
  <si>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</si>
  <si>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</si>
  <si>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</si>
  <si>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</si>
  <si>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</si>
  <si>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</si>
  <si>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</si>
  <si>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</si>
  <si>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</si>
  <si>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</si>
  <si>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</si>
  <si>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</si>
  <si>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</si>
  <si>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</si>
  <si>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</si>
  <si>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</si>
  <si>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</si>
  <si>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</si>
  <si>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</si>
  <si>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</si>
  <si>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</si>
  <si>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</si>
  <si>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</si>
  <si>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</si>
  <si>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</si>
  <si>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湯沢市</t>
  </si>
  <si>
    <t>法適用</t>
  </si>
  <si>
    <t>水道事業</t>
  </si>
  <si>
    <t>末端給水事業</t>
  </si>
  <si>
    <t>A5</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</si>
  <si>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</si>
  <si>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</si>
  <si>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</si>
  <si>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</si>
  <si>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</si>
  <si>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</si>
  <si>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</si>
  <si>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現在、市町村合併後の水道料金の統一を図るため、平成23年度より平成30年度まで段階的に料金改定を行っているところであるが、給水人口の減少、企業の撤退及び節水器具の普及により有収水量の増加が望めない状況を踏まえ、平成30年度の料金統一後に再度料金改定を検討すべきものと考えている。料金改定を行うまでの間は、組織体制のスリム化などにより適切な時期に必要な投資を行うことができるよう経営改善に努める。</t>
    <rPh sb="23" eb="25">
      <t>ヘイセイ</t>
    </rPh>
    <rPh sb="27" eb="29">
      <t>ネンド</t>
    </rPh>
    <rPh sb="105" eb="107">
      <t>ヘイセイ</t>
    </rPh>
    <rPh sb="109" eb="110">
      <t>ネン</t>
    </rPh>
    <rPh sb="110" eb="111">
      <t>ド</t>
    </rPh>
    <rPh sb="112" eb="114">
      <t>リョウキン</t>
    </rPh>
    <rPh sb="114" eb="116">
      <t>トウイツ</t>
    </rPh>
    <rPh sb="116" eb="117">
      <t>アト</t>
    </rPh>
    <rPh sb="118" eb="120">
      <t>サイド</t>
    </rPh>
    <rPh sb="125" eb="127">
      <t>ケントウ</t>
    </rPh>
    <rPh sb="133" eb="134">
      <t>カンガ</t>
    </rPh>
    <rPh sb="144" eb="145">
      <t>オコナ</t>
    </rPh>
    <rPh sb="149" eb="150">
      <t>カン</t>
    </rPh>
    <rPh sb="152" eb="154">
      <t>ソシキ</t>
    </rPh>
    <rPh sb="154" eb="156">
      <t>タイセイ</t>
    </rPh>
    <rPh sb="160" eb="161">
      <t>カ</t>
    </rPh>
    <rPh sb="166" eb="168">
      <t>テキセツ</t>
    </rPh>
    <rPh sb="169" eb="171">
      <t>ジキ</t>
    </rPh>
    <rPh sb="172" eb="174">
      <t>ヒツヨウ</t>
    </rPh>
    <rPh sb="175" eb="177">
      <t>トウシ</t>
    </rPh>
    <rPh sb="178" eb="179">
      <t>オコナ</t>
    </rPh>
    <rPh sb="190" eb="192">
      <t>カイゼン</t>
    </rPh>
    <phoneticPr fontId="7"/>
  </si>
  <si>
    <t>①経常収支比率については、平成26年度の会計基準の見直しによるみなし償却の廃止に伴う長期前受け金戻入（資本剰余金であった補助金等の収益化）の増、企業債利息の減により、会計基準の見直し以前の数値より良化している。
②累積欠損金は発生していない。
③流動比率については、平成26年度からの会計基準の見直しにより借入資本金が負債へ移行したことにより数値が悪化している。
④企業債残高対給水収益比率については、平均値の２倍をやや下回る値で推移している。平成18年度から平成26年度まで給水区域内の未普及地域解消事業を行うなど市町村合併後に行った投資規模が大きかったことに起因しているが、元金償還が進み今後数年は大きな投資を行う予定は無いことから、数値は小さくなるものと考えられる。
⑤平成23年度から平成30年度まで段階的に料金値上げを行うこととしており、数値はわずかながら改善しつつある。
⑥平成23年度より大きな投資であった未普及地域解消事業の供用開始により、経常費用に占める減価償却費の割合が大きくなり、また、給水人口の減少や節水器具の普及により有収水量が伸びない現状により数値が悪化している。
⑦施設利用率については、平成26年度より配水能力の数値を修正したことにより、従前の数値より悪化した状況にある。
⑧有収率については、漏水調査業務委託による要修繕箇所の報告を受けた後、修繕業務を行い改善を図る努力をしているが、平成28年度においては平均値を僅かながら下回る結果となった。</t>
    <rPh sb="20" eb="22">
      <t>カイケイ</t>
    </rPh>
    <rPh sb="22" eb="24">
      <t>キジュン</t>
    </rPh>
    <rPh sb="25" eb="27">
      <t>ミナオ</t>
    </rPh>
    <rPh sb="34" eb="36">
      <t>ショウキャク</t>
    </rPh>
    <rPh sb="37" eb="39">
      <t>ハイシ</t>
    </rPh>
    <rPh sb="40" eb="41">
      <t>トモナ</t>
    </rPh>
    <rPh sb="42" eb="44">
      <t>チョウキ</t>
    </rPh>
    <rPh sb="51" eb="53">
      <t>シホン</t>
    </rPh>
    <rPh sb="53" eb="56">
      <t>ジョウヨキン</t>
    </rPh>
    <rPh sb="60" eb="63">
      <t>ホジョキン</t>
    </rPh>
    <rPh sb="63" eb="64">
      <t>トウ</t>
    </rPh>
    <rPh sb="65" eb="68">
      <t>シュウエキカ</t>
    </rPh>
    <rPh sb="70" eb="71">
      <t>ゾウ</t>
    </rPh>
    <rPh sb="72" eb="74">
      <t>キギョウ</t>
    </rPh>
    <rPh sb="74" eb="75">
      <t>サイ</t>
    </rPh>
    <rPh sb="75" eb="77">
      <t>リソク</t>
    </rPh>
    <rPh sb="78" eb="79">
      <t>ゲン</t>
    </rPh>
    <rPh sb="83" eb="85">
      <t>カイケイ</t>
    </rPh>
    <rPh sb="85" eb="87">
      <t>キジュン</t>
    </rPh>
    <rPh sb="88" eb="90">
      <t>ミナオ</t>
    </rPh>
    <rPh sb="91" eb="93">
      <t>イゼン</t>
    </rPh>
    <rPh sb="94" eb="96">
      <t>スウチ</t>
    </rPh>
    <rPh sb="98" eb="100">
      <t>リョウカ</t>
    </rPh>
    <rPh sb="210" eb="211">
      <t>シタ</t>
    </rPh>
    <rPh sb="211" eb="212">
      <t>カイ</t>
    </rPh>
    <rPh sb="401" eb="402">
      <t>オオ</t>
    </rPh>
    <rPh sb="404" eb="406">
      <t>トウシ</t>
    </rPh>
    <rPh sb="600" eb="602">
      <t>ドリョク</t>
    </rPh>
    <rPh sb="609" eb="611">
      <t>ヘイセイ</t>
    </rPh>
    <rPh sb="613" eb="615">
      <t>ネンド</t>
    </rPh>
    <rPh sb="629" eb="630">
      <t>シタ</t>
    </rPh>
    <phoneticPr fontId="7"/>
  </si>
  <si>
    <t>漏水や震災に脆弱な石綿セメント管も長期的な布設替工事により全廃となったが、代わって主力配水管種として採用したビニル管（ゴム輪形）も当初布設から39年も経過しているうえ、強度的に劣るため東日本大震災後、漏水が頻繁に発生している。このことから、13年前から耐震性に優れている管種に変更しているが、布設から28年間経過しているビニル管の布設率は高く、全体の４割を占める状況にある。
①の有形固定資産減価償却率については、平成26年度に会計基準の見直しによる「みなし償却」が廃止されたことに伴い数値が大きく伸びたものである。保有資産全体では約1/3が法定耐用年数に達しているいる状況にある。
②の管路経年化率については、法定耐用年数を経過した管路が増加傾向にある。水需要が減少するなかで、老朽施設の更新需要増加に適切に対応することが課題となっている。
③の管路更新率については、道路工事や下水道工事などの関連工事と併せ老朽管の更新を行うことが多く、年度により数値にばらつきがみられる状況にあるが、平成28年度については翌年度への繰越工事による影響により平成27年度と比較し大きく下回る結果となった。</t>
    <rPh sb="266" eb="267">
      <t>ヤク</t>
    </rPh>
    <rPh sb="278" eb="279">
      <t>タッ</t>
    </rPh>
    <rPh sb="444" eb="446">
      <t>ヘイセイ</t>
    </rPh>
    <rPh sb="448" eb="450">
      <t>ネンド</t>
    </rPh>
    <rPh sb="455" eb="458">
      <t>ヨクネンド</t>
    </rPh>
    <rPh sb="460" eb="462">
      <t>クリコシ</t>
    </rPh>
    <rPh sb="462" eb="464">
      <t>コウジ</t>
    </rPh>
    <rPh sb="467" eb="469">
      <t>エイキョウ</t>
    </rPh>
    <rPh sb="472" eb="474">
      <t>ヘイセイ</t>
    </rPh>
    <rPh sb="476" eb="478">
      <t>ネンド</t>
    </rPh>
    <rPh sb="479" eb="481">
      <t>ヒカク</t>
    </rPh>
    <rPh sb="482" eb="483">
      <t>オオ</t>
    </rPh>
    <rPh sb="485" eb="487">
      <t>シタマワ</t>
    </rPh>
    <rPh sb="488" eb="490">
      <t>ケッカ</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</si>
</sst>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14" fillId="0" borderId="9"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1.0900000000000001</c:v>
                </c:pt>
                <c:pt idx="1">
                  <c:v>1.27</c:v>
                </c:pt>
                <c:pt idx="2">
                  <c:v>0.94</c:v>
                </c:pt>
                <c:pt idx="3">
                  <c:v>0.61</c:v>
                </c:pt>
                <c:pt idx="4">
                  <c:v>0.22</c:v>
                </c:pt>
              </c:numCache>
            </c:numRef>
          </c:val>
        </c:ser>
        <c:dLbls>
          <c:showLegendKey val="0"/>
          <c:showVal val="0"/>
          <c:showCatName val="0"/>
          <c:showSerName val="0"/>
          <c:showPercent val="0"/>
          <c:showBubbleSize val="0"/>
        </c:dLbls>
        <c:gapWidth val="150"/>
        <c:axId val="188761984"/>
        <c:axId val="18877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0.81</c:v>
                </c:pt>
                <c:pt idx="1">
                  <c:v>0.59</c:v>
                </c:pt>
                <c:pt idx="2">
                  <c:v>0.6</c:v>
                </c:pt>
                <c:pt idx="3">
                  <c:v>0.56000000000000005</c:v>
                </c:pt>
                <c:pt idx="4">
                  <c:v>0.61</c:v>
                </c:pt>
              </c:numCache>
            </c:numRef>
          </c:val>
          <c:smooth val="0"/>
        </c:ser>
        <c:dLbls>
          <c:showLegendKey val="0"/>
          <c:showVal val="0"/>
          <c:showCatName val="0"/>
          <c:showSerName val="0"/>
          <c:showPercent val="0"/>
          <c:showBubbleSize val="0"/>
        </c:dLbls>
        <c:marker val="1"/>
        <c:smooth val="0"/>
        <c:axId val="188761984"/>
        <c:axId val="188776448"/>
      </c:lineChart>
      <c:dateAx>
        <c:axId val="188761984"/>
        <c:scaling>
          <c:orientation val="minMax"/>
        </c:scaling>
        <c:delete val="1"/>
        <c:axPos val="b"/>
        <c:numFmt formatCode="ge" sourceLinked="1"/>
        <c:majorTickMark val="none"/>
        <c:minorTickMark val="none"/>
        <c:tickLblPos val="none"/>
        <c:crossAx val="188776448"/>
        <c:crosses val="autoZero"/>
        <c:auto val="1"/>
        <c:lblOffset val="100"/>
        <c:baseTimeUnit val="years"/>
      </c:dateAx>
      <c:valAx>
        <c:axId val="18877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6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73.06</c:v>
                </c:pt>
                <c:pt idx="1">
                  <c:v>68.98</c:v>
                </c:pt>
                <c:pt idx="2">
                  <c:v>50.61</c:v>
                </c:pt>
                <c:pt idx="3">
                  <c:v>46.32</c:v>
                </c:pt>
                <c:pt idx="4">
                  <c:v>46.56</c:v>
                </c:pt>
              </c:numCache>
            </c:numRef>
          </c:val>
        </c:ser>
        <c:dLbls>
          <c:showLegendKey val="0"/>
          <c:showVal val="0"/>
          <c:showCatName val="0"/>
          <c:showSerName val="0"/>
          <c:showPercent val="0"/>
          <c:showBubbleSize val="0"/>
        </c:dLbls>
        <c:gapWidth val="150"/>
        <c:axId val="191654144"/>
        <c:axId val="19167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59.09</c:v>
                </c:pt>
                <c:pt idx="1">
                  <c:v>59.23</c:v>
                </c:pt>
                <c:pt idx="2">
                  <c:v>58.58</c:v>
                </c:pt>
                <c:pt idx="3">
                  <c:v>58.53</c:v>
                </c:pt>
                <c:pt idx="4">
                  <c:v>59.01</c:v>
                </c:pt>
              </c:numCache>
            </c:numRef>
          </c:val>
          <c:smooth val="0"/>
        </c:ser>
        <c:dLbls>
          <c:showLegendKey val="0"/>
          <c:showVal val="0"/>
          <c:showCatName val="0"/>
          <c:showSerName val="0"/>
          <c:showPercent val="0"/>
          <c:showBubbleSize val="0"/>
        </c:dLbls>
        <c:marker val="1"/>
        <c:smooth val="0"/>
        <c:axId val="191654144"/>
        <c:axId val="191676800"/>
      </c:lineChart>
      <c:dateAx>
        <c:axId val="191654144"/>
        <c:scaling>
          <c:orientation val="minMax"/>
        </c:scaling>
        <c:delete val="1"/>
        <c:axPos val="b"/>
        <c:numFmt formatCode="ge" sourceLinked="1"/>
        <c:majorTickMark val="none"/>
        <c:minorTickMark val="none"/>
        <c:tickLblPos val="none"/>
        <c:crossAx val="191676800"/>
        <c:crosses val="autoZero"/>
        <c:auto val="1"/>
        <c:lblOffset val="100"/>
        <c:baseTimeUnit val="years"/>
      </c:dateAx>
      <c:valAx>
        <c:axId val="1916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5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75.150000000000006</c:v>
                </c:pt>
                <c:pt idx="1">
                  <c:v>77.02</c:v>
                </c:pt>
                <c:pt idx="2">
                  <c:v>81.33</c:v>
                </c:pt>
                <c:pt idx="3">
                  <c:v>85.31</c:v>
                </c:pt>
                <c:pt idx="4">
                  <c:v>83.56</c:v>
                </c:pt>
              </c:numCache>
            </c:numRef>
          </c:val>
        </c:ser>
        <c:dLbls>
          <c:showLegendKey val="0"/>
          <c:showVal val="0"/>
          <c:showCatName val="0"/>
          <c:showSerName val="0"/>
          <c:showPercent val="0"/>
          <c:showBubbleSize val="0"/>
        </c:dLbls>
        <c:gapWidth val="150"/>
        <c:axId val="191715200"/>
        <c:axId val="19172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c:v>
                </c:pt>
                <c:pt idx="1">
                  <c:v>85.53</c:v>
                </c:pt>
                <c:pt idx="2">
                  <c:v>85.23</c:v>
                </c:pt>
                <c:pt idx="3">
                  <c:v>85.26</c:v>
                </c:pt>
                <c:pt idx="4">
                  <c:v>85.37</c:v>
                </c:pt>
              </c:numCache>
            </c:numRef>
          </c:val>
          <c:smooth val="0"/>
        </c:ser>
        <c:dLbls>
          <c:showLegendKey val="0"/>
          <c:showVal val="0"/>
          <c:showCatName val="0"/>
          <c:showSerName val="0"/>
          <c:showPercent val="0"/>
          <c:showBubbleSize val="0"/>
        </c:dLbls>
        <c:marker val="1"/>
        <c:smooth val="0"/>
        <c:axId val="191715200"/>
        <c:axId val="191721472"/>
      </c:lineChart>
      <c:dateAx>
        <c:axId val="191715200"/>
        <c:scaling>
          <c:orientation val="minMax"/>
        </c:scaling>
        <c:delete val="1"/>
        <c:axPos val="b"/>
        <c:numFmt formatCode="ge" sourceLinked="1"/>
        <c:majorTickMark val="none"/>
        <c:minorTickMark val="none"/>
        <c:tickLblPos val="none"/>
        <c:crossAx val="191721472"/>
        <c:crosses val="autoZero"/>
        <c:auto val="1"/>
        <c:lblOffset val="100"/>
        <c:baseTimeUnit val="years"/>
      </c:dateAx>
      <c:valAx>
        <c:axId val="19172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1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101.34</c:v>
                </c:pt>
                <c:pt idx="1">
                  <c:v>102.28</c:v>
                </c:pt>
                <c:pt idx="2">
                  <c:v>102.49</c:v>
                </c:pt>
                <c:pt idx="3">
                  <c:v>107.28</c:v>
                </c:pt>
                <c:pt idx="4">
                  <c:v>107.94</c:v>
                </c:pt>
              </c:numCache>
            </c:numRef>
          </c:val>
        </c:ser>
        <c:dLbls>
          <c:showLegendKey val="0"/>
          <c:showVal val="0"/>
          <c:showCatName val="0"/>
          <c:showSerName val="0"/>
          <c:showPercent val="0"/>
          <c:showBubbleSize val="0"/>
        </c:dLbls>
        <c:gapWidth val="150"/>
        <c:axId val="188806656"/>
        <c:axId val="18880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106.41</c:v>
                </c:pt>
                <c:pt idx="1">
                  <c:v>106.89</c:v>
                </c:pt>
                <c:pt idx="2">
                  <c:v>109.04</c:v>
                </c:pt>
                <c:pt idx="3">
                  <c:v>109.64</c:v>
                </c:pt>
                <c:pt idx="4">
                  <c:v>110.95</c:v>
                </c:pt>
              </c:numCache>
            </c:numRef>
          </c:val>
          <c:smooth val="0"/>
        </c:ser>
        <c:dLbls>
          <c:showLegendKey val="0"/>
          <c:showVal val="0"/>
          <c:showCatName val="0"/>
          <c:showSerName val="0"/>
          <c:showPercent val="0"/>
          <c:showBubbleSize val="0"/>
        </c:dLbls>
        <c:marker val="1"/>
        <c:smooth val="0"/>
        <c:axId val="188806656"/>
        <c:axId val="188808576"/>
      </c:lineChart>
      <c:dateAx>
        <c:axId val="188806656"/>
        <c:scaling>
          <c:orientation val="minMax"/>
        </c:scaling>
        <c:delete val="1"/>
        <c:axPos val="b"/>
        <c:numFmt formatCode="ge" sourceLinked="1"/>
        <c:majorTickMark val="none"/>
        <c:minorTickMark val="none"/>
        <c:tickLblPos val="none"/>
        <c:crossAx val="188808576"/>
        <c:crosses val="autoZero"/>
        <c:auto val="1"/>
        <c:lblOffset val="100"/>
        <c:baseTimeUnit val="years"/>
      </c:dateAx>
      <c:valAx>
        <c:axId val="188808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80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30.95</c:v>
                </c:pt>
                <c:pt idx="1">
                  <c:v>32.22</c:v>
                </c:pt>
                <c:pt idx="2">
                  <c:v>36.71</c:v>
                </c:pt>
                <c:pt idx="3">
                  <c:v>38.700000000000003</c:v>
                </c:pt>
                <c:pt idx="4">
                  <c:v>40.81</c:v>
                </c:pt>
              </c:numCache>
            </c:numRef>
          </c:val>
        </c:ser>
        <c:dLbls>
          <c:showLegendKey val="0"/>
          <c:showVal val="0"/>
          <c:showCatName val="0"/>
          <c:showSerName val="0"/>
          <c:showPercent val="0"/>
          <c:showBubbleSize val="0"/>
        </c:dLbls>
        <c:gapWidth val="150"/>
        <c:axId val="190153856"/>
        <c:axId val="19015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36.36</c:v>
                </c:pt>
                <c:pt idx="1">
                  <c:v>37.340000000000003</c:v>
                </c:pt>
                <c:pt idx="2">
                  <c:v>44.31</c:v>
                </c:pt>
                <c:pt idx="3">
                  <c:v>45.75</c:v>
                </c:pt>
                <c:pt idx="4">
                  <c:v>46.9</c:v>
                </c:pt>
              </c:numCache>
            </c:numRef>
          </c:val>
          <c:smooth val="0"/>
        </c:ser>
        <c:dLbls>
          <c:showLegendKey val="0"/>
          <c:showVal val="0"/>
          <c:showCatName val="0"/>
          <c:showSerName val="0"/>
          <c:showPercent val="0"/>
          <c:showBubbleSize val="0"/>
        </c:dLbls>
        <c:marker val="1"/>
        <c:smooth val="0"/>
        <c:axId val="190153856"/>
        <c:axId val="190155776"/>
      </c:lineChart>
      <c:dateAx>
        <c:axId val="190153856"/>
        <c:scaling>
          <c:orientation val="minMax"/>
        </c:scaling>
        <c:delete val="1"/>
        <c:axPos val="b"/>
        <c:numFmt formatCode="ge" sourceLinked="1"/>
        <c:majorTickMark val="none"/>
        <c:minorTickMark val="none"/>
        <c:tickLblPos val="none"/>
        <c:crossAx val="190155776"/>
        <c:crosses val="autoZero"/>
        <c:auto val="1"/>
        <c:lblOffset val="100"/>
        <c:baseTimeUnit val="years"/>
      </c:dateAx>
      <c:valAx>
        <c:axId val="19015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1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2.93</c:v>
                </c:pt>
                <c:pt idx="1">
                  <c:v>3.01</c:v>
                </c:pt>
                <c:pt idx="2">
                  <c:v>2.75</c:v>
                </c:pt>
                <c:pt idx="3">
                  <c:v>5.0199999999999996</c:v>
                </c:pt>
                <c:pt idx="4">
                  <c:v>5.87</c:v>
                </c:pt>
              </c:numCache>
            </c:numRef>
          </c:val>
        </c:ser>
        <c:dLbls>
          <c:showLegendKey val="0"/>
          <c:showVal val="0"/>
          <c:showCatName val="0"/>
          <c:showSerName val="0"/>
          <c:showPercent val="0"/>
          <c:showBubbleSize val="0"/>
        </c:dLbls>
        <c:gapWidth val="150"/>
        <c:axId val="191578880"/>
        <c:axId val="19158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7.8</c:v>
                </c:pt>
                <c:pt idx="1">
                  <c:v>8.39</c:v>
                </c:pt>
                <c:pt idx="2">
                  <c:v>10.09</c:v>
                </c:pt>
                <c:pt idx="3">
                  <c:v>10.54</c:v>
                </c:pt>
                <c:pt idx="4">
                  <c:v>12.03</c:v>
                </c:pt>
              </c:numCache>
            </c:numRef>
          </c:val>
          <c:smooth val="0"/>
        </c:ser>
        <c:dLbls>
          <c:showLegendKey val="0"/>
          <c:showVal val="0"/>
          <c:showCatName val="0"/>
          <c:showSerName val="0"/>
          <c:showPercent val="0"/>
          <c:showBubbleSize val="0"/>
        </c:dLbls>
        <c:marker val="1"/>
        <c:smooth val="0"/>
        <c:axId val="191578880"/>
        <c:axId val="191580800"/>
      </c:lineChart>
      <c:dateAx>
        <c:axId val="191578880"/>
        <c:scaling>
          <c:orientation val="minMax"/>
        </c:scaling>
        <c:delete val="1"/>
        <c:axPos val="b"/>
        <c:numFmt formatCode="ge" sourceLinked="1"/>
        <c:majorTickMark val="none"/>
        <c:minorTickMark val="none"/>
        <c:tickLblPos val="none"/>
        <c:crossAx val="191580800"/>
        <c:crosses val="autoZero"/>
        <c:auto val="1"/>
        <c:lblOffset val="100"/>
        <c:baseTimeUnit val="years"/>
      </c:dateAx>
      <c:valAx>
        <c:axId val="19158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7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300352"/>
        <c:axId val="1913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6.33</c:v>
                </c:pt>
                <c:pt idx="1">
                  <c:v>7.76</c:v>
                </c:pt>
                <c:pt idx="2">
                  <c:v>3.77</c:v>
                </c:pt>
                <c:pt idx="3">
                  <c:v>3.62</c:v>
                </c:pt>
                <c:pt idx="4">
                  <c:v>3.91</c:v>
                </c:pt>
              </c:numCache>
            </c:numRef>
          </c:val>
          <c:smooth val="0"/>
        </c:ser>
        <c:dLbls>
          <c:showLegendKey val="0"/>
          <c:showVal val="0"/>
          <c:showCatName val="0"/>
          <c:showSerName val="0"/>
          <c:showPercent val="0"/>
          <c:showBubbleSize val="0"/>
        </c:dLbls>
        <c:marker val="1"/>
        <c:smooth val="0"/>
        <c:axId val="191300352"/>
        <c:axId val="191302272"/>
      </c:lineChart>
      <c:dateAx>
        <c:axId val="191300352"/>
        <c:scaling>
          <c:orientation val="minMax"/>
        </c:scaling>
        <c:delete val="1"/>
        <c:axPos val="b"/>
        <c:numFmt formatCode="ge" sourceLinked="1"/>
        <c:majorTickMark val="none"/>
        <c:minorTickMark val="none"/>
        <c:tickLblPos val="none"/>
        <c:crossAx val="191302272"/>
        <c:crosses val="autoZero"/>
        <c:auto val="1"/>
        <c:lblOffset val="100"/>
        <c:baseTimeUnit val="years"/>
      </c:dateAx>
      <c:valAx>
        <c:axId val="1913022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30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1636.07</c:v>
                </c:pt>
                <c:pt idx="1">
                  <c:v>1655.98</c:v>
                </c:pt>
                <c:pt idx="2">
                  <c:v>205.19</c:v>
                </c:pt>
                <c:pt idx="3">
                  <c:v>206.31</c:v>
                </c:pt>
                <c:pt idx="4">
                  <c:v>229.96</c:v>
                </c:pt>
              </c:numCache>
            </c:numRef>
          </c:val>
        </c:ser>
        <c:dLbls>
          <c:showLegendKey val="0"/>
          <c:showVal val="0"/>
          <c:showCatName val="0"/>
          <c:showSerName val="0"/>
          <c:showPercent val="0"/>
          <c:showBubbleSize val="0"/>
        </c:dLbls>
        <c:gapWidth val="150"/>
        <c:axId val="191329024"/>
        <c:axId val="19133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852.01</c:v>
                </c:pt>
                <c:pt idx="1">
                  <c:v>909.68</c:v>
                </c:pt>
                <c:pt idx="2">
                  <c:v>382.09</c:v>
                </c:pt>
                <c:pt idx="3">
                  <c:v>371.31</c:v>
                </c:pt>
                <c:pt idx="4">
                  <c:v>377.63</c:v>
                </c:pt>
              </c:numCache>
            </c:numRef>
          </c:val>
          <c:smooth val="0"/>
        </c:ser>
        <c:dLbls>
          <c:showLegendKey val="0"/>
          <c:showVal val="0"/>
          <c:showCatName val="0"/>
          <c:showSerName val="0"/>
          <c:showPercent val="0"/>
          <c:showBubbleSize val="0"/>
        </c:dLbls>
        <c:marker val="1"/>
        <c:smooth val="0"/>
        <c:axId val="191329024"/>
        <c:axId val="191330944"/>
      </c:lineChart>
      <c:dateAx>
        <c:axId val="191329024"/>
        <c:scaling>
          <c:orientation val="minMax"/>
        </c:scaling>
        <c:delete val="1"/>
        <c:axPos val="b"/>
        <c:numFmt formatCode="ge" sourceLinked="1"/>
        <c:majorTickMark val="none"/>
        <c:minorTickMark val="none"/>
        <c:tickLblPos val="none"/>
        <c:crossAx val="191330944"/>
        <c:crosses val="autoZero"/>
        <c:auto val="1"/>
        <c:lblOffset val="100"/>
        <c:baseTimeUnit val="years"/>
      </c:dateAx>
      <c:valAx>
        <c:axId val="1913309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32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784.2</c:v>
                </c:pt>
                <c:pt idx="1">
                  <c:v>749.45</c:v>
                </c:pt>
                <c:pt idx="2">
                  <c:v>698.24</c:v>
                </c:pt>
                <c:pt idx="3">
                  <c:v>668.09</c:v>
                </c:pt>
                <c:pt idx="4">
                  <c:v>616.32000000000005</c:v>
                </c:pt>
              </c:numCache>
            </c:numRef>
          </c:val>
        </c:ser>
        <c:dLbls>
          <c:showLegendKey val="0"/>
          <c:showVal val="0"/>
          <c:showCatName val="0"/>
          <c:showSerName val="0"/>
          <c:showPercent val="0"/>
          <c:showBubbleSize val="0"/>
        </c:dLbls>
        <c:gapWidth val="150"/>
        <c:axId val="191365120"/>
        <c:axId val="19136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391.4</c:v>
                </c:pt>
                <c:pt idx="1">
                  <c:v>382.65</c:v>
                </c:pt>
                <c:pt idx="2">
                  <c:v>385.06</c:v>
                </c:pt>
                <c:pt idx="3">
                  <c:v>373.09</c:v>
                </c:pt>
                <c:pt idx="4">
                  <c:v>364.71</c:v>
                </c:pt>
              </c:numCache>
            </c:numRef>
          </c:val>
          <c:smooth val="0"/>
        </c:ser>
        <c:dLbls>
          <c:showLegendKey val="0"/>
          <c:showVal val="0"/>
          <c:showCatName val="0"/>
          <c:showSerName val="0"/>
          <c:showPercent val="0"/>
          <c:showBubbleSize val="0"/>
        </c:dLbls>
        <c:marker val="1"/>
        <c:smooth val="0"/>
        <c:axId val="191365120"/>
        <c:axId val="191367040"/>
      </c:lineChart>
      <c:dateAx>
        <c:axId val="191365120"/>
        <c:scaling>
          <c:orientation val="minMax"/>
        </c:scaling>
        <c:delete val="1"/>
        <c:axPos val="b"/>
        <c:numFmt formatCode="ge" sourceLinked="1"/>
        <c:majorTickMark val="none"/>
        <c:minorTickMark val="none"/>
        <c:tickLblPos val="none"/>
        <c:crossAx val="191367040"/>
        <c:crosses val="autoZero"/>
        <c:auto val="1"/>
        <c:lblOffset val="100"/>
        <c:baseTimeUnit val="years"/>
      </c:dateAx>
      <c:valAx>
        <c:axId val="1913670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36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88.07</c:v>
                </c:pt>
                <c:pt idx="1">
                  <c:v>88.85</c:v>
                </c:pt>
                <c:pt idx="2">
                  <c:v>90.77</c:v>
                </c:pt>
                <c:pt idx="3">
                  <c:v>95.43</c:v>
                </c:pt>
                <c:pt idx="4">
                  <c:v>97.26</c:v>
                </c:pt>
              </c:numCache>
            </c:numRef>
          </c:val>
        </c:ser>
        <c:dLbls>
          <c:showLegendKey val="0"/>
          <c:showVal val="0"/>
          <c:showCatName val="0"/>
          <c:showSerName val="0"/>
          <c:showPercent val="0"/>
          <c:showBubbleSize val="0"/>
        </c:dLbls>
        <c:gapWidth val="150"/>
        <c:axId val="191397248"/>
        <c:axId val="19139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95.91</c:v>
                </c:pt>
                <c:pt idx="1">
                  <c:v>96.1</c:v>
                </c:pt>
                <c:pt idx="2">
                  <c:v>99.07</c:v>
                </c:pt>
                <c:pt idx="3">
                  <c:v>99.99</c:v>
                </c:pt>
                <c:pt idx="4">
                  <c:v>100.65</c:v>
                </c:pt>
              </c:numCache>
            </c:numRef>
          </c:val>
          <c:smooth val="0"/>
        </c:ser>
        <c:dLbls>
          <c:showLegendKey val="0"/>
          <c:showVal val="0"/>
          <c:showCatName val="0"/>
          <c:showSerName val="0"/>
          <c:showPercent val="0"/>
          <c:showBubbleSize val="0"/>
        </c:dLbls>
        <c:marker val="1"/>
        <c:smooth val="0"/>
        <c:axId val="191397248"/>
        <c:axId val="191399424"/>
      </c:lineChart>
      <c:dateAx>
        <c:axId val="191397248"/>
        <c:scaling>
          <c:orientation val="minMax"/>
        </c:scaling>
        <c:delete val="1"/>
        <c:axPos val="b"/>
        <c:numFmt formatCode="ge" sourceLinked="1"/>
        <c:majorTickMark val="none"/>
        <c:minorTickMark val="none"/>
        <c:tickLblPos val="none"/>
        <c:crossAx val="191399424"/>
        <c:crosses val="autoZero"/>
        <c:auto val="1"/>
        <c:lblOffset val="100"/>
        <c:baseTimeUnit val="years"/>
      </c:dateAx>
      <c:valAx>
        <c:axId val="19139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9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212.95</c:v>
                </c:pt>
                <c:pt idx="1">
                  <c:v>218.48</c:v>
                </c:pt>
                <c:pt idx="2">
                  <c:v>219.72</c:v>
                </c:pt>
                <c:pt idx="3">
                  <c:v>215.35</c:v>
                </c:pt>
                <c:pt idx="4">
                  <c:v>218</c:v>
                </c:pt>
              </c:numCache>
            </c:numRef>
          </c:val>
        </c:ser>
        <c:dLbls>
          <c:showLegendKey val="0"/>
          <c:showVal val="0"/>
          <c:showCatName val="0"/>
          <c:showSerName val="0"/>
          <c:showPercent val="0"/>
          <c:showBubbleSize val="0"/>
        </c:dLbls>
        <c:gapWidth val="150"/>
        <c:axId val="191634048"/>
        <c:axId val="19164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179.29</c:v>
                </c:pt>
                <c:pt idx="1">
                  <c:v>178.39</c:v>
                </c:pt>
                <c:pt idx="2">
                  <c:v>173.03</c:v>
                </c:pt>
                <c:pt idx="3">
                  <c:v>171.15</c:v>
                </c:pt>
                <c:pt idx="4">
                  <c:v>170.19</c:v>
                </c:pt>
              </c:numCache>
            </c:numRef>
          </c:val>
          <c:smooth val="0"/>
        </c:ser>
        <c:dLbls>
          <c:showLegendKey val="0"/>
          <c:showVal val="0"/>
          <c:showCatName val="0"/>
          <c:showSerName val="0"/>
          <c:showPercent val="0"/>
          <c:showBubbleSize val="0"/>
        </c:dLbls>
        <c:marker val="1"/>
        <c:smooth val="0"/>
        <c:axId val="191634048"/>
        <c:axId val="191640320"/>
      </c:lineChart>
      <c:dateAx>
        <c:axId val="191634048"/>
        <c:scaling>
          <c:orientation val="minMax"/>
        </c:scaling>
        <c:delete val="1"/>
        <c:axPos val="b"/>
        <c:numFmt formatCode="ge" sourceLinked="1"/>
        <c:majorTickMark val="none"/>
        <c:minorTickMark val="none"/>
        <c:tickLblPos val="none"/>
        <c:crossAx val="191640320"/>
        <c:crosses val="autoZero"/>
        <c:auto val="1"/>
        <c:lblOffset val="100"/>
        <c:baseTimeUnit val="years"/>
      </c:dateAx>
      <c:valAx>
        <c:axId val="19164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3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湯沢市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4" t="s">
        <v>116</v>
      </c>
      <c r="AE8" s="84"/>
      <c r="AF8" s="84"/>
      <c r="AG8" s="84"/>
      <c r="AH8" s="84"/>
      <c r="AI8" s="84"/>
      <c r="AJ8" s="84"/>
      <c r="AK8" s="5"/>
      <c r="AL8" s="71">
        <f>データ!$R$6</f>
        <v>47083</v>
      </c>
      <c r="AM8" s="71"/>
      <c r="AN8" s="71"/>
      <c r="AO8" s="71"/>
      <c r="AP8" s="71"/>
      <c r="AQ8" s="71"/>
      <c r="AR8" s="71"/>
      <c r="AS8" s="71"/>
      <c r="AT8" s="67">
        <f>データ!$S$6</f>
        <v>790.91</v>
      </c>
      <c r="AU8" s="68"/>
      <c r="AV8" s="68"/>
      <c r="AW8" s="68"/>
      <c r="AX8" s="68"/>
      <c r="AY8" s="68"/>
      <c r="AZ8" s="68"/>
      <c r="BA8" s="68"/>
      <c r="BB8" s="70">
        <f>データ!$T$6</f>
        <v>59.53</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60.94</v>
      </c>
      <c r="J10" s="68"/>
      <c r="K10" s="68"/>
      <c r="L10" s="68"/>
      <c r="M10" s="68"/>
      <c r="N10" s="68"/>
      <c r="O10" s="69"/>
      <c r="P10" s="70">
        <f>データ!$P$6</f>
        <v>68.97</v>
      </c>
      <c r="Q10" s="70"/>
      <c r="R10" s="70"/>
      <c r="S10" s="70"/>
      <c r="T10" s="70"/>
      <c r="U10" s="70"/>
      <c r="V10" s="70"/>
      <c r="W10" s="71">
        <f>データ!$Q$6</f>
        <v>4042</v>
      </c>
      <c r="X10" s="71"/>
      <c r="Y10" s="71"/>
      <c r="Z10" s="71"/>
      <c r="AA10" s="71"/>
      <c r="AB10" s="71"/>
      <c r="AC10" s="71"/>
      <c r="AD10" s="2"/>
      <c r="AE10" s="2"/>
      <c r="AF10" s="2"/>
      <c r="AG10" s="2"/>
      <c r="AH10" s="5"/>
      <c r="AI10" s="5"/>
      <c r="AJ10" s="5"/>
      <c r="AK10" s="5"/>
      <c r="AL10" s="71">
        <f>データ!$U$6</f>
        <v>32273</v>
      </c>
      <c r="AM10" s="71"/>
      <c r="AN10" s="71"/>
      <c r="AO10" s="71"/>
      <c r="AP10" s="71"/>
      <c r="AQ10" s="71"/>
      <c r="AR10" s="71"/>
      <c r="AS10" s="71"/>
      <c r="AT10" s="67">
        <f>データ!$V$6</f>
        <v>63.47</v>
      </c>
      <c r="AU10" s="68"/>
      <c r="AV10" s="68"/>
      <c r="AW10" s="68"/>
      <c r="AX10" s="68"/>
      <c r="AY10" s="68"/>
      <c r="AZ10" s="68"/>
      <c r="BA10" s="68"/>
      <c r="BB10" s="70">
        <f>データ!$W$6</f>
        <v>508.48</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118</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119</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117</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52078</v>
      </c>
      <c r="D6" s="34">
        <f t="shared" si="3"/>
        <v>46</v>
      </c>
      <c r="E6" s="34">
        <f t="shared" si="3"/>
        <v>1</v>
      </c>
      <c r="F6" s="34">
        <f t="shared" si="3"/>
        <v>0</v>
      </c>
      <c r="G6" s="34">
        <f t="shared" si="3"/>
        <v>1</v>
      </c>
      <c r="H6" s="34" t="str">
        <f t="shared" si="3"/>
        <v>秋田県　湯沢市</v>
      </c>
      <c r="I6" s="34" t="str">
        <f t="shared" si="3"/>
        <v>法適用</v>
      </c>
      <c r="J6" s="34" t="str">
        <f t="shared" si="3"/>
        <v>水道事業</v>
      </c>
      <c r="K6" s="34" t="str">
        <f t="shared" si="3"/>
        <v>末端給水事業</v>
      </c>
      <c r="L6" s="34" t="str">
        <f t="shared" si="3"/>
        <v>A5</v>
      </c>
      <c r="M6" s="34">
        <f t="shared" si="3"/>
        <v>0</v>
      </c>
      <c r="N6" s="35" t="str">
        <f t="shared" si="3"/>
        <v>-</v>
      </c>
      <c r="O6" s="35">
        <f t="shared" si="3"/>
        <v>60.94</v>
      </c>
      <c r="P6" s="35">
        <f t="shared" si="3"/>
        <v>68.97</v>
      </c>
      <c r="Q6" s="35">
        <f t="shared" si="3"/>
        <v>4042</v>
      </c>
      <c r="R6" s="35">
        <f t="shared" si="3"/>
        <v>47083</v>
      </c>
      <c r="S6" s="35">
        <f t="shared" si="3"/>
        <v>790.91</v>
      </c>
      <c r="T6" s="35">
        <f t="shared" si="3"/>
        <v>59.53</v>
      </c>
      <c r="U6" s="35">
        <f t="shared" si="3"/>
        <v>32273</v>
      </c>
      <c r="V6" s="35">
        <f t="shared" si="3"/>
        <v>63.47</v>
      </c>
      <c r="W6" s="35">
        <f t="shared" si="3"/>
        <v>508.48</v>
      </c>
      <c r="X6" s="36">
        <f>IF(X7="",NA(),X7)</f>
        <v>101.34</v>
      </c>
      <c r="Y6" s="36">
        <f t="shared" ref="Y6:AG6" si="4">IF(Y7="",NA(),Y7)</f>
        <v>102.28</v>
      </c>
      <c r="Z6" s="36">
        <f t="shared" si="4"/>
        <v>102.49</v>
      </c>
      <c r="AA6" s="36">
        <f t="shared" si="4"/>
        <v>107.28</v>
      </c>
      <c r="AB6" s="36">
        <f t="shared" si="4"/>
        <v>107.94</v>
      </c>
      <c r="AC6" s="36">
        <f t="shared" si="4"/>
        <v>106.41</v>
      </c>
      <c r="AD6" s="36">
        <f t="shared" si="4"/>
        <v>106.89</v>
      </c>
      <c r="AE6" s="36">
        <f t="shared" si="4"/>
        <v>109.04</v>
      </c>
      <c r="AF6" s="36">
        <f t="shared" si="4"/>
        <v>109.64</v>
      </c>
      <c r="AG6" s="36">
        <f t="shared" si="4"/>
        <v>110.95</v>
      </c>
      <c r="AH6" s="35" t="str">
        <f>IF(AH7="","",IF(AH7="-","【-】","【"&amp;SUBSTITUTE(TEXT(AH7,"#,##0.00"),"-","△")&amp;"】"))</f>
        <v>【114.35】</v>
      </c>
      <c r="AI6" s="35">
        <f>IF(AI7="",NA(),AI7)</f>
        <v>0</v>
      </c>
      <c r="AJ6" s="35">
        <f t="shared" ref="AJ6:AR6" si="5">IF(AJ7="",NA(),AJ7)</f>
        <v>0</v>
      </c>
      <c r="AK6" s="35">
        <f t="shared" si="5"/>
        <v>0</v>
      </c>
      <c r="AL6" s="35">
        <f t="shared" si="5"/>
        <v>0</v>
      </c>
      <c r="AM6" s="35">
        <f t="shared" si="5"/>
        <v>0</v>
      </c>
      <c r="AN6" s="36">
        <f t="shared" si="5"/>
        <v>6.33</v>
      </c>
      <c r="AO6" s="36">
        <f t="shared" si="5"/>
        <v>7.76</v>
      </c>
      <c r="AP6" s="36">
        <f t="shared" si="5"/>
        <v>3.77</v>
      </c>
      <c r="AQ6" s="36">
        <f t="shared" si="5"/>
        <v>3.62</v>
      </c>
      <c r="AR6" s="36">
        <f t="shared" si="5"/>
        <v>3.91</v>
      </c>
      <c r="AS6" s="35" t="str">
        <f>IF(AS7="","",IF(AS7="-","【-】","【"&amp;SUBSTITUTE(TEXT(AS7,"#,##0.00"),"-","△")&amp;"】"))</f>
        <v>【0.79】</v>
      </c>
      <c r="AT6" s="36">
        <f>IF(AT7="",NA(),AT7)</f>
        <v>1636.07</v>
      </c>
      <c r="AU6" s="36">
        <f t="shared" ref="AU6:BC6" si="6">IF(AU7="",NA(),AU7)</f>
        <v>1655.98</v>
      </c>
      <c r="AV6" s="36">
        <f t="shared" si="6"/>
        <v>205.19</v>
      </c>
      <c r="AW6" s="36">
        <f t="shared" si="6"/>
        <v>206.31</v>
      </c>
      <c r="AX6" s="36">
        <f t="shared" si="6"/>
        <v>229.96</v>
      </c>
      <c r="AY6" s="36">
        <f t="shared" si="6"/>
        <v>852.01</v>
      </c>
      <c r="AZ6" s="36">
        <f t="shared" si="6"/>
        <v>909.68</v>
      </c>
      <c r="BA6" s="36">
        <f t="shared" si="6"/>
        <v>382.09</v>
      </c>
      <c r="BB6" s="36">
        <f t="shared" si="6"/>
        <v>371.31</v>
      </c>
      <c r="BC6" s="36">
        <f t="shared" si="6"/>
        <v>377.63</v>
      </c>
      <c r="BD6" s="35" t="str">
        <f>IF(BD7="","",IF(BD7="-","【-】","【"&amp;SUBSTITUTE(TEXT(BD7,"#,##0.00"),"-","△")&amp;"】"))</f>
        <v>【262.87】</v>
      </c>
      <c r="BE6" s="36">
        <f>IF(BE7="",NA(),BE7)</f>
        <v>784.2</v>
      </c>
      <c r="BF6" s="36">
        <f t="shared" ref="BF6:BN6" si="7">IF(BF7="",NA(),BF7)</f>
        <v>749.45</v>
      </c>
      <c r="BG6" s="36">
        <f t="shared" si="7"/>
        <v>698.24</v>
      </c>
      <c r="BH6" s="36">
        <f t="shared" si="7"/>
        <v>668.09</v>
      </c>
      <c r="BI6" s="36">
        <f t="shared" si="7"/>
        <v>616.32000000000005</v>
      </c>
      <c r="BJ6" s="36">
        <f t="shared" si="7"/>
        <v>391.4</v>
      </c>
      <c r="BK6" s="36">
        <f t="shared" si="7"/>
        <v>382.65</v>
      </c>
      <c r="BL6" s="36">
        <f t="shared" si="7"/>
        <v>385.06</v>
      </c>
      <c r="BM6" s="36">
        <f t="shared" si="7"/>
        <v>373.09</v>
      </c>
      <c r="BN6" s="36">
        <f t="shared" si="7"/>
        <v>364.71</v>
      </c>
      <c r="BO6" s="35" t="str">
        <f>IF(BO7="","",IF(BO7="-","【-】","【"&amp;SUBSTITUTE(TEXT(BO7,"#,##0.00"),"-","△")&amp;"】"))</f>
        <v>【270.87】</v>
      </c>
      <c r="BP6" s="36">
        <f>IF(BP7="",NA(),BP7)</f>
        <v>88.07</v>
      </c>
      <c r="BQ6" s="36">
        <f t="shared" ref="BQ6:BY6" si="8">IF(BQ7="",NA(),BQ7)</f>
        <v>88.85</v>
      </c>
      <c r="BR6" s="36">
        <f t="shared" si="8"/>
        <v>90.77</v>
      </c>
      <c r="BS6" s="36">
        <f t="shared" si="8"/>
        <v>95.43</v>
      </c>
      <c r="BT6" s="36">
        <f t="shared" si="8"/>
        <v>97.26</v>
      </c>
      <c r="BU6" s="36">
        <f t="shared" si="8"/>
        <v>95.91</v>
      </c>
      <c r="BV6" s="36">
        <f t="shared" si="8"/>
        <v>96.1</v>
      </c>
      <c r="BW6" s="36">
        <f t="shared" si="8"/>
        <v>99.07</v>
      </c>
      <c r="BX6" s="36">
        <f t="shared" si="8"/>
        <v>99.99</v>
      </c>
      <c r="BY6" s="36">
        <f t="shared" si="8"/>
        <v>100.65</v>
      </c>
      <c r="BZ6" s="35" t="str">
        <f>IF(BZ7="","",IF(BZ7="-","【-】","【"&amp;SUBSTITUTE(TEXT(BZ7,"#,##0.00"),"-","△")&amp;"】"))</f>
        <v>【105.59】</v>
      </c>
      <c r="CA6" s="36">
        <f>IF(CA7="",NA(),CA7)</f>
        <v>212.95</v>
      </c>
      <c r="CB6" s="36">
        <f t="shared" ref="CB6:CJ6" si="9">IF(CB7="",NA(),CB7)</f>
        <v>218.48</v>
      </c>
      <c r="CC6" s="36">
        <f t="shared" si="9"/>
        <v>219.72</v>
      </c>
      <c r="CD6" s="36">
        <f t="shared" si="9"/>
        <v>215.35</v>
      </c>
      <c r="CE6" s="36">
        <f t="shared" si="9"/>
        <v>218</v>
      </c>
      <c r="CF6" s="36">
        <f t="shared" si="9"/>
        <v>179.29</v>
      </c>
      <c r="CG6" s="36">
        <f t="shared" si="9"/>
        <v>178.39</v>
      </c>
      <c r="CH6" s="36">
        <f t="shared" si="9"/>
        <v>173.03</v>
      </c>
      <c r="CI6" s="36">
        <f t="shared" si="9"/>
        <v>171.15</v>
      </c>
      <c r="CJ6" s="36">
        <f t="shared" si="9"/>
        <v>170.19</v>
      </c>
      <c r="CK6" s="35" t="str">
        <f>IF(CK7="","",IF(CK7="-","【-】","【"&amp;SUBSTITUTE(TEXT(CK7,"#,##0.00"),"-","△")&amp;"】"))</f>
        <v>【163.27】</v>
      </c>
      <c r="CL6" s="36">
        <f>IF(CL7="",NA(),CL7)</f>
        <v>73.06</v>
      </c>
      <c r="CM6" s="36">
        <f t="shared" ref="CM6:CU6" si="10">IF(CM7="",NA(),CM7)</f>
        <v>68.98</v>
      </c>
      <c r="CN6" s="36">
        <f t="shared" si="10"/>
        <v>50.61</v>
      </c>
      <c r="CO6" s="36">
        <f t="shared" si="10"/>
        <v>46.32</v>
      </c>
      <c r="CP6" s="36">
        <f t="shared" si="10"/>
        <v>46.56</v>
      </c>
      <c r="CQ6" s="36">
        <f t="shared" si="10"/>
        <v>59.09</v>
      </c>
      <c r="CR6" s="36">
        <f t="shared" si="10"/>
        <v>59.23</v>
      </c>
      <c r="CS6" s="36">
        <f t="shared" si="10"/>
        <v>58.58</v>
      </c>
      <c r="CT6" s="36">
        <f t="shared" si="10"/>
        <v>58.53</v>
      </c>
      <c r="CU6" s="36">
        <f t="shared" si="10"/>
        <v>59.01</v>
      </c>
      <c r="CV6" s="35" t="str">
        <f>IF(CV7="","",IF(CV7="-","【-】","【"&amp;SUBSTITUTE(TEXT(CV7,"#,##0.00"),"-","△")&amp;"】"))</f>
        <v>【59.94】</v>
      </c>
      <c r="CW6" s="36">
        <f>IF(CW7="",NA(),CW7)</f>
        <v>75.150000000000006</v>
      </c>
      <c r="CX6" s="36">
        <f t="shared" ref="CX6:DF6" si="11">IF(CX7="",NA(),CX7)</f>
        <v>77.02</v>
      </c>
      <c r="CY6" s="36">
        <f t="shared" si="11"/>
        <v>81.33</v>
      </c>
      <c r="CZ6" s="36">
        <f t="shared" si="11"/>
        <v>85.31</v>
      </c>
      <c r="DA6" s="36">
        <f t="shared" si="11"/>
        <v>83.56</v>
      </c>
      <c r="DB6" s="36">
        <f t="shared" si="11"/>
        <v>85.4</v>
      </c>
      <c r="DC6" s="36">
        <f t="shared" si="11"/>
        <v>85.53</v>
      </c>
      <c r="DD6" s="36">
        <f t="shared" si="11"/>
        <v>85.23</v>
      </c>
      <c r="DE6" s="36">
        <f t="shared" si="11"/>
        <v>85.26</v>
      </c>
      <c r="DF6" s="36">
        <f t="shared" si="11"/>
        <v>85.37</v>
      </c>
      <c r="DG6" s="35" t="str">
        <f>IF(DG7="","",IF(DG7="-","【-】","【"&amp;SUBSTITUTE(TEXT(DG7,"#,##0.00"),"-","△")&amp;"】"))</f>
        <v>【90.22】</v>
      </c>
      <c r="DH6" s="36">
        <f>IF(DH7="",NA(),DH7)</f>
        <v>30.95</v>
      </c>
      <c r="DI6" s="36">
        <f t="shared" ref="DI6:DQ6" si="12">IF(DI7="",NA(),DI7)</f>
        <v>32.22</v>
      </c>
      <c r="DJ6" s="36">
        <f t="shared" si="12"/>
        <v>36.71</v>
      </c>
      <c r="DK6" s="36">
        <f t="shared" si="12"/>
        <v>38.700000000000003</v>
      </c>
      <c r="DL6" s="36">
        <f t="shared" si="12"/>
        <v>40.81</v>
      </c>
      <c r="DM6" s="36">
        <f t="shared" si="12"/>
        <v>36.36</v>
      </c>
      <c r="DN6" s="36">
        <f t="shared" si="12"/>
        <v>37.340000000000003</v>
      </c>
      <c r="DO6" s="36">
        <f t="shared" si="12"/>
        <v>44.31</v>
      </c>
      <c r="DP6" s="36">
        <f t="shared" si="12"/>
        <v>45.75</v>
      </c>
      <c r="DQ6" s="36">
        <f t="shared" si="12"/>
        <v>46.9</v>
      </c>
      <c r="DR6" s="35" t="str">
        <f>IF(DR7="","",IF(DR7="-","【-】","【"&amp;SUBSTITUTE(TEXT(DR7,"#,##0.00"),"-","△")&amp;"】"))</f>
        <v>【47.91】</v>
      </c>
      <c r="DS6" s="36">
        <f>IF(DS7="",NA(),DS7)</f>
        <v>2.93</v>
      </c>
      <c r="DT6" s="36">
        <f t="shared" ref="DT6:EB6" si="13">IF(DT7="",NA(),DT7)</f>
        <v>3.01</v>
      </c>
      <c r="DU6" s="36">
        <f t="shared" si="13"/>
        <v>2.75</v>
      </c>
      <c r="DV6" s="36">
        <f t="shared" si="13"/>
        <v>5.0199999999999996</v>
      </c>
      <c r="DW6" s="36">
        <f t="shared" si="13"/>
        <v>5.87</v>
      </c>
      <c r="DX6" s="36">
        <f t="shared" si="13"/>
        <v>7.8</v>
      </c>
      <c r="DY6" s="36">
        <f t="shared" si="13"/>
        <v>8.39</v>
      </c>
      <c r="DZ6" s="36">
        <f t="shared" si="13"/>
        <v>10.09</v>
      </c>
      <c r="EA6" s="36">
        <f t="shared" si="13"/>
        <v>10.54</v>
      </c>
      <c r="EB6" s="36">
        <f t="shared" si="13"/>
        <v>12.03</v>
      </c>
      <c r="EC6" s="35" t="str">
        <f>IF(EC7="","",IF(EC7="-","【-】","【"&amp;SUBSTITUTE(TEXT(EC7,"#,##0.00"),"-","△")&amp;"】"))</f>
        <v>【15.00】</v>
      </c>
      <c r="ED6" s="36">
        <f>IF(ED7="",NA(),ED7)</f>
        <v>1.0900000000000001</v>
      </c>
      <c r="EE6" s="36">
        <f t="shared" ref="EE6:EM6" si="14">IF(EE7="",NA(),EE7)</f>
        <v>1.27</v>
      </c>
      <c r="EF6" s="36">
        <f t="shared" si="14"/>
        <v>0.94</v>
      </c>
      <c r="EG6" s="36">
        <f t="shared" si="14"/>
        <v>0.61</v>
      </c>
      <c r="EH6" s="36">
        <f t="shared" si="14"/>
        <v>0.22</v>
      </c>
      <c r="EI6" s="36">
        <f t="shared" si="14"/>
        <v>0.81</v>
      </c>
      <c r="EJ6" s="36">
        <f t="shared" si="14"/>
        <v>0.59</v>
      </c>
      <c r="EK6" s="36">
        <f t="shared" si="14"/>
        <v>0.6</v>
      </c>
      <c r="EL6" s="36">
        <f t="shared" si="14"/>
        <v>0.56000000000000005</v>
      </c>
      <c r="EM6" s="36">
        <f t="shared" si="14"/>
        <v>0.61</v>
      </c>
      <c r="EN6" s="35" t="str">
        <f>IF(EN7="","",IF(EN7="-","【-】","【"&amp;SUBSTITUTE(TEXT(EN7,"#,##0.00"),"-","△")&amp;"】"))</f>
        <v>【0.76】</v>
      </c>
    </row>
    <row r="7" spans="1:144" s="37" customFormat="1" x14ac:dyDescent="0.15">
      <c r="A7" s="29"/>
      <c r="B7" s="38">
        <v>2016</v>
      </c>
      <c r="C7" s="38">
        <v>52078</v>
      </c>
      <c r="D7" s="38">
        <v>46</v>
      </c>
      <c r="E7" s="38">
        <v>1</v>
      </c>
      <c r="F7" s="38">
        <v>0</v>
      </c>
      <c r="G7" s="38">
        <v>1</v>
      </c>
      <c r="H7" s="38" t="s">
        <v>105</v>
      </c>
      <c r="I7" s="38" t="s">
        <v>106</v>
      </c>
      <c r="J7" s="38" t="s">
        <v>107</v>
      </c>
      <c r="K7" s="38" t="s">
        <v>108</v>
      </c>
      <c r="L7" s="38" t="s">
        <v>109</v>
      </c>
      <c r="M7" s="38"/>
      <c r="N7" s="39" t="s">
        <v>110</v>
      </c>
      <c r="O7" s="39">
        <v>60.94</v>
      </c>
      <c r="P7" s="39">
        <v>68.97</v>
      </c>
      <c r="Q7" s="39">
        <v>4042</v>
      </c>
      <c r="R7" s="39">
        <v>47083</v>
      </c>
      <c r="S7" s="39">
        <v>790.91</v>
      </c>
      <c r="T7" s="39">
        <v>59.53</v>
      </c>
      <c r="U7" s="39">
        <v>32273</v>
      </c>
      <c r="V7" s="39">
        <v>63.47</v>
      </c>
      <c r="W7" s="39">
        <v>508.48</v>
      </c>
      <c r="X7" s="39">
        <v>101.34</v>
      </c>
      <c r="Y7" s="39">
        <v>102.28</v>
      </c>
      <c r="Z7" s="39">
        <v>102.49</v>
      </c>
      <c r="AA7" s="39">
        <v>107.28</v>
      </c>
      <c r="AB7" s="39">
        <v>107.94</v>
      </c>
      <c r="AC7" s="39">
        <v>106.41</v>
      </c>
      <c r="AD7" s="39">
        <v>106.89</v>
      </c>
      <c r="AE7" s="39">
        <v>109.04</v>
      </c>
      <c r="AF7" s="39">
        <v>109.64</v>
      </c>
      <c r="AG7" s="39">
        <v>110.95</v>
      </c>
      <c r="AH7" s="39">
        <v>114.35</v>
      </c>
      <c r="AI7" s="39">
        <v>0</v>
      </c>
      <c r="AJ7" s="39">
        <v>0</v>
      </c>
      <c r="AK7" s="39">
        <v>0</v>
      </c>
      <c r="AL7" s="39">
        <v>0</v>
      </c>
      <c r="AM7" s="39">
        <v>0</v>
      </c>
      <c r="AN7" s="39">
        <v>6.33</v>
      </c>
      <c r="AO7" s="39">
        <v>7.76</v>
      </c>
      <c r="AP7" s="39">
        <v>3.77</v>
      </c>
      <c r="AQ7" s="39">
        <v>3.62</v>
      </c>
      <c r="AR7" s="39">
        <v>3.91</v>
      </c>
      <c r="AS7" s="39">
        <v>0.79</v>
      </c>
      <c r="AT7" s="39">
        <v>1636.07</v>
      </c>
      <c r="AU7" s="39">
        <v>1655.98</v>
      </c>
      <c r="AV7" s="39">
        <v>205.19</v>
      </c>
      <c r="AW7" s="39">
        <v>206.31</v>
      </c>
      <c r="AX7" s="39">
        <v>229.96</v>
      </c>
      <c r="AY7" s="39">
        <v>852.01</v>
      </c>
      <c r="AZ7" s="39">
        <v>909.68</v>
      </c>
      <c r="BA7" s="39">
        <v>382.09</v>
      </c>
      <c r="BB7" s="39">
        <v>371.31</v>
      </c>
      <c r="BC7" s="39">
        <v>377.63</v>
      </c>
      <c r="BD7" s="39">
        <v>262.87</v>
      </c>
      <c r="BE7" s="39">
        <v>784.2</v>
      </c>
      <c r="BF7" s="39">
        <v>749.45</v>
      </c>
      <c r="BG7" s="39">
        <v>698.24</v>
      </c>
      <c r="BH7" s="39">
        <v>668.09</v>
      </c>
      <c r="BI7" s="39">
        <v>616.32000000000005</v>
      </c>
      <c r="BJ7" s="39">
        <v>391.4</v>
      </c>
      <c r="BK7" s="39">
        <v>382.65</v>
      </c>
      <c r="BL7" s="39">
        <v>385.06</v>
      </c>
      <c r="BM7" s="39">
        <v>373.09</v>
      </c>
      <c r="BN7" s="39">
        <v>364.71</v>
      </c>
      <c r="BO7" s="39">
        <v>270.87</v>
      </c>
      <c r="BP7" s="39">
        <v>88.07</v>
      </c>
      <c r="BQ7" s="39">
        <v>88.85</v>
      </c>
      <c r="BR7" s="39">
        <v>90.77</v>
      </c>
      <c r="BS7" s="39">
        <v>95.43</v>
      </c>
      <c r="BT7" s="39">
        <v>97.26</v>
      </c>
      <c r="BU7" s="39">
        <v>95.91</v>
      </c>
      <c r="BV7" s="39">
        <v>96.1</v>
      </c>
      <c r="BW7" s="39">
        <v>99.07</v>
      </c>
      <c r="BX7" s="39">
        <v>99.99</v>
      </c>
      <c r="BY7" s="39">
        <v>100.65</v>
      </c>
      <c r="BZ7" s="39">
        <v>105.59</v>
      </c>
      <c r="CA7" s="39">
        <v>212.95</v>
      </c>
      <c r="CB7" s="39">
        <v>218.48</v>
      </c>
      <c r="CC7" s="39">
        <v>219.72</v>
      </c>
      <c r="CD7" s="39">
        <v>215.35</v>
      </c>
      <c r="CE7" s="39">
        <v>218</v>
      </c>
      <c r="CF7" s="39">
        <v>179.29</v>
      </c>
      <c r="CG7" s="39">
        <v>178.39</v>
      </c>
      <c r="CH7" s="39">
        <v>173.03</v>
      </c>
      <c r="CI7" s="39">
        <v>171.15</v>
      </c>
      <c r="CJ7" s="39">
        <v>170.19</v>
      </c>
      <c r="CK7" s="39">
        <v>163.27000000000001</v>
      </c>
      <c r="CL7" s="39">
        <v>73.06</v>
      </c>
      <c r="CM7" s="39">
        <v>68.98</v>
      </c>
      <c r="CN7" s="39">
        <v>50.61</v>
      </c>
      <c r="CO7" s="39">
        <v>46.32</v>
      </c>
      <c r="CP7" s="39">
        <v>46.56</v>
      </c>
      <c r="CQ7" s="39">
        <v>59.09</v>
      </c>
      <c r="CR7" s="39">
        <v>59.23</v>
      </c>
      <c r="CS7" s="39">
        <v>58.58</v>
      </c>
      <c r="CT7" s="39">
        <v>58.53</v>
      </c>
      <c r="CU7" s="39">
        <v>59.01</v>
      </c>
      <c r="CV7" s="39">
        <v>59.94</v>
      </c>
      <c r="CW7" s="39">
        <v>75.150000000000006</v>
      </c>
      <c r="CX7" s="39">
        <v>77.02</v>
      </c>
      <c r="CY7" s="39">
        <v>81.33</v>
      </c>
      <c r="CZ7" s="39">
        <v>85.31</v>
      </c>
      <c r="DA7" s="39">
        <v>83.56</v>
      </c>
      <c r="DB7" s="39">
        <v>85.4</v>
      </c>
      <c r="DC7" s="39">
        <v>85.53</v>
      </c>
      <c r="DD7" s="39">
        <v>85.23</v>
      </c>
      <c r="DE7" s="39">
        <v>85.26</v>
      </c>
      <c r="DF7" s="39">
        <v>85.37</v>
      </c>
      <c r="DG7" s="39">
        <v>90.22</v>
      </c>
      <c r="DH7" s="39">
        <v>30.95</v>
      </c>
      <c r="DI7" s="39">
        <v>32.22</v>
      </c>
      <c r="DJ7" s="39">
        <v>36.71</v>
      </c>
      <c r="DK7" s="39">
        <v>38.700000000000003</v>
      </c>
      <c r="DL7" s="39">
        <v>40.81</v>
      </c>
      <c r="DM7" s="39">
        <v>36.36</v>
      </c>
      <c r="DN7" s="39">
        <v>37.340000000000003</v>
      </c>
      <c r="DO7" s="39">
        <v>44.31</v>
      </c>
      <c r="DP7" s="39">
        <v>45.75</v>
      </c>
      <c r="DQ7" s="39">
        <v>46.9</v>
      </c>
      <c r="DR7" s="39">
        <v>47.91</v>
      </c>
      <c r="DS7" s="39">
        <v>2.93</v>
      </c>
      <c r="DT7" s="39">
        <v>3.01</v>
      </c>
      <c r="DU7" s="39">
        <v>2.75</v>
      </c>
      <c r="DV7" s="39">
        <v>5.0199999999999996</v>
      </c>
      <c r="DW7" s="39">
        <v>5.87</v>
      </c>
      <c r="DX7" s="39">
        <v>7.8</v>
      </c>
      <c r="DY7" s="39">
        <v>8.39</v>
      </c>
      <c r="DZ7" s="39">
        <v>10.09</v>
      </c>
      <c r="EA7" s="39">
        <v>10.54</v>
      </c>
      <c r="EB7" s="39">
        <v>12.03</v>
      </c>
      <c r="EC7" s="39">
        <v>15</v>
      </c>
      <c r="ED7" s="39">
        <v>1.0900000000000001</v>
      </c>
      <c r="EE7" s="39">
        <v>1.27</v>
      </c>
      <c r="EF7" s="39">
        <v>0.94</v>
      </c>
      <c r="EG7" s="39">
        <v>0.61</v>
      </c>
      <c r="EH7" s="39">
        <v>0.22</v>
      </c>
      <c r="EI7" s="39">
        <v>0.81</v>
      </c>
      <c r="EJ7" s="39">
        <v>0.59</v>
      </c>
      <c r="EK7" s="39">
        <v>0.6</v>
      </c>
      <c r="EL7" s="39">
        <v>0.56000000000000005</v>
      </c>
      <c r="EM7" s="39">
        <v>0.61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2018-01-31T02:47:30Z</cp:lastPrinted>
  <dcterms:created xsi:type="dcterms:W3CDTF">2017-12-25T01:22:07Z</dcterms:created>
  <dcterms:modified xsi:type="dcterms:W3CDTF">2018-02-22T00:11:41Z</dcterms:modified>
  <cp:category/>
</cp:coreProperties>
</file>