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W8" i="4"/>
  <c r="P8" i="4"/>
  <c r="I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<sst xmlns="http://schemas.openxmlformats.org/spreadsheetml/2006/main" count="232" uniqueCount="120">
  <si>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</si>
  <si>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</si>
  <si>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</si>
  <si>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</si>
  <si>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</si>
  <si>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</si>
  <si>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</si>
  <si>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</si>
  <si>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</si>
  <si>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</si>
  <si>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</si>
  <si>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</si>
  <si>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</si>
  <si>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</si>
  <si>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</si>
  <si>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</si>
  <si>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</si>
  <si>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</si>
  <si>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</si>
  <si>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</si>
  <si>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</si>
  <si>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</si>
  <si>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</si>
  <si>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</si>
  <si>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</si>
  <si>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</si>
  <si>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</si>
  <si>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</si>
  <si>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</si>
  <si>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</si>
  <si>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</si>
  <si>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</si>
  <si>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</si>
  <si>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</si>
  <si>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</si>
  <si>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</si>
  <si>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</si>
  <si>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</si>
  <si>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</si>
  <si>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</si>
  <si>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</si>
  <si>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</si>
  <si>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</si>
  <si>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</si>
  <si>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</si>
  <si>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</si>
  <si>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</si>
  <si>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</si>
  <si>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</si>
  <si>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</si>
  <si>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</si>
  <si>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</si>
  <si>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</si>
  <si>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</si>
  <si>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</si>
  <si>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</si>
  <si>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</si>
  <si>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</si>
  <si>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</si>
  <si>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</si>
  <si>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</si>
  <si>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</si>
  <si>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</si>
  <si>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</si>
  <si>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</si>
  <si>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</si>
  <si>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</si>
  <si>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</si>
  <si>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</si>
  <si>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</si>
  <si>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</si>
  <si>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</si>
  <si>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</si>
  <si>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</si>
  <si>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</si>
  <si>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</si>
  <si>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</si>
  <si>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</si>
  <si>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</si>
  <si>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</si>
  <si>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</si>
  <si>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</si>
  <si>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</si>
  <si>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</si>
  <si>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</si>
  <si>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</si>
  <si>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</si>
  <si>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</si>
  <si>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</si>
  <si>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</si>
  <si>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</si>
  <si>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</si>
  <si>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</si>
  <si>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</si>
  <si>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</si>
  <si>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</si>
  <si>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</si>
  <si>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</si>
  <si>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</si>
  <si>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</si>
  <si>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</si>
  <si>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</si>
  <si>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</si>
  <si>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</si>
  <si>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</si>
  <si>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羽後町</t>
  </si>
  <si>
    <t>法適用</t>
  </si>
  <si>
    <t>水道事業</t>
  </si>
  <si>
    <t>末端給水事業</t>
  </si>
  <si>
    <t>A7</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</si>
  <si>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</si>
  <si>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</si>
  <si>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</si>
  <si>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</si>
  <si>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</si>
  <si>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</si>
  <si>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</si>
  <si>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上記1.2.に示す通り経営上非常に厳しい難問が山積している状況であり、現行のままの経営で持続可能とは到底考えられない。試算ではH35前後からは単年度収支が赤字に転落し、そして数年後には最も避けたい運転資金（現金預金）の不足という危機的状況が危惧される。
　抜本的な対応策とは言えないが、赤字転落の前に料金改定を行って当面の危機を避けたうえで、効果的な経費削減策を模索しなければならない。今後も安全安心な給水事業を継続していくために、事業自体の広域化や業務部門（検針～料金徴収）の民営化など革新的な方策についても現在慎重に検討中である。</t>
    <rPh sb="1" eb="3">
      <t>ジョウキ</t>
    </rPh>
    <rPh sb="8" eb="9">
      <t>シメ</t>
    </rPh>
    <rPh sb="10" eb="11">
      <t>トオ</t>
    </rPh>
    <rPh sb="12" eb="14">
      <t>ケイエイ</t>
    </rPh>
    <rPh sb="14" eb="15">
      <t>ジョウ</t>
    </rPh>
    <rPh sb="15" eb="17">
      <t>ヒジョウ</t>
    </rPh>
    <rPh sb="18" eb="19">
      <t>キビ</t>
    </rPh>
    <rPh sb="21" eb="23">
      <t>ナンモン</t>
    </rPh>
    <rPh sb="24" eb="26">
      <t>サンセキ</t>
    </rPh>
    <rPh sb="30" eb="32">
      <t>ジョウキョウ</t>
    </rPh>
    <rPh sb="36" eb="38">
      <t>ゲンコウ</t>
    </rPh>
    <rPh sb="42" eb="44">
      <t>ケイエイ</t>
    </rPh>
    <rPh sb="45" eb="47">
      <t>ジゾク</t>
    </rPh>
    <rPh sb="47" eb="49">
      <t>カノウ</t>
    </rPh>
    <rPh sb="51" eb="53">
      <t>トウテイ</t>
    </rPh>
    <rPh sb="53" eb="54">
      <t>カンガ</t>
    </rPh>
    <rPh sb="67" eb="69">
      <t>ゼンゴ</t>
    </rPh>
    <rPh sb="72" eb="75">
      <t>タンネンド</t>
    </rPh>
    <rPh sb="75" eb="77">
      <t>シュウシ</t>
    </rPh>
    <rPh sb="78" eb="80">
      <t>アカジ</t>
    </rPh>
    <rPh sb="81" eb="83">
      <t>テンラク</t>
    </rPh>
    <rPh sb="88" eb="91">
      <t>スウネンゴ</t>
    </rPh>
    <rPh sb="93" eb="94">
      <t>モット</t>
    </rPh>
    <rPh sb="95" eb="96">
      <t>サ</t>
    </rPh>
    <rPh sb="99" eb="101">
      <t>ウンテン</t>
    </rPh>
    <rPh sb="101" eb="103">
      <t>シキン</t>
    </rPh>
    <rPh sb="104" eb="106">
      <t>ゲンキン</t>
    </rPh>
    <rPh sb="106" eb="108">
      <t>ヨキン</t>
    </rPh>
    <rPh sb="110" eb="112">
      <t>フソク</t>
    </rPh>
    <rPh sb="115" eb="118">
      <t>キキテキ</t>
    </rPh>
    <rPh sb="118" eb="120">
      <t>ジョウキョウ</t>
    </rPh>
    <rPh sb="121" eb="123">
      <t>キグ</t>
    </rPh>
    <rPh sb="129" eb="132">
      <t>バッポンテキ</t>
    </rPh>
    <rPh sb="133" eb="135">
      <t>タイオウ</t>
    </rPh>
    <rPh sb="135" eb="136">
      <t>サク</t>
    </rPh>
    <rPh sb="138" eb="139">
      <t>イ</t>
    </rPh>
    <rPh sb="144" eb="146">
      <t>アカジ</t>
    </rPh>
    <rPh sb="146" eb="148">
      <t>テンラク</t>
    </rPh>
    <rPh sb="149" eb="150">
      <t>マエ</t>
    </rPh>
    <rPh sb="172" eb="175">
      <t>コウカテキ</t>
    </rPh>
    <rPh sb="176" eb="178">
      <t>ケイヒ</t>
    </rPh>
    <rPh sb="178" eb="181">
      <t>サクゲンサク</t>
    </rPh>
    <rPh sb="182" eb="184">
      <t>モサク</t>
    </rPh>
    <rPh sb="194" eb="196">
      <t>コンゴ</t>
    </rPh>
    <rPh sb="197" eb="199">
      <t>アンゼン</t>
    </rPh>
    <rPh sb="199" eb="201">
      <t>アンシン</t>
    </rPh>
    <rPh sb="202" eb="204">
      <t>キュウスイ</t>
    </rPh>
    <rPh sb="204" eb="206">
      <t>ジギョウ</t>
    </rPh>
    <rPh sb="207" eb="209">
      <t>ケイゾク</t>
    </rPh>
    <rPh sb="217" eb="219">
      <t>ジギョウ</t>
    </rPh>
    <rPh sb="219" eb="221">
      <t>ジタイ</t>
    </rPh>
    <rPh sb="222" eb="225">
      <t>コウイキカ</t>
    </rPh>
    <rPh sb="226" eb="228">
      <t>ギョウム</t>
    </rPh>
    <rPh sb="228" eb="230">
      <t>ブモン</t>
    </rPh>
    <rPh sb="231" eb="233">
      <t>ケンシン</t>
    </rPh>
    <rPh sb="234" eb="236">
      <t>リョウキン</t>
    </rPh>
    <rPh sb="236" eb="238">
      <t>チョウシュウ</t>
    </rPh>
    <rPh sb="240" eb="243">
      <t>ミンエイカ</t>
    </rPh>
    <rPh sb="245" eb="248">
      <t>カクシンテキ</t>
    </rPh>
    <rPh sb="249" eb="251">
      <t>ホウサク</t>
    </rPh>
    <rPh sb="256" eb="258">
      <t>ゲンザイ</t>
    </rPh>
    <rPh sb="258" eb="260">
      <t>シンチョウ</t>
    </rPh>
    <rPh sb="261" eb="264">
      <t>ケントウチュウ</t>
    </rPh>
    <phoneticPr fontId="4"/>
  </si>
  <si>
    <t>　経営については①～④のグラフより経営収支が黒字で、債務残高も平均より低いことなどからも現在は健全であるといえる。
　今後の経営状況については、H28オープンの道の駅やH30稼働の誘致企業による工場などによる水道使用量の増大を期待するところではあるが、それ以上に給水人口の減少に伴う給水収益の減少により年々悪化していくことが推測される。
　更に、数年後には老朽管や施設等の改修・更新を予定していたが、その財源の借入利息と減価償却費が経営を圧迫すること、同時期に計画していた料金の値上げを行うことについて利用者の理解が得られるかなどの問題が多く、更新内容とスケジュールのの見直しの必要に迫られている。
　また、事業費の１／４（26.4％）を占める給与費についても、現在は必要最低限の職員数であり、規定によりある程度の経験年数も必要とされることから極端な削減は期待できない状況である。
　なお、⑧有収率については平均より15%ほど下がっているが、H29から漏水箇所の調査・修繕を行い、年度内には率を８割まで回復させる予定であり、これにより⑥給水原価もさらに下がると予想される。</t>
    <rPh sb="1" eb="3">
      <t>ケイエイ</t>
    </rPh>
    <rPh sb="17" eb="19">
      <t>ケイエイ</t>
    </rPh>
    <rPh sb="19" eb="21">
      <t>シュウシ</t>
    </rPh>
    <rPh sb="22" eb="24">
      <t>クロジ</t>
    </rPh>
    <rPh sb="26" eb="28">
      <t>サイム</t>
    </rPh>
    <rPh sb="28" eb="30">
      <t>ザンダカ</t>
    </rPh>
    <rPh sb="31" eb="33">
      <t>ヘイキン</t>
    </rPh>
    <rPh sb="35" eb="36">
      <t>ヒク</t>
    </rPh>
    <rPh sb="44" eb="46">
      <t>ゲンザイ</t>
    </rPh>
    <rPh sb="47" eb="49">
      <t>ケンゼン</t>
    </rPh>
    <rPh sb="80" eb="81">
      <t>ミチ</t>
    </rPh>
    <rPh sb="82" eb="83">
      <t>エキ</t>
    </rPh>
    <rPh sb="87" eb="89">
      <t>カドウ</t>
    </rPh>
    <rPh sb="90" eb="92">
      <t>ユウチ</t>
    </rPh>
    <rPh sb="92" eb="94">
      <t>キギョウ</t>
    </rPh>
    <rPh sb="97" eb="99">
      <t>コウジョウ</t>
    </rPh>
    <rPh sb="104" eb="106">
      <t>スイドウ</t>
    </rPh>
    <rPh sb="110" eb="111">
      <t>ゾウ</t>
    </rPh>
    <rPh sb="111" eb="112">
      <t>ダイ</t>
    </rPh>
    <rPh sb="113" eb="115">
      <t>キタイ</t>
    </rPh>
    <rPh sb="128" eb="130">
      <t>イジョウ</t>
    </rPh>
    <rPh sb="151" eb="153">
      <t>ネンネン</t>
    </rPh>
    <rPh sb="153" eb="155">
      <t>アッカ</t>
    </rPh>
    <rPh sb="162" eb="164">
      <t>スイソク</t>
    </rPh>
    <rPh sb="170" eb="171">
      <t>サラ</t>
    </rPh>
    <rPh sb="173" eb="174">
      <t>スウ</t>
    </rPh>
    <rPh sb="174" eb="175">
      <t>ネン</t>
    </rPh>
    <rPh sb="178" eb="180">
      <t>ロウキュウ</t>
    </rPh>
    <rPh sb="180" eb="181">
      <t>カン</t>
    </rPh>
    <rPh sb="182" eb="184">
      <t>シセツ</t>
    </rPh>
    <rPh sb="184" eb="185">
      <t>トウ</t>
    </rPh>
    <rPh sb="186" eb="188">
      <t>カイシュウ</t>
    </rPh>
    <rPh sb="189" eb="191">
      <t>コウシン</t>
    </rPh>
    <rPh sb="192" eb="194">
      <t>ヨテイ</t>
    </rPh>
    <rPh sb="202" eb="204">
      <t>ザイゲン</t>
    </rPh>
    <rPh sb="205" eb="207">
      <t>カリイレ</t>
    </rPh>
    <rPh sb="207" eb="209">
      <t>リソク</t>
    </rPh>
    <rPh sb="210" eb="212">
      <t>ゲンカ</t>
    </rPh>
    <rPh sb="212" eb="214">
      <t>ショウキャク</t>
    </rPh>
    <rPh sb="214" eb="215">
      <t>ヒ</t>
    </rPh>
    <rPh sb="216" eb="218">
      <t>ケイエイ</t>
    </rPh>
    <rPh sb="219" eb="221">
      <t>アッパク</t>
    </rPh>
    <rPh sb="226" eb="229">
      <t>ドウジキ</t>
    </rPh>
    <rPh sb="230" eb="232">
      <t>ケイカク</t>
    </rPh>
    <rPh sb="236" eb="238">
      <t>リョウキン</t>
    </rPh>
    <rPh sb="239" eb="241">
      <t>ネア</t>
    </rPh>
    <rPh sb="243" eb="244">
      <t>オコナ</t>
    </rPh>
    <rPh sb="251" eb="254">
      <t>リヨウシャ</t>
    </rPh>
    <rPh sb="255" eb="257">
      <t>リカイ</t>
    </rPh>
    <rPh sb="258" eb="259">
      <t>エ</t>
    </rPh>
    <rPh sb="266" eb="268">
      <t>モンダイ</t>
    </rPh>
    <rPh sb="269" eb="270">
      <t>オオ</t>
    </rPh>
    <rPh sb="272" eb="274">
      <t>コウシン</t>
    </rPh>
    <rPh sb="274" eb="276">
      <t>ナイヨウ</t>
    </rPh>
    <rPh sb="285" eb="287">
      <t>ミナオ</t>
    </rPh>
    <rPh sb="289" eb="291">
      <t>ヒツヨウ</t>
    </rPh>
    <rPh sb="292" eb="293">
      <t>セマ</t>
    </rPh>
    <rPh sb="304" eb="307">
      <t>ジギョウヒ</t>
    </rPh>
    <rPh sb="319" eb="320">
      <t>シ</t>
    </rPh>
    <rPh sb="322" eb="324">
      <t>キュウヨ</t>
    </rPh>
    <rPh sb="324" eb="325">
      <t>ヒ</t>
    </rPh>
    <rPh sb="331" eb="333">
      <t>ゲンザイ</t>
    </rPh>
    <rPh sb="334" eb="336">
      <t>ヒツヨウ</t>
    </rPh>
    <rPh sb="336" eb="339">
      <t>サイテイゲン</t>
    </rPh>
    <rPh sb="340" eb="343">
      <t>ショクインスウ</t>
    </rPh>
    <rPh sb="347" eb="349">
      <t>キテイ</t>
    </rPh>
    <rPh sb="354" eb="356">
      <t>テイド</t>
    </rPh>
    <rPh sb="357" eb="359">
      <t>ケイケン</t>
    </rPh>
    <rPh sb="359" eb="361">
      <t>ネンスウ</t>
    </rPh>
    <rPh sb="362" eb="364">
      <t>ヒツヨウ</t>
    </rPh>
    <rPh sb="372" eb="374">
      <t>キョクタン</t>
    </rPh>
    <rPh sb="375" eb="377">
      <t>サクゲン</t>
    </rPh>
    <rPh sb="378" eb="380">
      <t>キタイ</t>
    </rPh>
    <rPh sb="384" eb="386">
      <t>ジョウキョウ</t>
    </rPh>
    <rPh sb="468" eb="470">
      <t>キュウスイ</t>
    </rPh>
    <rPh sb="476" eb="477">
      <t>サ</t>
    </rPh>
    <rPh sb="480" eb="482">
      <t>ヨソウ</t>
    </rPh>
    <phoneticPr fontId="4"/>
  </si>
  <si>
    <t xml:space="preserve">　老朽化は①②のとおり、ほぼ右肩上がりに進んでいるため、H32に基幹の配水管更新、H34に大谷地浄水場の全面更新、養蚕取水場からの導水管の一部管路変更などを計画していたが、今後の人口減少による収益低下は抑えるすべがないため、施設を更新から修繕に変更したり、ある程度の収益が見込めるうちに更新を前倒しする可能性はある。
　なお、③管路更新率については毎年下水道工事に合わせて行うよう計画しているものが多く、下水道工事の進捗状況に因るところが大きく工事量が一定していない。
</t>
    <rPh sb="1" eb="4">
      <t>ロウキュウカ</t>
    </rPh>
    <rPh sb="14" eb="16">
      <t>ミギカタ</t>
    </rPh>
    <rPh sb="16" eb="17">
      <t>ア</t>
    </rPh>
    <rPh sb="32" eb="34">
      <t>キカン</t>
    </rPh>
    <rPh sb="35" eb="38">
      <t>ハイスイカン</t>
    </rPh>
    <rPh sb="38" eb="40">
      <t>コウシン</t>
    </rPh>
    <rPh sb="45" eb="48">
      <t>オオヤチ</t>
    </rPh>
    <rPh sb="48" eb="51">
      <t>ジョウスイジョウ</t>
    </rPh>
    <rPh sb="52" eb="54">
      <t>ゼンメン</t>
    </rPh>
    <rPh sb="54" eb="56">
      <t>コウシン</t>
    </rPh>
    <rPh sb="86" eb="88">
      <t>コンゴ</t>
    </rPh>
    <rPh sb="89" eb="91">
      <t>ジンコウ</t>
    </rPh>
    <rPh sb="91" eb="93">
      <t>ゲンショウ</t>
    </rPh>
    <rPh sb="96" eb="98">
      <t>シュウエキ</t>
    </rPh>
    <rPh sb="112" eb="114">
      <t>シセツ</t>
    </rPh>
    <rPh sb="115" eb="117">
      <t>コウシン</t>
    </rPh>
    <rPh sb="119" eb="121">
      <t>シュウゼン</t>
    </rPh>
    <rPh sb="122" eb="124">
      <t>ヘンコウ</t>
    </rPh>
    <rPh sb="143" eb="145">
      <t>コウシン</t>
    </rPh>
    <rPh sb="164" eb="166">
      <t>カンロ</t>
    </rPh>
    <rPh sb="166" eb="168">
      <t>コウシン</t>
    </rPh>
    <rPh sb="168" eb="169">
      <t>リツ</t>
    </rPh>
    <rPh sb="174" eb="176">
      <t>マイトシ</t>
    </rPh>
    <rPh sb="176" eb="178">
      <t>ゲスイ</t>
    </rPh>
    <rPh sb="178" eb="179">
      <t>ドウ</t>
    </rPh>
    <rPh sb="179" eb="181">
      <t>コウジ</t>
    </rPh>
    <rPh sb="182" eb="183">
      <t>ア</t>
    </rPh>
    <rPh sb="186" eb="187">
      <t>オコナ</t>
    </rPh>
    <rPh sb="190" eb="192">
      <t>ケイカク</t>
    </rPh>
    <rPh sb="199" eb="200">
      <t>オオ</t>
    </rPh>
    <rPh sb="202" eb="205">
      <t>ゲスイドウ</t>
    </rPh>
    <rPh sb="205" eb="207">
      <t>コウジ</t>
    </rPh>
    <rPh sb="208" eb="210">
      <t>シンチョク</t>
    </rPh>
    <rPh sb="210" eb="212">
      <t>ジョウキョウ</t>
    </rPh>
    <rPh sb="213" eb="214">
      <t>ヨ</t>
    </rPh>
    <rPh sb="219" eb="220">
      <t>オオ</t>
    </rPh>
    <rPh sb="222" eb="224">
      <t>コウジ</t>
    </rPh>
    <rPh sb="224" eb="225">
      <t>リョウ</t>
    </rPh>
    <rPh sb="226" eb="228">
      <t>イッテイ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</si>
</sst>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
                  <c:v>0</c:v>
                </c:pt>
                <c:pt idx="1">
                  <c:v>2.39</c:v>
                </c:pt>
                <c:pt idx="2" formatCode="#,##0.00;&quot;△&quot;#,##0.00">
                  <c:v>0</c:v>
                </c:pt>
                <c:pt idx="3">
                  <c:v>1.1499999999999999</c:v>
                </c:pt>
                <c:pt idx="4">
                  <c:v>0.04</c:v>
                </c:pt>
              </c:numCache>
            </c:numRef>
          </c:val>
        </c:ser>
        <c:dLbls>
          <c:showLegendKey val="0"/>
          <c:showVal val="0"/>
          <c:showCatName val="0"/>
          <c:showSerName val="0"/>
          <c:showPercent val="0"/>
          <c:showBubbleSize val="0"/>
        </c:dLbls>
        <c:gapWidth val="150"/>
        <c:axId val="184506240"/>
        <c:axId val="18451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c:v>
                </c:pt>
                <c:pt idx="1">
                  <c:v>0.71</c:v>
                </c:pt>
                <c:pt idx="2">
                  <c:v>0.68</c:v>
                </c:pt>
                <c:pt idx="3">
                  <c:v>1.65</c:v>
                </c:pt>
                <c:pt idx="4">
                  <c:v>0.47</c:v>
                </c:pt>
              </c:numCache>
            </c:numRef>
          </c:val>
          <c:smooth val="0"/>
        </c:ser>
        <c:dLbls>
          <c:showLegendKey val="0"/>
          <c:showVal val="0"/>
          <c:showCatName val="0"/>
          <c:showSerName val="0"/>
          <c:showPercent val="0"/>
          <c:showBubbleSize val="0"/>
        </c:dLbls>
        <c:marker val="1"/>
        <c:smooth val="0"/>
        <c:axId val="184506240"/>
        <c:axId val="184516608"/>
      </c:lineChart>
      <c:dateAx>
        <c:axId val="184506240"/>
        <c:scaling>
          <c:orientation val="minMax"/>
        </c:scaling>
        <c:delete val="1"/>
        <c:axPos val="b"/>
        <c:numFmt formatCode="ge" sourceLinked="1"/>
        <c:majorTickMark val="none"/>
        <c:minorTickMark val="none"/>
        <c:tickLblPos val="none"/>
        <c:crossAx val="184516608"/>
        <c:crosses val="autoZero"/>
        <c:auto val="1"/>
        <c:lblOffset val="100"/>
        <c:baseTimeUnit val="years"/>
      </c:dateAx>
      <c:valAx>
        <c:axId val="18451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0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63.57</c:v>
                </c:pt>
                <c:pt idx="1">
                  <c:v>64.790000000000006</c:v>
                </c:pt>
                <c:pt idx="2">
                  <c:v>64.930000000000007</c:v>
                </c:pt>
                <c:pt idx="3">
                  <c:v>66.02</c:v>
                </c:pt>
                <c:pt idx="4">
                  <c:v>69.260000000000005</c:v>
                </c:pt>
              </c:numCache>
            </c:numRef>
          </c:val>
        </c:ser>
        <c:dLbls>
          <c:showLegendKey val="0"/>
          <c:showVal val="0"/>
          <c:showCatName val="0"/>
          <c:showSerName val="0"/>
          <c:showPercent val="0"/>
          <c:showBubbleSize val="0"/>
        </c:dLbls>
        <c:gapWidth val="150"/>
        <c:axId val="184768768"/>
        <c:axId val="18479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54.51</c:v>
                </c:pt>
                <c:pt idx="1">
                  <c:v>54.47</c:v>
                </c:pt>
                <c:pt idx="2">
                  <c:v>53.61</c:v>
                </c:pt>
                <c:pt idx="3">
                  <c:v>53.52</c:v>
                </c:pt>
                <c:pt idx="4">
                  <c:v>54.24</c:v>
                </c:pt>
              </c:numCache>
            </c:numRef>
          </c:val>
          <c:smooth val="0"/>
        </c:ser>
        <c:dLbls>
          <c:showLegendKey val="0"/>
          <c:showVal val="0"/>
          <c:showCatName val="0"/>
          <c:showSerName val="0"/>
          <c:showPercent val="0"/>
          <c:showBubbleSize val="0"/>
        </c:dLbls>
        <c:marker val="1"/>
        <c:smooth val="0"/>
        <c:axId val="184768768"/>
        <c:axId val="184795520"/>
      </c:lineChart>
      <c:dateAx>
        <c:axId val="184768768"/>
        <c:scaling>
          <c:orientation val="minMax"/>
        </c:scaling>
        <c:delete val="1"/>
        <c:axPos val="b"/>
        <c:numFmt formatCode="ge" sourceLinked="1"/>
        <c:majorTickMark val="none"/>
        <c:minorTickMark val="none"/>
        <c:tickLblPos val="none"/>
        <c:crossAx val="184795520"/>
        <c:crosses val="autoZero"/>
        <c:auto val="1"/>
        <c:lblOffset val="100"/>
        <c:baseTimeUnit val="years"/>
      </c:dateAx>
      <c:valAx>
        <c:axId val="18479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7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73.11</c:v>
                </c:pt>
                <c:pt idx="1">
                  <c:v>68.16</c:v>
                </c:pt>
                <c:pt idx="2">
                  <c:v>69.13</c:v>
                </c:pt>
                <c:pt idx="3">
                  <c:v>67.209999999999994</c:v>
                </c:pt>
                <c:pt idx="4">
                  <c:v>64.14</c:v>
                </c:pt>
              </c:numCache>
            </c:numRef>
          </c:val>
        </c:ser>
        <c:dLbls>
          <c:showLegendKey val="0"/>
          <c:showVal val="0"/>
          <c:showCatName val="0"/>
          <c:showSerName val="0"/>
          <c:showPercent val="0"/>
          <c:showBubbleSize val="0"/>
        </c:dLbls>
        <c:gapWidth val="150"/>
        <c:axId val="184895360"/>
        <c:axId val="18490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81.790000000000006</c:v>
                </c:pt>
                <c:pt idx="1">
                  <c:v>81.459999999999994</c:v>
                </c:pt>
                <c:pt idx="2">
                  <c:v>81.31</c:v>
                </c:pt>
                <c:pt idx="3">
                  <c:v>81.459999999999994</c:v>
                </c:pt>
                <c:pt idx="4">
                  <c:v>81.680000000000007</c:v>
                </c:pt>
              </c:numCache>
            </c:numRef>
          </c:val>
          <c:smooth val="0"/>
        </c:ser>
        <c:dLbls>
          <c:showLegendKey val="0"/>
          <c:showVal val="0"/>
          <c:showCatName val="0"/>
          <c:showSerName val="0"/>
          <c:showPercent val="0"/>
          <c:showBubbleSize val="0"/>
        </c:dLbls>
        <c:marker val="1"/>
        <c:smooth val="0"/>
        <c:axId val="184895360"/>
        <c:axId val="184901632"/>
      </c:lineChart>
      <c:dateAx>
        <c:axId val="184895360"/>
        <c:scaling>
          <c:orientation val="minMax"/>
        </c:scaling>
        <c:delete val="1"/>
        <c:axPos val="b"/>
        <c:numFmt formatCode="ge" sourceLinked="1"/>
        <c:majorTickMark val="none"/>
        <c:minorTickMark val="none"/>
        <c:tickLblPos val="none"/>
        <c:crossAx val="184901632"/>
        <c:crosses val="autoZero"/>
        <c:auto val="1"/>
        <c:lblOffset val="100"/>
        <c:baseTimeUnit val="years"/>
      </c:dateAx>
      <c:valAx>
        <c:axId val="18490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89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120.7</c:v>
                </c:pt>
                <c:pt idx="1">
                  <c:v>104.74</c:v>
                </c:pt>
                <c:pt idx="2">
                  <c:v>106.45</c:v>
                </c:pt>
                <c:pt idx="3">
                  <c:v>117.33</c:v>
                </c:pt>
                <c:pt idx="4">
                  <c:v>115.62</c:v>
                </c:pt>
              </c:numCache>
            </c:numRef>
          </c:val>
        </c:ser>
        <c:dLbls>
          <c:showLegendKey val="0"/>
          <c:showVal val="0"/>
          <c:showCatName val="0"/>
          <c:showSerName val="0"/>
          <c:showPercent val="0"/>
          <c:showBubbleSize val="0"/>
        </c:dLbls>
        <c:gapWidth val="150"/>
        <c:axId val="184546816"/>
        <c:axId val="18454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108.33</c:v>
                </c:pt>
                <c:pt idx="1">
                  <c:v>107.95</c:v>
                </c:pt>
                <c:pt idx="2">
                  <c:v>109.49</c:v>
                </c:pt>
                <c:pt idx="3">
                  <c:v>111.06</c:v>
                </c:pt>
                <c:pt idx="4">
                  <c:v>111.34</c:v>
                </c:pt>
              </c:numCache>
            </c:numRef>
          </c:val>
          <c:smooth val="0"/>
        </c:ser>
        <c:dLbls>
          <c:showLegendKey val="0"/>
          <c:showVal val="0"/>
          <c:showCatName val="0"/>
          <c:showSerName val="0"/>
          <c:showPercent val="0"/>
          <c:showBubbleSize val="0"/>
        </c:dLbls>
        <c:marker val="1"/>
        <c:smooth val="0"/>
        <c:axId val="184546816"/>
        <c:axId val="184548736"/>
      </c:lineChart>
      <c:dateAx>
        <c:axId val="184546816"/>
        <c:scaling>
          <c:orientation val="minMax"/>
        </c:scaling>
        <c:delete val="1"/>
        <c:axPos val="b"/>
        <c:numFmt formatCode="ge" sourceLinked="1"/>
        <c:majorTickMark val="none"/>
        <c:minorTickMark val="none"/>
        <c:tickLblPos val="none"/>
        <c:crossAx val="184548736"/>
        <c:crosses val="autoZero"/>
        <c:auto val="1"/>
        <c:lblOffset val="100"/>
        <c:baseTimeUnit val="years"/>
      </c:dateAx>
      <c:valAx>
        <c:axId val="1845487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54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48.82</c:v>
                </c:pt>
                <c:pt idx="1">
                  <c:v>47.92</c:v>
                </c:pt>
                <c:pt idx="2">
                  <c:v>48.92</c:v>
                </c:pt>
                <c:pt idx="3">
                  <c:v>49.26</c:v>
                </c:pt>
                <c:pt idx="4">
                  <c:v>50.89</c:v>
                </c:pt>
              </c:numCache>
            </c:numRef>
          </c:val>
        </c:ser>
        <c:dLbls>
          <c:showLegendKey val="0"/>
          <c:showVal val="0"/>
          <c:showCatName val="0"/>
          <c:showSerName val="0"/>
          <c:showPercent val="0"/>
          <c:showBubbleSize val="0"/>
        </c:dLbls>
        <c:gapWidth val="150"/>
        <c:axId val="184386688"/>
        <c:axId val="18438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37.799999999999997</c:v>
                </c:pt>
                <c:pt idx="1">
                  <c:v>38.520000000000003</c:v>
                </c:pt>
                <c:pt idx="2">
                  <c:v>46.67</c:v>
                </c:pt>
                <c:pt idx="3">
                  <c:v>47.7</c:v>
                </c:pt>
                <c:pt idx="4">
                  <c:v>48.14</c:v>
                </c:pt>
              </c:numCache>
            </c:numRef>
          </c:val>
          <c:smooth val="0"/>
        </c:ser>
        <c:dLbls>
          <c:showLegendKey val="0"/>
          <c:showVal val="0"/>
          <c:showCatName val="0"/>
          <c:showSerName val="0"/>
          <c:showPercent val="0"/>
          <c:showBubbleSize val="0"/>
        </c:dLbls>
        <c:marker val="1"/>
        <c:smooth val="0"/>
        <c:axId val="184386688"/>
        <c:axId val="184388608"/>
      </c:lineChart>
      <c:dateAx>
        <c:axId val="184386688"/>
        <c:scaling>
          <c:orientation val="minMax"/>
        </c:scaling>
        <c:delete val="1"/>
        <c:axPos val="b"/>
        <c:numFmt formatCode="ge" sourceLinked="1"/>
        <c:majorTickMark val="none"/>
        <c:minorTickMark val="none"/>
        <c:tickLblPos val="none"/>
        <c:crossAx val="184388608"/>
        <c:crosses val="autoZero"/>
        <c:auto val="1"/>
        <c:lblOffset val="100"/>
        <c:baseTimeUnit val="years"/>
      </c:dateAx>
      <c:valAx>
        <c:axId val="18438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3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824576"/>
        <c:axId val="18482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8.2200000000000006</c:v>
                </c:pt>
                <c:pt idx="1">
                  <c:v>9.43</c:v>
                </c:pt>
                <c:pt idx="2">
                  <c:v>10.029999999999999</c:v>
                </c:pt>
                <c:pt idx="3">
                  <c:v>7.26</c:v>
                </c:pt>
                <c:pt idx="4">
                  <c:v>11.13</c:v>
                </c:pt>
              </c:numCache>
            </c:numRef>
          </c:val>
          <c:smooth val="0"/>
        </c:ser>
        <c:dLbls>
          <c:showLegendKey val="0"/>
          <c:showVal val="0"/>
          <c:showCatName val="0"/>
          <c:showSerName val="0"/>
          <c:showPercent val="0"/>
          <c:showBubbleSize val="0"/>
        </c:dLbls>
        <c:marker val="1"/>
        <c:smooth val="0"/>
        <c:axId val="184824576"/>
        <c:axId val="184826496"/>
      </c:lineChart>
      <c:dateAx>
        <c:axId val="184824576"/>
        <c:scaling>
          <c:orientation val="minMax"/>
        </c:scaling>
        <c:delete val="1"/>
        <c:axPos val="b"/>
        <c:numFmt formatCode="ge" sourceLinked="1"/>
        <c:majorTickMark val="none"/>
        <c:minorTickMark val="none"/>
        <c:tickLblPos val="none"/>
        <c:crossAx val="184826496"/>
        <c:crosses val="autoZero"/>
        <c:auto val="1"/>
        <c:lblOffset val="100"/>
        <c:baseTimeUnit val="years"/>
      </c:dateAx>
      <c:valAx>
        <c:axId val="18482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82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871936"/>
        <c:axId val="18455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15.69</c:v>
                </c:pt>
                <c:pt idx="1">
                  <c:v>13.47</c:v>
                </c:pt>
                <c:pt idx="2">
                  <c:v>9.49</c:v>
                </c:pt>
                <c:pt idx="3">
                  <c:v>9.35</c:v>
                </c:pt>
                <c:pt idx="4">
                  <c:v>10.130000000000001</c:v>
                </c:pt>
              </c:numCache>
            </c:numRef>
          </c:val>
          <c:smooth val="0"/>
        </c:ser>
        <c:dLbls>
          <c:showLegendKey val="0"/>
          <c:showVal val="0"/>
          <c:showCatName val="0"/>
          <c:showSerName val="0"/>
          <c:showPercent val="0"/>
          <c:showBubbleSize val="0"/>
        </c:dLbls>
        <c:marker val="1"/>
        <c:smooth val="0"/>
        <c:axId val="184871936"/>
        <c:axId val="184554240"/>
      </c:lineChart>
      <c:dateAx>
        <c:axId val="184871936"/>
        <c:scaling>
          <c:orientation val="minMax"/>
        </c:scaling>
        <c:delete val="1"/>
        <c:axPos val="b"/>
        <c:numFmt formatCode="ge" sourceLinked="1"/>
        <c:majorTickMark val="none"/>
        <c:minorTickMark val="none"/>
        <c:tickLblPos val="none"/>
        <c:crossAx val="184554240"/>
        <c:crosses val="autoZero"/>
        <c:auto val="1"/>
        <c:lblOffset val="100"/>
        <c:baseTimeUnit val="years"/>
      </c:dateAx>
      <c:valAx>
        <c:axId val="1845542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8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12284</c:v>
                </c:pt>
                <c:pt idx="1">
                  <c:v>14461.17</c:v>
                </c:pt>
                <c:pt idx="2">
                  <c:v>1042.56</c:v>
                </c:pt>
                <c:pt idx="3">
                  <c:v>642.38</c:v>
                </c:pt>
                <c:pt idx="4">
                  <c:v>624.54</c:v>
                </c:pt>
              </c:numCache>
            </c:numRef>
          </c:val>
        </c:ser>
        <c:dLbls>
          <c:showLegendKey val="0"/>
          <c:showVal val="0"/>
          <c:showCatName val="0"/>
          <c:showSerName val="0"/>
          <c:showPercent val="0"/>
          <c:showBubbleSize val="0"/>
        </c:dLbls>
        <c:gapWidth val="150"/>
        <c:axId val="184580352"/>
        <c:axId val="18458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1159.4100000000001</c:v>
                </c:pt>
                <c:pt idx="1">
                  <c:v>1081.23</c:v>
                </c:pt>
                <c:pt idx="2">
                  <c:v>406.37</c:v>
                </c:pt>
                <c:pt idx="3">
                  <c:v>398.29</c:v>
                </c:pt>
                <c:pt idx="4">
                  <c:v>388.67</c:v>
                </c:pt>
              </c:numCache>
            </c:numRef>
          </c:val>
          <c:smooth val="0"/>
        </c:ser>
        <c:dLbls>
          <c:showLegendKey val="0"/>
          <c:showVal val="0"/>
          <c:showCatName val="0"/>
          <c:showSerName val="0"/>
          <c:showPercent val="0"/>
          <c:showBubbleSize val="0"/>
        </c:dLbls>
        <c:marker val="1"/>
        <c:smooth val="0"/>
        <c:axId val="184580352"/>
        <c:axId val="184582528"/>
      </c:lineChart>
      <c:dateAx>
        <c:axId val="184580352"/>
        <c:scaling>
          <c:orientation val="minMax"/>
        </c:scaling>
        <c:delete val="1"/>
        <c:axPos val="b"/>
        <c:numFmt formatCode="ge" sourceLinked="1"/>
        <c:majorTickMark val="none"/>
        <c:minorTickMark val="none"/>
        <c:tickLblPos val="none"/>
        <c:crossAx val="184582528"/>
        <c:crosses val="autoZero"/>
        <c:auto val="1"/>
        <c:lblOffset val="100"/>
        <c:baseTimeUnit val="years"/>
      </c:dateAx>
      <c:valAx>
        <c:axId val="1845825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58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191.06</c:v>
                </c:pt>
                <c:pt idx="1">
                  <c:v>191.3</c:v>
                </c:pt>
                <c:pt idx="2">
                  <c:v>180.23</c:v>
                </c:pt>
                <c:pt idx="3">
                  <c:v>172.86</c:v>
                </c:pt>
                <c:pt idx="4">
                  <c:v>164.82</c:v>
                </c:pt>
              </c:numCache>
            </c:numRef>
          </c:val>
        </c:ser>
        <c:dLbls>
          <c:showLegendKey val="0"/>
          <c:showVal val="0"/>
          <c:showCatName val="0"/>
          <c:showSerName val="0"/>
          <c:showPercent val="0"/>
          <c:showBubbleSize val="0"/>
        </c:dLbls>
        <c:gapWidth val="150"/>
        <c:axId val="184608640"/>
        <c:axId val="18462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458</c:v>
                </c:pt>
                <c:pt idx="1">
                  <c:v>443.13</c:v>
                </c:pt>
                <c:pt idx="2">
                  <c:v>442.54</c:v>
                </c:pt>
                <c:pt idx="3">
                  <c:v>431</c:v>
                </c:pt>
                <c:pt idx="4">
                  <c:v>422.5</c:v>
                </c:pt>
              </c:numCache>
            </c:numRef>
          </c:val>
          <c:smooth val="0"/>
        </c:ser>
        <c:dLbls>
          <c:showLegendKey val="0"/>
          <c:showVal val="0"/>
          <c:showCatName val="0"/>
          <c:showSerName val="0"/>
          <c:showPercent val="0"/>
          <c:showBubbleSize val="0"/>
        </c:dLbls>
        <c:marker val="1"/>
        <c:smooth val="0"/>
        <c:axId val="184608640"/>
        <c:axId val="184623104"/>
      </c:lineChart>
      <c:dateAx>
        <c:axId val="184608640"/>
        <c:scaling>
          <c:orientation val="minMax"/>
        </c:scaling>
        <c:delete val="1"/>
        <c:axPos val="b"/>
        <c:numFmt formatCode="ge" sourceLinked="1"/>
        <c:majorTickMark val="none"/>
        <c:minorTickMark val="none"/>
        <c:tickLblPos val="none"/>
        <c:crossAx val="184623104"/>
        <c:crosses val="autoZero"/>
        <c:auto val="1"/>
        <c:lblOffset val="100"/>
        <c:baseTimeUnit val="years"/>
      </c:dateAx>
      <c:valAx>
        <c:axId val="1846231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60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117.95</c:v>
                </c:pt>
                <c:pt idx="1">
                  <c:v>96.83</c:v>
                </c:pt>
                <c:pt idx="2">
                  <c:v>103.65</c:v>
                </c:pt>
                <c:pt idx="3">
                  <c:v>115.4</c:v>
                </c:pt>
                <c:pt idx="4">
                  <c:v>114.68</c:v>
                </c:pt>
              </c:numCache>
            </c:numRef>
          </c:val>
        </c:ser>
        <c:dLbls>
          <c:showLegendKey val="0"/>
          <c:showVal val="0"/>
          <c:showCatName val="0"/>
          <c:showSerName val="0"/>
          <c:showPercent val="0"/>
          <c:showBubbleSize val="0"/>
        </c:dLbls>
        <c:gapWidth val="150"/>
        <c:axId val="184630656"/>
        <c:axId val="18464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96.27</c:v>
                </c:pt>
                <c:pt idx="1">
                  <c:v>95.4</c:v>
                </c:pt>
                <c:pt idx="2">
                  <c:v>98.6</c:v>
                </c:pt>
                <c:pt idx="3">
                  <c:v>100.82</c:v>
                </c:pt>
                <c:pt idx="4">
                  <c:v>101.64</c:v>
                </c:pt>
              </c:numCache>
            </c:numRef>
          </c:val>
          <c:smooth val="0"/>
        </c:ser>
        <c:dLbls>
          <c:showLegendKey val="0"/>
          <c:showVal val="0"/>
          <c:showCatName val="0"/>
          <c:showSerName val="0"/>
          <c:showPercent val="0"/>
          <c:showBubbleSize val="0"/>
        </c:dLbls>
        <c:marker val="1"/>
        <c:smooth val="0"/>
        <c:axId val="184630656"/>
        <c:axId val="184649216"/>
      </c:lineChart>
      <c:dateAx>
        <c:axId val="184630656"/>
        <c:scaling>
          <c:orientation val="minMax"/>
        </c:scaling>
        <c:delete val="1"/>
        <c:axPos val="b"/>
        <c:numFmt formatCode="ge" sourceLinked="1"/>
        <c:majorTickMark val="none"/>
        <c:minorTickMark val="none"/>
        <c:tickLblPos val="none"/>
        <c:crossAx val="184649216"/>
        <c:crosses val="autoZero"/>
        <c:auto val="1"/>
        <c:lblOffset val="100"/>
        <c:baseTimeUnit val="years"/>
      </c:dateAx>
      <c:valAx>
        <c:axId val="18464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6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181.34</c:v>
                </c:pt>
                <c:pt idx="1">
                  <c:v>223.38</c:v>
                </c:pt>
                <c:pt idx="2">
                  <c:v>209.14</c:v>
                </c:pt>
                <c:pt idx="3">
                  <c:v>188.31</c:v>
                </c:pt>
                <c:pt idx="4">
                  <c:v>188.98</c:v>
                </c:pt>
              </c:numCache>
            </c:numRef>
          </c:val>
        </c:ser>
        <c:dLbls>
          <c:showLegendKey val="0"/>
          <c:showVal val="0"/>
          <c:showCatName val="0"/>
          <c:showSerName val="0"/>
          <c:showPercent val="0"/>
          <c:showBubbleSize val="0"/>
        </c:dLbls>
        <c:gapWidth val="150"/>
        <c:axId val="184752768"/>
        <c:axId val="18475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186.94</c:v>
                </c:pt>
                <c:pt idx="1">
                  <c:v>186.15</c:v>
                </c:pt>
                <c:pt idx="2">
                  <c:v>181.67</c:v>
                </c:pt>
                <c:pt idx="3">
                  <c:v>179.55</c:v>
                </c:pt>
                <c:pt idx="4">
                  <c:v>179.16</c:v>
                </c:pt>
              </c:numCache>
            </c:numRef>
          </c:val>
          <c:smooth val="0"/>
        </c:ser>
        <c:dLbls>
          <c:showLegendKey val="0"/>
          <c:showVal val="0"/>
          <c:showCatName val="0"/>
          <c:showSerName val="0"/>
          <c:showPercent val="0"/>
          <c:showBubbleSize val="0"/>
        </c:dLbls>
        <c:marker val="1"/>
        <c:smooth val="0"/>
        <c:axId val="184752768"/>
        <c:axId val="184754944"/>
      </c:lineChart>
      <c:dateAx>
        <c:axId val="184752768"/>
        <c:scaling>
          <c:orientation val="minMax"/>
        </c:scaling>
        <c:delete val="1"/>
        <c:axPos val="b"/>
        <c:numFmt formatCode="ge" sourceLinked="1"/>
        <c:majorTickMark val="none"/>
        <c:minorTickMark val="none"/>
        <c:tickLblPos val="none"/>
        <c:crossAx val="184754944"/>
        <c:crosses val="autoZero"/>
        <c:auto val="1"/>
        <c:lblOffset val="100"/>
        <c:baseTimeUnit val="years"/>
      </c:dateAx>
      <c:valAx>
        <c:axId val="18475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75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羽後町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A7</v>
      </c>
      <c r="X8" s="59"/>
      <c r="Y8" s="59"/>
      <c r="Z8" s="59"/>
      <c r="AA8" s="59"/>
      <c r="AB8" s="59"/>
      <c r="AC8" s="59"/>
      <c r="AD8" s="60" t="s">
        <v>116</v>
      </c>
      <c r="AE8" s="60"/>
      <c r="AF8" s="60"/>
      <c r="AG8" s="60"/>
      <c r="AH8" s="60"/>
      <c r="AI8" s="60"/>
      <c r="AJ8" s="60"/>
      <c r="AK8" s="5"/>
      <c r="AL8" s="61">
        <f>データ!$R$6</f>
        <v>15692</v>
      </c>
      <c r="AM8" s="61"/>
      <c r="AN8" s="61"/>
      <c r="AO8" s="61"/>
      <c r="AP8" s="61"/>
      <c r="AQ8" s="61"/>
      <c r="AR8" s="61"/>
      <c r="AS8" s="61"/>
      <c r="AT8" s="51">
        <f>データ!$S$6</f>
        <v>230.78</v>
      </c>
      <c r="AU8" s="52"/>
      <c r="AV8" s="52"/>
      <c r="AW8" s="52"/>
      <c r="AX8" s="52"/>
      <c r="AY8" s="52"/>
      <c r="AZ8" s="52"/>
      <c r="BA8" s="52"/>
      <c r="BB8" s="53">
        <f>データ!$T$6</f>
        <v>68</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79.88</v>
      </c>
      <c r="J10" s="52"/>
      <c r="K10" s="52"/>
      <c r="L10" s="52"/>
      <c r="M10" s="52"/>
      <c r="N10" s="52"/>
      <c r="O10" s="64"/>
      <c r="P10" s="53">
        <f>データ!$P$6</f>
        <v>65.849999999999994</v>
      </c>
      <c r="Q10" s="53"/>
      <c r="R10" s="53"/>
      <c r="S10" s="53"/>
      <c r="T10" s="53"/>
      <c r="U10" s="53"/>
      <c r="V10" s="53"/>
      <c r="W10" s="61">
        <f>データ!$Q$6</f>
        <v>4324</v>
      </c>
      <c r="X10" s="61"/>
      <c r="Y10" s="61"/>
      <c r="Z10" s="61"/>
      <c r="AA10" s="61"/>
      <c r="AB10" s="61"/>
      <c r="AC10" s="61"/>
      <c r="AD10" s="2"/>
      <c r="AE10" s="2"/>
      <c r="AF10" s="2"/>
      <c r="AG10" s="2"/>
      <c r="AH10" s="5"/>
      <c r="AI10" s="5"/>
      <c r="AJ10" s="5"/>
      <c r="AK10" s="5"/>
      <c r="AL10" s="61">
        <f>データ!$U$6</f>
        <v>10239</v>
      </c>
      <c r="AM10" s="61"/>
      <c r="AN10" s="61"/>
      <c r="AO10" s="61"/>
      <c r="AP10" s="61"/>
      <c r="AQ10" s="61"/>
      <c r="AR10" s="61"/>
      <c r="AS10" s="61"/>
      <c r="AT10" s="51">
        <f>データ!$V$6</f>
        <v>58.74</v>
      </c>
      <c r="AU10" s="52"/>
      <c r="AV10" s="52"/>
      <c r="AW10" s="52"/>
      <c r="AX10" s="52"/>
      <c r="AY10" s="52"/>
      <c r="AZ10" s="52"/>
      <c r="BA10" s="52"/>
      <c r="BB10" s="53">
        <f>データ!$W$6</f>
        <v>174.31</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118</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119</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117</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54631</v>
      </c>
      <c r="D6" s="34">
        <f t="shared" si="3"/>
        <v>46</v>
      </c>
      <c r="E6" s="34">
        <f t="shared" si="3"/>
        <v>1</v>
      </c>
      <c r="F6" s="34">
        <f t="shared" si="3"/>
        <v>0</v>
      </c>
      <c r="G6" s="34">
        <f t="shared" si="3"/>
        <v>1</v>
      </c>
      <c r="H6" s="34" t="str">
        <f t="shared" si="3"/>
        <v>秋田県　羽後町</v>
      </c>
      <c r="I6" s="34" t="str">
        <f t="shared" si="3"/>
        <v>法適用</v>
      </c>
      <c r="J6" s="34" t="str">
        <f t="shared" si="3"/>
        <v>水道事業</v>
      </c>
      <c r="K6" s="34" t="str">
        <f t="shared" si="3"/>
        <v>末端給水事業</v>
      </c>
      <c r="L6" s="34" t="str">
        <f t="shared" si="3"/>
        <v>A7</v>
      </c>
      <c r="M6" s="34">
        <f t="shared" si="3"/>
        <v>0</v>
      </c>
      <c r="N6" s="35" t="str">
        <f t="shared" si="3"/>
        <v>-</v>
      </c>
      <c r="O6" s="35">
        <f t="shared" si="3"/>
        <v>79.88</v>
      </c>
      <c r="P6" s="35">
        <f t="shared" si="3"/>
        <v>65.849999999999994</v>
      </c>
      <c r="Q6" s="35">
        <f t="shared" si="3"/>
        <v>4324</v>
      </c>
      <c r="R6" s="35">
        <f t="shared" si="3"/>
        <v>15692</v>
      </c>
      <c r="S6" s="35">
        <f t="shared" si="3"/>
        <v>230.78</v>
      </c>
      <c r="T6" s="35">
        <f t="shared" si="3"/>
        <v>68</v>
      </c>
      <c r="U6" s="35">
        <f t="shared" si="3"/>
        <v>10239</v>
      </c>
      <c r="V6" s="35">
        <f t="shared" si="3"/>
        <v>58.74</v>
      </c>
      <c r="W6" s="35">
        <f t="shared" si="3"/>
        <v>174.31</v>
      </c>
      <c r="X6" s="36">
        <f>IF(X7="",NA(),X7)</f>
        <v>120.7</v>
      </c>
      <c r="Y6" s="36">
        <f t="shared" ref="Y6:AG6" si="4">IF(Y7="",NA(),Y7)</f>
        <v>104.74</v>
      </c>
      <c r="Z6" s="36">
        <f t="shared" si="4"/>
        <v>106.45</v>
      </c>
      <c r="AA6" s="36">
        <f t="shared" si="4"/>
        <v>117.33</v>
      </c>
      <c r="AB6" s="36">
        <f t="shared" si="4"/>
        <v>115.62</v>
      </c>
      <c r="AC6" s="36">
        <f t="shared" si="4"/>
        <v>108.33</v>
      </c>
      <c r="AD6" s="36">
        <f t="shared" si="4"/>
        <v>107.95</v>
      </c>
      <c r="AE6" s="36">
        <f t="shared" si="4"/>
        <v>109.49</v>
      </c>
      <c r="AF6" s="36">
        <f t="shared" si="4"/>
        <v>111.06</v>
      </c>
      <c r="AG6" s="36">
        <f t="shared" si="4"/>
        <v>111.34</v>
      </c>
      <c r="AH6" s="35" t="str">
        <f>IF(AH7="","",IF(AH7="-","【-】","【"&amp;SUBSTITUTE(TEXT(AH7,"#,##0.00"),"-","△")&amp;"】"))</f>
        <v>【114.35】</v>
      </c>
      <c r="AI6" s="35">
        <f>IF(AI7="",NA(),AI7)</f>
        <v>0</v>
      </c>
      <c r="AJ6" s="35">
        <f t="shared" ref="AJ6:AR6" si="5">IF(AJ7="",NA(),AJ7)</f>
        <v>0</v>
      </c>
      <c r="AK6" s="35">
        <f t="shared" si="5"/>
        <v>0</v>
      </c>
      <c r="AL6" s="35">
        <f t="shared" si="5"/>
        <v>0</v>
      </c>
      <c r="AM6" s="35">
        <f t="shared" si="5"/>
        <v>0</v>
      </c>
      <c r="AN6" s="36">
        <f t="shared" si="5"/>
        <v>15.69</v>
      </c>
      <c r="AO6" s="36">
        <f t="shared" si="5"/>
        <v>13.47</v>
      </c>
      <c r="AP6" s="36">
        <f t="shared" si="5"/>
        <v>9.49</v>
      </c>
      <c r="AQ6" s="36">
        <f t="shared" si="5"/>
        <v>9.35</v>
      </c>
      <c r="AR6" s="36">
        <f t="shared" si="5"/>
        <v>10.130000000000001</v>
      </c>
      <c r="AS6" s="35" t="str">
        <f>IF(AS7="","",IF(AS7="-","【-】","【"&amp;SUBSTITUTE(TEXT(AS7,"#,##0.00"),"-","△")&amp;"】"))</f>
        <v>【0.79】</v>
      </c>
      <c r="AT6" s="36">
        <f>IF(AT7="",NA(),AT7)</f>
        <v>12284</v>
      </c>
      <c r="AU6" s="36">
        <f t="shared" ref="AU6:BC6" si="6">IF(AU7="",NA(),AU7)</f>
        <v>14461.17</v>
      </c>
      <c r="AV6" s="36">
        <f t="shared" si="6"/>
        <v>1042.56</v>
      </c>
      <c r="AW6" s="36">
        <f t="shared" si="6"/>
        <v>642.38</v>
      </c>
      <c r="AX6" s="36">
        <f t="shared" si="6"/>
        <v>624.54</v>
      </c>
      <c r="AY6" s="36">
        <f t="shared" si="6"/>
        <v>1159.4100000000001</v>
      </c>
      <c r="AZ6" s="36">
        <f t="shared" si="6"/>
        <v>1081.23</v>
      </c>
      <c r="BA6" s="36">
        <f t="shared" si="6"/>
        <v>406.37</v>
      </c>
      <c r="BB6" s="36">
        <f t="shared" si="6"/>
        <v>398.29</v>
      </c>
      <c r="BC6" s="36">
        <f t="shared" si="6"/>
        <v>388.67</v>
      </c>
      <c r="BD6" s="35" t="str">
        <f>IF(BD7="","",IF(BD7="-","【-】","【"&amp;SUBSTITUTE(TEXT(BD7,"#,##0.00"),"-","△")&amp;"】"))</f>
        <v>【262.87】</v>
      </c>
      <c r="BE6" s="36">
        <f>IF(BE7="",NA(),BE7)</f>
        <v>191.06</v>
      </c>
      <c r="BF6" s="36">
        <f t="shared" ref="BF6:BN6" si="7">IF(BF7="",NA(),BF7)</f>
        <v>191.3</v>
      </c>
      <c r="BG6" s="36">
        <f t="shared" si="7"/>
        <v>180.23</v>
      </c>
      <c r="BH6" s="36">
        <f t="shared" si="7"/>
        <v>172.86</v>
      </c>
      <c r="BI6" s="36">
        <f t="shared" si="7"/>
        <v>164.82</v>
      </c>
      <c r="BJ6" s="36">
        <f t="shared" si="7"/>
        <v>458</v>
      </c>
      <c r="BK6" s="36">
        <f t="shared" si="7"/>
        <v>443.13</v>
      </c>
      <c r="BL6" s="36">
        <f t="shared" si="7"/>
        <v>442.54</v>
      </c>
      <c r="BM6" s="36">
        <f t="shared" si="7"/>
        <v>431</v>
      </c>
      <c r="BN6" s="36">
        <f t="shared" si="7"/>
        <v>422.5</v>
      </c>
      <c r="BO6" s="35" t="str">
        <f>IF(BO7="","",IF(BO7="-","【-】","【"&amp;SUBSTITUTE(TEXT(BO7,"#,##0.00"),"-","△")&amp;"】"))</f>
        <v>【270.87】</v>
      </c>
      <c r="BP6" s="36">
        <f>IF(BP7="",NA(),BP7)</f>
        <v>117.95</v>
      </c>
      <c r="BQ6" s="36">
        <f t="shared" ref="BQ6:BY6" si="8">IF(BQ7="",NA(),BQ7)</f>
        <v>96.83</v>
      </c>
      <c r="BR6" s="36">
        <f t="shared" si="8"/>
        <v>103.65</v>
      </c>
      <c r="BS6" s="36">
        <f t="shared" si="8"/>
        <v>115.4</v>
      </c>
      <c r="BT6" s="36">
        <f t="shared" si="8"/>
        <v>114.68</v>
      </c>
      <c r="BU6" s="36">
        <f t="shared" si="8"/>
        <v>96.27</v>
      </c>
      <c r="BV6" s="36">
        <f t="shared" si="8"/>
        <v>95.4</v>
      </c>
      <c r="BW6" s="36">
        <f t="shared" si="8"/>
        <v>98.6</v>
      </c>
      <c r="BX6" s="36">
        <f t="shared" si="8"/>
        <v>100.82</v>
      </c>
      <c r="BY6" s="36">
        <f t="shared" si="8"/>
        <v>101.64</v>
      </c>
      <c r="BZ6" s="35" t="str">
        <f>IF(BZ7="","",IF(BZ7="-","【-】","【"&amp;SUBSTITUTE(TEXT(BZ7,"#,##0.00"),"-","△")&amp;"】"))</f>
        <v>【105.59】</v>
      </c>
      <c r="CA6" s="36">
        <f>IF(CA7="",NA(),CA7)</f>
        <v>181.34</v>
      </c>
      <c r="CB6" s="36">
        <f t="shared" ref="CB6:CJ6" si="9">IF(CB7="",NA(),CB7)</f>
        <v>223.38</v>
      </c>
      <c r="CC6" s="36">
        <f t="shared" si="9"/>
        <v>209.14</v>
      </c>
      <c r="CD6" s="36">
        <f t="shared" si="9"/>
        <v>188.31</v>
      </c>
      <c r="CE6" s="36">
        <f t="shared" si="9"/>
        <v>188.98</v>
      </c>
      <c r="CF6" s="36">
        <f t="shared" si="9"/>
        <v>186.94</v>
      </c>
      <c r="CG6" s="36">
        <f t="shared" si="9"/>
        <v>186.15</v>
      </c>
      <c r="CH6" s="36">
        <f t="shared" si="9"/>
        <v>181.67</v>
      </c>
      <c r="CI6" s="36">
        <f t="shared" si="9"/>
        <v>179.55</v>
      </c>
      <c r="CJ6" s="36">
        <f t="shared" si="9"/>
        <v>179.16</v>
      </c>
      <c r="CK6" s="35" t="str">
        <f>IF(CK7="","",IF(CK7="-","【-】","【"&amp;SUBSTITUTE(TEXT(CK7,"#,##0.00"),"-","△")&amp;"】"))</f>
        <v>【163.27】</v>
      </c>
      <c r="CL6" s="36">
        <f>IF(CL7="",NA(),CL7)</f>
        <v>63.57</v>
      </c>
      <c r="CM6" s="36">
        <f t="shared" ref="CM6:CU6" si="10">IF(CM7="",NA(),CM7)</f>
        <v>64.790000000000006</v>
      </c>
      <c r="CN6" s="36">
        <f t="shared" si="10"/>
        <v>64.930000000000007</v>
      </c>
      <c r="CO6" s="36">
        <f t="shared" si="10"/>
        <v>66.02</v>
      </c>
      <c r="CP6" s="36">
        <f t="shared" si="10"/>
        <v>69.260000000000005</v>
      </c>
      <c r="CQ6" s="36">
        <f t="shared" si="10"/>
        <v>54.51</v>
      </c>
      <c r="CR6" s="36">
        <f t="shared" si="10"/>
        <v>54.47</v>
      </c>
      <c r="CS6" s="36">
        <f t="shared" si="10"/>
        <v>53.61</v>
      </c>
      <c r="CT6" s="36">
        <f t="shared" si="10"/>
        <v>53.52</v>
      </c>
      <c r="CU6" s="36">
        <f t="shared" si="10"/>
        <v>54.24</v>
      </c>
      <c r="CV6" s="35" t="str">
        <f>IF(CV7="","",IF(CV7="-","【-】","【"&amp;SUBSTITUTE(TEXT(CV7,"#,##0.00"),"-","△")&amp;"】"))</f>
        <v>【59.94】</v>
      </c>
      <c r="CW6" s="36">
        <f>IF(CW7="",NA(),CW7)</f>
        <v>73.11</v>
      </c>
      <c r="CX6" s="36">
        <f t="shared" ref="CX6:DF6" si="11">IF(CX7="",NA(),CX7)</f>
        <v>68.16</v>
      </c>
      <c r="CY6" s="36">
        <f t="shared" si="11"/>
        <v>69.13</v>
      </c>
      <c r="CZ6" s="36">
        <f t="shared" si="11"/>
        <v>67.209999999999994</v>
      </c>
      <c r="DA6" s="36">
        <f t="shared" si="11"/>
        <v>64.14</v>
      </c>
      <c r="DB6" s="36">
        <f t="shared" si="11"/>
        <v>81.790000000000006</v>
      </c>
      <c r="DC6" s="36">
        <f t="shared" si="11"/>
        <v>81.459999999999994</v>
      </c>
      <c r="DD6" s="36">
        <f t="shared" si="11"/>
        <v>81.31</v>
      </c>
      <c r="DE6" s="36">
        <f t="shared" si="11"/>
        <v>81.459999999999994</v>
      </c>
      <c r="DF6" s="36">
        <f t="shared" si="11"/>
        <v>81.680000000000007</v>
      </c>
      <c r="DG6" s="35" t="str">
        <f>IF(DG7="","",IF(DG7="-","【-】","【"&amp;SUBSTITUTE(TEXT(DG7,"#,##0.00"),"-","△")&amp;"】"))</f>
        <v>【90.22】</v>
      </c>
      <c r="DH6" s="36">
        <f>IF(DH7="",NA(),DH7)</f>
        <v>48.82</v>
      </c>
      <c r="DI6" s="36">
        <f t="shared" ref="DI6:DQ6" si="12">IF(DI7="",NA(),DI7)</f>
        <v>47.92</v>
      </c>
      <c r="DJ6" s="36">
        <f t="shared" si="12"/>
        <v>48.92</v>
      </c>
      <c r="DK6" s="36">
        <f t="shared" si="12"/>
        <v>49.26</v>
      </c>
      <c r="DL6" s="36">
        <f t="shared" si="12"/>
        <v>50.89</v>
      </c>
      <c r="DM6" s="36">
        <f t="shared" si="12"/>
        <v>37.799999999999997</v>
      </c>
      <c r="DN6" s="36">
        <f t="shared" si="12"/>
        <v>38.520000000000003</v>
      </c>
      <c r="DO6" s="36">
        <f t="shared" si="12"/>
        <v>46.67</v>
      </c>
      <c r="DP6" s="36">
        <f t="shared" si="12"/>
        <v>47.7</v>
      </c>
      <c r="DQ6" s="36">
        <f t="shared" si="12"/>
        <v>48.14</v>
      </c>
      <c r="DR6" s="35" t="str">
        <f>IF(DR7="","",IF(DR7="-","【-】","【"&amp;SUBSTITUTE(TEXT(DR7,"#,##0.00"),"-","△")&amp;"】"))</f>
        <v>【47.91】</v>
      </c>
      <c r="DS6" s="35">
        <f>IF(DS7="",NA(),DS7)</f>
        <v>0</v>
      </c>
      <c r="DT6" s="35">
        <f t="shared" ref="DT6:EB6" si="13">IF(DT7="",NA(),DT7)</f>
        <v>0</v>
      </c>
      <c r="DU6" s="35">
        <f t="shared" si="13"/>
        <v>0</v>
      </c>
      <c r="DV6" s="35">
        <f t="shared" si="13"/>
        <v>0</v>
      </c>
      <c r="DW6" s="35">
        <f t="shared" si="13"/>
        <v>0</v>
      </c>
      <c r="DX6" s="36">
        <f t="shared" si="13"/>
        <v>8.2200000000000006</v>
      </c>
      <c r="DY6" s="36">
        <f t="shared" si="13"/>
        <v>9.43</v>
      </c>
      <c r="DZ6" s="36">
        <f t="shared" si="13"/>
        <v>10.029999999999999</v>
      </c>
      <c r="EA6" s="36">
        <f t="shared" si="13"/>
        <v>7.26</v>
      </c>
      <c r="EB6" s="36">
        <f t="shared" si="13"/>
        <v>11.13</v>
      </c>
      <c r="EC6" s="35" t="str">
        <f>IF(EC7="","",IF(EC7="-","【-】","【"&amp;SUBSTITUTE(TEXT(EC7,"#,##0.00"),"-","△")&amp;"】"))</f>
        <v>【15.00】</v>
      </c>
      <c r="ED6" s="35">
        <f>IF(ED7="",NA(),ED7)</f>
        <v>0</v>
      </c>
      <c r="EE6" s="36">
        <f t="shared" ref="EE6:EM6" si="14">IF(EE7="",NA(),EE7)</f>
        <v>2.39</v>
      </c>
      <c r="EF6" s="35">
        <f t="shared" si="14"/>
        <v>0</v>
      </c>
      <c r="EG6" s="36">
        <f t="shared" si="14"/>
        <v>1.1499999999999999</v>
      </c>
      <c r="EH6" s="36">
        <f t="shared" si="14"/>
        <v>0.04</v>
      </c>
      <c r="EI6" s="36">
        <f t="shared" si="14"/>
        <v>0.6</v>
      </c>
      <c r="EJ6" s="36">
        <f t="shared" si="14"/>
        <v>0.71</v>
      </c>
      <c r="EK6" s="36">
        <f t="shared" si="14"/>
        <v>0.68</v>
      </c>
      <c r="EL6" s="36">
        <f t="shared" si="14"/>
        <v>1.65</v>
      </c>
      <c r="EM6" s="36">
        <f t="shared" si="14"/>
        <v>0.47</v>
      </c>
      <c r="EN6" s="35" t="str">
        <f>IF(EN7="","",IF(EN7="-","【-】","【"&amp;SUBSTITUTE(TEXT(EN7,"#,##0.00"),"-","△")&amp;"】"))</f>
        <v>【0.76】</v>
      </c>
    </row>
    <row r="7" spans="1:144" s="37" customFormat="1" x14ac:dyDescent="0.15">
      <c r="A7" s="29"/>
      <c r="B7" s="38">
        <v>2016</v>
      </c>
      <c r="C7" s="38">
        <v>54631</v>
      </c>
      <c r="D7" s="38">
        <v>46</v>
      </c>
      <c r="E7" s="38">
        <v>1</v>
      </c>
      <c r="F7" s="38">
        <v>0</v>
      </c>
      <c r="G7" s="38">
        <v>1</v>
      </c>
      <c r="H7" s="38" t="s">
        <v>105</v>
      </c>
      <c r="I7" s="38" t="s">
        <v>106</v>
      </c>
      <c r="J7" s="38" t="s">
        <v>107</v>
      </c>
      <c r="K7" s="38" t="s">
        <v>108</v>
      </c>
      <c r="L7" s="38" t="s">
        <v>109</v>
      </c>
      <c r="M7" s="38"/>
      <c r="N7" s="39" t="s">
        <v>110</v>
      </c>
      <c r="O7" s="39">
        <v>79.88</v>
      </c>
      <c r="P7" s="39">
        <v>65.849999999999994</v>
      </c>
      <c r="Q7" s="39">
        <v>4324</v>
      </c>
      <c r="R7" s="39">
        <v>15692</v>
      </c>
      <c r="S7" s="39">
        <v>230.78</v>
      </c>
      <c r="T7" s="39">
        <v>68</v>
      </c>
      <c r="U7" s="39">
        <v>10239</v>
      </c>
      <c r="V7" s="39">
        <v>58.74</v>
      </c>
      <c r="W7" s="39">
        <v>174.31</v>
      </c>
      <c r="X7" s="39">
        <v>120.7</v>
      </c>
      <c r="Y7" s="39">
        <v>104.74</v>
      </c>
      <c r="Z7" s="39">
        <v>106.45</v>
      </c>
      <c r="AA7" s="39">
        <v>117.33</v>
      </c>
      <c r="AB7" s="39">
        <v>115.62</v>
      </c>
      <c r="AC7" s="39">
        <v>108.33</v>
      </c>
      <c r="AD7" s="39">
        <v>107.95</v>
      </c>
      <c r="AE7" s="39">
        <v>109.49</v>
      </c>
      <c r="AF7" s="39">
        <v>111.06</v>
      </c>
      <c r="AG7" s="39">
        <v>111.34</v>
      </c>
      <c r="AH7" s="39">
        <v>114.35</v>
      </c>
      <c r="AI7" s="39">
        <v>0</v>
      </c>
      <c r="AJ7" s="39">
        <v>0</v>
      </c>
      <c r="AK7" s="39">
        <v>0</v>
      </c>
      <c r="AL7" s="39">
        <v>0</v>
      </c>
      <c r="AM7" s="39">
        <v>0</v>
      </c>
      <c r="AN7" s="39">
        <v>15.69</v>
      </c>
      <c r="AO7" s="39">
        <v>13.47</v>
      </c>
      <c r="AP7" s="39">
        <v>9.49</v>
      </c>
      <c r="AQ7" s="39">
        <v>9.35</v>
      </c>
      <c r="AR7" s="39">
        <v>10.130000000000001</v>
      </c>
      <c r="AS7" s="39">
        <v>0.79</v>
      </c>
      <c r="AT7" s="39">
        <v>12284</v>
      </c>
      <c r="AU7" s="39">
        <v>14461.17</v>
      </c>
      <c r="AV7" s="39">
        <v>1042.56</v>
      </c>
      <c r="AW7" s="39">
        <v>642.38</v>
      </c>
      <c r="AX7" s="39">
        <v>624.54</v>
      </c>
      <c r="AY7" s="39">
        <v>1159.4100000000001</v>
      </c>
      <c r="AZ7" s="39">
        <v>1081.23</v>
      </c>
      <c r="BA7" s="39">
        <v>406.37</v>
      </c>
      <c r="BB7" s="39">
        <v>398.29</v>
      </c>
      <c r="BC7" s="39">
        <v>388.67</v>
      </c>
      <c r="BD7" s="39">
        <v>262.87</v>
      </c>
      <c r="BE7" s="39">
        <v>191.06</v>
      </c>
      <c r="BF7" s="39">
        <v>191.3</v>
      </c>
      <c r="BG7" s="39">
        <v>180.23</v>
      </c>
      <c r="BH7" s="39">
        <v>172.86</v>
      </c>
      <c r="BI7" s="39">
        <v>164.82</v>
      </c>
      <c r="BJ7" s="39">
        <v>458</v>
      </c>
      <c r="BK7" s="39">
        <v>443.13</v>
      </c>
      <c r="BL7" s="39">
        <v>442.54</v>
      </c>
      <c r="BM7" s="39">
        <v>431</v>
      </c>
      <c r="BN7" s="39">
        <v>422.5</v>
      </c>
      <c r="BO7" s="39">
        <v>270.87</v>
      </c>
      <c r="BP7" s="39">
        <v>117.95</v>
      </c>
      <c r="BQ7" s="39">
        <v>96.83</v>
      </c>
      <c r="BR7" s="39">
        <v>103.65</v>
      </c>
      <c r="BS7" s="39">
        <v>115.4</v>
      </c>
      <c r="BT7" s="39">
        <v>114.68</v>
      </c>
      <c r="BU7" s="39">
        <v>96.27</v>
      </c>
      <c r="BV7" s="39">
        <v>95.4</v>
      </c>
      <c r="BW7" s="39">
        <v>98.6</v>
      </c>
      <c r="BX7" s="39">
        <v>100.82</v>
      </c>
      <c r="BY7" s="39">
        <v>101.64</v>
      </c>
      <c r="BZ7" s="39">
        <v>105.59</v>
      </c>
      <c r="CA7" s="39">
        <v>181.34</v>
      </c>
      <c r="CB7" s="39">
        <v>223.38</v>
      </c>
      <c r="CC7" s="39">
        <v>209.14</v>
      </c>
      <c r="CD7" s="39">
        <v>188.31</v>
      </c>
      <c r="CE7" s="39">
        <v>188.98</v>
      </c>
      <c r="CF7" s="39">
        <v>186.94</v>
      </c>
      <c r="CG7" s="39">
        <v>186.15</v>
      </c>
      <c r="CH7" s="39">
        <v>181.67</v>
      </c>
      <c r="CI7" s="39">
        <v>179.55</v>
      </c>
      <c r="CJ7" s="39">
        <v>179.16</v>
      </c>
      <c r="CK7" s="39">
        <v>163.27000000000001</v>
      </c>
      <c r="CL7" s="39">
        <v>63.57</v>
      </c>
      <c r="CM7" s="39">
        <v>64.790000000000006</v>
      </c>
      <c r="CN7" s="39">
        <v>64.930000000000007</v>
      </c>
      <c r="CO7" s="39">
        <v>66.02</v>
      </c>
      <c r="CP7" s="39">
        <v>69.260000000000005</v>
      </c>
      <c r="CQ7" s="39">
        <v>54.51</v>
      </c>
      <c r="CR7" s="39">
        <v>54.47</v>
      </c>
      <c r="CS7" s="39">
        <v>53.61</v>
      </c>
      <c r="CT7" s="39">
        <v>53.52</v>
      </c>
      <c r="CU7" s="39">
        <v>54.24</v>
      </c>
      <c r="CV7" s="39">
        <v>59.94</v>
      </c>
      <c r="CW7" s="39">
        <v>73.11</v>
      </c>
      <c r="CX7" s="39">
        <v>68.16</v>
      </c>
      <c r="CY7" s="39">
        <v>69.13</v>
      </c>
      <c r="CZ7" s="39">
        <v>67.209999999999994</v>
      </c>
      <c r="DA7" s="39">
        <v>64.14</v>
      </c>
      <c r="DB7" s="39">
        <v>81.790000000000006</v>
      </c>
      <c r="DC7" s="39">
        <v>81.459999999999994</v>
      </c>
      <c r="DD7" s="39">
        <v>81.31</v>
      </c>
      <c r="DE7" s="39">
        <v>81.459999999999994</v>
      </c>
      <c r="DF7" s="39">
        <v>81.680000000000007</v>
      </c>
      <c r="DG7" s="39">
        <v>90.22</v>
      </c>
      <c r="DH7" s="39">
        <v>48.82</v>
      </c>
      <c r="DI7" s="39">
        <v>47.92</v>
      </c>
      <c r="DJ7" s="39">
        <v>48.92</v>
      </c>
      <c r="DK7" s="39">
        <v>49.26</v>
      </c>
      <c r="DL7" s="39">
        <v>50.89</v>
      </c>
      <c r="DM7" s="39">
        <v>37.799999999999997</v>
      </c>
      <c r="DN7" s="39">
        <v>38.520000000000003</v>
      </c>
      <c r="DO7" s="39">
        <v>46.67</v>
      </c>
      <c r="DP7" s="39">
        <v>47.7</v>
      </c>
      <c r="DQ7" s="39">
        <v>48.14</v>
      </c>
      <c r="DR7" s="39">
        <v>47.91</v>
      </c>
      <c r="DS7" s="39">
        <v>0</v>
      </c>
      <c r="DT7" s="39">
        <v>0</v>
      </c>
      <c r="DU7" s="39">
        <v>0</v>
      </c>
      <c r="DV7" s="39">
        <v>0</v>
      </c>
      <c r="DW7" s="39">
        <v>0</v>
      </c>
      <c r="DX7" s="39">
        <v>8.2200000000000006</v>
      </c>
      <c r="DY7" s="39">
        <v>9.43</v>
      </c>
      <c r="DZ7" s="39">
        <v>10.029999999999999</v>
      </c>
      <c r="EA7" s="39">
        <v>7.26</v>
      </c>
      <c r="EB7" s="39">
        <v>11.13</v>
      </c>
      <c r="EC7" s="39">
        <v>15</v>
      </c>
      <c r="ED7" s="39">
        <v>0</v>
      </c>
      <c r="EE7" s="39">
        <v>2.39</v>
      </c>
      <c r="EF7" s="39">
        <v>0</v>
      </c>
      <c r="EG7" s="39">
        <v>1.1499999999999999</v>
      </c>
      <c r="EH7" s="39">
        <v>0.04</v>
      </c>
      <c r="EI7" s="39">
        <v>0.6</v>
      </c>
      <c r="EJ7" s="39">
        <v>0.71</v>
      </c>
      <c r="EK7" s="39">
        <v>0.68</v>
      </c>
      <c r="EL7" s="39">
        <v>1.65</v>
      </c>
      <c r="EM7" s="39">
        <v>0.47</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2018-02-16T01:13:55Z</cp:lastPrinted>
  <dcterms:created xsi:type="dcterms:W3CDTF">2017-12-25T01:22:19Z</dcterms:created>
  <dcterms:modified xsi:type="dcterms:W3CDTF">2018-02-22T01:05:04Z</dcterms:modified>
  <cp:category/>
</cp:coreProperties>
</file>