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3425" yWindow="3810" windowWidth="6840" windowHeight="382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AT8" i="4" s="1"/>
  <c r="R6" i="5"/>
  <c r="AL8" i="4" s="1"/>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BB10" i="4"/>
  <c r="AL10" i="4"/>
  <c r="W10" i="4"/>
  <c r="P10" i="4"/>
  <c r="I10" i="4"/>
  <c r="BB8" i="4"/>
  <c r="P8" i="4"/>
  <c r="I8" i="4"/>
  <c r="B8" i="4"/>
  <c r="C10" i="5" l="1"/>
  <c r="D10" i="5"/>
  <c r="E10" i="5"/>
  <c r="B10" i="5"/>
</calcChain>
</file>

<file path=xl/sharedStrings.xml><?xml version="1.0" encoding="utf-8"?>
<sst xmlns="http://schemas.openxmlformats.org/spreadsheetml/2006/main" count="237" uniqueCount="124">
  <si>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</si>
  <si>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</si>
  <si>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</si>
  <si>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</si>
  <si>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</si>
  <si>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</si>
  <si>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</si>
  <si>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</si>
  <si>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</si>
  <si>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</si>
  <si>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</si>
  <si>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</si>
  <si>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</si>
  <si>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</si>
  <si>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</si>
  <si>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</si>
  <si>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</si>
  <si>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</si>
  <si>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</si>
  <si>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</si>
  <si>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</si>
  <si>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</si>
  <si>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</si>
  <si>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</si>
  <si>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</si>
  <si>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</si>
  <si>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</si>
  <si>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</si>
  <si>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</si>
  <si>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</si>
  <si>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</si>
  <si>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</si>
  <si>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</si>
  <si>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</si>
  <si>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</si>
  <si>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</si>
  <si>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</si>
  <si>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</si>
  <si>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</si>
  <si>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</si>
  <si>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</si>
  <si>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</si>
  <si>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</si>
  <si>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</si>
  <si>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</si>
  <si>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</si>
  <si>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</si>
  <si>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</si>
  <si>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</si>
  <si>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</si>
  <si>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</si>
  <si>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</si>
  <si>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</si>
  <si>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</si>
  <si>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</si>
  <si>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</si>
  <si>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</si>
  <si>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</si>
  <si>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</si>
  <si>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</si>
  <si>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</si>
  <si>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</si>
  <si>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</si>
  <si>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</si>
  <si>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</si>
  <si>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</si>
  <si>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</si>
  <si>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</si>
  <si>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</si>
  <si>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</si>
  <si>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</si>
  <si>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</si>
  <si>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</si>
  <si>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</si>
  <si>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</si>
  <si>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</si>
  <si>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</si>
  <si>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</si>
  <si>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</si>
  <si>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</si>
  <si>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</si>
  <si>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</si>
  <si>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</si>
  <si>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</si>
  <si>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</si>
  <si>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</si>
  <si>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</si>
  <si>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</si>
  <si>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</si>
  <si>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</si>
  <si>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</si>
  <si>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</si>
  <si>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</si>
  <si>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</si>
  <si>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</si>
  <si>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</si>
  <si>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</si>
  <si>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</si>
  <si>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</si>
  <si>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</si>
  <si>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</si>
  <si>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</si>
  <si>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</si>
  <si>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</si>
  <si>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</si>
  <si>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</si>
  <si>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</si>
  <si>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</si>
  <si>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北秋田市</t>
  </si>
  <si>
    <t>法非適用</t>
  </si>
  <si>
    <t>水道事業</t>
  </si>
  <si>
    <t>簡易水道事業</t>
  </si>
  <si>
    <t>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</si>
  <si>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</si>
  <si>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</si>
  <si>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</si>
  <si>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</si>
  <si>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</si>
  <si>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</si>
  <si>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</si>
  <si>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市においては、森吉・合川地区の統合簡易水道整備事業により管路更新率が上昇しているが、他地区において老朽管更新は進んでいない。統合簡易水道整備事業完了後は、給水収益の確保及び施設の長寿命化並びに統廃合により管理費の抑制や更新事業の平準化に努め、中長期的に財政・施設双方の健全性を確保しながら経営を進める必要がある。
　</t>
    <rPh sb="30" eb="32">
      <t>カンロ</t>
    </rPh>
    <rPh sb="32" eb="34">
      <t>コウシン</t>
    </rPh>
    <rPh sb="34" eb="35">
      <t>リツ</t>
    </rPh>
    <rPh sb="36" eb="38">
      <t>ジョウショウ</t>
    </rPh>
    <rPh sb="51" eb="54">
      <t>ロウキュウカン</t>
    </rPh>
    <rPh sb="54" eb="56">
      <t>コウシン</t>
    </rPh>
    <rPh sb="57" eb="58">
      <t>スス</t>
    </rPh>
    <rPh sb="74" eb="77">
      <t>カンリョウゴ</t>
    </rPh>
    <phoneticPr fontId="4"/>
  </si>
  <si>
    <t>　本市の簡易水道事業は、統合簡易水道整備事業終了後、老朽管及び施設の更新を進めていくが、給水人口の減少及び節水型生活様式の定着により水需要不足は進むものと予測されることから財源確保は容易ではない。効率的な更新、さらなる経営基盤強化のためにも、早期にアセットマネジメントを策定するとともに、施設の大幅な統廃合による管理経費の抑制や更新投資の必要性及び平準化に努め、健全運営を行なっていく必要がある。
　また、広域連携の検討や民間活力の導入に向けた取組を行なう必要もある。</t>
    <rPh sb="12" eb="14">
      <t>トウゴウ</t>
    </rPh>
    <rPh sb="14" eb="18">
      <t>カンイスイドウ</t>
    </rPh>
    <rPh sb="18" eb="20">
      <t>セイビ</t>
    </rPh>
    <rPh sb="20" eb="22">
      <t>ジギョウ</t>
    </rPh>
    <rPh sb="22" eb="25">
      <t>シュウリョウゴ</t>
    </rPh>
    <rPh sb="29" eb="30">
      <t>オヨ</t>
    </rPh>
    <rPh sb="37" eb="38">
      <t>スス</t>
    </rPh>
    <rPh sb="66" eb="67">
      <t>ミズ</t>
    </rPh>
    <rPh sb="67" eb="69">
      <t>ジュヨウ</t>
    </rPh>
    <rPh sb="69" eb="71">
      <t>フソク</t>
    </rPh>
    <rPh sb="98" eb="101">
      <t>コウリツテキ</t>
    </rPh>
    <rPh sb="102" eb="104">
      <t>コウシン</t>
    </rPh>
    <rPh sb="203" eb="205">
      <t>コウイキ</t>
    </rPh>
    <rPh sb="205" eb="207">
      <t>レンケイ</t>
    </rPh>
    <rPh sb="208" eb="210">
      <t>ケントウ</t>
    </rPh>
    <rPh sb="211" eb="213">
      <t>ミンカン</t>
    </rPh>
    <rPh sb="213" eb="215">
      <t>カツリョク</t>
    </rPh>
    <rPh sb="216" eb="218">
      <t>ドウニュウ</t>
    </rPh>
    <rPh sb="219" eb="220">
      <t>ム</t>
    </rPh>
    <rPh sb="222" eb="224">
      <t>トリクミ</t>
    </rPh>
    <rPh sb="225" eb="226">
      <t>オコ</t>
    </rPh>
    <rPh sb="228" eb="230">
      <t>ヒツヨウ</t>
    </rPh>
    <phoneticPr fontId="4"/>
  </si>
  <si>
    <t>非設置</t>
    <phoneticPr fontId="4"/>
  </si>
  <si>
    <t>①平成24年度は補償金免除繰上償還の実施により比率が低い状態となっている。平成25年度の突出した比率は、森吉・合川地区の水道事業計画を変更したことによる繰入金の増が要因となっている。今後も比率は現状程度で推移していくものと予測されるが、給水人口の減少による収益の減収、老朽管の更新費用の増加が懸念されるため給水収益の確保に努めながら、施設の大幅な削減及び投資的経費の平準化を図る。
④補償金免除繰上償還の実施や地方債発行の抑制などにより減少傾向であったものの、平成27年度から平成29年度までは統合簡易水道整備事業による地方債発行の影響で数値が上昇する。今後も財源である給水収益の確保に努めつつ、投資的経費を平準化し借入の抑制を図る。
⑤類団比較では高い率であるものの、統合簡易水道整備事業による地方債発行の影響により償還額が増加していることから減少している。今後も収益を確保しながら管理費抑制に努め健全経営を図る。
⑥統合簡易水道整備事業による地方債発行の影響により償還額が増加してきていることから当該数値が上昇してきているため、公債費以外の経常的経費の節減や施設の大幅な削減で管理費抑制に努めながら健全経営を図る。
⑦類団比較では高い率であるものの、給水人口の減少により当該数値が減少してきている。今後も給水人口の減少が予測されるため、施設の統廃合などにより適切な水道施設規模の構築を図る。
⑧稼働状況における収益性は近年微増してきているが、市内各地において漏水が頻繁に発生していることから、漏水調査等を行ないながら適切な施設設備等の維持管理に努め効率的な給水を図る。</t>
    <rPh sb="361" eb="363">
      <t>ショウカン</t>
    </rPh>
    <rPh sb="363" eb="364">
      <t>ガク</t>
    </rPh>
    <rPh sb="365" eb="367">
      <t>ゾウカ</t>
    </rPh>
    <rPh sb="375" eb="377">
      <t>ゲンショウ</t>
    </rPh>
    <rPh sb="382" eb="384">
      <t>コンゴ</t>
    </rPh>
    <rPh sb="385" eb="387">
      <t>シュウエキ</t>
    </rPh>
    <rPh sb="388" eb="390">
      <t>カクホ</t>
    </rPh>
    <rPh sb="394" eb="397">
      <t>カンリヒ</t>
    </rPh>
    <rPh sb="397" eb="399">
      <t>ヨクセイ</t>
    </rPh>
    <rPh sb="400" eb="401">
      <t>ツト</t>
    </rPh>
    <rPh sb="402" eb="404">
      <t>ケンゼン</t>
    </rPh>
    <rPh sb="404" eb="406">
      <t>ケイエイ</t>
    </rPh>
    <rPh sb="407" eb="408">
      <t>ハカ</t>
    </rPh>
    <rPh sb="441" eb="443">
      <t>ゾウカ</t>
    </rPh>
    <rPh sb="469" eb="472">
      <t>コウサイヒ</t>
    </rPh>
    <rPh sb="472" eb="474">
      <t>イガイ</t>
    </rPh>
    <rPh sb="653" eb="655">
      <t>ロウスイ</t>
    </rPh>
    <rPh sb="655" eb="657">
      <t>チョウサ</t>
    </rPh>
    <rPh sb="657" eb="658">
      <t>トウ</t>
    </rPh>
    <rPh sb="659" eb="660">
      <t>オコ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</si>
</sst>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4" fillId="0" borderId="6" xfId="1" applyFont="1" applyBorder="1" applyAlignment="1" applyProtection="1">
      <alignment horizontal="left" vertical="top" wrapText="1"/>
      <protection locked="0"/>
    </xf>
    <xf numFmtId="0" fontId="14" fillId="0" borderId="0" xfId="1" applyFont="1" applyBorder="1" applyAlignment="1" applyProtection="1">
      <alignment horizontal="left" vertical="top" wrapText="1"/>
      <protection locked="0"/>
    </xf>
    <xf numFmtId="0" fontId="14" fillId="0" borderId="7" xfId="1" applyFont="1" applyBorder="1" applyAlignment="1" applyProtection="1">
      <alignment horizontal="left" vertical="top" wrapText="1"/>
      <protection locked="0"/>
    </xf>
    <xf numFmtId="0" fontId="14" fillId="0" borderId="8" xfId="1" applyFont="1" applyBorder="1" applyAlignment="1" applyProtection="1">
      <alignment horizontal="left" vertical="top" wrapText="1"/>
      <protection locked="0"/>
    </xf>
    <xf numFmtId="0" fontId="14" fillId="0" borderId="1" xfId="1" applyFont="1" applyBorder="1" applyAlignment="1" applyProtection="1">
      <alignment horizontal="left" vertical="top" wrapText="1"/>
      <protection locked="0"/>
    </xf>
    <xf numFmtId="0" fontId="14"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15" fillId="0" borderId="3" xfId="1" applyFont="1" applyBorder="1" applyAlignment="1">
      <alignment horizontal="left" vertical="center"/>
    </xf>
    <xf numFmtId="0" fontId="15" fillId="0" borderId="4" xfId="1" applyFont="1" applyBorder="1" applyAlignment="1">
      <alignment horizontal="left" vertical="center"/>
    </xf>
    <xf numFmtId="0" fontId="15" fillId="0" borderId="5" xfId="1" applyFont="1" applyBorder="1" applyAlignment="1">
      <alignment horizontal="left" vertical="center"/>
    </xf>
    <xf numFmtId="0" fontId="15" fillId="0" borderId="6" xfId="1" applyFont="1" applyBorder="1" applyAlignment="1">
      <alignment horizontal="left" vertical="center"/>
    </xf>
    <xf numFmtId="0" fontId="15" fillId="0" borderId="0" xfId="1" applyFont="1" applyBorder="1" applyAlignment="1">
      <alignment horizontal="left" vertical="center"/>
    </xf>
    <xf numFmtId="0" fontId="15" fillId="0" borderId="7" xfId="1" applyFont="1" applyBorder="1" applyAlignment="1">
      <alignment horizontal="left"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formatCode="#,##0.00;&quot;△&quot;#,##0.00;&quot;-&quot;">
                  <c:v>0.06</c:v>
                </c:pt>
                <c:pt idx="3" formatCode="#,##0.00;&quot;△&quot;#,##0.00;&quot;-&quot;">
                  <c:v>0.19</c:v>
                </c:pt>
                <c:pt idx="4" formatCode="#,##0.00;&quot;△&quot;#,##0.00;&quot;-&quot;">
                  <c:v>0.82</c:v>
                </c:pt>
              </c:numCache>
            </c:numRef>
          </c:val>
        </c:ser>
        <c:dLbls>
          <c:showLegendKey val="0"/>
          <c:showVal val="0"/>
          <c:showCatName val="0"/>
          <c:showSerName val="0"/>
          <c:showPercent val="0"/>
          <c:showBubbleSize val="0"/>
        </c:dLbls>
        <c:gapWidth val="150"/>
        <c:axId val="193357696"/>
        <c:axId val="19336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0.64</c:v>
                </c:pt>
                <c:pt idx="2">
                  <c:v>0.55000000000000004</c:v>
                </c:pt>
                <c:pt idx="3">
                  <c:v>0.54</c:v>
                </c:pt>
                <c:pt idx="4">
                  <c:v>0.43</c:v>
                </c:pt>
              </c:numCache>
            </c:numRef>
          </c:val>
          <c:smooth val="0"/>
        </c:ser>
        <c:dLbls>
          <c:showLegendKey val="0"/>
          <c:showVal val="0"/>
          <c:showCatName val="0"/>
          <c:showSerName val="0"/>
          <c:showPercent val="0"/>
          <c:showBubbleSize val="0"/>
        </c:dLbls>
        <c:marker val="1"/>
        <c:smooth val="0"/>
        <c:axId val="193357696"/>
        <c:axId val="193368064"/>
      </c:lineChart>
      <c:dateAx>
        <c:axId val="193357696"/>
        <c:scaling>
          <c:orientation val="minMax"/>
        </c:scaling>
        <c:delete val="1"/>
        <c:axPos val="b"/>
        <c:numFmt formatCode="ge" sourceLinked="1"/>
        <c:majorTickMark val="none"/>
        <c:minorTickMark val="none"/>
        <c:tickLblPos val="none"/>
        <c:crossAx val="193368064"/>
        <c:crosses val="autoZero"/>
        <c:auto val="1"/>
        <c:lblOffset val="100"/>
        <c:baseTimeUnit val="years"/>
      </c:dateAx>
      <c:valAx>
        <c:axId val="19336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35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72.19</c:v>
                </c:pt>
                <c:pt idx="1">
                  <c:v>68.56</c:v>
                </c:pt>
                <c:pt idx="2">
                  <c:v>68.48</c:v>
                </c:pt>
                <c:pt idx="3">
                  <c:v>66.849999999999994</c:v>
                </c:pt>
                <c:pt idx="4">
                  <c:v>66.12</c:v>
                </c:pt>
              </c:numCache>
            </c:numRef>
          </c:val>
        </c:ser>
        <c:dLbls>
          <c:showLegendKey val="0"/>
          <c:showVal val="0"/>
          <c:showCatName val="0"/>
          <c:showSerName val="0"/>
          <c:showPercent val="0"/>
          <c:showBubbleSize val="0"/>
        </c:dLbls>
        <c:gapWidth val="150"/>
        <c:axId val="194996480"/>
        <c:axId val="19501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63.99</c:v>
                </c:pt>
                <c:pt idx="1">
                  <c:v>62.01</c:v>
                </c:pt>
                <c:pt idx="2">
                  <c:v>60.68</c:v>
                </c:pt>
                <c:pt idx="3">
                  <c:v>59.87</c:v>
                </c:pt>
                <c:pt idx="4">
                  <c:v>59.59</c:v>
                </c:pt>
              </c:numCache>
            </c:numRef>
          </c:val>
          <c:smooth val="0"/>
        </c:ser>
        <c:dLbls>
          <c:showLegendKey val="0"/>
          <c:showVal val="0"/>
          <c:showCatName val="0"/>
          <c:showSerName val="0"/>
          <c:showPercent val="0"/>
          <c:showBubbleSize val="0"/>
        </c:dLbls>
        <c:marker val="1"/>
        <c:smooth val="0"/>
        <c:axId val="194996480"/>
        <c:axId val="195019136"/>
      </c:lineChart>
      <c:dateAx>
        <c:axId val="194996480"/>
        <c:scaling>
          <c:orientation val="minMax"/>
        </c:scaling>
        <c:delete val="1"/>
        <c:axPos val="b"/>
        <c:numFmt formatCode="ge" sourceLinked="1"/>
        <c:majorTickMark val="none"/>
        <c:minorTickMark val="none"/>
        <c:tickLblPos val="none"/>
        <c:crossAx val="195019136"/>
        <c:crosses val="autoZero"/>
        <c:auto val="1"/>
        <c:lblOffset val="100"/>
        <c:baseTimeUnit val="years"/>
      </c:dateAx>
      <c:valAx>
        <c:axId val="19501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99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79.22</c:v>
                </c:pt>
                <c:pt idx="1">
                  <c:v>79.64</c:v>
                </c:pt>
                <c:pt idx="2">
                  <c:v>79.650000000000006</c:v>
                </c:pt>
                <c:pt idx="3">
                  <c:v>79.760000000000005</c:v>
                </c:pt>
                <c:pt idx="4">
                  <c:v>79.760000000000005</c:v>
                </c:pt>
              </c:numCache>
            </c:numRef>
          </c:val>
        </c:ser>
        <c:dLbls>
          <c:showLegendKey val="0"/>
          <c:showVal val="0"/>
          <c:showCatName val="0"/>
          <c:showSerName val="0"/>
          <c:showPercent val="0"/>
          <c:showBubbleSize val="0"/>
        </c:dLbls>
        <c:gapWidth val="150"/>
        <c:axId val="194733952"/>
        <c:axId val="19473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76.260000000000005</c:v>
                </c:pt>
                <c:pt idx="1">
                  <c:v>75.8</c:v>
                </c:pt>
                <c:pt idx="2">
                  <c:v>75.760000000000005</c:v>
                </c:pt>
                <c:pt idx="3">
                  <c:v>75.48</c:v>
                </c:pt>
                <c:pt idx="4">
                  <c:v>74.64</c:v>
                </c:pt>
              </c:numCache>
            </c:numRef>
          </c:val>
          <c:smooth val="0"/>
        </c:ser>
        <c:dLbls>
          <c:showLegendKey val="0"/>
          <c:showVal val="0"/>
          <c:showCatName val="0"/>
          <c:showSerName val="0"/>
          <c:showPercent val="0"/>
          <c:showBubbleSize val="0"/>
        </c:dLbls>
        <c:marker val="1"/>
        <c:smooth val="0"/>
        <c:axId val="194733952"/>
        <c:axId val="194736128"/>
      </c:lineChart>
      <c:dateAx>
        <c:axId val="194733952"/>
        <c:scaling>
          <c:orientation val="minMax"/>
        </c:scaling>
        <c:delete val="1"/>
        <c:axPos val="b"/>
        <c:numFmt formatCode="ge" sourceLinked="1"/>
        <c:majorTickMark val="none"/>
        <c:minorTickMark val="none"/>
        <c:tickLblPos val="none"/>
        <c:crossAx val="194736128"/>
        <c:crosses val="autoZero"/>
        <c:auto val="1"/>
        <c:lblOffset val="100"/>
        <c:baseTimeUnit val="years"/>
      </c:dateAx>
      <c:valAx>
        <c:axId val="19473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3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79.53</c:v>
                </c:pt>
                <c:pt idx="1">
                  <c:v>162.38</c:v>
                </c:pt>
                <c:pt idx="2">
                  <c:v>104.87</c:v>
                </c:pt>
                <c:pt idx="3">
                  <c:v>101.07</c:v>
                </c:pt>
                <c:pt idx="4">
                  <c:v>100.92</c:v>
                </c:pt>
              </c:numCache>
            </c:numRef>
          </c:val>
        </c:ser>
        <c:dLbls>
          <c:showLegendKey val="0"/>
          <c:showVal val="0"/>
          <c:showCatName val="0"/>
          <c:showSerName val="0"/>
          <c:showPercent val="0"/>
          <c:showBubbleSize val="0"/>
        </c:dLbls>
        <c:gapWidth val="150"/>
        <c:axId val="193394176"/>
        <c:axId val="19339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75.91</c:v>
                </c:pt>
                <c:pt idx="1">
                  <c:v>77.19</c:v>
                </c:pt>
                <c:pt idx="2">
                  <c:v>77.48</c:v>
                </c:pt>
                <c:pt idx="3">
                  <c:v>76.02</c:v>
                </c:pt>
                <c:pt idx="4">
                  <c:v>77.66</c:v>
                </c:pt>
              </c:numCache>
            </c:numRef>
          </c:val>
          <c:smooth val="0"/>
        </c:ser>
        <c:dLbls>
          <c:showLegendKey val="0"/>
          <c:showVal val="0"/>
          <c:showCatName val="0"/>
          <c:showSerName val="0"/>
          <c:showPercent val="0"/>
          <c:showBubbleSize val="0"/>
        </c:dLbls>
        <c:marker val="1"/>
        <c:smooth val="0"/>
        <c:axId val="193394176"/>
        <c:axId val="193396096"/>
      </c:lineChart>
      <c:dateAx>
        <c:axId val="193394176"/>
        <c:scaling>
          <c:orientation val="minMax"/>
        </c:scaling>
        <c:delete val="1"/>
        <c:axPos val="b"/>
        <c:numFmt formatCode="ge" sourceLinked="1"/>
        <c:majorTickMark val="none"/>
        <c:minorTickMark val="none"/>
        <c:tickLblPos val="none"/>
        <c:crossAx val="193396096"/>
        <c:crosses val="autoZero"/>
        <c:auto val="1"/>
        <c:lblOffset val="100"/>
        <c:baseTimeUnit val="years"/>
      </c:dateAx>
      <c:valAx>
        <c:axId val="19339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39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238144"/>
        <c:axId val="19324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238144"/>
        <c:axId val="193240064"/>
      </c:lineChart>
      <c:dateAx>
        <c:axId val="193238144"/>
        <c:scaling>
          <c:orientation val="minMax"/>
        </c:scaling>
        <c:delete val="1"/>
        <c:axPos val="b"/>
        <c:numFmt formatCode="ge" sourceLinked="1"/>
        <c:majorTickMark val="none"/>
        <c:minorTickMark val="none"/>
        <c:tickLblPos val="none"/>
        <c:crossAx val="193240064"/>
        <c:crosses val="autoZero"/>
        <c:auto val="1"/>
        <c:lblOffset val="100"/>
        <c:baseTimeUnit val="years"/>
      </c:dateAx>
      <c:valAx>
        <c:axId val="19324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3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413888"/>
        <c:axId val="19341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413888"/>
        <c:axId val="193415808"/>
      </c:lineChart>
      <c:dateAx>
        <c:axId val="193413888"/>
        <c:scaling>
          <c:orientation val="minMax"/>
        </c:scaling>
        <c:delete val="1"/>
        <c:axPos val="b"/>
        <c:numFmt formatCode="ge" sourceLinked="1"/>
        <c:majorTickMark val="none"/>
        <c:minorTickMark val="none"/>
        <c:tickLblPos val="none"/>
        <c:crossAx val="193415808"/>
        <c:crosses val="autoZero"/>
        <c:auto val="1"/>
        <c:lblOffset val="100"/>
        <c:baseTimeUnit val="years"/>
      </c:dateAx>
      <c:valAx>
        <c:axId val="19341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1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460480"/>
        <c:axId val="19451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460480"/>
        <c:axId val="194515328"/>
      </c:lineChart>
      <c:dateAx>
        <c:axId val="193460480"/>
        <c:scaling>
          <c:orientation val="minMax"/>
        </c:scaling>
        <c:delete val="1"/>
        <c:axPos val="b"/>
        <c:numFmt formatCode="ge" sourceLinked="1"/>
        <c:majorTickMark val="none"/>
        <c:minorTickMark val="none"/>
        <c:tickLblPos val="none"/>
        <c:crossAx val="194515328"/>
        <c:crosses val="autoZero"/>
        <c:auto val="1"/>
        <c:lblOffset val="100"/>
        <c:baseTimeUnit val="years"/>
      </c:dateAx>
      <c:valAx>
        <c:axId val="19451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6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541824"/>
        <c:axId val="19454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541824"/>
        <c:axId val="194548096"/>
      </c:lineChart>
      <c:dateAx>
        <c:axId val="194541824"/>
        <c:scaling>
          <c:orientation val="minMax"/>
        </c:scaling>
        <c:delete val="1"/>
        <c:axPos val="b"/>
        <c:numFmt formatCode="ge" sourceLinked="1"/>
        <c:majorTickMark val="none"/>
        <c:minorTickMark val="none"/>
        <c:tickLblPos val="none"/>
        <c:crossAx val="194548096"/>
        <c:crosses val="autoZero"/>
        <c:auto val="1"/>
        <c:lblOffset val="100"/>
        <c:baseTimeUnit val="years"/>
      </c:dateAx>
      <c:valAx>
        <c:axId val="19454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643.36</c:v>
                </c:pt>
                <c:pt idx="1">
                  <c:v>629.19000000000005</c:v>
                </c:pt>
                <c:pt idx="2">
                  <c:v>597.79999999999995</c:v>
                </c:pt>
                <c:pt idx="3">
                  <c:v>722.21</c:v>
                </c:pt>
                <c:pt idx="4">
                  <c:v>860.61</c:v>
                </c:pt>
              </c:numCache>
            </c:numRef>
          </c:val>
        </c:ser>
        <c:dLbls>
          <c:showLegendKey val="0"/>
          <c:showVal val="0"/>
          <c:showCatName val="0"/>
          <c:showSerName val="0"/>
          <c:showPercent val="0"/>
          <c:showBubbleSize val="0"/>
        </c:dLbls>
        <c:gapWidth val="150"/>
        <c:axId val="194576384"/>
        <c:axId val="19457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1321.78</c:v>
                </c:pt>
                <c:pt idx="1">
                  <c:v>1326.51</c:v>
                </c:pt>
                <c:pt idx="2">
                  <c:v>1285.3599999999999</c:v>
                </c:pt>
                <c:pt idx="3">
                  <c:v>1246.73</c:v>
                </c:pt>
                <c:pt idx="4">
                  <c:v>1281.51</c:v>
                </c:pt>
              </c:numCache>
            </c:numRef>
          </c:val>
          <c:smooth val="0"/>
        </c:ser>
        <c:dLbls>
          <c:showLegendKey val="0"/>
          <c:showVal val="0"/>
          <c:showCatName val="0"/>
          <c:showSerName val="0"/>
          <c:showPercent val="0"/>
          <c:showBubbleSize val="0"/>
        </c:dLbls>
        <c:marker val="1"/>
        <c:smooth val="0"/>
        <c:axId val="194576384"/>
        <c:axId val="194578304"/>
      </c:lineChart>
      <c:dateAx>
        <c:axId val="194576384"/>
        <c:scaling>
          <c:orientation val="minMax"/>
        </c:scaling>
        <c:delete val="1"/>
        <c:axPos val="b"/>
        <c:numFmt formatCode="ge" sourceLinked="1"/>
        <c:majorTickMark val="none"/>
        <c:minorTickMark val="none"/>
        <c:tickLblPos val="none"/>
        <c:crossAx val="194578304"/>
        <c:crosses val="autoZero"/>
        <c:auto val="1"/>
        <c:lblOffset val="100"/>
        <c:baseTimeUnit val="years"/>
      </c:dateAx>
      <c:valAx>
        <c:axId val="19457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7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97.72</c:v>
                </c:pt>
                <c:pt idx="1">
                  <c:v>94.32</c:v>
                </c:pt>
                <c:pt idx="2">
                  <c:v>95.16</c:v>
                </c:pt>
                <c:pt idx="3">
                  <c:v>92.29</c:v>
                </c:pt>
                <c:pt idx="4">
                  <c:v>85.16</c:v>
                </c:pt>
              </c:numCache>
            </c:numRef>
          </c:val>
        </c:ser>
        <c:dLbls>
          <c:showLegendKey val="0"/>
          <c:showVal val="0"/>
          <c:showCatName val="0"/>
          <c:showSerName val="0"/>
          <c:showPercent val="0"/>
          <c:showBubbleSize val="0"/>
        </c:dLbls>
        <c:gapWidth val="150"/>
        <c:axId val="194604416"/>
        <c:axId val="19461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54.57</c:v>
                </c:pt>
                <c:pt idx="1">
                  <c:v>54.4</c:v>
                </c:pt>
                <c:pt idx="2">
                  <c:v>54.45</c:v>
                </c:pt>
                <c:pt idx="3">
                  <c:v>54.33</c:v>
                </c:pt>
                <c:pt idx="4">
                  <c:v>55.02</c:v>
                </c:pt>
              </c:numCache>
            </c:numRef>
          </c:val>
          <c:smooth val="0"/>
        </c:ser>
        <c:dLbls>
          <c:showLegendKey val="0"/>
          <c:showVal val="0"/>
          <c:showCatName val="0"/>
          <c:showSerName val="0"/>
          <c:showPercent val="0"/>
          <c:showBubbleSize val="0"/>
        </c:dLbls>
        <c:marker val="1"/>
        <c:smooth val="0"/>
        <c:axId val="194604416"/>
        <c:axId val="194610688"/>
      </c:lineChart>
      <c:dateAx>
        <c:axId val="194604416"/>
        <c:scaling>
          <c:orientation val="minMax"/>
        </c:scaling>
        <c:delete val="1"/>
        <c:axPos val="b"/>
        <c:numFmt formatCode="ge" sourceLinked="1"/>
        <c:majorTickMark val="none"/>
        <c:minorTickMark val="none"/>
        <c:tickLblPos val="none"/>
        <c:crossAx val="194610688"/>
        <c:crosses val="autoZero"/>
        <c:auto val="1"/>
        <c:lblOffset val="100"/>
        <c:baseTimeUnit val="years"/>
      </c:dateAx>
      <c:valAx>
        <c:axId val="19461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0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221.75</c:v>
                </c:pt>
                <c:pt idx="1">
                  <c:v>231.52</c:v>
                </c:pt>
                <c:pt idx="2">
                  <c:v>233.66</c:v>
                </c:pt>
                <c:pt idx="3">
                  <c:v>243.35</c:v>
                </c:pt>
                <c:pt idx="4">
                  <c:v>263.75</c:v>
                </c:pt>
              </c:numCache>
            </c:numRef>
          </c:val>
        </c:ser>
        <c:dLbls>
          <c:showLegendKey val="0"/>
          <c:showVal val="0"/>
          <c:showCatName val="0"/>
          <c:showSerName val="0"/>
          <c:showPercent val="0"/>
          <c:showBubbleSize val="0"/>
        </c:dLbls>
        <c:gapWidth val="150"/>
        <c:axId val="194981248"/>
        <c:axId val="19498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318.02999999999997</c:v>
                </c:pt>
                <c:pt idx="1">
                  <c:v>325.14</c:v>
                </c:pt>
                <c:pt idx="2">
                  <c:v>332.75</c:v>
                </c:pt>
                <c:pt idx="3">
                  <c:v>341.05</c:v>
                </c:pt>
                <c:pt idx="4">
                  <c:v>330.62</c:v>
                </c:pt>
              </c:numCache>
            </c:numRef>
          </c:val>
          <c:smooth val="0"/>
        </c:ser>
        <c:dLbls>
          <c:showLegendKey val="0"/>
          <c:showVal val="0"/>
          <c:showCatName val="0"/>
          <c:showSerName val="0"/>
          <c:showPercent val="0"/>
          <c:showBubbleSize val="0"/>
        </c:dLbls>
        <c:marker val="1"/>
        <c:smooth val="0"/>
        <c:axId val="194981248"/>
        <c:axId val="194983424"/>
      </c:lineChart>
      <c:dateAx>
        <c:axId val="194981248"/>
        <c:scaling>
          <c:orientation val="minMax"/>
        </c:scaling>
        <c:delete val="1"/>
        <c:axPos val="b"/>
        <c:numFmt formatCode="ge" sourceLinked="1"/>
        <c:majorTickMark val="none"/>
        <c:minorTickMark val="none"/>
        <c:tickLblPos val="none"/>
        <c:crossAx val="194983424"/>
        <c:crosses val="autoZero"/>
        <c:auto val="1"/>
        <c:lblOffset val="100"/>
        <c:baseTimeUnit val="years"/>
      </c:dateAx>
      <c:valAx>
        <c:axId val="19498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98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D1</v>
      </c>
      <c r="X8" s="49"/>
      <c r="Y8" s="49"/>
      <c r="Z8" s="49"/>
      <c r="AA8" s="49"/>
      <c r="AB8" s="49"/>
      <c r="AC8" s="49"/>
      <c r="AD8" s="50" t="s">
        <v>122</v>
      </c>
      <c r="AE8" s="50"/>
      <c r="AF8" s="50"/>
      <c r="AG8" s="50"/>
      <c r="AH8" s="50"/>
      <c r="AI8" s="50"/>
      <c r="AJ8" s="50"/>
      <c r="AK8" s="2"/>
      <c r="AL8" s="51">
        <f>データ!$R$6</f>
        <v>33505</v>
      </c>
      <c r="AM8" s="51"/>
      <c r="AN8" s="51"/>
      <c r="AO8" s="51"/>
      <c r="AP8" s="51"/>
      <c r="AQ8" s="51"/>
      <c r="AR8" s="51"/>
      <c r="AS8" s="51"/>
      <c r="AT8" s="46">
        <f>データ!$S$6</f>
        <v>1152.76</v>
      </c>
      <c r="AU8" s="46"/>
      <c r="AV8" s="46"/>
      <c r="AW8" s="46"/>
      <c r="AX8" s="46"/>
      <c r="AY8" s="46"/>
      <c r="AZ8" s="46"/>
      <c r="BA8" s="46"/>
      <c r="BB8" s="46">
        <f>データ!$T$6</f>
        <v>29.07</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64.27</v>
      </c>
      <c r="Q10" s="46"/>
      <c r="R10" s="46"/>
      <c r="S10" s="46"/>
      <c r="T10" s="46"/>
      <c r="U10" s="46"/>
      <c r="V10" s="46"/>
      <c r="W10" s="51">
        <f>データ!$Q$6</f>
        <v>4060</v>
      </c>
      <c r="X10" s="51"/>
      <c r="Y10" s="51"/>
      <c r="Z10" s="51"/>
      <c r="AA10" s="51"/>
      <c r="AB10" s="51"/>
      <c r="AC10" s="51"/>
      <c r="AD10" s="2"/>
      <c r="AE10" s="2"/>
      <c r="AF10" s="2"/>
      <c r="AG10" s="2"/>
      <c r="AH10" s="2"/>
      <c r="AI10" s="2"/>
      <c r="AJ10" s="2"/>
      <c r="AK10" s="2"/>
      <c r="AL10" s="51">
        <f>データ!$U$6</f>
        <v>21379</v>
      </c>
      <c r="AM10" s="51"/>
      <c r="AN10" s="51"/>
      <c r="AO10" s="51"/>
      <c r="AP10" s="51"/>
      <c r="AQ10" s="51"/>
      <c r="AR10" s="51"/>
      <c r="AS10" s="51"/>
      <c r="AT10" s="46">
        <f>データ!$V$6</f>
        <v>19.12</v>
      </c>
      <c r="AU10" s="46"/>
      <c r="AV10" s="46"/>
      <c r="AW10" s="46"/>
      <c r="AX10" s="46"/>
      <c r="AY10" s="46"/>
      <c r="AZ10" s="46"/>
      <c r="BA10" s="46"/>
      <c r="BB10" s="46">
        <f>データ!$W$6</f>
        <v>1118.1500000000001</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123</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77" t="s">
        <v>36</v>
      </c>
      <c r="BM64" s="78"/>
      <c r="BN64" s="78"/>
      <c r="BO64" s="78"/>
      <c r="BP64" s="78"/>
      <c r="BQ64" s="78"/>
      <c r="BR64" s="78"/>
      <c r="BS64" s="78"/>
      <c r="BT64" s="78"/>
      <c r="BU64" s="78"/>
      <c r="BV64" s="78"/>
      <c r="BW64" s="78"/>
      <c r="BX64" s="78"/>
      <c r="BY64" s="78"/>
      <c r="BZ64" s="79"/>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80"/>
      <c r="BM65" s="81"/>
      <c r="BN65" s="81"/>
      <c r="BO65" s="81"/>
      <c r="BP65" s="81"/>
      <c r="BQ65" s="81"/>
      <c r="BR65" s="81"/>
      <c r="BS65" s="81"/>
      <c r="BT65" s="81"/>
      <c r="BU65" s="81"/>
      <c r="BV65" s="81"/>
      <c r="BW65" s="81"/>
      <c r="BX65" s="81"/>
      <c r="BY65" s="81"/>
      <c r="BZ65" s="82"/>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54</v>
      </c>
      <c r="N85" s="27" t="s">
        <v>54</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6"/>
      <c r="X3" s="90" t="s">
        <v>65</v>
      </c>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t="s">
        <v>66</v>
      </c>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row>
    <row r="4" spans="1:144" x14ac:dyDescent="0.15">
      <c r="A4" s="29" t="s">
        <v>67</v>
      </c>
      <c r="B4" s="31"/>
      <c r="C4" s="31"/>
      <c r="D4" s="31"/>
      <c r="E4" s="31"/>
      <c r="F4" s="31"/>
      <c r="G4" s="31"/>
      <c r="H4" s="87"/>
      <c r="I4" s="88"/>
      <c r="J4" s="88"/>
      <c r="K4" s="88"/>
      <c r="L4" s="88"/>
      <c r="M4" s="88"/>
      <c r="N4" s="88"/>
      <c r="O4" s="88"/>
      <c r="P4" s="88"/>
      <c r="Q4" s="88"/>
      <c r="R4" s="88"/>
      <c r="S4" s="88"/>
      <c r="T4" s="88"/>
      <c r="U4" s="88"/>
      <c r="V4" s="88"/>
      <c r="W4" s="89"/>
      <c r="X4" s="83" t="s">
        <v>68</v>
      </c>
      <c r="Y4" s="83"/>
      <c r="Z4" s="83"/>
      <c r="AA4" s="83"/>
      <c r="AB4" s="83"/>
      <c r="AC4" s="83"/>
      <c r="AD4" s="83"/>
      <c r="AE4" s="83"/>
      <c r="AF4" s="83"/>
      <c r="AG4" s="83"/>
      <c r="AH4" s="83"/>
      <c r="AI4" s="83" t="s">
        <v>69</v>
      </c>
      <c r="AJ4" s="83"/>
      <c r="AK4" s="83"/>
      <c r="AL4" s="83"/>
      <c r="AM4" s="83"/>
      <c r="AN4" s="83"/>
      <c r="AO4" s="83"/>
      <c r="AP4" s="83"/>
      <c r="AQ4" s="83"/>
      <c r="AR4" s="83"/>
      <c r="AS4" s="83"/>
      <c r="AT4" s="83" t="s">
        <v>70</v>
      </c>
      <c r="AU4" s="83"/>
      <c r="AV4" s="83"/>
      <c r="AW4" s="83"/>
      <c r="AX4" s="83"/>
      <c r="AY4" s="83"/>
      <c r="AZ4" s="83"/>
      <c r="BA4" s="83"/>
      <c r="BB4" s="83"/>
      <c r="BC4" s="83"/>
      <c r="BD4" s="83"/>
      <c r="BE4" s="83" t="s">
        <v>71</v>
      </c>
      <c r="BF4" s="83"/>
      <c r="BG4" s="83"/>
      <c r="BH4" s="83"/>
      <c r="BI4" s="83"/>
      <c r="BJ4" s="83"/>
      <c r="BK4" s="83"/>
      <c r="BL4" s="83"/>
      <c r="BM4" s="83"/>
      <c r="BN4" s="83"/>
      <c r="BO4" s="83"/>
      <c r="BP4" s="83" t="s">
        <v>72</v>
      </c>
      <c r="BQ4" s="83"/>
      <c r="BR4" s="83"/>
      <c r="BS4" s="83"/>
      <c r="BT4" s="83"/>
      <c r="BU4" s="83"/>
      <c r="BV4" s="83"/>
      <c r="BW4" s="83"/>
      <c r="BX4" s="83"/>
      <c r="BY4" s="83"/>
      <c r="BZ4" s="83"/>
      <c r="CA4" s="83" t="s">
        <v>73</v>
      </c>
      <c r="CB4" s="83"/>
      <c r="CC4" s="83"/>
      <c r="CD4" s="83"/>
      <c r="CE4" s="83"/>
      <c r="CF4" s="83"/>
      <c r="CG4" s="83"/>
      <c r="CH4" s="83"/>
      <c r="CI4" s="83"/>
      <c r="CJ4" s="83"/>
      <c r="CK4" s="83"/>
      <c r="CL4" s="83" t="s">
        <v>74</v>
      </c>
      <c r="CM4" s="83"/>
      <c r="CN4" s="83"/>
      <c r="CO4" s="83"/>
      <c r="CP4" s="83"/>
      <c r="CQ4" s="83"/>
      <c r="CR4" s="83"/>
      <c r="CS4" s="83"/>
      <c r="CT4" s="83"/>
      <c r="CU4" s="83"/>
      <c r="CV4" s="83"/>
      <c r="CW4" s="83" t="s">
        <v>75</v>
      </c>
      <c r="CX4" s="83"/>
      <c r="CY4" s="83"/>
      <c r="CZ4" s="83"/>
      <c r="DA4" s="83"/>
      <c r="DB4" s="83"/>
      <c r="DC4" s="83"/>
      <c r="DD4" s="83"/>
      <c r="DE4" s="83"/>
      <c r="DF4" s="83"/>
      <c r="DG4" s="83"/>
      <c r="DH4" s="83" t="s">
        <v>76</v>
      </c>
      <c r="DI4" s="83"/>
      <c r="DJ4" s="83"/>
      <c r="DK4" s="83"/>
      <c r="DL4" s="83"/>
      <c r="DM4" s="83"/>
      <c r="DN4" s="83"/>
      <c r="DO4" s="83"/>
      <c r="DP4" s="83"/>
      <c r="DQ4" s="83"/>
      <c r="DR4" s="83"/>
      <c r="DS4" s="83" t="s">
        <v>77</v>
      </c>
      <c r="DT4" s="83"/>
      <c r="DU4" s="83"/>
      <c r="DV4" s="83"/>
      <c r="DW4" s="83"/>
      <c r="DX4" s="83"/>
      <c r="DY4" s="83"/>
      <c r="DZ4" s="83"/>
      <c r="EA4" s="83"/>
      <c r="EB4" s="83"/>
      <c r="EC4" s="83"/>
      <c r="ED4" s="83" t="s">
        <v>78</v>
      </c>
      <c r="EE4" s="83"/>
      <c r="EF4" s="83"/>
      <c r="EG4" s="83"/>
      <c r="EH4" s="83"/>
      <c r="EI4" s="83"/>
      <c r="EJ4" s="83"/>
      <c r="EK4" s="83"/>
      <c r="EL4" s="83"/>
      <c r="EM4" s="83"/>
      <c r="EN4" s="83"/>
    </row>
    <row r="5" spans="1:144" x14ac:dyDescent="0.15">
      <c r="A5" s="29" t="s">
        <v>79</v>
      </c>
      <c r="B5" s="32"/>
      <c r="C5" s="32"/>
      <c r="D5" s="32"/>
      <c r="E5" s="32"/>
      <c r="F5" s="32"/>
      <c r="G5" s="32"/>
      <c r="H5" s="33" t="s">
        <v>80</v>
      </c>
      <c r="I5" s="33" t="s">
        <v>81</v>
      </c>
      <c r="J5" s="33" t="s">
        <v>82</v>
      </c>
      <c r="K5" s="33" t="s">
        <v>83</v>
      </c>
      <c r="L5" s="33" t="s">
        <v>84</v>
      </c>
      <c r="M5" s="33" t="s">
        <v>85</v>
      </c>
      <c r="N5" s="33" t="s">
        <v>86</v>
      </c>
      <c r="O5" s="33" t="s">
        <v>87</v>
      </c>
      <c r="P5" s="33" t="s">
        <v>88</v>
      </c>
      <c r="Q5" s="33" t="s">
        <v>89</v>
      </c>
      <c r="R5" s="33" t="s">
        <v>90</v>
      </c>
      <c r="S5" s="33" t="s">
        <v>91</v>
      </c>
      <c r="T5" s="33" t="s">
        <v>92</v>
      </c>
      <c r="U5" s="33" t="s">
        <v>93</v>
      </c>
      <c r="V5" s="33" t="s">
        <v>94</v>
      </c>
      <c r="W5" s="33" t="s">
        <v>95</v>
      </c>
      <c r="X5" s="33" t="s">
        <v>96</v>
      </c>
      <c r="Y5" s="33" t="s">
        <v>97</v>
      </c>
      <c r="Z5" s="33" t="s">
        <v>98</v>
      </c>
      <c r="AA5" s="33" t="s">
        <v>99</v>
      </c>
      <c r="AB5" s="33" t="s">
        <v>100</v>
      </c>
      <c r="AC5" s="33" t="s">
        <v>101</v>
      </c>
      <c r="AD5" s="33" t="s">
        <v>102</v>
      </c>
      <c r="AE5" s="33" t="s">
        <v>103</v>
      </c>
      <c r="AF5" s="33" t="s">
        <v>104</v>
      </c>
      <c r="AG5" s="33" t="s">
        <v>105</v>
      </c>
      <c r="AH5" s="33" t="s">
        <v>41</v>
      </c>
      <c r="AI5" s="33" t="s">
        <v>96</v>
      </c>
      <c r="AJ5" s="33" t="s">
        <v>97</v>
      </c>
      <c r="AK5" s="33" t="s">
        <v>98</v>
      </c>
      <c r="AL5" s="33" t="s">
        <v>99</v>
      </c>
      <c r="AM5" s="33" t="s">
        <v>100</v>
      </c>
      <c r="AN5" s="33" t="s">
        <v>101</v>
      </c>
      <c r="AO5" s="33" t="s">
        <v>102</v>
      </c>
      <c r="AP5" s="33" t="s">
        <v>103</v>
      </c>
      <c r="AQ5" s="33" t="s">
        <v>104</v>
      </c>
      <c r="AR5" s="33" t="s">
        <v>105</v>
      </c>
      <c r="AS5" s="33" t="s">
        <v>106</v>
      </c>
      <c r="AT5" s="33" t="s">
        <v>96</v>
      </c>
      <c r="AU5" s="33" t="s">
        <v>97</v>
      </c>
      <c r="AV5" s="33" t="s">
        <v>98</v>
      </c>
      <c r="AW5" s="33" t="s">
        <v>99</v>
      </c>
      <c r="AX5" s="33" t="s">
        <v>100</v>
      </c>
      <c r="AY5" s="33" t="s">
        <v>101</v>
      </c>
      <c r="AZ5" s="33" t="s">
        <v>102</v>
      </c>
      <c r="BA5" s="33" t="s">
        <v>103</v>
      </c>
      <c r="BB5" s="33" t="s">
        <v>104</v>
      </c>
      <c r="BC5" s="33" t="s">
        <v>105</v>
      </c>
      <c r="BD5" s="33" t="s">
        <v>106</v>
      </c>
      <c r="BE5" s="33" t="s">
        <v>96</v>
      </c>
      <c r="BF5" s="33" t="s">
        <v>97</v>
      </c>
      <c r="BG5" s="33" t="s">
        <v>98</v>
      </c>
      <c r="BH5" s="33" t="s">
        <v>99</v>
      </c>
      <c r="BI5" s="33" t="s">
        <v>100</v>
      </c>
      <c r="BJ5" s="33" t="s">
        <v>101</v>
      </c>
      <c r="BK5" s="33" t="s">
        <v>102</v>
      </c>
      <c r="BL5" s="33" t="s">
        <v>103</v>
      </c>
      <c r="BM5" s="33" t="s">
        <v>104</v>
      </c>
      <c r="BN5" s="33" t="s">
        <v>105</v>
      </c>
      <c r="BO5" s="33" t="s">
        <v>106</v>
      </c>
      <c r="BP5" s="33" t="s">
        <v>96</v>
      </c>
      <c r="BQ5" s="33" t="s">
        <v>97</v>
      </c>
      <c r="BR5" s="33" t="s">
        <v>98</v>
      </c>
      <c r="BS5" s="33" t="s">
        <v>99</v>
      </c>
      <c r="BT5" s="33" t="s">
        <v>100</v>
      </c>
      <c r="BU5" s="33" t="s">
        <v>101</v>
      </c>
      <c r="BV5" s="33" t="s">
        <v>102</v>
      </c>
      <c r="BW5" s="33" t="s">
        <v>103</v>
      </c>
      <c r="BX5" s="33" t="s">
        <v>104</v>
      </c>
      <c r="BY5" s="33" t="s">
        <v>105</v>
      </c>
      <c r="BZ5" s="33" t="s">
        <v>106</v>
      </c>
      <c r="CA5" s="33" t="s">
        <v>96</v>
      </c>
      <c r="CB5" s="33" t="s">
        <v>97</v>
      </c>
      <c r="CC5" s="33" t="s">
        <v>98</v>
      </c>
      <c r="CD5" s="33" t="s">
        <v>99</v>
      </c>
      <c r="CE5" s="33" t="s">
        <v>100</v>
      </c>
      <c r="CF5" s="33" t="s">
        <v>101</v>
      </c>
      <c r="CG5" s="33" t="s">
        <v>102</v>
      </c>
      <c r="CH5" s="33" t="s">
        <v>103</v>
      </c>
      <c r="CI5" s="33" t="s">
        <v>104</v>
      </c>
      <c r="CJ5" s="33" t="s">
        <v>105</v>
      </c>
      <c r="CK5" s="33" t="s">
        <v>106</v>
      </c>
      <c r="CL5" s="33" t="s">
        <v>96</v>
      </c>
      <c r="CM5" s="33" t="s">
        <v>97</v>
      </c>
      <c r="CN5" s="33" t="s">
        <v>98</v>
      </c>
      <c r="CO5" s="33" t="s">
        <v>99</v>
      </c>
      <c r="CP5" s="33" t="s">
        <v>100</v>
      </c>
      <c r="CQ5" s="33" t="s">
        <v>101</v>
      </c>
      <c r="CR5" s="33" t="s">
        <v>102</v>
      </c>
      <c r="CS5" s="33" t="s">
        <v>103</v>
      </c>
      <c r="CT5" s="33" t="s">
        <v>104</v>
      </c>
      <c r="CU5" s="33" t="s">
        <v>105</v>
      </c>
      <c r="CV5" s="33" t="s">
        <v>106</v>
      </c>
      <c r="CW5" s="33" t="s">
        <v>96</v>
      </c>
      <c r="CX5" s="33" t="s">
        <v>97</v>
      </c>
      <c r="CY5" s="33" t="s">
        <v>98</v>
      </c>
      <c r="CZ5" s="33" t="s">
        <v>99</v>
      </c>
      <c r="DA5" s="33" t="s">
        <v>100</v>
      </c>
      <c r="DB5" s="33" t="s">
        <v>101</v>
      </c>
      <c r="DC5" s="33" t="s">
        <v>102</v>
      </c>
      <c r="DD5" s="33" t="s">
        <v>103</v>
      </c>
      <c r="DE5" s="33" t="s">
        <v>104</v>
      </c>
      <c r="DF5" s="33" t="s">
        <v>105</v>
      </c>
      <c r="DG5" s="33" t="s">
        <v>106</v>
      </c>
      <c r="DH5" s="33" t="s">
        <v>96</v>
      </c>
      <c r="DI5" s="33" t="s">
        <v>97</v>
      </c>
      <c r="DJ5" s="33" t="s">
        <v>98</v>
      </c>
      <c r="DK5" s="33" t="s">
        <v>99</v>
      </c>
      <c r="DL5" s="33" t="s">
        <v>100</v>
      </c>
      <c r="DM5" s="33" t="s">
        <v>101</v>
      </c>
      <c r="DN5" s="33" t="s">
        <v>102</v>
      </c>
      <c r="DO5" s="33" t="s">
        <v>103</v>
      </c>
      <c r="DP5" s="33" t="s">
        <v>104</v>
      </c>
      <c r="DQ5" s="33" t="s">
        <v>105</v>
      </c>
      <c r="DR5" s="33" t="s">
        <v>106</v>
      </c>
      <c r="DS5" s="33" t="s">
        <v>96</v>
      </c>
      <c r="DT5" s="33" t="s">
        <v>97</v>
      </c>
      <c r="DU5" s="33" t="s">
        <v>98</v>
      </c>
      <c r="DV5" s="33" t="s">
        <v>99</v>
      </c>
      <c r="DW5" s="33" t="s">
        <v>100</v>
      </c>
      <c r="DX5" s="33" t="s">
        <v>101</v>
      </c>
      <c r="DY5" s="33" t="s">
        <v>102</v>
      </c>
      <c r="DZ5" s="33" t="s">
        <v>103</v>
      </c>
      <c r="EA5" s="33" t="s">
        <v>104</v>
      </c>
      <c r="EB5" s="33" t="s">
        <v>105</v>
      </c>
      <c r="EC5" s="33" t="s">
        <v>106</v>
      </c>
      <c r="ED5" s="33" t="s">
        <v>96</v>
      </c>
      <c r="EE5" s="33" t="s">
        <v>97</v>
      </c>
      <c r="EF5" s="33" t="s">
        <v>98</v>
      </c>
      <c r="EG5" s="33" t="s">
        <v>99</v>
      </c>
      <c r="EH5" s="33" t="s">
        <v>100</v>
      </c>
      <c r="EI5" s="33" t="s">
        <v>101</v>
      </c>
      <c r="EJ5" s="33" t="s">
        <v>102</v>
      </c>
      <c r="EK5" s="33" t="s">
        <v>103</v>
      </c>
      <c r="EL5" s="33" t="s">
        <v>104</v>
      </c>
      <c r="EM5" s="33" t="s">
        <v>105</v>
      </c>
      <c r="EN5" s="33" t="s">
        <v>106</v>
      </c>
    </row>
    <row r="6" spans="1:144" s="37" customFormat="1" x14ac:dyDescent="0.15">
      <c r="A6" s="29" t="s">
        <v>107</v>
      </c>
      <c r="B6" s="34">
        <f>B7</f>
        <v>2016</v>
      </c>
      <c r="C6" s="34">
        <f t="shared" ref="C6:W6" si="3">C7</f>
        <v>52132</v>
      </c>
      <c r="D6" s="34">
        <f t="shared" si="3"/>
        <v>47</v>
      </c>
      <c r="E6" s="34">
        <f t="shared" si="3"/>
        <v>1</v>
      </c>
      <c r="F6" s="34">
        <f t="shared" si="3"/>
        <v>0</v>
      </c>
      <c r="G6" s="34">
        <f t="shared" si="3"/>
        <v>0</v>
      </c>
      <c r="H6" s="34" t="str">
        <f t="shared" si="3"/>
        <v>秋田県　北秋田市</v>
      </c>
      <c r="I6" s="34" t="str">
        <f t="shared" si="3"/>
        <v>法非適用</v>
      </c>
      <c r="J6" s="34" t="str">
        <f t="shared" si="3"/>
        <v>水道事業</v>
      </c>
      <c r="K6" s="34" t="str">
        <f t="shared" si="3"/>
        <v>簡易水道事業</v>
      </c>
      <c r="L6" s="34" t="str">
        <f t="shared" si="3"/>
        <v>D1</v>
      </c>
      <c r="M6" s="34">
        <f t="shared" si="3"/>
        <v>0</v>
      </c>
      <c r="N6" s="35" t="str">
        <f t="shared" si="3"/>
        <v>-</v>
      </c>
      <c r="O6" s="35" t="str">
        <f t="shared" si="3"/>
        <v>該当数値なし</v>
      </c>
      <c r="P6" s="35">
        <f t="shared" si="3"/>
        <v>64.27</v>
      </c>
      <c r="Q6" s="35">
        <f t="shared" si="3"/>
        <v>4060</v>
      </c>
      <c r="R6" s="35">
        <f t="shared" si="3"/>
        <v>33505</v>
      </c>
      <c r="S6" s="35">
        <f t="shared" si="3"/>
        <v>1152.76</v>
      </c>
      <c r="T6" s="35">
        <f t="shared" si="3"/>
        <v>29.07</v>
      </c>
      <c r="U6" s="35">
        <f t="shared" si="3"/>
        <v>21379</v>
      </c>
      <c r="V6" s="35">
        <f t="shared" si="3"/>
        <v>19.12</v>
      </c>
      <c r="W6" s="35">
        <f t="shared" si="3"/>
        <v>1118.1500000000001</v>
      </c>
      <c r="X6" s="36">
        <f>IF(X7="",NA(),X7)</f>
        <v>79.53</v>
      </c>
      <c r="Y6" s="36">
        <f t="shared" ref="Y6:AG6" si="4">IF(Y7="",NA(),Y7)</f>
        <v>162.38</v>
      </c>
      <c r="Z6" s="36">
        <f t="shared" si="4"/>
        <v>104.87</v>
      </c>
      <c r="AA6" s="36">
        <f t="shared" si="4"/>
        <v>101.07</v>
      </c>
      <c r="AB6" s="36">
        <f t="shared" si="4"/>
        <v>100.92</v>
      </c>
      <c r="AC6" s="36">
        <f t="shared" si="4"/>
        <v>75.91</v>
      </c>
      <c r="AD6" s="36">
        <f t="shared" si="4"/>
        <v>77.19</v>
      </c>
      <c r="AE6" s="36">
        <f t="shared" si="4"/>
        <v>77.48</v>
      </c>
      <c r="AF6" s="36">
        <f t="shared" si="4"/>
        <v>76.02</v>
      </c>
      <c r="AG6" s="36">
        <f t="shared" si="4"/>
        <v>77.66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643.36</v>
      </c>
      <c r="BF6" s="36">
        <f t="shared" ref="BF6:BN6" si="7">IF(BF7="",NA(),BF7)</f>
        <v>629.19000000000005</v>
      </c>
      <c r="BG6" s="36">
        <f t="shared" si="7"/>
        <v>597.79999999999995</v>
      </c>
      <c r="BH6" s="36">
        <f t="shared" si="7"/>
        <v>722.21</v>
      </c>
      <c r="BI6" s="36">
        <f t="shared" si="7"/>
        <v>860.61</v>
      </c>
      <c r="BJ6" s="36">
        <f t="shared" si="7"/>
        <v>1321.78</v>
      </c>
      <c r="BK6" s="36">
        <f t="shared" si="7"/>
        <v>1326.51</v>
      </c>
      <c r="BL6" s="36">
        <f t="shared" si="7"/>
        <v>1285.3599999999999</v>
      </c>
      <c r="BM6" s="36">
        <f t="shared" si="7"/>
        <v>1246.73</v>
      </c>
      <c r="BN6" s="36">
        <f t="shared" si="7"/>
        <v>1281.51</v>
      </c>
      <c r="BO6" s="35" t="str">
        <f>IF(BO7="","",IF(BO7="-","【-】","【"&amp;SUBSTITUTE(TEXT(BO7,"#,##0.00"),"-","△")&amp;"】"))</f>
        <v>【1,280.76】</v>
      </c>
      <c r="BP6" s="36">
        <f>IF(BP7="",NA(),BP7)</f>
        <v>97.72</v>
      </c>
      <c r="BQ6" s="36">
        <f t="shared" ref="BQ6:BY6" si="8">IF(BQ7="",NA(),BQ7)</f>
        <v>94.32</v>
      </c>
      <c r="BR6" s="36">
        <f t="shared" si="8"/>
        <v>95.16</v>
      </c>
      <c r="BS6" s="36">
        <f t="shared" si="8"/>
        <v>92.29</v>
      </c>
      <c r="BT6" s="36">
        <f t="shared" si="8"/>
        <v>85.16</v>
      </c>
      <c r="BU6" s="36">
        <f t="shared" si="8"/>
        <v>54.57</v>
      </c>
      <c r="BV6" s="36">
        <f t="shared" si="8"/>
        <v>54.4</v>
      </c>
      <c r="BW6" s="36">
        <f t="shared" si="8"/>
        <v>54.45</v>
      </c>
      <c r="BX6" s="36">
        <f t="shared" si="8"/>
        <v>54.33</v>
      </c>
      <c r="BY6" s="36">
        <f t="shared" si="8"/>
        <v>55.02</v>
      </c>
      <c r="BZ6" s="35" t="str">
        <f>IF(BZ7="","",IF(BZ7="-","【-】","【"&amp;SUBSTITUTE(TEXT(BZ7,"#,##0.00"),"-","△")&amp;"】"))</f>
        <v>【53.06】</v>
      </c>
      <c r="CA6" s="36">
        <f>IF(CA7="",NA(),CA7)</f>
        <v>221.75</v>
      </c>
      <c r="CB6" s="36">
        <f t="shared" ref="CB6:CJ6" si="9">IF(CB7="",NA(),CB7)</f>
        <v>231.52</v>
      </c>
      <c r="CC6" s="36">
        <f t="shared" si="9"/>
        <v>233.66</v>
      </c>
      <c r="CD6" s="36">
        <f t="shared" si="9"/>
        <v>243.35</v>
      </c>
      <c r="CE6" s="36">
        <f t="shared" si="9"/>
        <v>263.75</v>
      </c>
      <c r="CF6" s="36">
        <f t="shared" si="9"/>
        <v>318.02999999999997</v>
      </c>
      <c r="CG6" s="36">
        <f t="shared" si="9"/>
        <v>325.14</v>
      </c>
      <c r="CH6" s="36">
        <f t="shared" si="9"/>
        <v>332.75</v>
      </c>
      <c r="CI6" s="36">
        <f t="shared" si="9"/>
        <v>341.05</v>
      </c>
      <c r="CJ6" s="36">
        <f t="shared" si="9"/>
        <v>330.62</v>
      </c>
      <c r="CK6" s="35" t="str">
        <f>IF(CK7="","",IF(CK7="-","【-】","【"&amp;SUBSTITUTE(TEXT(CK7,"#,##0.00"),"-","△")&amp;"】"))</f>
        <v>【314.83】</v>
      </c>
      <c r="CL6" s="36">
        <f>IF(CL7="",NA(),CL7)</f>
        <v>72.19</v>
      </c>
      <c r="CM6" s="36">
        <f t="shared" ref="CM6:CU6" si="10">IF(CM7="",NA(),CM7)</f>
        <v>68.56</v>
      </c>
      <c r="CN6" s="36">
        <f t="shared" si="10"/>
        <v>68.48</v>
      </c>
      <c r="CO6" s="36">
        <f t="shared" si="10"/>
        <v>66.849999999999994</v>
      </c>
      <c r="CP6" s="36">
        <f t="shared" si="10"/>
        <v>66.12</v>
      </c>
      <c r="CQ6" s="36">
        <f t="shared" si="10"/>
        <v>63.99</v>
      </c>
      <c r="CR6" s="36">
        <f t="shared" si="10"/>
        <v>62.01</v>
      </c>
      <c r="CS6" s="36">
        <f t="shared" si="10"/>
        <v>60.68</v>
      </c>
      <c r="CT6" s="36">
        <f t="shared" si="10"/>
        <v>59.87</v>
      </c>
      <c r="CU6" s="36">
        <f t="shared" si="10"/>
        <v>59.59</v>
      </c>
      <c r="CV6" s="35" t="str">
        <f>IF(CV7="","",IF(CV7="-","【-】","【"&amp;SUBSTITUTE(TEXT(CV7,"#,##0.00"),"-","△")&amp;"】"))</f>
        <v>【56.28】</v>
      </c>
      <c r="CW6" s="36">
        <f>IF(CW7="",NA(),CW7)</f>
        <v>79.22</v>
      </c>
      <c r="CX6" s="36">
        <f t="shared" ref="CX6:DF6" si="11">IF(CX7="",NA(),CX7)</f>
        <v>79.64</v>
      </c>
      <c r="CY6" s="36">
        <f t="shared" si="11"/>
        <v>79.650000000000006</v>
      </c>
      <c r="CZ6" s="36">
        <f t="shared" si="11"/>
        <v>79.760000000000005</v>
      </c>
      <c r="DA6" s="36">
        <f t="shared" si="11"/>
        <v>79.760000000000005</v>
      </c>
      <c r="DB6" s="36">
        <f t="shared" si="11"/>
        <v>76.260000000000005</v>
      </c>
      <c r="DC6" s="36">
        <f t="shared" si="11"/>
        <v>75.8</v>
      </c>
      <c r="DD6" s="36">
        <f t="shared" si="11"/>
        <v>75.760000000000005</v>
      </c>
      <c r="DE6" s="36">
        <f t="shared" si="11"/>
        <v>75.48</v>
      </c>
      <c r="DF6" s="36">
        <f t="shared" si="11"/>
        <v>74.64</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6">
        <f t="shared" si="14"/>
        <v>0.06</v>
      </c>
      <c r="EG6" s="36">
        <f t="shared" si="14"/>
        <v>0.19</v>
      </c>
      <c r="EH6" s="36">
        <f t="shared" si="14"/>
        <v>0.82</v>
      </c>
      <c r="EI6" s="36">
        <f t="shared" si="14"/>
        <v>0.59</v>
      </c>
      <c r="EJ6" s="36">
        <f t="shared" si="14"/>
        <v>0.64</v>
      </c>
      <c r="EK6" s="36">
        <f t="shared" si="14"/>
        <v>0.55000000000000004</v>
      </c>
      <c r="EL6" s="36">
        <f t="shared" si="14"/>
        <v>0.54</v>
      </c>
      <c r="EM6" s="36">
        <f t="shared" si="14"/>
        <v>0.43</v>
      </c>
      <c r="EN6" s="35" t="str">
        <f>IF(EN7="","",IF(EN7="-","【-】","【"&amp;SUBSTITUTE(TEXT(EN7,"#,##0.00"),"-","△")&amp;"】"))</f>
        <v>【0.59】</v>
      </c>
    </row>
    <row r="7" spans="1:144" s="37" customFormat="1" x14ac:dyDescent="0.15">
      <c r="A7" s="29"/>
      <c r="B7" s="38">
        <v>2016</v>
      </c>
      <c r="C7" s="38">
        <v>52132</v>
      </c>
      <c r="D7" s="38">
        <v>47</v>
      </c>
      <c r="E7" s="38">
        <v>1</v>
      </c>
      <c r="F7" s="38">
        <v>0</v>
      </c>
      <c r="G7" s="38">
        <v>0</v>
      </c>
      <c r="H7" s="38" t="s">
        <v>108</v>
      </c>
      <c r="I7" s="38" t="s">
        <v>109</v>
      </c>
      <c r="J7" s="38" t="s">
        <v>110</v>
      </c>
      <c r="K7" s="38" t="s">
        <v>111</v>
      </c>
      <c r="L7" s="38" t="s">
        <v>112</v>
      </c>
      <c r="M7" s="38"/>
      <c r="N7" s="39" t="s">
        <v>113</v>
      </c>
      <c r="O7" s="39" t="s">
        <v>114</v>
      </c>
      <c r="P7" s="39">
        <v>64.27</v>
      </c>
      <c r="Q7" s="39">
        <v>4060</v>
      </c>
      <c r="R7" s="39">
        <v>33505</v>
      </c>
      <c r="S7" s="39">
        <v>1152.76</v>
      </c>
      <c r="T7" s="39">
        <v>29.07</v>
      </c>
      <c r="U7" s="39">
        <v>21379</v>
      </c>
      <c r="V7" s="39">
        <v>19.12</v>
      </c>
      <c r="W7" s="39">
        <v>1118.1500000000001</v>
      </c>
      <c r="X7" s="39">
        <v>79.53</v>
      </c>
      <c r="Y7" s="39">
        <v>162.38</v>
      </c>
      <c r="Z7" s="39">
        <v>104.87</v>
      </c>
      <c r="AA7" s="39">
        <v>101.07</v>
      </c>
      <c r="AB7" s="39">
        <v>100.92</v>
      </c>
      <c r="AC7" s="39">
        <v>75.91</v>
      </c>
      <c r="AD7" s="39">
        <v>77.19</v>
      </c>
      <c r="AE7" s="39">
        <v>77.48</v>
      </c>
      <c r="AF7" s="39">
        <v>76.02</v>
      </c>
      <c r="AG7" s="39">
        <v>77.66</v>
      </c>
      <c r="AH7" s="39">
        <v>76.78</v>
      </c>
      <c r="AI7" s="39"/>
      <c r="AJ7" s="39"/>
      <c r="AK7" s="39"/>
      <c r="AL7" s="39"/>
      <c r="AM7" s="39"/>
      <c r="AN7" s="39"/>
      <c r="AO7" s="39"/>
      <c r="AP7" s="39"/>
      <c r="AQ7" s="39"/>
      <c r="AR7" s="39"/>
      <c r="AS7" s="39"/>
      <c r="AT7" s="39"/>
      <c r="AU7" s="39"/>
      <c r="AV7" s="39"/>
      <c r="AW7" s="39"/>
      <c r="AX7" s="39"/>
      <c r="AY7" s="39"/>
      <c r="AZ7" s="39"/>
      <c r="BA7" s="39"/>
      <c r="BB7" s="39"/>
      <c r="BC7" s="39"/>
      <c r="BD7" s="39"/>
      <c r="BE7" s="39">
        <v>643.36</v>
      </c>
      <c r="BF7" s="39">
        <v>629.19000000000005</v>
      </c>
      <c r="BG7" s="39">
        <v>597.79999999999995</v>
      </c>
      <c r="BH7" s="39">
        <v>722.21</v>
      </c>
      <c r="BI7" s="39">
        <v>860.61</v>
      </c>
      <c r="BJ7" s="39">
        <v>1321.78</v>
      </c>
      <c r="BK7" s="39">
        <v>1326.51</v>
      </c>
      <c r="BL7" s="39">
        <v>1285.3599999999999</v>
      </c>
      <c r="BM7" s="39">
        <v>1246.73</v>
      </c>
      <c r="BN7" s="39">
        <v>1281.51</v>
      </c>
      <c r="BO7" s="39">
        <v>1280.76</v>
      </c>
      <c r="BP7" s="39">
        <v>97.72</v>
      </c>
      <c r="BQ7" s="39">
        <v>94.32</v>
      </c>
      <c r="BR7" s="39">
        <v>95.16</v>
      </c>
      <c r="BS7" s="39">
        <v>92.29</v>
      </c>
      <c r="BT7" s="39">
        <v>85.16</v>
      </c>
      <c r="BU7" s="39">
        <v>54.57</v>
      </c>
      <c r="BV7" s="39">
        <v>54.4</v>
      </c>
      <c r="BW7" s="39">
        <v>54.45</v>
      </c>
      <c r="BX7" s="39">
        <v>54.33</v>
      </c>
      <c r="BY7" s="39">
        <v>55.02</v>
      </c>
      <c r="BZ7" s="39">
        <v>53.06</v>
      </c>
      <c r="CA7" s="39">
        <v>221.75</v>
      </c>
      <c r="CB7" s="39">
        <v>231.52</v>
      </c>
      <c r="CC7" s="39">
        <v>233.66</v>
      </c>
      <c r="CD7" s="39">
        <v>243.35</v>
      </c>
      <c r="CE7" s="39">
        <v>263.75</v>
      </c>
      <c r="CF7" s="39">
        <v>318.02999999999997</v>
      </c>
      <c r="CG7" s="39">
        <v>325.14</v>
      </c>
      <c r="CH7" s="39">
        <v>332.75</v>
      </c>
      <c r="CI7" s="39">
        <v>341.05</v>
      </c>
      <c r="CJ7" s="39">
        <v>330.62</v>
      </c>
      <c r="CK7" s="39">
        <v>314.83</v>
      </c>
      <c r="CL7" s="39">
        <v>72.19</v>
      </c>
      <c r="CM7" s="39">
        <v>68.56</v>
      </c>
      <c r="CN7" s="39">
        <v>68.48</v>
      </c>
      <c r="CO7" s="39">
        <v>66.849999999999994</v>
      </c>
      <c r="CP7" s="39">
        <v>66.12</v>
      </c>
      <c r="CQ7" s="39">
        <v>63.99</v>
      </c>
      <c r="CR7" s="39">
        <v>62.01</v>
      </c>
      <c r="CS7" s="39">
        <v>60.68</v>
      </c>
      <c r="CT7" s="39">
        <v>59.87</v>
      </c>
      <c r="CU7" s="39">
        <v>59.59</v>
      </c>
      <c r="CV7" s="39">
        <v>56.28</v>
      </c>
      <c r="CW7" s="39">
        <v>79.22</v>
      </c>
      <c r="CX7" s="39">
        <v>79.64</v>
      </c>
      <c r="CY7" s="39">
        <v>79.650000000000006</v>
      </c>
      <c r="CZ7" s="39">
        <v>79.760000000000005</v>
      </c>
      <c r="DA7" s="39">
        <v>79.760000000000005</v>
      </c>
      <c r="DB7" s="39">
        <v>76.260000000000005</v>
      </c>
      <c r="DC7" s="39">
        <v>75.8</v>
      </c>
      <c r="DD7" s="39">
        <v>75.760000000000005</v>
      </c>
      <c r="DE7" s="39">
        <v>75.48</v>
      </c>
      <c r="DF7" s="39">
        <v>74.64</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0.06</v>
      </c>
      <c r="EG7" s="39">
        <v>0.19</v>
      </c>
      <c r="EH7" s="39">
        <v>0.82</v>
      </c>
      <c r="EI7" s="39">
        <v>0.59</v>
      </c>
      <c r="EJ7" s="39">
        <v>0.64</v>
      </c>
      <c r="EK7" s="39">
        <v>0.55000000000000004</v>
      </c>
      <c r="EL7" s="39">
        <v>0.54</v>
      </c>
      <c r="EM7" s="39">
        <v>0.43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115</v>
      </c>
      <c r="C9" s="41" t="s">
        <v>116</v>
      </c>
      <c r="D9" s="41" t="s">
        <v>117</v>
      </c>
      <c r="E9" s="41" t="s">
        <v>118</v>
      </c>
      <c r="F9" s="41" t="s">
        <v>119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2018-02-06T07:47:02Z</cp:lastPrinted>
  <dcterms:created xsi:type="dcterms:W3CDTF">2017-12-25T01:41:21Z</dcterms:created>
  <dcterms:modified xsi:type="dcterms:W3CDTF">2018-02-22T00:54:58Z</dcterms:modified>
  <cp:category/>
</cp:coreProperties>
</file>