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P10" i="4"/>
  <c r="I10" i="4"/>
  <c r="B10" i="4"/>
  <c r="AT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<sst xmlns="http://schemas.openxmlformats.org/spreadsheetml/2006/main" count="240" uniqueCount="125">
  <si>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</si>
  <si>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</si>
  <si>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</si>
  <si>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</si>
  <si>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</si>
  <si>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</si>
  <si>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</si>
  <si>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</si>
  <si>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</si>
  <si>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</si>
  <si>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</si>
  <si>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</si>
  <si>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</si>
  <si>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</si>
  <si>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</si>
  <si>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</si>
  <si>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</si>
  <si>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</si>
  <si>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</si>
  <si>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</si>
  <si>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</si>
  <si>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</si>
  <si>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</si>
  <si>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</si>
  <si>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</si>
  <si>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</si>
  <si>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</si>
  <si>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</si>
  <si>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</si>
  <si>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</si>
  <si>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</si>
  <si>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</si>
  <si>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</si>
  <si>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</si>
  <si>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</si>
  <si>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</si>
  <si>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</si>
  <si>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</si>
  <si>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</si>
  <si>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</si>
  <si>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</si>
  <si>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</si>
  <si>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</si>
  <si>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</si>
  <si>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</si>
  <si>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</si>
  <si>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</si>
  <si>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</si>
  <si>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</si>
  <si>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</si>
  <si>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</si>
  <si>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</si>
  <si>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</si>
  <si>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</si>
  <si>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</si>
  <si>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</si>
  <si>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</si>
  <si>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</si>
  <si>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</si>
  <si>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</si>
  <si>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</si>
  <si>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</si>
  <si>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</si>
  <si>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</si>
  <si>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</si>
  <si>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</si>
  <si>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</si>
  <si>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</si>
  <si>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</si>
  <si>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</si>
  <si>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</si>
  <si>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</si>
  <si>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</si>
  <si>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</si>
  <si>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</si>
  <si>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</si>
  <si>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</si>
  <si>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</si>
  <si>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</si>
  <si>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</si>
  <si>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</si>
  <si>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</si>
  <si>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</si>
  <si>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</si>
  <si>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</si>
  <si>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</si>
  <si>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</si>
  <si>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</si>
  <si>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</si>
  <si>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</si>
  <si>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</si>
  <si>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</si>
  <si>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</si>
  <si>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</si>
  <si>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</si>
  <si>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</si>
  <si>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</si>
  <si>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</si>
  <si>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</si>
  <si>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</si>
  <si>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</si>
  <si>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</si>
  <si>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</si>
  <si>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</si>
  <si>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</si>
  <si>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</si>
  <si>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</si>
  <si>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</si>
  <si>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</si>
  <si>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大仙市</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</si>
  <si>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</si>
  <si>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</si>
  <si>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</si>
  <si>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</si>
  <si>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</si>
  <si>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</si>
  <si>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</si>
  <si>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</si>
  <si>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</si>
  <si>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</si>
  <si>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</si>
  <si>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</si>
  <si>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大曲地域は昭和５６年から事業を開始し、事業当初に整備した区域内の管路は施工から３０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phoneticPr fontId="4"/>
  </si>
  <si>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
</t>
    <phoneticPr fontId="4"/>
  </si>
  <si>
    <t>①収益的収支比率は65.05％と前年度から0.67ポイント低下している。
④企業債残高対事業規模比率は1,833.75％となっている。管渠工事や更新工事の事業費が多額となり、企業債に依存した経営となっている。
⑤経費回収率、⑥汚水処理原価及び⑦施設利用率は、いずれも類似団体と比較すると悪い状況にある。
⑧水洗化率は、72.02％で年々微増となっている。類似団体と比較すると低くなっており、水洗化を促進する必要がある。
　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1" eb="4">
      <t>シュウエキテキ</t>
    </rPh>
    <rPh sb="4" eb="6">
      <t>シュウシ</t>
    </rPh>
    <rPh sb="6" eb="8">
      <t>ヒリツ</t>
    </rPh>
    <rPh sb="16" eb="19">
      <t>ゼンネンド</t>
    </rPh>
    <rPh sb="29" eb="31">
      <t>テイカ</t>
    </rPh>
    <rPh sb="38" eb="40">
      <t>キギョウ</t>
    </rPh>
    <rPh sb="40" eb="41">
      <t>サイ</t>
    </rPh>
    <rPh sb="41" eb="43">
      <t>ザンダカ</t>
    </rPh>
    <rPh sb="43" eb="44">
      <t>タイ</t>
    </rPh>
    <rPh sb="44" eb="46">
      <t>ジギョウ</t>
    </rPh>
    <rPh sb="46" eb="48">
      <t>キボ</t>
    </rPh>
    <rPh sb="48" eb="50">
      <t>ヒリツ</t>
    </rPh>
    <rPh sb="67" eb="68">
      <t>カン</t>
    </rPh>
    <rPh sb="68" eb="69">
      <t>キョ</t>
    </rPh>
    <rPh sb="69" eb="71">
      <t>コウジ</t>
    </rPh>
    <rPh sb="72" eb="74">
      <t>コウシン</t>
    </rPh>
    <rPh sb="74" eb="76">
      <t>コウジ</t>
    </rPh>
    <rPh sb="77" eb="80">
      <t>ジギョウヒ</t>
    </rPh>
    <rPh sb="81" eb="83">
      <t>タガク</t>
    </rPh>
    <rPh sb="87" eb="89">
      <t>キギョウ</t>
    </rPh>
    <rPh sb="89" eb="90">
      <t>サイ</t>
    </rPh>
    <rPh sb="91" eb="93">
      <t>イゾン</t>
    </rPh>
    <rPh sb="95" eb="97">
      <t>ケイエイ</t>
    </rPh>
    <rPh sb="106" eb="108">
      <t>ケイヒ</t>
    </rPh>
    <rPh sb="108" eb="110">
      <t>カイシュウ</t>
    </rPh>
    <rPh sb="110" eb="111">
      <t>リツ</t>
    </rPh>
    <rPh sb="113" eb="115">
      <t>オスイ</t>
    </rPh>
    <rPh sb="115" eb="117">
      <t>ショリ</t>
    </rPh>
    <rPh sb="117" eb="119">
      <t>ゲンカ</t>
    </rPh>
    <rPh sb="119" eb="120">
      <t>オヨ</t>
    </rPh>
    <rPh sb="122" eb="124">
      <t>シセツ</t>
    </rPh>
    <rPh sb="124" eb="127">
      <t>リヨウリツ</t>
    </rPh>
    <rPh sb="133" eb="135">
      <t>ルイジ</t>
    </rPh>
    <rPh sb="135" eb="137">
      <t>ダンタイ</t>
    </rPh>
    <rPh sb="138" eb="140">
      <t>ヒカク</t>
    </rPh>
    <rPh sb="143" eb="144">
      <t>ワル</t>
    </rPh>
    <rPh sb="145" eb="147">
      <t>ジョウキョウ</t>
    </rPh>
    <rPh sb="153" eb="156">
      <t>スイセンカ</t>
    </rPh>
    <rPh sb="156" eb="157">
      <t>リツ</t>
    </rPh>
    <rPh sb="168" eb="170">
      <t>ビゾウ</t>
    </rPh>
    <rPh sb="177" eb="179">
      <t>ルイジ</t>
    </rPh>
    <rPh sb="179" eb="181">
      <t>ダンタイ</t>
    </rPh>
    <rPh sb="182" eb="184">
      <t>ヒカク</t>
    </rPh>
    <rPh sb="187" eb="188">
      <t>ヒク</t>
    </rPh>
    <rPh sb="195" eb="198">
      <t>スイセンカ</t>
    </rPh>
    <rPh sb="199" eb="201">
      <t>ソクシン</t>
    </rPh>
    <rPh sb="203" eb="20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</si>
</sst>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1.73</c:v>
                </c:pt>
                <c:pt idx="4" formatCode="#,##0.00;&quot;△&quot;#,##0.00;&quot;-&quot;">
                  <c:v>2.75</c:v>
                </c:pt>
              </c:numCache>
            </c:numRef>
          </c:val>
        </c:ser>
        <c:dLbls>
          <c:showLegendKey val="0"/>
          <c:showVal val="0"/>
          <c:showCatName val="0"/>
          <c:showSerName val="0"/>
          <c:showPercent val="0"/>
          <c:showBubbleSize val="0"/>
        </c:dLbls>
        <c:gapWidth val="150"/>
        <c:axId val="50279552"/>
        <c:axId val="5028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0.15</c:v>
                </c:pt>
              </c:numCache>
            </c:numRef>
          </c:val>
          <c:smooth val="0"/>
        </c:ser>
        <c:dLbls>
          <c:showLegendKey val="0"/>
          <c:showVal val="0"/>
          <c:showCatName val="0"/>
          <c:showSerName val="0"/>
          <c:showPercent val="0"/>
          <c:showBubbleSize val="0"/>
        </c:dLbls>
        <c:marker val="1"/>
        <c:smooth val="0"/>
        <c:axId val="50279552"/>
        <c:axId val="50281472"/>
      </c:lineChart>
      <c:dateAx>
        <c:axId val="50279552"/>
        <c:scaling>
          <c:orientation val="minMax"/>
        </c:scaling>
        <c:delete val="1"/>
        <c:axPos val="b"/>
        <c:numFmt formatCode="ge" sourceLinked="1"/>
        <c:majorTickMark val="none"/>
        <c:minorTickMark val="none"/>
        <c:tickLblPos val="none"/>
        <c:crossAx val="50281472"/>
        <c:crosses val="autoZero"/>
        <c:auto val="1"/>
        <c:lblOffset val="100"/>
        <c:baseTimeUnit val="years"/>
      </c:dateAx>
      <c:valAx>
        <c:axId val="5028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27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32.53</c:v>
                </c:pt>
                <c:pt idx="1">
                  <c:v>33.590000000000003</c:v>
                </c:pt>
                <c:pt idx="2">
                  <c:v>32.53</c:v>
                </c:pt>
                <c:pt idx="3">
                  <c:v>32.47</c:v>
                </c:pt>
                <c:pt idx="4">
                  <c:v>33</c:v>
                </c:pt>
              </c:numCache>
            </c:numRef>
          </c:val>
        </c:ser>
        <c:dLbls>
          <c:showLegendKey val="0"/>
          <c:showVal val="0"/>
          <c:showCatName val="0"/>
          <c:showSerName val="0"/>
          <c:showPercent val="0"/>
          <c:showBubbleSize val="0"/>
        </c:dLbls>
        <c:gapWidth val="150"/>
        <c:axId val="82588800"/>
        <c:axId val="8259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53.51</c:v>
                </c:pt>
              </c:numCache>
            </c:numRef>
          </c:val>
          <c:smooth val="0"/>
        </c:ser>
        <c:dLbls>
          <c:showLegendKey val="0"/>
          <c:showVal val="0"/>
          <c:showCatName val="0"/>
          <c:showSerName val="0"/>
          <c:showPercent val="0"/>
          <c:showBubbleSize val="0"/>
        </c:dLbls>
        <c:marker val="1"/>
        <c:smooth val="0"/>
        <c:axId val="82588800"/>
        <c:axId val="82590720"/>
      </c:lineChart>
      <c:dateAx>
        <c:axId val="82588800"/>
        <c:scaling>
          <c:orientation val="minMax"/>
        </c:scaling>
        <c:delete val="1"/>
        <c:axPos val="b"/>
        <c:numFmt formatCode="ge" sourceLinked="1"/>
        <c:majorTickMark val="none"/>
        <c:minorTickMark val="none"/>
        <c:tickLblPos val="none"/>
        <c:crossAx val="82590720"/>
        <c:crosses val="autoZero"/>
        <c:auto val="1"/>
        <c:lblOffset val="100"/>
        <c:baseTimeUnit val="years"/>
      </c:dateAx>
      <c:valAx>
        <c:axId val="8259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58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62.88</c:v>
                </c:pt>
                <c:pt idx="1">
                  <c:v>65.180000000000007</c:v>
                </c:pt>
                <c:pt idx="2">
                  <c:v>67.5</c:v>
                </c:pt>
                <c:pt idx="3">
                  <c:v>70.39</c:v>
                </c:pt>
                <c:pt idx="4">
                  <c:v>72.02</c:v>
                </c:pt>
              </c:numCache>
            </c:numRef>
          </c:val>
        </c:ser>
        <c:dLbls>
          <c:showLegendKey val="0"/>
          <c:showVal val="0"/>
          <c:showCatName val="0"/>
          <c:showSerName val="0"/>
          <c:showPercent val="0"/>
          <c:showBubbleSize val="0"/>
        </c:dLbls>
        <c:gapWidth val="150"/>
        <c:axId val="82907904"/>
        <c:axId val="82909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83.91</c:v>
                </c:pt>
              </c:numCache>
            </c:numRef>
          </c:val>
          <c:smooth val="0"/>
        </c:ser>
        <c:dLbls>
          <c:showLegendKey val="0"/>
          <c:showVal val="0"/>
          <c:showCatName val="0"/>
          <c:showSerName val="0"/>
          <c:showPercent val="0"/>
          <c:showBubbleSize val="0"/>
        </c:dLbls>
        <c:marker val="1"/>
        <c:smooth val="0"/>
        <c:axId val="82907904"/>
        <c:axId val="82909824"/>
      </c:lineChart>
      <c:dateAx>
        <c:axId val="82907904"/>
        <c:scaling>
          <c:orientation val="minMax"/>
        </c:scaling>
        <c:delete val="1"/>
        <c:axPos val="b"/>
        <c:numFmt formatCode="ge" sourceLinked="1"/>
        <c:majorTickMark val="none"/>
        <c:minorTickMark val="none"/>
        <c:tickLblPos val="none"/>
        <c:crossAx val="82909824"/>
        <c:crosses val="autoZero"/>
        <c:auto val="1"/>
        <c:lblOffset val="100"/>
        <c:baseTimeUnit val="years"/>
      </c:dateAx>
      <c:valAx>
        <c:axId val="8290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0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62.6</c:v>
                </c:pt>
                <c:pt idx="1">
                  <c:v>67.069999999999993</c:v>
                </c:pt>
                <c:pt idx="2">
                  <c:v>66.010000000000005</c:v>
                </c:pt>
                <c:pt idx="3">
                  <c:v>65.72</c:v>
                </c:pt>
                <c:pt idx="4">
                  <c:v>65.05</c:v>
                </c:pt>
              </c:numCache>
            </c:numRef>
          </c:val>
        </c:ser>
        <c:dLbls>
          <c:showLegendKey val="0"/>
          <c:showVal val="0"/>
          <c:showCatName val="0"/>
          <c:showSerName val="0"/>
          <c:showPercent val="0"/>
          <c:showBubbleSize val="0"/>
        </c:dLbls>
        <c:gapWidth val="150"/>
        <c:axId val="82925440"/>
        <c:axId val="8293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2925440"/>
        <c:axId val="82931712"/>
      </c:lineChart>
      <c:dateAx>
        <c:axId val="82925440"/>
        <c:scaling>
          <c:orientation val="minMax"/>
        </c:scaling>
        <c:delete val="1"/>
        <c:axPos val="b"/>
        <c:numFmt formatCode="ge" sourceLinked="1"/>
        <c:majorTickMark val="none"/>
        <c:minorTickMark val="none"/>
        <c:tickLblPos val="none"/>
        <c:crossAx val="82931712"/>
        <c:crosses val="autoZero"/>
        <c:auto val="1"/>
        <c:lblOffset val="100"/>
        <c:baseTimeUnit val="years"/>
      </c:dateAx>
      <c:valAx>
        <c:axId val="8293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2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3017088"/>
        <c:axId val="83023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3017088"/>
        <c:axId val="83023744"/>
      </c:lineChart>
      <c:dateAx>
        <c:axId val="83017088"/>
        <c:scaling>
          <c:orientation val="minMax"/>
        </c:scaling>
        <c:delete val="1"/>
        <c:axPos val="b"/>
        <c:numFmt formatCode="ge" sourceLinked="1"/>
        <c:majorTickMark val="none"/>
        <c:minorTickMark val="none"/>
        <c:tickLblPos val="none"/>
        <c:crossAx val="83023744"/>
        <c:crosses val="autoZero"/>
        <c:auto val="1"/>
        <c:lblOffset val="100"/>
        <c:baseTimeUnit val="years"/>
      </c:dateAx>
      <c:valAx>
        <c:axId val="8302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01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3148800"/>
        <c:axId val="8316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3148800"/>
        <c:axId val="83167488"/>
      </c:lineChart>
      <c:dateAx>
        <c:axId val="83148800"/>
        <c:scaling>
          <c:orientation val="minMax"/>
        </c:scaling>
        <c:delete val="1"/>
        <c:axPos val="b"/>
        <c:numFmt formatCode="ge" sourceLinked="1"/>
        <c:majorTickMark val="none"/>
        <c:minorTickMark val="none"/>
        <c:tickLblPos val="none"/>
        <c:crossAx val="83167488"/>
        <c:crosses val="autoZero"/>
        <c:auto val="1"/>
        <c:lblOffset val="100"/>
        <c:baseTimeUnit val="years"/>
      </c:dateAx>
      <c:valAx>
        <c:axId val="8316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14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4433536"/>
        <c:axId val="90614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433536"/>
        <c:axId val="90614016"/>
      </c:lineChart>
      <c:dateAx>
        <c:axId val="84433536"/>
        <c:scaling>
          <c:orientation val="minMax"/>
        </c:scaling>
        <c:delete val="1"/>
        <c:axPos val="b"/>
        <c:numFmt formatCode="ge" sourceLinked="1"/>
        <c:majorTickMark val="none"/>
        <c:minorTickMark val="none"/>
        <c:tickLblPos val="none"/>
        <c:crossAx val="90614016"/>
        <c:crosses val="autoZero"/>
        <c:auto val="1"/>
        <c:lblOffset val="100"/>
        <c:baseTimeUnit val="years"/>
      </c:dateAx>
      <c:valAx>
        <c:axId val="9061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43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885696"/>
        <c:axId val="116208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885696"/>
        <c:axId val="116208768"/>
      </c:lineChart>
      <c:dateAx>
        <c:axId val="109885696"/>
        <c:scaling>
          <c:orientation val="minMax"/>
        </c:scaling>
        <c:delete val="1"/>
        <c:axPos val="b"/>
        <c:numFmt formatCode="ge" sourceLinked="1"/>
        <c:majorTickMark val="none"/>
        <c:minorTickMark val="none"/>
        <c:tickLblPos val="none"/>
        <c:crossAx val="116208768"/>
        <c:crosses val="autoZero"/>
        <c:auto val="1"/>
        <c:lblOffset val="100"/>
        <c:baseTimeUnit val="years"/>
      </c:dateAx>
      <c:valAx>
        <c:axId val="11620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8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1516.73</c:v>
                </c:pt>
                <c:pt idx="1">
                  <c:v>1381.69</c:v>
                </c:pt>
                <c:pt idx="2">
                  <c:v>1405.59</c:v>
                </c:pt>
                <c:pt idx="3">
                  <c:v>1868.16</c:v>
                </c:pt>
                <c:pt idx="4">
                  <c:v>1833.75</c:v>
                </c:pt>
              </c:numCache>
            </c:numRef>
          </c:val>
        </c:ser>
        <c:dLbls>
          <c:showLegendKey val="0"/>
          <c:showVal val="0"/>
          <c:showCatName val="0"/>
          <c:showSerName val="0"/>
          <c:showPercent val="0"/>
          <c:showBubbleSize val="0"/>
        </c:dLbls>
        <c:gapWidth val="150"/>
        <c:axId val="245599616"/>
        <c:axId val="245598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1111.31</c:v>
                </c:pt>
              </c:numCache>
            </c:numRef>
          </c:val>
          <c:smooth val="0"/>
        </c:ser>
        <c:dLbls>
          <c:showLegendKey val="0"/>
          <c:showVal val="0"/>
          <c:showCatName val="0"/>
          <c:showSerName val="0"/>
          <c:showPercent val="0"/>
          <c:showBubbleSize val="0"/>
        </c:dLbls>
        <c:marker val="1"/>
        <c:smooth val="0"/>
        <c:axId val="245599616"/>
        <c:axId val="245598848"/>
      </c:lineChart>
      <c:dateAx>
        <c:axId val="245599616"/>
        <c:scaling>
          <c:orientation val="minMax"/>
        </c:scaling>
        <c:delete val="1"/>
        <c:axPos val="b"/>
        <c:numFmt formatCode="ge" sourceLinked="1"/>
        <c:majorTickMark val="none"/>
        <c:minorTickMark val="none"/>
        <c:tickLblPos val="none"/>
        <c:crossAx val="245598848"/>
        <c:crosses val="autoZero"/>
        <c:auto val="1"/>
        <c:lblOffset val="100"/>
        <c:baseTimeUnit val="years"/>
      </c:dateAx>
      <c:valAx>
        <c:axId val="245598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559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51.87</c:v>
                </c:pt>
                <c:pt idx="1">
                  <c:v>59.19</c:v>
                </c:pt>
                <c:pt idx="2">
                  <c:v>60.76</c:v>
                </c:pt>
                <c:pt idx="3">
                  <c:v>63.75</c:v>
                </c:pt>
                <c:pt idx="4">
                  <c:v>63.41</c:v>
                </c:pt>
              </c:numCache>
            </c:numRef>
          </c:val>
        </c:ser>
        <c:dLbls>
          <c:showLegendKey val="0"/>
          <c:showVal val="0"/>
          <c:showCatName val="0"/>
          <c:showSerName val="0"/>
          <c:showPercent val="0"/>
          <c:showBubbleSize val="0"/>
        </c:dLbls>
        <c:gapWidth val="150"/>
        <c:axId val="30197632"/>
        <c:axId val="4654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75.540000000000006</c:v>
                </c:pt>
              </c:numCache>
            </c:numRef>
          </c:val>
          <c:smooth val="0"/>
        </c:ser>
        <c:dLbls>
          <c:showLegendKey val="0"/>
          <c:showVal val="0"/>
          <c:showCatName val="0"/>
          <c:showSerName val="0"/>
          <c:showPercent val="0"/>
          <c:showBubbleSize val="0"/>
        </c:dLbls>
        <c:marker val="1"/>
        <c:smooth val="0"/>
        <c:axId val="30197632"/>
        <c:axId val="46546944"/>
      </c:lineChart>
      <c:dateAx>
        <c:axId val="30197632"/>
        <c:scaling>
          <c:orientation val="minMax"/>
        </c:scaling>
        <c:delete val="1"/>
        <c:axPos val="b"/>
        <c:numFmt formatCode="ge" sourceLinked="1"/>
        <c:majorTickMark val="none"/>
        <c:minorTickMark val="none"/>
        <c:tickLblPos val="none"/>
        <c:crossAx val="46546944"/>
        <c:crosses val="autoZero"/>
        <c:auto val="1"/>
        <c:lblOffset val="100"/>
        <c:baseTimeUnit val="years"/>
      </c:dateAx>
      <c:valAx>
        <c:axId val="4654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19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341.55</c:v>
                </c:pt>
                <c:pt idx="1">
                  <c:v>300.61</c:v>
                </c:pt>
                <c:pt idx="2">
                  <c:v>303.43</c:v>
                </c:pt>
                <c:pt idx="3">
                  <c:v>290.25</c:v>
                </c:pt>
                <c:pt idx="4">
                  <c:v>292.48</c:v>
                </c:pt>
              </c:numCache>
            </c:numRef>
          </c:val>
        </c:ser>
        <c:dLbls>
          <c:showLegendKey val="0"/>
          <c:showVal val="0"/>
          <c:showCatName val="0"/>
          <c:showSerName val="0"/>
          <c:showPercent val="0"/>
          <c:showBubbleSize val="0"/>
        </c:dLbls>
        <c:gapWidth val="150"/>
        <c:axId val="46573056"/>
        <c:axId val="4657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207.96</c:v>
                </c:pt>
              </c:numCache>
            </c:numRef>
          </c:val>
          <c:smooth val="0"/>
        </c:ser>
        <c:dLbls>
          <c:showLegendKey val="0"/>
          <c:showVal val="0"/>
          <c:showCatName val="0"/>
          <c:showSerName val="0"/>
          <c:showPercent val="0"/>
          <c:showBubbleSize val="0"/>
        </c:dLbls>
        <c:marker val="1"/>
        <c:smooth val="0"/>
        <c:axId val="46573056"/>
        <c:axId val="46574976"/>
      </c:lineChart>
      <c:dateAx>
        <c:axId val="46573056"/>
        <c:scaling>
          <c:orientation val="minMax"/>
        </c:scaling>
        <c:delete val="1"/>
        <c:axPos val="b"/>
        <c:numFmt formatCode="ge" sourceLinked="1"/>
        <c:majorTickMark val="none"/>
        <c:minorTickMark val="none"/>
        <c:tickLblPos val="none"/>
        <c:crossAx val="46574976"/>
        <c:crosses val="autoZero"/>
        <c:auto val="1"/>
        <c:lblOffset val="100"/>
        <c:baseTimeUnit val="years"/>
      </c:dateAx>
      <c:valAx>
        <c:axId val="4657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7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
        <v>121</v>
      </c>
      <c r="AE8" s="73"/>
      <c r="AF8" s="73"/>
      <c r="AG8" s="73"/>
      <c r="AH8" s="73"/>
      <c r="AI8" s="73"/>
      <c r="AJ8" s="73"/>
      <c r="AK8" s="4"/>
      <c r="AL8" s="67">
        <f>データ!S6</f>
        <v>84122</v>
      </c>
      <c r="AM8" s="67"/>
      <c r="AN8" s="67"/>
      <c r="AO8" s="67"/>
      <c r="AP8" s="67"/>
      <c r="AQ8" s="67"/>
      <c r="AR8" s="67"/>
      <c r="AS8" s="67"/>
      <c r="AT8" s="66">
        <f>データ!T6</f>
        <v>866.77</v>
      </c>
      <c r="AU8" s="66"/>
      <c r="AV8" s="66"/>
      <c r="AW8" s="66"/>
      <c r="AX8" s="66"/>
      <c r="AY8" s="66"/>
      <c r="AZ8" s="66"/>
      <c r="BA8" s="66"/>
      <c r="BB8" s="66">
        <f>データ!U6</f>
        <v>97.05</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28.86</v>
      </c>
      <c r="Q10" s="66"/>
      <c r="R10" s="66"/>
      <c r="S10" s="66"/>
      <c r="T10" s="66"/>
      <c r="U10" s="66"/>
      <c r="V10" s="66"/>
      <c r="W10" s="66">
        <f>データ!Q6</f>
        <v>83.47</v>
      </c>
      <c r="X10" s="66"/>
      <c r="Y10" s="66"/>
      <c r="Z10" s="66"/>
      <c r="AA10" s="66"/>
      <c r="AB10" s="66"/>
      <c r="AC10" s="66"/>
      <c r="AD10" s="67">
        <f>データ!R6</f>
        <v>3160</v>
      </c>
      <c r="AE10" s="67"/>
      <c r="AF10" s="67"/>
      <c r="AG10" s="67"/>
      <c r="AH10" s="67"/>
      <c r="AI10" s="67"/>
      <c r="AJ10" s="67"/>
      <c r="AK10" s="2"/>
      <c r="AL10" s="67">
        <f>データ!V6</f>
        <v>24123</v>
      </c>
      <c r="AM10" s="67"/>
      <c r="AN10" s="67"/>
      <c r="AO10" s="67"/>
      <c r="AP10" s="67"/>
      <c r="AQ10" s="67"/>
      <c r="AR10" s="67"/>
      <c r="AS10" s="67"/>
      <c r="AT10" s="66">
        <f>データ!W6</f>
        <v>8</v>
      </c>
      <c r="AU10" s="66"/>
      <c r="AV10" s="66"/>
      <c r="AW10" s="66"/>
      <c r="AX10" s="66"/>
      <c r="AY10" s="66"/>
      <c r="AZ10" s="66"/>
      <c r="BA10" s="66"/>
      <c r="BB10" s="66">
        <f>データ!X6</f>
        <v>3015.38</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52124</v>
      </c>
      <c r="D6" s="33">
        <f t="shared" si="3"/>
        <v>47</v>
      </c>
      <c r="E6" s="33">
        <f t="shared" si="3"/>
        <v>17</v>
      </c>
      <c r="F6" s="33">
        <f t="shared" si="3"/>
        <v>1</v>
      </c>
      <c r="G6" s="33">
        <f t="shared" si="3"/>
        <v>0</v>
      </c>
      <c r="H6" s="33" t="str">
        <f t="shared" si="3"/>
        <v>秋田県　大仙市</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28.86</v>
      </c>
      <c r="Q6" s="34">
        <f t="shared" si="3"/>
        <v>83.47</v>
      </c>
      <c r="R6" s="34">
        <f t="shared" si="3"/>
        <v>3160</v>
      </c>
      <c r="S6" s="34">
        <f t="shared" si="3"/>
        <v>84122</v>
      </c>
      <c r="T6" s="34">
        <f t="shared" si="3"/>
        <v>866.77</v>
      </c>
      <c r="U6" s="34">
        <f t="shared" si="3"/>
        <v>97.05</v>
      </c>
      <c r="V6" s="34">
        <f t="shared" si="3"/>
        <v>24123</v>
      </c>
      <c r="W6" s="34">
        <f t="shared" si="3"/>
        <v>8</v>
      </c>
      <c r="X6" s="34">
        <f t="shared" si="3"/>
        <v>3015.38</v>
      </c>
      <c r="Y6" s="35">
        <f>IF(Y7="",NA(),Y7)</f>
        <v>62.6</v>
      </c>
      <c r="Z6" s="35">
        <f t="shared" ref="Z6:AH6" si="4">IF(Z7="",NA(),Z7)</f>
        <v>67.069999999999993</v>
      </c>
      <c r="AA6" s="35">
        <f t="shared" si="4"/>
        <v>66.010000000000005</v>
      </c>
      <c r="AB6" s="35">
        <f t="shared" si="4"/>
        <v>65.72</v>
      </c>
      <c r="AC6" s="35">
        <f t="shared" si="4"/>
        <v>65.05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1516.73</v>
      </c>
      <c r="BG6" s="35">
        <f t="shared" ref="BG6:BO6" si="7">IF(BG7="",NA(),BG7)</f>
        <v>1381.69</v>
      </c>
      <c r="BH6" s="35">
        <f t="shared" si="7"/>
        <v>1405.59</v>
      </c>
      <c r="BI6" s="35">
        <f t="shared" si="7"/>
        <v>1868.16</v>
      </c>
      <c r="BJ6" s="35">
        <f t="shared" si="7"/>
        <v>1833.75</v>
      </c>
      <c r="BK6" s="35">
        <f t="shared" si="7"/>
        <v>1273.52</v>
      </c>
      <c r="BL6" s="35">
        <f t="shared" si="7"/>
        <v>1209.95</v>
      </c>
      <c r="BM6" s="35">
        <f t="shared" si="7"/>
        <v>1136.5</v>
      </c>
      <c r="BN6" s="35">
        <f t="shared" si="7"/>
        <v>1118.56</v>
      </c>
      <c r="BO6" s="35">
        <f t="shared" si="7"/>
        <v>1111.31</v>
      </c>
      <c r="BP6" s="34" t="str">
        <f>IF(BP7="","",IF(BP7="-","【-】","【"&amp;SUBSTITUTE(TEXT(BP7,"#,##0.00"),"-","△")&amp;"】"))</f>
        <v>【728.30】</v>
      </c>
      <c r="BQ6" s="35">
        <f>IF(BQ7="",NA(),BQ7)</f>
        <v>51.87</v>
      </c>
      <c r="BR6" s="35">
        <f t="shared" ref="BR6:BZ6" si="8">IF(BR7="",NA(),BR7)</f>
        <v>59.19</v>
      </c>
      <c r="BS6" s="35">
        <f t="shared" si="8"/>
        <v>60.76</v>
      </c>
      <c r="BT6" s="35">
        <f t="shared" si="8"/>
        <v>63.75</v>
      </c>
      <c r="BU6" s="35">
        <f t="shared" si="8"/>
        <v>63.41</v>
      </c>
      <c r="BV6" s="35">
        <f t="shared" si="8"/>
        <v>67.849999999999994</v>
      </c>
      <c r="BW6" s="35">
        <f t="shared" si="8"/>
        <v>69.48</v>
      </c>
      <c r="BX6" s="35">
        <f t="shared" si="8"/>
        <v>71.650000000000006</v>
      </c>
      <c r="BY6" s="35">
        <f t="shared" si="8"/>
        <v>72.33</v>
      </c>
      <c r="BZ6" s="35">
        <f t="shared" si="8"/>
        <v>75.540000000000006</v>
      </c>
      <c r="CA6" s="34" t="str">
        <f>IF(CA7="","",IF(CA7="-","【-】","【"&amp;SUBSTITUTE(TEXT(CA7,"#,##0.00"),"-","△")&amp;"】"))</f>
        <v>【100.04】</v>
      </c>
      <c r="CB6" s="35">
        <f>IF(CB7="",NA(),CB7)</f>
        <v>341.55</v>
      </c>
      <c r="CC6" s="35">
        <f t="shared" ref="CC6:CK6" si="9">IF(CC7="",NA(),CC7)</f>
        <v>300.61</v>
      </c>
      <c r="CD6" s="35">
        <f t="shared" si="9"/>
        <v>303.43</v>
      </c>
      <c r="CE6" s="35">
        <f t="shared" si="9"/>
        <v>290.25</v>
      </c>
      <c r="CF6" s="35">
        <f t="shared" si="9"/>
        <v>292.48</v>
      </c>
      <c r="CG6" s="35">
        <f t="shared" si="9"/>
        <v>224.94</v>
      </c>
      <c r="CH6" s="35">
        <f t="shared" si="9"/>
        <v>220.67</v>
      </c>
      <c r="CI6" s="35">
        <f t="shared" si="9"/>
        <v>217.82</v>
      </c>
      <c r="CJ6" s="35">
        <f t="shared" si="9"/>
        <v>215.28</v>
      </c>
      <c r="CK6" s="35">
        <f t="shared" si="9"/>
        <v>207.96</v>
      </c>
      <c r="CL6" s="34" t="str">
        <f>IF(CL7="","",IF(CL7="-","【-】","【"&amp;SUBSTITUTE(TEXT(CL7,"#,##0.00"),"-","△")&amp;"】"))</f>
        <v>【137.82】</v>
      </c>
      <c r="CM6" s="35">
        <f>IF(CM7="",NA(),CM7)</f>
        <v>32.53</v>
      </c>
      <c r="CN6" s="35">
        <f t="shared" ref="CN6:CV6" si="10">IF(CN7="",NA(),CN7)</f>
        <v>33.590000000000003</v>
      </c>
      <c r="CO6" s="35">
        <f t="shared" si="10"/>
        <v>32.53</v>
      </c>
      <c r="CP6" s="35">
        <f t="shared" si="10"/>
        <v>32.47</v>
      </c>
      <c r="CQ6" s="35">
        <f t="shared" si="10"/>
        <v>33</v>
      </c>
      <c r="CR6" s="35">
        <f t="shared" si="10"/>
        <v>55.41</v>
      </c>
      <c r="CS6" s="35">
        <f t="shared" si="10"/>
        <v>55.81</v>
      </c>
      <c r="CT6" s="35">
        <f t="shared" si="10"/>
        <v>54.44</v>
      </c>
      <c r="CU6" s="35">
        <f t="shared" si="10"/>
        <v>54.67</v>
      </c>
      <c r="CV6" s="35">
        <f t="shared" si="10"/>
        <v>53.51</v>
      </c>
      <c r="CW6" s="34" t="str">
        <f>IF(CW7="","",IF(CW7="-","【-】","【"&amp;SUBSTITUTE(TEXT(CW7,"#,##0.00"),"-","△")&amp;"】"))</f>
        <v>【60.09】</v>
      </c>
      <c r="CX6" s="35">
        <f>IF(CX7="",NA(),CX7)</f>
        <v>62.88</v>
      </c>
      <c r="CY6" s="35">
        <f t="shared" ref="CY6:DG6" si="11">IF(CY7="",NA(),CY7)</f>
        <v>65.180000000000007</v>
      </c>
      <c r="CZ6" s="35">
        <f t="shared" si="11"/>
        <v>67.5</v>
      </c>
      <c r="DA6" s="35">
        <f t="shared" si="11"/>
        <v>70.39</v>
      </c>
      <c r="DB6" s="35">
        <f t="shared" si="11"/>
        <v>72.02</v>
      </c>
      <c r="DC6" s="35">
        <f t="shared" si="11"/>
        <v>84.12</v>
      </c>
      <c r="DD6" s="35">
        <f t="shared" si="11"/>
        <v>84.41</v>
      </c>
      <c r="DE6" s="35">
        <f t="shared" si="11"/>
        <v>84.2</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1.73</v>
      </c>
      <c r="EI6" s="35">
        <f t="shared" si="14"/>
        <v>2.75</v>
      </c>
      <c r="EJ6" s="35">
        <f t="shared" si="14"/>
        <v>0.1</v>
      </c>
      <c r="EK6" s="35">
        <f t="shared" si="14"/>
        <v>7.0000000000000007E-2</v>
      </c>
      <c r="EL6" s="35">
        <f t="shared" si="14"/>
        <v>0.04</v>
      </c>
      <c r="EM6" s="35">
        <f t="shared" si="14"/>
        <v>0.11</v>
      </c>
      <c r="EN6" s="35">
        <f t="shared" si="14"/>
        <v>0.15</v>
      </c>
      <c r="EO6" s="34" t="str">
        <f>IF(EO7="","",IF(EO7="-","【-】","【"&amp;SUBSTITUTE(TEXT(EO7,"#,##0.00"),"-","△")&amp;"】"))</f>
        <v>【0.27】</v>
      </c>
    </row>
    <row r="7" spans="1:145" s="36" customFormat="1" x14ac:dyDescent="0.15">
      <c r="A7" s="28"/>
      <c r="B7" s="37">
        <v>2016</v>
      </c>
      <c r="C7" s="37">
        <v>52124</v>
      </c>
      <c r="D7" s="37">
        <v>47</v>
      </c>
      <c r="E7" s="37">
        <v>17</v>
      </c>
      <c r="F7" s="37">
        <v>1</v>
      </c>
      <c r="G7" s="37">
        <v>0</v>
      </c>
      <c r="H7" s="37" t="s">
        <v>109</v>
      </c>
      <c r="I7" s="37" t="s">
        <v>110</v>
      </c>
      <c r="J7" s="37" t="s">
        <v>111</v>
      </c>
      <c r="K7" s="37" t="s">
        <v>112</v>
      </c>
      <c r="L7" s="37" t="s">
        <v>113</v>
      </c>
      <c r="M7" s="37"/>
      <c r="N7" s="38" t="s">
        <v>114</v>
      </c>
      <c r="O7" s="38" t="s">
        <v>115</v>
      </c>
      <c r="P7" s="38">
        <v>28.86</v>
      </c>
      <c r="Q7" s="38">
        <v>83.47</v>
      </c>
      <c r="R7" s="38">
        <v>3160</v>
      </c>
      <c r="S7" s="38">
        <v>84122</v>
      </c>
      <c r="T7" s="38">
        <v>866.77</v>
      </c>
      <c r="U7" s="38">
        <v>97.05</v>
      </c>
      <c r="V7" s="38">
        <v>24123</v>
      </c>
      <c r="W7" s="38">
        <v>8</v>
      </c>
      <c r="X7" s="38">
        <v>3015.38</v>
      </c>
      <c r="Y7" s="38">
        <v>62.6</v>
      </c>
      <c r="Z7" s="38">
        <v>67.069999999999993</v>
      </c>
      <c r="AA7" s="38">
        <v>66.010000000000005</v>
      </c>
      <c r="AB7" s="38">
        <v>65.72</v>
      </c>
      <c r="AC7" s="38">
        <v>65.05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1516.73</v>
      </c>
      <c r="BG7" s="38">
        <v>1381.69</v>
      </c>
      <c r="BH7" s="38">
        <v>1405.59</v>
      </c>
      <c r="BI7" s="38">
        <v>1868.16</v>
      </c>
      <c r="BJ7" s="38">
        <v>1833.75</v>
      </c>
      <c r="BK7" s="38">
        <v>1273.52</v>
      </c>
      <c r="BL7" s="38">
        <v>1209.95</v>
      </c>
      <c r="BM7" s="38">
        <v>1136.5</v>
      </c>
      <c r="BN7" s="38">
        <v>1118.56</v>
      </c>
      <c r="BO7" s="38">
        <v>1111.31</v>
      </c>
      <c r="BP7" s="38">
        <v>728.3</v>
      </c>
      <c r="BQ7" s="38">
        <v>51.87</v>
      </c>
      <c r="BR7" s="38">
        <v>59.19</v>
      </c>
      <c r="BS7" s="38">
        <v>60.76</v>
      </c>
      <c r="BT7" s="38">
        <v>63.75</v>
      </c>
      <c r="BU7" s="38">
        <v>63.41</v>
      </c>
      <c r="BV7" s="38">
        <v>67.849999999999994</v>
      </c>
      <c r="BW7" s="38">
        <v>69.48</v>
      </c>
      <c r="BX7" s="38">
        <v>71.650000000000006</v>
      </c>
      <c r="BY7" s="38">
        <v>72.33</v>
      </c>
      <c r="BZ7" s="38">
        <v>75.540000000000006</v>
      </c>
      <c r="CA7" s="38">
        <v>100.04</v>
      </c>
      <c r="CB7" s="38">
        <v>341.55</v>
      </c>
      <c r="CC7" s="38">
        <v>300.61</v>
      </c>
      <c r="CD7" s="38">
        <v>303.43</v>
      </c>
      <c r="CE7" s="38">
        <v>290.25</v>
      </c>
      <c r="CF7" s="38">
        <v>292.48</v>
      </c>
      <c r="CG7" s="38">
        <v>224.94</v>
      </c>
      <c r="CH7" s="38">
        <v>220.67</v>
      </c>
      <c r="CI7" s="38">
        <v>217.82</v>
      </c>
      <c r="CJ7" s="38">
        <v>215.28</v>
      </c>
      <c r="CK7" s="38">
        <v>207.96</v>
      </c>
      <c r="CL7" s="38">
        <v>137.82</v>
      </c>
      <c r="CM7" s="38">
        <v>32.53</v>
      </c>
      <c r="CN7" s="38">
        <v>33.590000000000003</v>
      </c>
      <c r="CO7" s="38">
        <v>32.53</v>
      </c>
      <c r="CP7" s="38">
        <v>32.47</v>
      </c>
      <c r="CQ7" s="38">
        <v>33</v>
      </c>
      <c r="CR7" s="38">
        <v>55.41</v>
      </c>
      <c r="CS7" s="38">
        <v>55.81</v>
      </c>
      <c r="CT7" s="38">
        <v>54.44</v>
      </c>
      <c r="CU7" s="38">
        <v>54.67</v>
      </c>
      <c r="CV7" s="38">
        <v>53.51</v>
      </c>
      <c r="CW7" s="38">
        <v>60.09</v>
      </c>
      <c r="CX7" s="38">
        <v>62.88</v>
      </c>
      <c r="CY7" s="38">
        <v>65.180000000000007</v>
      </c>
      <c r="CZ7" s="38">
        <v>67.5</v>
      </c>
      <c r="DA7" s="38">
        <v>70.39</v>
      </c>
      <c r="DB7" s="38">
        <v>72.02</v>
      </c>
      <c r="DC7" s="38">
        <v>84.12</v>
      </c>
      <c r="DD7" s="38">
        <v>84.41</v>
      </c>
      <c r="DE7" s="38">
        <v>84.2</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1.73</v>
      </c>
      <c r="EI7" s="38">
        <v>2.75</v>
      </c>
      <c r="EJ7" s="38">
        <v>0.1</v>
      </c>
      <c r="EK7" s="38">
        <v>7.0000000000000007E-2</v>
      </c>
      <c r="EL7" s="38">
        <v>0.04</v>
      </c>
      <c r="EM7" s="38">
        <v>0.11</v>
      </c>
      <c r="EN7" s="38">
        <v>0.15</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DS-PCE02056</cp:lastModifiedBy>
  <cp:lastPrinted>2018-02-13T02:30:44Z</cp:lastPrinted>
  <dcterms:created xsi:type="dcterms:W3CDTF">2017-12-25T02:02:48Z</dcterms:created>
  <dcterms:modified xsi:type="dcterms:W3CDTF">2018-02-13T02:53:42Z</dcterms:modified>
  <cp:category/>
</cp:coreProperties>
</file>