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B10" i="4"/>
  <c r="AL8" i="4"/>
  <c r="P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<sst xmlns="http://schemas.openxmlformats.org/spreadsheetml/2006/main" count="251" uniqueCount="126">
  <si>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</si>
  <si>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</si>
  <si>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</si>
  <si>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</si>
  <si>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</si>
  <si>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</si>
  <si>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</si>
  <si>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</si>
  <si>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</si>
  <si>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</si>
  <si>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</si>
  <si>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</si>
  <si>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</si>
  <si>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</si>
  <si>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</si>
  <si>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</si>
  <si>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</si>
  <si>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</si>
  <si>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</si>
  <si>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</si>
  <si>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</si>
  <si>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</si>
  <si>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</si>
  <si>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</si>
  <si>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</si>
  <si>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</si>
  <si>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</si>
  <si>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</si>
  <si>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</si>
  <si>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</si>
  <si>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</si>
  <si>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</si>
  <si>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</si>
  <si>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</si>
  <si>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</si>
  <si>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</si>
  <si>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</si>
  <si>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</si>
  <si>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</si>
  <si>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</si>
  <si>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</si>
  <si>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</si>
  <si>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</si>
  <si>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</si>
  <si>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</si>
  <si>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</si>
  <si>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</si>
  <si>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</si>
  <si>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</si>
  <si>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</si>
  <si>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</si>
  <si>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</si>
  <si>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</si>
  <si>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</si>
  <si>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</si>
  <si>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</si>
  <si>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</si>
  <si>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</si>
  <si>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</si>
  <si>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</si>
  <si>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</si>
  <si>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</si>
  <si>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</si>
  <si>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</si>
  <si>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</si>
  <si>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</si>
  <si>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</si>
  <si>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</si>
  <si>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</si>
  <si>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</si>
  <si>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</si>
  <si>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</si>
  <si>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</si>
  <si>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</si>
  <si>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</si>
  <si>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</si>
  <si>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</si>
  <si>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</si>
  <si>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</si>
  <si>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</si>
  <si>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</si>
  <si>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</si>
  <si>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</si>
  <si>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</si>
  <si>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</si>
  <si>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</si>
  <si>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</si>
  <si>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</si>
  <si>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</si>
  <si>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</si>
  <si>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</si>
  <si>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</si>
  <si>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</si>
  <si>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</si>
  <si>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</si>
  <si>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</si>
  <si>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</si>
  <si>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</si>
  <si>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</si>
  <si>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</si>
  <si>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</si>
  <si>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</si>
  <si>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</si>
  <si>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</si>
  <si>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</si>
  <si>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</si>
  <si>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</si>
  <si>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</si>
  <si>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</si>
  <si>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</si>
  <si>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</si>
  <si>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法非適用</t>
  </si>
  <si>
    <t>下水道事業</t>
  </si>
  <si>
    <t>特定地域生活排水処理</t>
  </si>
  <si>
    <t>K2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</si>
  <si>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</si>
  <si>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</si>
  <si>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</si>
  <si>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</si>
  <si>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</si>
  <si>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</si>
  <si>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</si>
  <si>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phoneticPr fontId="4"/>
  </si>
  <si>
    <t>　今後の取組として、定期的な保守点検等の維持管理の実施により、浄化槽機能を保全し、継続的に施設を稼働する。</t>
    <phoneticPr fontId="4"/>
  </si>
  <si>
    <t>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t>
    <phoneticPr fontId="4"/>
  </si>
  <si>
    <t>①収益的収支比率は89.38％と前年度から0.11ポイント低くなっている。
④企業債残高対事業規模比率は376.69％となっている。
⑤経費回収率は84％台を維持し、⑥汚水処理原価及び⑦施設利用率は、いずれも類似団体と比較すると低くなっている。
⑧水洗化率は、100％を維持している。
　本市における現在の下水道行政は、下水道使用料で汚水処理費を賄えず、一般会計からの繰入金を充当して運営している状況が続いている。
　国、地方公共団体ともに厳しい財政状況にあるなか、維持管理費用の増加や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rPh sb="77" eb="78">
      <t>ダイ</t>
    </rPh>
    <rPh sb="79" eb="81">
      <t>イジ</t>
    </rPh>
    <rPh sb="114" eb="115">
      <t>ヒク</t>
    </rPh>
    <rPh sb="135" eb="137">
      <t>イジ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</si>
</sst>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453056"/>
        <c:axId val="1914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1453056"/>
        <c:axId val="191467520"/>
      </c:lineChart>
      <c:dateAx>
        <c:axId val="191453056"/>
        <c:scaling>
          <c:orientation val="minMax"/>
        </c:scaling>
        <c:delete val="1"/>
        <c:axPos val="b"/>
        <c:numFmt formatCode="ge" sourceLinked="1"/>
        <c:majorTickMark val="none"/>
        <c:minorTickMark val="none"/>
        <c:tickLblPos val="none"/>
        <c:crossAx val="191467520"/>
        <c:crosses val="autoZero"/>
        <c:auto val="1"/>
        <c:lblOffset val="100"/>
        <c:baseTimeUnit val="years"/>
      </c:dateAx>
      <c:valAx>
        <c:axId val="19146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5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52.51</c:v>
                </c:pt>
                <c:pt idx="1">
                  <c:v>51.61</c:v>
                </c:pt>
                <c:pt idx="2">
                  <c:v>51.25</c:v>
                </c:pt>
                <c:pt idx="3">
                  <c:v>50.54</c:v>
                </c:pt>
                <c:pt idx="4">
                  <c:v>50.18</c:v>
                </c:pt>
              </c:numCache>
            </c:numRef>
          </c:val>
        </c:ser>
        <c:dLbls>
          <c:showLegendKey val="0"/>
          <c:showVal val="0"/>
          <c:showCatName val="0"/>
          <c:showSerName val="0"/>
          <c:showPercent val="0"/>
          <c:showBubbleSize val="0"/>
        </c:dLbls>
        <c:gapWidth val="150"/>
        <c:axId val="191715584"/>
        <c:axId val="191734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60.25</c:v>
                </c:pt>
                <c:pt idx="4">
                  <c:v>61.94</c:v>
                </c:pt>
              </c:numCache>
            </c:numRef>
          </c:val>
          <c:smooth val="0"/>
        </c:ser>
        <c:dLbls>
          <c:showLegendKey val="0"/>
          <c:showVal val="0"/>
          <c:showCatName val="0"/>
          <c:showSerName val="0"/>
          <c:showPercent val="0"/>
          <c:showBubbleSize val="0"/>
        </c:dLbls>
        <c:marker val="1"/>
        <c:smooth val="0"/>
        <c:axId val="191715584"/>
        <c:axId val="191734144"/>
      </c:lineChart>
      <c:dateAx>
        <c:axId val="191715584"/>
        <c:scaling>
          <c:orientation val="minMax"/>
        </c:scaling>
        <c:delete val="1"/>
        <c:axPos val="b"/>
        <c:numFmt formatCode="ge" sourceLinked="1"/>
        <c:majorTickMark val="none"/>
        <c:minorTickMark val="none"/>
        <c:tickLblPos val="none"/>
        <c:crossAx val="191734144"/>
        <c:crosses val="autoZero"/>
        <c:auto val="1"/>
        <c:lblOffset val="100"/>
        <c:baseTimeUnit val="years"/>
      </c:dateAx>
      <c:valAx>
        <c:axId val="191734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1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91846272"/>
        <c:axId val="19184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95.26</c:v>
                </c:pt>
                <c:pt idx="4">
                  <c:v>94.14</c:v>
                </c:pt>
              </c:numCache>
            </c:numRef>
          </c:val>
          <c:smooth val="0"/>
        </c:ser>
        <c:dLbls>
          <c:showLegendKey val="0"/>
          <c:showVal val="0"/>
          <c:showCatName val="0"/>
          <c:showSerName val="0"/>
          <c:showPercent val="0"/>
          <c:showBubbleSize val="0"/>
        </c:dLbls>
        <c:marker val="1"/>
        <c:smooth val="0"/>
        <c:axId val="191846272"/>
        <c:axId val="191848448"/>
      </c:lineChart>
      <c:dateAx>
        <c:axId val="191846272"/>
        <c:scaling>
          <c:orientation val="minMax"/>
        </c:scaling>
        <c:delete val="1"/>
        <c:axPos val="b"/>
        <c:numFmt formatCode="ge" sourceLinked="1"/>
        <c:majorTickMark val="none"/>
        <c:minorTickMark val="none"/>
        <c:tickLblPos val="none"/>
        <c:crossAx val="191848448"/>
        <c:crosses val="autoZero"/>
        <c:auto val="1"/>
        <c:lblOffset val="100"/>
        <c:baseTimeUnit val="years"/>
      </c:dateAx>
      <c:valAx>
        <c:axId val="19184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4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89.09</c:v>
                </c:pt>
                <c:pt idx="1">
                  <c:v>89.06</c:v>
                </c:pt>
                <c:pt idx="2">
                  <c:v>89.97</c:v>
                </c:pt>
                <c:pt idx="3">
                  <c:v>89.49</c:v>
                </c:pt>
                <c:pt idx="4">
                  <c:v>89.38</c:v>
                </c:pt>
              </c:numCache>
            </c:numRef>
          </c:val>
        </c:ser>
        <c:dLbls>
          <c:showLegendKey val="0"/>
          <c:showVal val="0"/>
          <c:showCatName val="0"/>
          <c:showSerName val="0"/>
          <c:showPercent val="0"/>
          <c:showBubbleSize val="0"/>
        </c:dLbls>
        <c:gapWidth val="150"/>
        <c:axId val="191493632"/>
        <c:axId val="19149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493632"/>
        <c:axId val="191495552"/>
      </c:lineChart>
      <c:dateAx>
        <c:axId val="191493632"/>
        <c:scaling>
          <c:orientation val="minMax"/>
        </c:scaling>
        <c:delete val="1"/>
        <c:axPos val="b"/>
        <c:numFmt formatCode="ge" sourceLinked="1"/>
        <c:majorTickMark val="none"/>
        <c:minorTickMark val="none"/>
        <c:tickLblPos val="none"/>
        <c:crossAx val="191495552"/>
        <c:crosses val="autoZero"/>
        <c:auto val="1"/>
        <c:lblOffset val="100"/>
        <c:baseTimeUnit val="years"/>
      </c:dateAx>
      <c:valAx>
        <c:axId val="19149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9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337600"/>
        <c:axId val="191339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337600"/>
        <c:axId val="191339520"/>
      </c:lineChart>
      <c:dateAx>
        <c:axId val="191337600"/>
        <c:scaling>
          <c:orientation val="minMax"/>
        </c:scaling>
        <c:delete val="1"/>
        <c:axPos val="b"/>
        <c:numFmt formatCode="ge" sourceLinked="1"/>
        <c:majorTickMark val="none"/>
        <c:minorTickMark val="none"/>
        <c:tickLblPos val="none"/>
        <c:crossAx val="191339520"/>
        <c:crosses val="autoZero"/>
        <c:auto val="1"/>
        <c:lblOffset val="100"/>
        <c:baseTimeUnit val="years"/>
      </c:dateAx>
      <c:valAx>
        <c:axId val="19133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337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771392"/>
        <c:axId val="19177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771392"/>
        <c:axId val="191773312"/>
      </c:lineChart>
      <c:dateAx>
        <c:axId val="191771392"/>
        <c:scaling>
          <c:orientation val="minMax"/>
        </c:scaling>
        <c:delete val="1"/>
        <c:axPos val="b"/>
        <c:numFmt formatCode="ge" sourceLinked="1"/>
        <c:majorTickMark val="none"/>
        <c:minorTickMark val="none"/>
        <c:tickLblPos val="none"/>
        <c:crossAx val="191773312"/>
        <c:crosses val="autoZero"/>
        <c:auto val="1"/>
        <c:lblOffset val="100"/>
        <c:baseTimeUnit val="years"/>
      </c:dateAx>
      <c:valAx>
        <c:axId val="19177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77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820544"/>
        <c:axId val="19182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820544"/>
        <c:axId val="191822464"/>
      </c:lineChart>
      <c:dateAx>
        <c:axId val="191820544"/>
        <c:scaling>
          <c:orientation val="minMax"/>
        </c:scaling>
        <c:delete val="1"/>
        <c:axPos val="b"/>
        <c:numFmt formatCode="ge" sourceLinked="1"/>
        <c:majorTickMark val="none"/>
        <c:minorTickMark val="none"/>
        <c:tickLblPos val="none"/>
        <c:crossAx val="191822464"/>
        <c:crosses val="autoZero"/>
        <c:auto val="1"/>
        <c:lblOffset val="100"/>
        <c:baseTimeUnit val="years"/>
      </c:dateAx>
      <c:valAx>
        <c:axId val="19182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820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1527168"/>
        <c:axId val="191533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1527168"/>
        <c:axId val="191533440"/>
      </c:lineChart>
      <c:dateAx>
        <c:axId val="191527168"/>
        <c:scaling>
          <c:orientation val="minMax"/>
        </c:scaling>
        <c:delete val="1"/>
        <c:axPos val="b"/>
        <c:numFmt formatCode="ge" sourceLinked="1"/>
        <c:majorTickMark val="none"/>
        <c:minorTickMark val="none"/>
        <c:tickLblPos val="none"/>
        <c:crossAx val="191533440"/>
        <c:crosses val="autoZero"/>
        <c:auto val="1"/>
        <c:lblOffset val="100"/>
        <c:baseTimeUnit val="years"/>
      </c:dateAx>
      <c:valAx>
        <c:axId val="191533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2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385.17</c:v>
                </c:pt>
                <c:pt idx="1">
                  <c:v>348.05</c:v>
                </c:pt>
                <c:pt idx="2">
                  <c:v>404.77</c:v>
                </c:pt>
                <c:pt idx="3">
                  <c:v>386.26</c:v>
                </c:pt>
                <c:pt idx="4">
                  <c:v>376.69</c:v>
                </c:pt>
              </c:numCache>
            </c:numRef>
          </c:val>
        </c:ser>
        <c:dLbls>
          <c:showLegendKey val="0"/>
          <c:showVal val="0"/>
          <c:showCatName val="0"/>
          <c:showSerName val="0"/>
          <c:showPercent val="0"/>
          <c:showBubbleSize val="0"/>
        </c:dLbls>
        <c:gapWidth val="150"/>
        <c:axId val="191559552"/>
        <c:axId val="19156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241.49</c:v>
                </c:pt>
                <c:pt idx="4">
                  <c:v>248.44</c:v>
                </c:pt>
              </c:numCache>
            </c:numRef>
          </c:val>
          <c:smooth val="0"/>
        </c:ser>
        <c:dLbls>
          <c:showLegendKey val="0"/>
          <c:showVal val="0"/>
          <c:showCatName val="0"/>
          <c:showSerName val="0"/>
          <c:showPercent val="0"/>
          <c:showBubbleSize val="0"/>
        </c:dLbls>
        <c:marker val="1"/>
        <c:smooth val="0"/>
        <c:axId val="191559552"/>
        <c:axId val="191569920"/>
      </c:lineChart>
      <c:dateAx>
        <c:axId val="191559552"/>
        <c:scaling>
          <c:orientation val="minMax"/>
        </c:scaling>
        <c:delete val="1"/>
        <c:axPos val="b"/>
        <c:numFmt formatCode="ge" sourceLinked="1"/>
        <c:majorTickMark val="none"/>
        <c:minorTickMark val="none"/>
        <c:tickLblPos val="none"/>
        <c:crossAx val="191569920"/>
        <c:crosses val="autoZero"/>
        <c:auto val="1"/>
        <c:lblOffset val="100"/>
        <c:baseTimeUnit val="years"/>
      </c:dateAx>
      <c:valAx>
        <c:axId val="1915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5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83.47</c:v>
                </c:pt>
                <c:pt idx="1">
                  <c:v>83.31</c:v>
                </c:pt>
                <c:pt idx="2">
                  <c:v>84.26</c:v>
                </c:pt>
                <c:pt idx="3">
                  <c:v>84.49</c:v>
                </c:pt>
                <c:pt idx="4">
                  <c:v>84.51</c:v>
                </c:pt>
              </c:numCache>
            </c:numRef>
          </c:val>
        </c:ser>
        <c:dLbls>
          <c:showLegendKey val="0"/>
          <c:showVal val="0"/>
          <c:showCatName val="0"/>
          <c:showSerName val="0"/>
          <c:showPercent val="0"/>
          <c:showBubbleSize val="0"/>
        </c:dLbls>
        <c:gapWidth val="150"/>
        <c:axId val="191591936"/>
        <c:axId val="19159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65.7</c:v>
                </c:pt>
                <c:pt idx="4">
                  <c:v>66.73</c:v>
                </c:pt>
              </c:numCache>
            </c:numRef>
          </c:val>
          <c:smooth val="0"/>
        </c:ser>
        <c:dLbls>
          <c:showLegendKey val="0"/>
          <c:showVal val="0"/>
          <c:showCatName val="0"/>
          <c:showSerName val="0"/>
          <c:showPercent val="0"/>
          <c:showBubbleSize val="0"/>
        </c:dLbls>
        <c:marker val="1"/>
        <c:smooth val="0"/>
        <c:axId val="191591936"/>
        <c:axId val="191593856"/>
      </c:lineChart>
      <c:dateAx>
        <c:axId val="191591936"/>
        <c:scaling>
          <c:orientation val="minMax"/>
        </c:scaling>
        <c:delete val="1"/>
        <c:axPos val="b"/>
        <c:numFmt formatCode="ge" sourceLinked="1"/>
        <c:majorTickMark val="none"/>
        <c:minorTickMark val="none"/>
        <c:tickLblPos val="none"/>
        <c:crossAx val="191593856"/>
        <c:crosses val="autoZero"/>
        <c:auto val="1"/>
        <c:lblOffset val="100"/>
        <c:baseTimeUnit val="years"/>
      </c:dateAx>
      <c:valAx>
        <c:axId val="19159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59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179.66</c:v>
                </c:pt>
                <c:pt idx="1">
                  <c:v>182.53</c:v>
                </c:pt>
                <c:pt idx="2">
                  <c:v>184.81</c:v>
                </c:pt>
                <c:pt idx="3">
                  <c:v>185.85</c:v>
                </c:pt>
                <c:pt idx="4">
                  <c:v>184.27</c:v>
                </c:pt>
              </c:numCache>
            </c:numRef>
          </c:val>
        </c:ser>
        <c:dLbls>
          <c:showLegendKey val="0"/>
          <c:showVal val="0"/>
          <c:showCatName val="0"/>
          <c:showSerName val="0"/>
          <c:showPercent val="0"/>
          <c:showBubbleSize val="0"/>
        </c:dLbls>
        <c:gapWidth val="150"/>
        <c:axId val="191617664"/>
        <c:axId val="191701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247.94</c:v>
                </c:pt>
                <c:pt idx="4">
                  <c:v>241.29</c:v>
                </c:pt>
              </c:numCache>
            </c:numRef>
          </c:val>
          <c:smooth val="0"/>
        </c:ser>
        <c:dLbls>
          <c:showLegendKey val="0"/>
          <c:showVal val="0"/>
          <c:showCatName val="0"/>
          <c:showSerName val="0"/>
          <c:showPercent val="0"/>
          <c:showBubbleSize val="0"/>
        </c:dLbls>
        <c:marker val="1"/>
        <c:smooth val="0"/>
        <c:axId val="191617664"/>
        <c:axId val="191701760"/>
      </c:lineChart>
      <c:dateAx>
        <c:axId val="191617664"/>
        <c:scaling>
          <c:orientation val="minMax"/>
        </c:scaling>
        <c:delete val="1"/>
        <c:axPos val="b"/>
        <c:numFmt formatCode="ge" sourceLinked="1"/>
        <c:majorTickMark val="none"/>
        <c:minorTickMark val="none"/>
        <c:tickLblPos val="none"/>
        <c:crossAx val="191701760"/>
        <c:crosses val="autoZero"/>
        <c:auto val="1"/>
        <c:lblOffset val="100"/>
        <c:baseTimeUnit val="years"/>
      </c:dateAx>
      <c:valAx>
        <c:axId val="191701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61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大仙市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K2</v>
      </c>
      <c r="X8" s="48"/>
      <c r="Y8" s="48"/>
      <c r="Z8" s="48"/>
      <c r="AA8" s="48"/>
      <c r="AB8" s="48"/>
      <c r="AC8" s="48"/>
      <c r="AD8" s="49" t="s">
        <v>122</v>
      </c>
      <c r="AE8" s="49"/>
      <c r="AF8" s="49"/>
      <c r="AG8" s="49"/>
      <c r="AH8" s="49"/>
      <c r="AI8" s="49"/>
      <c r="AJ8" s="49"/>
      <c r="AK8" s="4"/>
      <c r="AL8" s="50">
        <f>データ!S6</f>
        <v>84122</v>
      </c>
      <c r="AM8" s="50"/>
      <c r="AN8" s="50"/>
      <c r="AO8" s="50"/>
      <c r="AP8" s="50"/>
      <c r="AQ8" s="50"/>
      <c r="AR8" s="50"/>
      <c r="AS8" s="50"/>
      <c r="AT8" s="45">
        <f>データ!T6</f>
        <v>866.77</v>
      </c>
      <c r="AU8" s="45"/>
      <c r="AV8" s="45"/>
      <c r="AW8" s="45"/>
      <c r="AX8" s="45"/>
      <c r="AY8" s="45"/>
      <c r="AZ8" s="45"/>
      <c r="BA8" s="45"/>
      <c r="BB8" s="45">
        <f>データ!U6</f>
        <v>97.05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1.55</v>
      </c>
      <c r="Q10" s="45"/>
      <c r="R10" s="45"/>
      <c r="S10" s="45"/>
      <c r="T10" s="45"/>
      <c r="U10" s="45"/>
      <c r="V10" s="45"/>
      <c r="W10" s="45">
        <f>データ!Q6</f>
        <v>100</v>
      </c>
      <c r="X10" s="45"/>
      <c r="Y10" s="45"/>
      <c r="Z10" s="45"/>
      <c r="AA10" s="45"/>
      <c r="AB10" s="45"/>
      <c r="AC10" s="45"/>
      <c r="AD10" s="50">
        <f>データ!R6</f>
        <v>2840</v>
      </c>
      <c r="AE10" s="50"/>
      <c r="AF10" s="50"/>
      <c r="AG10" s="50"/>
      <c r="AH10" s="50"/>
      <c r="AI10" s="50"/>
      <c r="AJ10" s="50"/>
      <c r="AK10" s="2"/>
      <c r="AL10" s="50">
        <f>データ!V6</f>
        <v>1293</v>
      </c>
      <c r="AM10" s="50"/>
      <c r="AN10" s="50"/>
      <c r="AO10" s="50"/>
      <c r="AP10" s="50"/>
      <c r="AQ10" s="50"/>
      <c r="AR10" s="50"/>
      <c r="AS10" s="50"/>
      <c r="AT10" s="45">
        <f>データ!W6</f>
        <v>0.87</v>
      </c>
      <c r="AU10" s="45"/>
      <c r="AV10" s="45"/>
      <c r="AW10" s="45"/>
      <c r="AX10" s="45"/>
      <c r="AY10" s="45"/>
      <c r="AZ10" s="45"/>
      <c r="BA10" s="45"/>
      <c r="BB10" s="45">
        <f>データ!X6</f>
        <v>1486.21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125</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123</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52124</v>
      </c>
      <c r="D6" s="33">
        <f t="shared" si="3"/>
        <v>47</v>
      </c>
      <c r="E6" s="33">
        <f t="shared" si="3"/>
        <v>18</v>
      </c>
      <c r="F6" s="33">
        <f t="shared" si="3"/>
        <v>0</v>
      </c>
      <c r="G6" s="33">
        <f t="shared" si="3"/>
        <v>0</v>
      </c>
      <c r="H6" s="33" t="str">
        <f t="shared" si="3"/>
        <v>秋田県　大仙市</v>
      </c>
      <c r="I6" s="33" t="str">
        <f t="shared" si="3"/>
        <v>法非適用</v>
      </c>
      <c r="J6" s="33" t="str">
        <f t="shared" si="3"/>
        <v>下水道事業</v>
      </c>
      <c r="K6" s="33" t="str">
        <f t="shared" si="3"/>
        <v>特定地域生活排水処理</v>
      </c>
      <c r="L6" s="33" t="str">
        <f t="shared" si="3"/>
        <v>K2</v>
      </c>
      <c r="M6" s="33">
        <f t="shared" si="3"/>
        <v>0</v>
      </c>
      <c r="N6" s="34" t="str">
        <f t="shared" si="3"/>
        <v>-</v>
      </c>
      <c r="O6" s="34" t="str">
        <f t="shared" si="3"/>
        <v>該当数値なし</v>
      </c>
      <c r="P6" s="34">
        <f t="shared" si="3"/>
        <v>1.55</v>
      </c>
      <c r="Q6" s="34">
        <f t="shared" si="3"/>
        <v>100</v>
      </c>
      <c r="R6" s="34">
        <f t="shared" si="3"/>
        <v>2840</v>
      </c>
      <c r="S6" s="34">
        <f t="shared" si="3"/>
        <v>84122</v>
      </c>
      <c r="T6" s="34">
        <f t="shared" si="3"/>
        <v>866.77</v>
      </c>
      <c r="U6" s="34">
        <f t="shared" si="3"/>
        <v>97.05</v>
      </c>
      <c r="V6" s="34">
        <f t="shared" si="3"/>
        <v>1293</v>
      </c>
      <c r="W6" s="34">
        <f t="shared" si="3"/>
        <v>0.87</v>
      </c>
      <c r="X6" s="34">
        <f t="shared" si="3"/>
        <v>1486.21</v>
      </c>
      <c r="Y6" s="35">
        <f>IF(Y7="",NA(),Y7)</f>
        <v>89.09</v>
      </c>
      <c r="Z6" s="35">
        <f t="shared" ref="Z6:AH6" si="4">IF(Z7="",NA(),Z7)</f>
        <v>89.06</v>
      </c>
      <c r="AA6" s="35">
        <f t="shared" si="4"/>
        <v>89.97</v>
      </c>
      <c r="AB6" s="35">
        <f t="shared" si="4"/>
        <v>89.49</v>
      </c>
      <c r="AC6" s="35">
        <f t="shared" si="4"/>
        <v>89.38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385.17</v>
      </c>
      <c r="BG6" s="35">
        <f t="shared" ref="BG6:BO6" si="7">IF(BG7="",NA(),BG7)</f>
        <v>348.05</v>
      </c>
      <c r="BH6" s="35">
        <f t="shared" si="7"/>
        <v>404.77</v>
      </c>
      <c r="BI6" s="35">
        <f t="shared" si="7"/>
        <v>386.26</v>
      </c>
      <c r="BJ6" s="35">
        <f t="shared" si="7"/>
        <v>376.69</v>
      </c>
      <c r="BK6" s="35">
        <f t="shared" si="7"/>
        <v>430.64</v>
      </c>
      <c r="BL6" s="35">
        <f t="shared" si="7"/>
        <v>446.63</v>
      </c>
      <c r="BM6" s="35">
        <f t="shared" si="7"/>
        <v>416.91</v>
      </c>
      <c r="BN6" s="35">
        <f t="shared" si="7"/>
        <v>241.49</v>
      </c>
      <c r="BO6" s="35">
        <f t="shared" si="7"/>
        <v>248.44</v>
      </c>
      <c r="BP6" s="34" t="str">
        <f>IF(BP7="","",IF(BP7="-","【-】","【"&amp;SUBSTITUTE(TEXT(BP7,"#,##0.00"),"-","△")&amp;"】"))</f>
        <v>【346.13】</v>
      </c>
      <c r="BQ6" s="35">
        <f>IF(BQ7="",NA(),BQ7)</f>
        <v>83.47</v>
      </c>
      <c r="BR6" s="35">
        <f t="shared" ref="BR6:BZ6" si="8">IF(BR7="",NA(),BR7)</f>
        <v>83.31</v>
      </c>
      <c r="BS6" s="35">
        <f t="shared" si="8"/>
        <v>84.26</v>
      </c>
      <c r="BT6" s="35">
        <f t="shared" si="8"/>
        <v>84.49</v>
      </c>
      <c r="BU6" s="35">
        <f t="shared" si="8"/>
        <v>84.51</v>
      </c>
      <c r="BV6" s="35">
        <f t="shared" si="8"/>
        <v>58.78</v>
      </c>
      <c r="BW6" s="35">
        <f t="shared" si="8"/>
        <v>58.53</v>
      </c>
      <c r="BX6" s="35">
        <f t="shared" si="8"/>
        <v>57.93</v>
      </c>
      <c r="BY6" s="35">
        <f t="shared" si="8"/>
        <v>65.7</v>
      </c>
      <c r="BZ6" s="35">
        <f t="shared" si="8"/>
        <v>66.73</v>
      </c>
      <c r="CA6" s="34" t="str">
        <f>IF(CA7="","",IF(CA7="-","【-】","【"&amp;SUBSTITUTE(TEXT(CA7,"#,##0.00"),"-","△")&amp;"】"))</f>
        <v>【59.83】</v>
      </c>
      <c r="CB6" s="35">
        <f>IF(CB7="",NA(),CB7)</f>
        <v>179.66</v>
      </c>
      <c r="CC6" s="35">
        <f t="shared" ref="CC6:CK6" si="9">IF(CC7="",NA(),CC7)</f>
        <v>182.53</v>
      </c>
      <c r="CD6" s="35">
        <f t="shared" si="9"/>
        <v>184.81</v>
      </c>
      <c r="CE6" s="35">
        <f t="shared" si="9"/>
        <v>185.85</v>
      </c>
      <c r="CF6" s="35">
        <f t="shared" si="9"/>
        <v>184.27</v>
      </c>
      <c r="CG6" s="35">
        <f t="shared" si="9"/>
        <v>257.02999999999997</v>
      </c>
      <c r="CH6" s="35">
        <f t="shared" si="9"/>
        <v>266.57</v>
      </c>
      <c r="CI6" s="35">
        <f t="shared" si="9"/>
        <v>276.93</v>
      </c>
      <c r="CJ6" s="35">
        <f t="shared" si="9"/>
        <v>247.94</v>
      </c>
      <c r="CK6" s="35">
        <f t="shared" si="9"/>
        <v>241.29</v>
      </c>
      <c r="CL6" s="34" t="str">
        <f>IF(CL7="","",IF(CL7="-","【-】","【"&amp;SUBSTITUTE(TEXT(CL7,"#,##0.00"),"-","△")&amp;"】"))</f>
        <v>【268.69】</v>
      </c>
      <c r="CM6" s="35">
        <f>IF(CM7="",NA(),CM7)</f>
        <v>52.51</v>
      </c>
      <c r="CN6" s="35">
        <f t="shared" ref="CN6:CV6" si="10">IF(CN7="",NA(),CN7)</f>
        <v>51.61</v>
      </c>
      <c r="CO6" s="35">
        <f t="shared" si="10"/>
        <v>51.25</v>
      </c>
      <c r="CP6" s="35">
        <f t="shared" si="10"/>
        <v>50.54</v>
      </c>
      <c r="CQ6" s="35">
        <f t="shared" si="10"/>
        <v>50.18</v>
      </c>
      <c r="CR6" s="35">
        <f t="shared" si="10"/>
        <v>61.93</v>
      </c>
      <c r="CS6" s="35">
        <f t="shared" si="10"/>
        <v>58.06</v>
      </c>
      <c r="CT6" s="35">
        <f t="shared" si="10"/>
        <v>59.08</v>
      </c>
      <c r="CU6" s="35">
        <f t="shared" si="10"/>
        <v>60.25</v>
      </c>
      <c r="CV6" s="35">
        <f t="shared" si="10"/>
        <v>61.94</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95.26</v>
      </c>
      <c r="DG6" s="35">
        <f t="shared" si="11"/>
        <v>94.14</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2016</v>
      </c>
      <c r="C7" s="37">
        <v>52124</v>
      </c>
      <c r="D7" s="37">
        <v>47</v>
      </c>
      <c r="E7" s="37">
        <v>18</v>
      </c>
      <c r="F7" s="37">
        <v>0</v>
      </c>
      <c r="G7" s="37">
        <v>0</v>
      </c>
      <c r="H7" s="37" t="s">
        <v>110</v>
      </c>
      <c r="I7" s="37" t="s">
        <v>111</v>
      </c>
      <c r="J7" s="37" t="s">
        <v>112</v>
      </c>
      <c r="K7" s="37" t="s">
        <v>113</v>
      </c>
      <c r="L7" s="37" t="s">
        <v>114</v>
      </c>
      <c r="M7" s="37"/>
      <c r="N7" s="38" t="s">
        <v>115</v>
      </c>
      <c r="O7" s="38" t="s">
        <v>116</v>
      </c>
      <c r="P7" s="38">
        <v>1.55</v>
      </c>
      <c r="Q7" s="38">
        <v>100</v>
      </c>
      <c r="R7" s="38">
        <v>2840</v>
      </c>
      <c r="S7" s="38">
        <v>84122</v>
      </c>
      <c r="T7" s="38">
        <v>866.77</v>
      </c>
      <c r="U7" s="38">
        <v>97.05</v>
      </c>
      <c r="V7" s="38">
        <v>1293</v>
      </c>
      <c r="W7" s="38">
        <v>0.87</v>
      </c>
      <c r="X7" s="38">
        <v>1486.21</v>
      </c>
      <c r="Y7" s="38">
        <v>89.09</v>
      </c>
      <c r="Z7" s="38">
        <v>89.06</v>
      </c>
      <c r="AA7" s="38">
        <v>89.97</v>
      </c>
      <c r="AB7" s="38">
        <v>89.49</v>
      </c>
      <c r="AC7" s="38">
        <v>89.38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385.17</v>
      </c>
      <c r="BG7" s="38">
        <v>348.05</v>
      </c>
      <c r="BH7" s="38">
        <v>404.77</v>
      </c>
      <c r="BI7" s="38">
        <v>386.26</v>
      </c>
      <c r="BJ7" s="38">
        <v>376.69</v>
      </c>
      <c r="BK7" s="38">
        <v>430.64</v>
      </c>
      <c r="BL7" s="38">
        <v>446.63</v>
      </c>
      <c r="BM7" s="38">
        <v>416.91</v>
      </c>
      <c r="BN7" s="38">
        <v>241.49</v>
      </c>
      <c r="BO7" s="38">
        <v>248.44</v>
      </c>
      <c r="BP7" s="38">
        <v>346.13</v>
      </c>
      <c r="BQ7" s="38">
        <v>83.47</v>
      </c>
      <c r="BR7" s="38">
        <v>83.31</v>
      </c>
      <c r="BS7" s="38">
        <v>84.26</v>
      </c>
      <c r="BT7" s="38">
        <v>84.49</v>
      </c>
      <c r="BU7" s="38">
        <v>84.51</v>
      </c>
      <c r="BV7" s="38">
        <v>58.78</v>
      </c>
      <c r="BW7" s="38">
        <v>58.53</v>
      </c>
      <c r="BX7" s="38">
        <v>57.93</v>
      </c>
      <c r="BY7" s="38">
        <v>65.7</v>
      </c>
      <c r="BZ7" s="38">
        <v>66.73</v>
      </c>
      <c r="CA7" s="38">
        <v>59.83</v>
      </c>
      <c r="CB7" s="38">
        <v>179.66</v>
      </c>
      <c r="CC7" s="38">
        <v>182.53</v>
      </c>
      <c r="CD7" s="38">
        <v>184.81</v>
      </c>
      <c r="CE7" s="38">
        <v>185.85</v>
      </c>
      <c r="CF7" s="38">
        <v>184.27</v>
      </c>
      <c r="CG7" s="38">
        <v>257.02999999999997</v>
      </c>
      <c r="CH7" s="38">
        <v>266.57</v>
      </c>
      <c r="CI7" s="38">
        <v>276.93</v>
      </c>
      <c r="CJ7" s="38">
        <v>247.94</v>
      </c>
      <c r="CK7" s="38">
        <v>241.29</v>
      </c>
      <c r="CL7" s="38">
        <v>268.69</v>
      </c>
      <c r="CM7" s="38">
        <v>52.51</v>
      </c>
      <c r="CN7" s="38">
        <v>51.61</v>
      </c>
      <c r="CO7" s="38">
        <v>51.25</v>
      </c>
      <c r="CP7" s="38">
        <v>50.54</v>
      </c>
      <c r="CQ7" s="38">
        <v>50.18</v>
      </c>
      <c r="CR7" s="38">
        <v>61.93</v>
      </c>
      <c r="CS7" s="38">
        <v>58.06</v>
      </c>
      <c r="CT7" s="38">
        <v>59.08</v>
      </c>
      <c r="CU7" s="38">
        <v>60.25</v>
      </c>
      <c r="CV7" s="38">
        <v>61.94</v>
      </c>
      <c r="CW7" s="38">
        <v>61.71</v>
      </c>
      <c r="CX7" s="38">
        <v>100</v>
      </c>
      <c r="CY7" s="38">
        <v>100</v>
      </c>
      <c r="CZ7" s="38">
        <v>100</v>
      </c>
      <c r="DA7" s="38">
        <v>100</v>
      </c>
      <c r="DB7" s="38">
        <v>100</v>
      </c>
      <c r="DC7" s="38">
        <v>77.25</v>
      </c>
      <c r="DD7" s="38">
        <v>75.790000000000006</v>
      </c>
      <c r="DE7" s="38">
        <v>77.12</v>
      </c>
      <c r="DF7" s="38">
        <v>95.26</v>
      </c>
      <c r="DG7" s="38">
        <v>94.14</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2018-02-13T02:31:04Z</cp:lastPrinted>
  <dcterms:created xsi:type="dcterms:W3CDTF">2017-12-25T02:39:23Z</dcterms:created>
  <dcterms:modified xsi:type="dcterms:W3CDTF">2018-02-22T00:16:51Z</dcterms:modified>
  <cp:category/>
</cp:coreProperties>
</file>