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60" yWindow="-15" windowWidth="8145" windowHeight="717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<sst xmlns="http://schemas.openxmlformats.org/spreadsheetml/2006/main" count="240" uniqueCount="126">
  <si>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</si>
  <si>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</si>
  <si>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</si>
  <si>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</si>
  <si>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</si>
  <si>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</si>
  <si>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</si>
  <si>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</si>
  <si>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</si>
  <si>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</si>
  <si>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</si>
  <si>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</si>
  <si>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</si>
  <si>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</si>
  <si>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</si>
  <si>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</si>
  <si>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</si>
  <si>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</si>
  <si>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</si>
  <si>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</si>
  <si>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</si>
  <si>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</si>
  <si>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</si>
  <si>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</si>
  <si>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</si>
  <si>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</si>
  <si>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</si>
  <si>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</si>
  <si>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</si>
  <si>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</si>
  <si>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</si>
  <si>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</si>
  <si>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</si>
  <si>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</si>
  <si>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</si>
  <si>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</si>
  <si>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</si>
  <si>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</si>
  <si>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</si>
  <si>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</si>
  <si>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</si>
  <si>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</si>
  <si>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</si>
  <si>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</si>
  <si>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</si>
  <si>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</si>
  <si>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</si>
  <si>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</si>
  <si>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</si>
  <si>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</si>
  <si>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</si>
  <si>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</si>
  <si>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</si>
  <si>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</si>
  <si>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</si>
  <si>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</si>
  <si>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</si>
  <si>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</si>
  <si>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</si>
  <si>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</si>
  <si>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</si>
  <si>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</si>
  <si>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</si>
  <si>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</si>
  <si>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</si>
  <si>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</si>
  <si>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</si>
  <si>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</si>
  <si>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</si>
  <si>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</si>
  <si>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</si>
  <si>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</si>
  <si>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</si>
  <si>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</si>
  <si>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</si>
  <si>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</si>
  <si>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</si>
  <si>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</si>
  <si>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</si>
  <si>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</si>
  <si>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</si>
  <si>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</si>
  <si>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</si>
  <si>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</si>
  <si>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</si>
  <si>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</si>
  <si>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</si>
  <si>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</si>
  <si>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</si>
  <si>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</si>
  <si>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</si>
  <si>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</si>
  <si>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</si>
  <si>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</si>
  <si>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</si>
  <si>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</si>
  <si>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</si>
  <si>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</si>
  <si>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</si>
  <si>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</si>
  <si>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</si>
  <si>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</si>
  <si>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</si>
  <si>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</si>
  <si>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</si>
  <si>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</si>
  <si>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</si>
  <si>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</si>
  <si>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</si>
  <si>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</si>
  <si>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大館市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</si>
  <si>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</si>
  <si>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</si>
  <si>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</si>
  <si>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</si>
  <si>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</si>
  <si>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</si>
  <si>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</si>
  <si>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</si>
  <si>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</si>
  <si>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</si>
  <si>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</si>
  <si>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農業集落排水処理施設について、供用開始から20年を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機能保全構想策定を行い、今後の各施設の改修時期・工事費等の検討及び公共下水道への統合を検討している。</t>
    <rPh sb="106" eb="108">
      <t>サワジリ</t>
    </rPh>
    <rPh sb="108" eb="110">
      <t>チク</t>
    </rPh>
    <rPh sb="110" eb="112">
      <t>ノウギョウ</t>
    </rPh>
    <rPh sb="112" eb="114">
      <t>シュウラク</t>
    </rPh>
    <rPh sb="114" eb="116">
      <t>ハイスイ</t>
    </rPh>
    <rPh sb="116" eb="118">
      <t>ショリ</t>
    </rPh>
    <rPh sb="118" eb="119">
      <t>ジョウ</t>
    </rPh>
    <rPh sb="120" eb="122">
      <t>ハイシ</t>
    </rPh>
    <rPh sb="124" eb="127">
      <t>ジュウニショ</t>
    </rPh>
    <rPh sb="127" eb="128">
      <t>キタ</t>
    </rPh>
    <rPh sb="128" eb="130">
      <t>チク</t>
    </rPh>
    <rPh sb="131" eb="133">
      <t>トウゴウ</t>
    </rPh>
    <rPh sb="149" eb="151">
      <t>コンゴ</t>
    </rPh>
    <phoneticPr fontId="4"/>
  </si>
  <si>
    <t>非設置</t>
    <rPh sb="0" eb="1">
      <t>ヒ</t>
    </rPh>
    <rPh sb="1" eb="3">
      <t>セッチ</t>
    </rPh>
    <phoneticPr fontId="4"/>
  </si>
  <si>
    <t xml:space="preserve"> 農業集落排水処理場の運転方法の見直し等により汚水処理原価が低下し収益的収支比率が回復していく傾向にある。
 平成23年度から独鈷中野地区が本稼働し施設維持管理費の増加により平成23年度には落ち込みが見られるが、新規加入の増加により経費回収率は徐々に回復傾向にある。
 施設利用率は、処理区内の人口減少により汚水量が減少したことによる。
 水洗化率増の要因として、新規加入者による微増に対し処理区域内の人口減少により、水洗便所接続済人口の減少割合に対し処理区域内人口の減少割合が大きいことによる。
 農業集落排水地区では、高齢者の割合が比較的多く新規加入の見込みが少ないことから、人口減少による使用料収入だけでは賄いきれない状況にあり、一般会計の繰出金を繰入れているが、一般財源の使用用途の公平性を保つよう企業債償還金に係る分に留める。
 更なる使用料・受益者分担金等の滞納対策強化、水洗化率の向上対策、維持管理費コスト削減の実施、経常経費の徹底した削減に努め、効率的な資金管理を図る。</t>
    <rPh sb="1" eb="3">
      <t>ノウギョウ</t>
    </rPh>
    <rPh sb="3" eb="5">
      <t>シュウラク</t>
    </rPh>
    <rPh sb="5" eb="7">
      <t>ハイスイ</t>
    </rPh>
    <rPh sb="7" eb="9">
      <t>ショリ</t>
    </rPh>
    <rPh sb="9" eb="10">
      <t>ジョウ</t>
    </rPh>
    <rPh sb="11" eb="13">
      <t>ウンテン</t>
    </rPh>
    <rPh sb="13" eb="15">
      <t>ホウホウ</t>
    </rPh>
    <rPh sb="16" eb="18">
      <t>ミナオ</t>
    </rPh>
    <rPh sb="19" eb="20">
      <t>トウ</t>
    </rPh>
    <rPh sb="23" eb="25">
      <t>オスイ</t>
    </rPh>
    <rPh sb="25" eb="27">
      <t>ショリ</t>
    </rPh>
    <rPh sb="27" eb="29">
      <t>ゲンカ</t>
    </rPh>
    <rPh sb="30" eb="32">
      <t>テイカ</t>
    </rPh>
    <rPh sb="41" eb="43">
      <t>カイフク</t>
    </rPh>
    <rPh sb="174" eb="175">
      <t>ゾウ</t>
    </rPh>
    <rPh sb="213" eb="215">
      <t>セツゾク</t>
    </rPh>
    <rPh sb="354" eb="356">
      <t>キギョウ</t>
    </rPh>
    <rPh sb="356" eb="357">
      <t>サイ</t>
    </rPh>
    <rPh sb="357" eb="360">
      <t>ショウカンキン</t>
    </rPh>
    <phoneticPr fontId="4"/>
  </si>
  <si>
    <t>　使用料等の滞納対策強化、水洗化率の向上、維持管理費コスト削減を進め経常経費の徹底した削減に努めるとともに、老朽化した施設の改修工事及び公共下水道への統合を検討し、財政的に負担が少ない工事方法の採用等を図る。</t>
    <rPh sb="97" eb="99">
      <t>サイヨウ</t>
    </rPh>
    <rPh sb="99" eb="100">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</si>
</sst>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formatCode="#,##0.00;&quot;△&quot;#,##0.00;&quot;-&quot;">
                  <c:v>2.09</c:v>
                </c:pt>
              </c:numCache>
            </c:numRef>
          </c:val>
        </c:ser>
        <c:dLbls>
          <c:showLegendKey val="0"/>
          <c:showVal val="0"/>
          <c:showCatName val="0"/>
          <c:showSerName val="0"/>
          <c:showPercent val="0"/>
          <c:showBubbleSize val="0"/>
        </c:dLbls>
        <c:gapWidth val="150"/>
        <c:axId val="191387520"/>
        <c:axId val="1914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91387520"/>
        <c:axId val="191401984"/>
      </c:lineChart>
      <c:dateAx>
        <c:axId val="191387520"/>
        <c:scaling>
          <c:orientation val="minMax"/>
        </c:scaling>
        <c:delete val="1"/>
        <c:axPos val="b"/>
        <c:numFmt formatCode="ge" sourceLinked="1"/>
        <c:majorTickMark val="none"/>
        <c:minorTickMark val="none"/>
        <c:tickLblPos val="none"/>
        <c:crossAx val="191401984"/>
        <c:crosses val="autoZero"/>
        <c:auto val="1"/>
        <c:lblOffset val="100"/>
        <c:baseTimeUnit val="years"/>
      </c:dateAx>
      <c:valAx>
        <c:axId val="1914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8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46.19</c:v>
                </c:pt>
                <c:pt idx="1">
                  <c:v>45.91</c:v>
                </c:pt>
                <c:pt idx="2">
                  <c:v>44.25</c:v>
                </c:pt>
                <c:pt idx="3">
                  <c:v>47.77</c:v>
                </c:pt>
                <c:pt idx="4">
                  <c:v>47.48</c:v>
                </c:pt>
              </c:numCache>
            </c:numRef>
          </c:val>
        </c:ser>
        <c:dLbls>
          <c:showLegendKey val="0"/>
          <c:showVal val="0"/>
          <c:showCatName val="0"/>
          <c:showSerName val="0"/>
          <c:showPercent val="0"/>
          <c:showBubbleSize val="0"/>
        </c:dLbls>
        <c:gapWidth val="150"/>
        <c:axId val="191650048"/>
        <c:axId val="19166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91650048"/>
        <c:axId val="191668608"/>
      </c:lineChart>
      <c:dateAx>
        <c:axId val="191650048"/>
        <c:scaling>
          <c:orientation val="minMax"/>
        </c:scaling>
        <c:delete val="1"/>
        <c:axPos val="b"/>
        <c:numFmt formatCode="ge" sourceLinked="1"/>
        <c:majorTickMark val="none"/>
        <c:minorTickMark val="none"/>
        <c:tickLblPos val="none"/>
        <c:crossAx val="191668608"/>
        <c:crosses val="autoZero"/>
        <c:auto val="1"/>
        <c:lblOffset val="100"/>
        <c:baseTimeUnit val="years"/>
      </c:dateAx>
      <c:valAx>
        <c:axId val="19166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5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85.64</c:v>
                </c:pt>
                <c:pt idx="1">
                  <c:v>86.97</c:v>
                </c:pt>
                <c:pt idx="2">
                  <c:v>88.29</c:v>
                </c:pt>
                <c:pt idx="3">
                  <c:v>82.74</c:v>
                </c:pt>
                <c:pt idx="4">
                  <c:v>83.1</c:v>
                </c:pt>
              </c:numCache>
            </c:numRef>
          </c:val>
        </c:ser>
        <c:dLbls>
          <c:showLegendKey val="0"/>
          <c:showVal val="0"/>
          <c:showCatName val="0"/>
          <c:showSerName val="0"/>
          <c:showPercent val="0"/>
          <c:showBubbleSize val="0"/>
        </c:dLbls>
        <c:gapWidth val="150"/>
        <c:axId val="194992000"/>
        <c:axId val="194994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94992000"/>
        <c:axId val="194994176"/>
      </c:lineChart>
      <c:dateAx>
        <c:axId val="194992000"/>
        <c:scaling>
          <c:orientation val="minMax"/>
        </c:scaling>
        <c:delete val="1"/>
        <c:axPos val="b"/>
        <c:numFmt formatCode="ge" sourceLinked="1"/>
        <c:majorTickMark val="none"/>
        <c:minorTickMark val="none"/>
        <c:tickLblPos val="none"/>
        <c:crossAx val="194994176"/>
        <c:crosses val="autoZero"/>
        <c:auto val="1"/>
        <c:lblOffset val="100"/>
        <c:baseTimeUnit val="years"/>
      </c:dateAx>
      <c:valAx>
        <c:axId val="19499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99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72.150000000000006</c:v>
                </c:pt>
                <c:pt idx="1">
                  <c:v>69.47</c:v>
                </c:pt>
                <c:pt idx="2">
                  <c:v>65.63</c:v>
                </c:pt>
                <c:pt idx="3">
                  <c:v>64.569999999999993</c:v>
                </c:pt>
                <c:pt idx="4">
                  <c:v>67.680000000000007</c:v>
                </c:pt>
              </c:numCache>
            </c:numRef>
          </c:val>
        </c:ser>
        <c:dLbls>
          <c:showLegendKey val="0"/>
          <c:showVal val="0"/>
          <c:showCatName val="0"/>
          <c:showSerName val="0"/>
          <c:showPercent val="0"/>
          <c:showBubbleSize val="0"/>
        </c:dLbls>
        <c:gapWidth val="150"/>
        <c:axId val="191428096"/>
        <c:axId val="19143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428096"/>
        <c:axId val="191430016"/>
      </c:lineChart>
      <c:dateAx>
        <c:axId val="191428096"/>
        <c:scaling>
          <c:orientation val="minMax"/>
        </c:scaling>
        <c:delete val="1"/>
        <c:axPos val="b"/>
        <c:numFmt formatCode="ge" sourceLinked="1"/>
        <c:majorTickMark val="none"/>
        <c:minorTickMark val="none"/>
        <c:tickLblPos val="none"/>
        <c:crossAx val="191430016"/>
        <c:crosses val="autoZero"/>
        <c:auto val="1"/>
        <c:lblOffset val="100"/>
        <c:baseTimeUnit val="years"/>
      </c:dateAx>
      <c:valAx>
        <c:axId val="19143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2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272064"/>
        <c:axId val="1912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272064"/>
        <c:axId val="191273984"/>
      </c:lineChart>
      <c:dateAx>
        <c:axId val="191272064"/>
        <c:scaling>
          <c:orientation val="minMax"/>
        </c:scaling>
        <c:delete val="1"/>
        <c:axPos val="b"/>
        <c:numFmt formatCode="ge" sourceLinked="1"/>
        <c:majorTickMark val="none"/>
        <c:minorTickMark val="none"/>
        <c:tickLblPos val="none"/>
        <c:crossAx val="191273984"/>
        <c:crosses val="autoZero"/>
        <c:auto val="1"/>
        <c:lblOffset val="100"/>
        <c:baseTimeUnit val="years"/>
      </c:dateAx>
      <c:valAx>
        <c:axId val="19127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705856"/>
        <c:axId val="19170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05856"/>
        <c:axId val="191707776"/>
      </c:lineChart>
      <c:dateAx>
        <c:axId val="191705856"/>
        <c:scaling>
          <c:orientation val="minMax"/>
        </c:scaling>
        <c:delete val="1"/>
        <c:axPos val="b"/>
        <c:numFmt formatCode="ge" sourceLinked="1"/>
        <c:majorTickMark val="none"/>
        <c:minorTickMark val="none"/>
        <c:tickLblPos val="none"/>
        <c:crossAx val="191707776"/>
        <c:crosses val="autoZero"/>
        <c:auto val="1"/>
        <c:lblOffset val="100"/>
        <c:baseTimeUnit val="years"/>
      </c:dateAx>
      <c:valAx>
        <c:axId val="19170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0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757312"/>
        <c:axId val="19143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57312"/>
        <c:axId val="191435520"/>
      </c:lineChart>
      <c:dateAx>
        <c:axId val="191757312"/>
        <c:scaling>
          <c:orientation val="minMax"/>
        </c:scaling>
        <c:delete val="1"/>
        <c:axPos val="b"/>
        <c:numFmt formatCode="ge" sourceLinked="1"/>
        <c:majorTickMark val="none"/>
        <c:minorTickMark val="none"/>
        <c:tickLblPos val="none"/>
        <c:crossAx val="191435520"/>
        <c:crosses val="autoZero"/>
        <c:auto val="1"/>
        <c:lblOffset val="100"/>
        <c:baseTimeUnit val="years"/>
      </c:dateAx>
      <c:valAx>
        <c:axId val="19143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5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461632"/>
        <c:axId val="19146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461632"/>
        <c:axId val="191467904"/>
      </c:lineChart>
      <c:dateAx>
        <c:axId val="191461632"/>
        <c:scaling>
          <c:orientation val="minMax"/>
        </c:scaling>
        <c:delete val="1"/>
        <c:axPos val="b"/>
        <c:numFmt formatCode="ge" sourceLinked="1"/>
        <c:majorTickMark val="none"/>
        <c:minorTickMark val="none"/>
        <c:tickLblPos val="none"/>
        <c:crossAx val="191467904"/>
        <c:crosses val="autoZero"/>
        <c:auto val="1"/>
        <c:lblOffset val="100"/>
        <c:baseTimeUnit val="years"/>
      </c:dateAx>
      <c:valAx>
        <c:axId val="19146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6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1867.14</c:v>
                </c:pt>
                <c:pt idx="1">
                  <c:v>2237.23</c:v>
                </c:pt>
                <c:pt idx="2">
                  <c:v>2060.9499999999998</c:v>
                </c:pt>
                <c:pt idx="3">
                  <c:v>1600.66</c:v>
                </c:pt>
                <c:pt idx="4">
                  <c:v>1617.16</c:v>
                </c:pt>
              </c:numCache>
            </c:numRef>
          </c:val>
        </c:ser>
        <c:dLbls>
          <c:showLegendKey val="0"/>
          <c:showVal val="0"/>
          <c:showCatName val="0"/>
          <c:showSerName val="0"/>
          <c:showPercent val="0"/>
          <c:showBubbleSize val="0"/>
        </c:dLbls>
        <c:gapWidth val="150"/>
        <c:axId val="191496576"/>
        <c:axId val="19149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91496576"/>
        <c:axId val="191498496"/>
      </c:lineChart>
      <c:dateAx>
        <c:axId val="191496576"/>
        <c:scaling>
          <c:orientation val="minMax"/>
        </c:scaling>
        <c:delete val="1"/>
        <c:axPos val="b"/>
        <c:numFmt formatCode="ge" sourceLinked="1"/>
        <c:majorTickMark val="none"/>
        <c:minorTickMark val="none"/>
        <c:tickLblPos val="none"/>
        <c:crossAx val="191498496"/>
        <c:crosses val="autoZero"/>
        <c:auto val="1"/>
        <c:lblOffset val="100"/>
        <c:baseTimeUnit val="years"/>
      </c:dateAx>
      <c:valAx>
        <c:axId val="19149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9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46.16</c:v>
                </c:pt>
                <c:pt idx="1">
                  <c:v>45.97</c:v>
                </c:pt>
                <c:pt idx="2">
                  <c:v>46.22</c:v>
                </c:pt>
                <c:pt idx="3">
                  <c:v>47.82</c:v>
                </c:pt>
                <c:pt idx="4">
                  <c:v>52.37</c:v>
                </c:pt>
              </c:numCache>
            </c:numRef>
          </c:val>
        </c:ser>
        <c:dLbls>
          <c:showLegendKey val="0"/>
          <c:showVal val="0"/>
          <c:showCatName val="0"/>
          <c:showSerName val="0"/>
          <c:showPercent val="0"/>
          <c:showBubbleSize val="0"/>
        </c:dLbls>
        <c:gapWidth val="150"/>
        <c:axId val="191524864"/>
        <c:axId val="19152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91524864"/>
        <c:axId val="191526784"/>
      </c:lineChart>
      <c:dateAx>
        <c:axId val="191524864"/>
        <c:scaling>
          <c:orientation val="minMax"/>
        </c:scaling>
        <c:delete val="1"/>
        <c:axPos val="b"/>
        <c:numFmt formatCode="ge" sourceLinked="1"/>
        <c:majorTickMark val="none"/>
        <c:minorTickMark val="none"/>
        <c:tickLblPos val="none"/>
        <c:crossAx val="191526784"/>
        <c:crosses val="autoZero"/>
        <c:auto val="1"/>
        <c:lblOffset val="100"/>
        <c:baseTimeUnit val="years"/>
      </c:dateAx>
      <c:valAx>
        <c:axId val="19152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2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304.51</c:v>
                </c:pt>
                <c:pt idx="1">
                  <c:v>302.08999999999997</c:v>
                </c:pt>
                <c:pt idx="2">
                  <c:v>322.29000000000002</c:v>
                </c:pt>
                <c:pt idx="3">
                  <c:v>357.76</c:v>
                </c:pt>
                <c:pt idx="4">
                  <c:v>324.64</c:v>
                </c:pt>
              </c:numCache>
            </c:numRef>
          </c:val>
        </c:ser>
        <c:dLbls>
          <c:showLegendKey val="0"/>
          <c:showVal val="0"/>
          <c:showCatName val="0"/>
          <c:showSerName val="0"/>
          <c:showPercent val="0"/>
          <c:showBubbleSize val="0"/>
        </c:dLbls>
        <c:gapWidth val="150"/>
        <c:axId val="191634048"/>
        <c:axId val="19163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91634048"/>
        <c:axId val="191636224"/>
      </c:lineChart>
      <c:dateAx>
        <c:axId val="191634048"/>
        <c:scaling>
          <c:orientation val="minMax"/>
        </c:scaling>
        <c:delete val="1"/>
        <c:axPos val="b"/>
        <c:numFmt formatCode="ge" sourceLinked="1"/>
        <c:majorTickMark val="none"/>
        <c:minorTickMark val="none"/>
        <c:tickLblPos val="none"/>
        <c:crossAx val="191636224"/>
        <c:crosses val="autoZero"/>
        <c:auto val="1"/>
        <c:lblOffset val="100"/>
        <c:baseTimeUnit val="years"/>
      </c:dateAx>
      <c:valAx>
        <c:axId val="19163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3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123</v>
      </c>
      <c r="AE8" s="49"/>
      <c r="AF8" s="49"/>
      <c r="AG8" s="49"/>
      <c r="AH8" s="49"/>
      <c r="AI8" s="49"/>
      <c r="AJ8" s="49"/>
      <c r="AK8" s="4"/>
      <c r="AL8" s="50">
        <f>データ!S6</f>
        <v>74705</v>
      </c>
      <c r="AM8" s="50"/>
      <c r="AN8" s="50"/>
      <c r="AO8" s="50"/>
      <c r="AP8" s="50"/>
      <c r="AQ8" s="50"/>
      <c r="AR8" s="50"/>
      <c r="AS8" s="50"/>
      <c r="AT8" s="45">
        <f>データ!T6</f>
        <v>913.22</v>
      </c>
      <c r="AU8" s="45"/>
      <c r="AV8" s="45"/>
      <c r="AW8" s="45"/>
      <c r="AX8" s="45"/>
      <c r="AY8" s="45"/>
      <c r="AZ8" s="45"/>
      <c r="BA8" s="45"/>
      <c r="BB8" s="45">
        <f>データ!U6</f>
        <v>81.8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10.71</v>
      </c>
      <c r="Q10" s="45"/>
      <c r="R10" s="45"/>
      <c r="S10" s="45"/>
      <c r="T10" s="45"/>
      <c r="U10" s="45"/>
      <c r="V10" s="45"/>
      <c r="W10" s="45">
        <f>データ!Q6</f>
        <v>88.21</v>
      </c>
      <c r="X10" s="45"/>
      <c r="Y10" s="45"/>
      <c r="Z10" s="45"/>
      <c r="AA10" s="45"/>
      <c r="AB10" s="45"/>
      <c r="AC10" s="45"/>
      <c r="AD10" s="50">
        <f>データ!R6</f>
        <v>3132</v>
      </c>
      <c r="AE10" s="50"/>
      <c r="AF10" s="50"/>
      <c r="AG10" s="50"/>
      <c r="AH10" s="50"/>
      <c r="AI10" s="50"/>
      <c r="AJ10" s="50"/>
      <c r="AK10" s="2"/>
      <c r="AL10" s="50">
        <f>データ!V6</f>
        <v>7934</v>
      </c>
      <c r="AM10" s="50"/>
      <c r="AN10" s="50"/>
      <c r="AO10" s="50"/>
      <c r="AP10" s="50"/>
      <c r="AQ10" s="50"/>
      <c r="AR10" s="50"/>
      <c r="AS10" s="50"/>
      <c r="AT10" s="45">
        <f>データ!W6</f>
        <v>4.63</v>
      </c>
      <c r="AU10" s="45"/>
      <c r="AV10" s="45"/>
      <c r="AW10" s="45"/>
      <c r="AX10" s="45"/>
      <c r="AY10" s="45"/>
      <c r="AZ10" s="45"/>
      <c r="BA10" s="45"/>
      <c r="BB10" s="45">
        <f>データ!X6</f>
        <v>1713.61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ColWidth="9"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52043</v>
      </c>
      <c r="D6" s="33">
        <f t="shared" si="3"/>
        <v>47</v>
      </c>
      <c r="E6" s="33">
        <f t="shared" si="3"/>
        <v>17</v>
      </c>
      <c r="F6" s="33">
        <f t="shared" si="3"/>
        <v>5</v>
      </c>
      <c r="G6" s="33">
        <f t="shared" si="3"/>
        <v>0</v>
      </c>
      <c r="H6" s="33" t="str">
        <f t="shared" si="3"/>
        <v>秋田県　大館市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10.71</v>
      </c>
      <c r="Q6" s="34">
        <f t="shared" si="3"/>
        <v>88.21</v>
      </c>
      <c r="R6" s="34">
        <f t="shared" si="3"/>
        <v>3132</v>
      </c>
      <c r="S6" s="34">
        <f t="shared" si="3"/>
        <v>74705</v>
      </c>
      <c r="T6" s="34">
        <f t="shared" si="3"/>
        <v>913.22</v>
      </c>
      <c r="U6" s="34">
        <f t="shared" si="3"/>
        <v>81.8</v>
      </c>
      <c r="V6" s="34">
        <f t="shared" si="3"/>
        <v>7934</v>
      </c>
      <c r="W6" s="34">
        <f t="shared" si="3"/>
        <v>4.63</v>
      </c>
      <c r="X6" s="34">
        <f t="shared" si="3"/>
        <v>1713.61</v>
      </c>
      <c r="Y6" s="35">
        <f>IF(Y7="",NA(),Y7)</f>
        <v>72.150000000000006</v>
      </c>
      <c r="Z6" s="35">
        <f t="shared" ref="Z6:AH6" si="4">IF(Z7="",NA(),Z7)</f>
        <v>69.47</v>
      </c>
      <c r="AA6" s="35">
        <f t="shared" si="4"/>
        <v>65.63</v>
      </c>
      <c r="AB6" s="35">
        <f t="shared" si="4"/>
        <v>64.569999999999993</v>
      </c>
      <c r="AC6" s="35">
        <f t="shared" si="4"/>
        <v>67.680000000000007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1867.14</v>
      </c>
      <c r="BG6" s="35">
        <f t="shared" ref="BG6:BO6" si="7">IF(BG7="",NA(),BG7)</f>
        <v>2237.23</v>
      </c>
      <c r="BH6" s="35">
        <f t="shared" si="7"/>
        <v>2060.9499999999998</v>
      </c>
      <c r="BI6" s="35">
        <f t="shared" si="7"/>
        <v>1600.66</v>
      </c>
      <c r="BJ6" s="35">
        <f t="shared" si="7"/>
        <v>1617.16</v>
      </c>
      <c r="BK6" s="35">
        <f t="shared" si="7"/>
        <v>1197.82</v>
      </c>
      <c r="BL6" s="35">
        <f t="shared" si="7"/>
        <v>1126.77</v>
      </c>
      <c r="BM6" s="35">
        <f t="shared" si="7"/>
        <v>1044.8</v>
      </c>
      <c r="BN6" s="35">
        <f t="shared" si="7"/>
        <v>1081.8</v>
      </c>
      <c r="BO6" s="35">
        <f t="shared" si="7"/>
        <v>974.93</v>
      </c>
      <c r="BP6" s="34" t="str">
        <f>IF(BP7="","",IF(BP7="-","【-】","【"&amp;SUBSTITUTE(TEXT(BP7,"#,##0.00"),"-","△")&amp;"】"))</f>
        <v>【914.53】</v>
      </c>
      <c r="BQ6" s="35">
        <f>IF(BQ7="",NA(),BQ7)</f>
        <v>46.16</v>
      </c>
      <c r="BR6" s="35">
        <f t="shared" ref="BR6:BZ6" si="8">IF(BR7="",NA(),BR7)</f>
        <v>45.97</v>
      </c>
      <c r="BS6" s="35">
        <f t="shared" si="8"/>
        <v>46.22</v>
      </c>
      <c r="BT6" s="35">
        <f t="shared" si="8"/>
        <v>47.82</v>
      </c>
      <c r="BU6" s="35">
        <f t="shared" si="8"/>
        <v>52.37</v>
      </c>
      <c r="BV6" s="35">
        <f t="shared" si="8"/>
        <v>51.03</v>
      </c>
      <c r="BW6" s="35">
        <f t="shared" si="8"/>
        <v>50.9</v>
      </c>
      <c r="BX6" s="35">
        <f t="shared" si="8"/>
        <v>50.82</v>
      </c>
      <c r="BY6" s="35">
        <f t="shared" si="8"/>
        <v>52.19</v>
      </c>
      <c r="BZ6" s="35">
        <f t="shared" si="8"/>
        <v>55.32</v>
      </c>
      <c r="CA6" s="34" t="str">
        <f>IF(CA7="","",IF(CA7="-","【-】","【"&amp;SUBSTITUTE(TEXT(CA7,"#,##0.00"),"-","△")&amp;"】"))</f>
        <v>【55.73】</v>
      </c>
      <c r="CB6" s="35">
        <f>IF(CB7="",NA(),CB7)</f>
        <v>304.51</v>
      </c>
      <c r="CC6" s="35">
        <f t="shared" ref="CC6:CK6" si="9">IF(CC7="",NA(),CC7)</f>
        <v>302.08999999999997</v>
      </c>
      <c r="CD6" s="35">
        <f t="shared" si="9"/>
        <v>322.29000000000002</v>
      </c>
      <c r="CE6" s="35">
        <f t="shared" si="9"/>
        <v>357.76</v>
      </c>
      <c r="CF6" s="35">
        <f t="shared" si="9"/>
        <v>324.64</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46.19</v>
      </c>
      <c r="CN6" s="35">
        <f t="shared" ref="CN6:CV6" si="10">IF(CN7="",NA(),CN7)</f>
        <v>45.91</v>
      </c>
      <c r="CO6" s="35">
        <f t="shared" si="10"/>
        <v>44.25</v>
      </c>
      <c r="CP6" s="35">
        <f t="shared" si="10"/>
        <v>47.77</v>
      </c>
      <c r="CQ6" s="35">
        <f t="shared" si="10"/>
        <v>47.48</v>
      </c>
      <c r="CR6" s="35">
        <f t="shared" si="10"/>
        <v>54.74</v>
      </c>
      <c r="CS6" s="35">
        <f t="shared" si="10"/>
        <v>53.78</v>
      </c>
      <c r="CT6" s="35">
        <f t="shared" si="10"/>
        <v>53.24</v>
      </c>
      <c r="CU6" s="35">
        <f t="shared" si="10"/>
        <v>52.31</v>
      </c>
      <c r="CV6" s="35">
        <f t="shared" si="10"/>
        <v>60.65</v>
      </c>
      <c r="CW6" s="34" t="str">
        <f>IF(CW7="","",IF(CW7="-","【-】","【"&amp;SUBSTITUTE(TEXT(CW7,"#,##0.00"),"-","△")&amp;"】"))</f>
        <v>【59.15】</v>
      </c>
      <c r="CX6" s="35">
        <f>IF(CX7="",NA(),CX7)</f>
        <v>85.64</v>
      </c>
      <c r="CY6" s="35">
        <f t="shared" ref="CY6:DG6" si="11">IF(CY7="",NA(),CY7)</f>
        <v>86.97</v>
      </c>
      <c r="CZ6" s="35">
        <f t="shared" si="11"/>
        <v>88.29</v>
      </c>
      <c r="DA6" s="35">
        <f t="shared" si="11"/>
        <v>82.74</v>
      </c>
      <c r="DB6" s="35">
        <f t="shared" si="11"/>
        <v>83.1</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2.09</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52043</v>
      </c>
      <c r="D7" s="37">
        <v>47</v>
      </c>
      <c r="E7" s="37">
        <v>17</v>
      </c>
      <c r="F7" s="37">
        <v>5</v>
      </c>
      <c r="G7" s="37">
        <v>0</v>
      </c>
      <c r="H7" s="37" t="s">
        <v>110</v>
      </c>
      <c r="I7" s="37" t="s">
        <v>111</v>
      </c>
      <c r="J7" s="37" t="s">
        <v>112</v>
      </c>
      <c r="K7" s="37" t="s">
        <v>113</v>
      </c>
      <c r="L7" s="37" t="s">
        <v>114</v>
      </c>
      <c r="M7" s="37"/>
      <c r="N7" s="38" t="s">
        <v>115</v>
      </c>
      <c r="O7" s="38" t="s">
        <v>116</v>
      </c>
      <c r="P7" s="38">
        <v>10.71</v>
      </c>
      <c r="Q7" s="38">
        <v>88.21</v>
      </c>
      <c r="R7" s="38">
        <v>3132</v>
      </c>
      <c r="S7" s="38">
        <v>74705</v>
      </c>
      <c r="T7" s="38">
        <v>913.22</v>
      </c>
      <c r="U7" s="38">
        <v>81.8</v>
      </c>
      <c r="V7" s="38">
        <v>7934</v>
      </c>
      <c r="W7" s="38">
        <v>4.63</v>
      </c>
      <c r="X7" s="38">
        <v>1713.61</v>
      </c>
      <c r="Y7" s="38">
        <v>72.150000000000006</v>
      </c>
      <c r="Z7" s="38">
        <v>69.47</v>
      </c>
      <c r="AA7" s="38">
        <v>65.63</v>
      </c>
      <c r="AB7" s="38">
        <v>64.569999999999993</v>
      </c>
      <c r="AC7" s="38">
        <v>67.680000000000007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1867.14</v>
      </c>
      <c r="BG7" s="38">
        <v>2237.23</v>
      </c>
      <c r="BH7" s="38">
        <v>2060.9499999999998</v>
      </c>
      <c r="BI7" s="38">
        <v>1600.66</v>
      </c>
      <c r="BJ7" s="38">
        <v>1617.16</v>
      </c>
      <c r="BK7" s="38">
        <v>1197.82</v>
      </c>
      <c r="BL7" s="38">
        <v>1126.77</v>
      </c>
      <c r="BM7" s="38">
        <v>1044.8</v>
      </c>
      <c r="BN7" s="38">
        <v>1081.8</v>
      </c>
      <c r="BO7" s="38">
        <v>974.93</v>
      </c>
      <c r="BP7" s="38">
        <v>914.53</v>
      </c>
      <c r="BQ7" s="38">
        <v>46.16</v>
      </c>
      <c r="BR7" s="38">
        <v>45.97</v>
      </c>
      <c r="BS7" s="38">
        <v>46.22</v>
      </c>
      <c r="BT7" s="38">
        <v>47.82</v>
      </c>
      <c r="BU7" s="38">
        <v>52.37</v>
      </c>
      <c r="BV7" s="38">
        <v>51.03</v>
      </c>
      <c r="BW7" s="38">
        <v>50.9</v>
      </c>
      <c r="BX7" s="38">
        <v>50.82</v>
      </c>
      <c r="BY7" s="38">
        <v>52.19</v>
      </c>
      <c r="BZ7" s="38">
        <v>55.32</v>
      </c>
      <c r="CA7" s="38">
        <v>55.73</v>
      </c>
      <c r="CB7" s="38">
        <v>304.51</v>
      </c>
      <c r="CC7" s="38">
        <v>302.08999999999997</v>
      </c>
      <c r="CD7" s="38">
        <v>322.29000000000002</v>
      </c>
      <c r="CE7" s="38">
        <v>357.76</v>
      </c>
      <c r="CF7" s="38">
        <v>324.64</v>
      </c>
      <c r="CG7" s="38">
        <v>289.60000000000002</v>
      </c>
      <c r="CH7" s="38">
        <v>293.27</v>
      </c>
      <c r="CI7" s="38">
        <v>300.52</v>
      </c>
      <c r="CJ7" s="38">
        <v>296.14</v>
      </c>
      <c r="CK7" s="38">
        <v>283.17</v>
      </c>
      <c r="CL7" s="38">
        <v>276.77999999999997</v>
      </c>
      <c r="CM7" s="38">
        <v>46.19</v>
      </c>
      <c r="CN7" s="38">
        <v>45.91</v>
      </c>
      <c r="CO7" s="38">
        <v>44.25</v>
      </c>
      <c r="CP7" s="38">
        <v>47.77</v>
      </c>
      <c r="CQ7" s="38">
        <v>47.48</v>
      </c>
      <c r="CR7" s="38">
        <v>54.74</v>
      </c>
      <c r="CS7" s="38">
        <v>53.78</v>
      </c>
      <c r="CT7" s="38">
        <v>53.24</v>
      </c>
      <c r="CU7" s="38">
        <v>52.31</v>
      </c>
      <c r="CV7" s="38">
        <v>60.65</v>
      </c>
      <c r="CW7" s="38">
        <v>59.15</v>
      </c>
      <c r="CX7" s="38">
        <v>85.64</v>
      </c>
      <c r="CY7" s="38">
        <v>86.97</v>
      </c>
      <c r="CZ7" s="38">
        <v>88.29</v>
      </c>
      <c r="DA7" s="38">
        <v>82.74</v>
      </c>
      <c r="DB7" s="38">
        <v>83.1</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2.09</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2018-02-06T07:15:41Z</cp:lastPrinted>
  <dcterms:created xsi:type="dcterms:W3CDTF">2017-12-25T02:24:52Z</dcterms:created>
  <dcterms:modified xsi:type="dcterms:W3CDTF">2018-02-22T00:09:22Z</dcterms:modified>
</cp:coreProperties>
</file>