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2155" yWindow="-15" windowWidth="6660" windowHeight="1129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D10" i="5" l="1"/>
  <c r="C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<sst xmlns="http://schemas.openxmlformats.org/spreadsheetml/2006/main" count="240" uniqueCount="126">
  <si>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</si>
  <si>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</si>
  <si>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</si>
  <si>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</si>
  <si>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</si>
  <si>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</si>
  <si>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</si>
  <si>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</si>
  <si>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</si>
  <si>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</si>
  <si>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</si>
  <si>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</si>
  <si>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</si>
  <si>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</si>
  <si>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</si>
  <si>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</si>
  <si>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</si>
  <si>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</si>
  <si>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</si>
  <si>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</si>
  <si>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</si>
  <si>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</si>
  <si>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</si>
  <si>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</si>
  <si>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</si>
  <si>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</si>
  <si>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</si>
  <si>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</si>
  <si>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</si>
  <si>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</si>
  <si>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</si>
  <si>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</si>
  <si>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</si>
  <si>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</si>
  <si>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</si>
  <si>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</si>
  <si>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</si>
  <si>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</si>
  <si>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</si>
  <si>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</si>
  <si>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</si>
  <si>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</si>
  <si>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</si>
  <si>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</si>
  <si>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</si>
  <si>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</si>
  <si>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</si>
  <si>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</si>
  <si>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</si>
  <si>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</si>
  <si>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</si>
  <si>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</si>
  <si>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</si>
  <si>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</si>
  <si>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</si>
  <si>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</si>
  <si>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</si>
  <si>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</si>
  <si>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</si>
  <si>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</si>
  <si>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</si>
  <si>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</si>
  <si>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</si>
  <si>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</si>
  <si>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</si>
  <si>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</si>
  <si>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</si>
  <si>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</si>
  <si>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</si>
  <si>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</si>
  <si>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</si>
  <si>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</si>
  <si>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</si>
  <si>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</si>
  <si>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</si>
  <si>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</si>
  <si>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</si>
  <si>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</si>
  <si>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</si>
  <si>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</si>
  <si>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</si>
  <si>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</si>
  <si>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</si>
  <si>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</si>
  <si>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</si>
  <si>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</si>
  <si>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</si>
  <si>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</si>
  <si>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</si>
  <si>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</si>
  <si>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</si>
  <si>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</si>
  <si>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</si>
  <si>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</si>
  <si>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</si>
  <si>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</si>
  <si>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</si>
  <si>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</si>
  <si>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</si>
  <si>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</si>
  <si>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</si>
  <si>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</si>
  <si>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</si>
  <si>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</si>
  <si>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</si>
  <si>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</si>
  <si>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</si>
  <si>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</si>
  <si>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</si>
  <si>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</si>
  <si>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横手市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</si>
  <si>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</si>
  <si>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</si>
  <si>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</si>
  <si>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</si>
  <si>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</si>
  <si>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</si>
  <si>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</si>
  <si>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</si>
  <si>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</si>
  <si>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</si>
  <si>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</si>
  <si>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①収益的収支比率は、平成28年度は一般会計からの繰入金の減と地方債償還金の増により、前年度より悪化し70.20%となっている。使用料収入では維持管理費すら賄うことが出来ず、一般会計からの多額の繰り入れにより収支の均衡を図っている状況はこれまでと変わりない。使用料の増収は見込めないことから、施設の統廃合も視野に入れ、維持管理費の圧縮を図る必要がある。
④企業債残高については減少傾向だが、今後処理場の集約化等を検討していくこととしており、建設改良事業を実施する場合は残高が増加に反転する可能性もある。企業債残高対事業規模比率について、H27年度末以降の数値が「0」となっているのは、現状、使用料を適正な料金設定としていることから、今後の償還については総務省が示す「分流式下水道に係る経費」の繰出基準に全額該当するものと判断し、残高の全額を一般会計からの繰入により償還するものとしたことによるものである。
⑤⑥平成28年度の経費回収率は60.64%、汚水処理原価は284.11円%で、いずれも類似団体平均との比較では同程度以上となっている。これらの要因については、④と同様に一般会計からの繰入基準の判断の変更により公費負担分の割合が大きくなったことがあげられる。
⑦⑧水洗化率は微増しているものの、そもそも処理区域内人口が減少していることから、施設利用率は大きく上昇に転じることができない。いずれも類似団体平均より低い状況にあり、水洗化促進に向けた実効性のある施策が必要と考えている。
</t>
    <rPh sb="1" eb="4">
      <t>シュウエキテキ</t>
    </rPh>
    <rPh sb="4" eb="6">
      <t>シュウシ</t>
    </rPh>
    <rPh sb="6" eb="8">
      <t>ヒリツ</t>
    </rPh>
    <rPh sb="10" eb="12">
      <t>ヘイセイ</t>
    </rPh>
    <rPh sb="14" eb="16">
      <t>ネンド</t>
    </rPh>
    <rPh sb="17" eb="19">
      <t>イッパン</t>
    </rPh>
    <rPh sb="19" eb="21">
      <t>カイケイ</t>
    </rPh>
    <rPh sb="24" eb="26">
      <t>クリイレ</t>
    </rPh>
    <rPh sb="26" eb="27">
      <t>キン</t>
    </rPh>
    <rPh sb="28" eb="29">
      <t>ゲン</t>
    </rPh>
    <rPh sb="30" eb="33">
      <t>チホウサイ</t>
    </rPh>
    <rPh sb="33" eb="35">
      <t>ショウカン</t>
    </rPh>
    <rPh sb="35" eb="36">
      <t>キン</t>
    </rPh>
    <rPh sb="37" eb="38">
      <t>ゾウ</t>
    </rPh>
    <rPh sb="42" eb="45">
      <t>ゼンネンド</t>
    </rPh>
    <rPh sb="47" eb="49">
      <t>アッカ</t>
    </rPh>
    <rPh sb="63" eb="66">
      <t>シヨウリョウ</t>
    </rPh>
    <rPh sb="66" eb="68">
      <t>シュウニュウ</t>
    </rPh>
    <rPh sb="70" eb="72">
      <t>イジ</t>
    </rPh>
    <rPh sb="72" eb="75">
      <t>カンリヒ</t>
    </rPh>
    <rPh sb="77" eb="78">
      <t>マカナ</t>
    </rPh>
    <rPh sb="82" eb="84">
      <t>デキ</t>
    </rPh>
    <rPh sb="86" eb="88">
      <t>イッパン</t>
    </rPh>
    <rPh sb="88" eb="90">
      <t>カイケイ</t>
    </rPh>
    <rPh sb="93" eb="95">
      <t>タガク</t>
    </rPh>
    <rPh sb="96" eb="97">
      <t>ク</t>
    </rPh>
    <rPh sb="98" eb="99">
      <t>イ</t>
    </rPh>
    <rPh sb="103" eb="105">
      <t>シュウシ</t>
    </rPh>
    <rPh sb="106" eb="108">
      <t>キンコウ</t>
    </rPh>
    <rPh sb="109" eb="110">
      <t>ハカ</t>
    </rPh>
    <rPh sb="114" eb="116">
      <t>ジョウキョウ</t>
    </rPh>
    <rPh sb="122" eb="123">
      <t>カ</t>
    </rPh>
    <rPh sb="128" eb="131">
      <t>シヨウリョウ</t>
    </rPh>
    <rPh sb="132" eb="134">
      <t>ゾウシュウ</t>
    </rPh>
    <rPh sb="135" eb="137">
      <t>ミコ</t>
    </rPh>
    <rPh sb="145" eb="147">
      <t>シセツ</t>
    </rPh>
    <rPh sb="148" eb="151">
      <t>トウハイゴウ</t>
    </rPh>
    <rPh sb="152" eb="154">
      <t>シヤ</t>
    </rPh>
    <rPh sb="155" eb="156">
      <t>イ</t>
    </rPh>
    <rPh sb="158" eb="160">
      <t>イジ</t>
    </rPh>
    <rPh sb="160" eb="163">
      <t>カンリヒ</t>
    </rPh>
    <rPh sb="164" eb="166">
      <t>アッシュク</t>
    </rPh>
    <rPh sb="167" eb="168">
      <t>ハカ</t>
    </rPh>
    <rPh sb="169" eb="171">
      <t>ヒツヨウ</t>
    </rPh>
    <rPh sb="273" eb="275">
      <t>イコウ</t>
    </rPh>
    <rPh sb="424" eb="426">
      <t>オスイ</t>
    </rPh>
    <rPh sb="426" eb="428">
      <t>ショリ</t>
    </rPh>
    <rPh sb="428" eb="430">
      <t>ゲンカ</t>
    </rPh>
    <rPh sb="437" eb="438">
      <t>エン</t>
    </rPh>
    <rPh sb="445" eb="447">
      <t>ルイジ</t>
    </rPh>
    <rPh sb="447" eb="449">
      <t>ダンタイ</t>
    </rPh>
    <rPh sb="453" eb="455">
      <t>ヒカク</t>
    </rPh>
    <rPh sb="457" eb="460">
      <t>ドウテイド</t>
    </rPh>
    <rPh sb="460" eb="462">
      <t>イジョウ</t>
    </rPh>
    <rPh sb="533" eb="536">
      <t>スイセンカ</t>
    </rPh>
    <rPh sb="536" eb="537">
      <t>リツ</t>
    </rPh>
    <rPh sb="538" eb="540">
      <t>ビゾウ</t>
    </rPh>
    <rPh sb="552" eb="554">
      <t>ショリ</t>
    </rPh>
    <rPh sb="554" eb="556">
      <t>クイキ</t>
    </rPh>
    <rPh sb="556" eb="557">
      <t>ナイ</t>
    </rPh>
    <rPh sb="557" eb="559">
      <t>ジンコウ</t>
    </rPh>
    <rPh sb="560" eb="562">
      <t>ゲンショウ</t>
    </rPh>
    <rPh sb="571" eb="573">
      <t>シセツ</t>
    </rPh>
    <rPh sb="573" eb="576">
      <t>リヨウリツ</t>
    </rPh>
    <rPh sb="577" eb="578">
      <t>オオ</t>
    </rPh>
    <rPh sb="580" eb="582">
      <t>ジョウショウ</t>
    </rPh>
    <rPh sb="583" eb="584">
      <t>テン</t>
    </rPh>
    <phoneticPr fontId="4"/>
  </si>
  <si>
    <t xml:space="preserve"> 平成26年度で金沢地区の施設整備が完了となり、農業集落排水事業全体としても施設整備が一旦終了した。今後は維持管理主体となっていくが、その中で、事業開始当初に建設された施設については整備時から年数が経過しており、特に処理場の設備については更新等の老朽化対策を講じていかなければならない時期を迎えている。施設利用率が低水準で推移していることもあり、隣接している処理場の統合など、最も効率的な手法を検討し、実施していく必要がある。</t>
    <rPh sb="110" eb="111">
      <t>バ</t>
    </rPh>
    <rPh sb="112" eb="114">
      <t>セツビ</t>
    </rPh>
    <phoneticPr fontId="4"/>
  </si>
  <si>
    <t>　人口減少や節水環境の影響、また、水洗化率の伸び悩みにより、使用料収益の増収は見込めない状況である。決算においては収入不足分として一般会計からの多額の繰入を行うことで収支の均衡を図っている状況となっている。
　水洗化率は平成28年度末で77.91％と他と比較して低いことから、実効性のある水洗化促進策を実施し、新規接続へつなげる必要がある。
 施設の状況としては、特に処理場については今後耐用年数を超えた設備の更新が順次発生するため、適切な維持管理と早期の対応により経費の縮減を図る必要がある。</t>
    <rPh sb="202" eb="204">
      <t>セツビ</t>
    </rPh>
    <phoneticPr fontId="4"/>
  </si>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</sst>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3472128"/>
        <c:axId val="18347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83472128"/>
        <c:axId val="183474048"/>
      </c:lineChart>
      <c:dateAx>
        <c:axId val="183472128"/>
        <c:scaling>
          <c:orientation val="minMax"/>
        </c:scaling>
        <c:delete val="1"/>
        <c:axPos val="b"/>
        <c:numFmt formatCode="ge" sourceLinked="1"/>
        <c:majorTickMark val="none"/>
        <c:minorTickMark val="none"/>
        <c:tickLblPos val="none"/>
        <c:crossAx val="183474048"/>
        <c:crosses val="autoZero"/>
        <c:auto val="1"/>
        <c:lblOffset val="100"/>
        <c:baseTimeUnit val="years"/>
      </c:dateAx>
      <c:valAx>
        <c:axId val="18347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47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50.79</c:v>
                </c:pt>
                <c:pt idx="1">
                  <c:v>51.26</c:v>
                </c:pt>
                <c:pt idx="2">
                  <c:v>49.18</c:v>
                </c:pt>
                <c:pt idx="3">
                  <c:v>48.74</c:v>
                </c:pt>
                <c:pt idx="4">
                  <c:v>49.54</c:v>
                </c:pt>
              </c:numCache>
            </c:numRef>
          </c:val>
        </c:ser>
        <c:dLbls>
          <c:showLegendKey val="0"/>
          <c:showVal val="0"/>
          <c:showCatName val="0"/>
          <c:showSerName val="0"/>
          <c:showPercent val="0"/>
          <c:showBubbleSize val="0"/>
        </c:dLbls>
        <c:gapWidth val="150"/>
        <c:axId val="192528768"/>
        <c:axId val="19253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92528768"/>
        <c:axId val="192530688"/>
      </c:lineChart>
      <c:dateAx>
        <c:axId val="192528768"/>
        <c:scaling>
          <c:orientation val="minMax"/>
        </c:scaling>
        <c:delete val="1"/>
        <c:axPos val="b"/>
        <c:numFmt formatCode="ge" sourceLinked="1"/>
        <c:majorTickMark val="none"/>
        <c:minorTickMark val="none"/>
        <c:tickLblPos val="none"/>
        <c:crossAx val="192530688"/>
        <c:crosses val="autoZero"/>
        <c:auto val="1"/>
        <c:lblOffset val="100"/>
        <c:baseTimeUnit val="years"/>
      </c:dateAx>
      <c:valAx>
        <c:axId val="19253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52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77.91</c:v>
                </c:pt>
                <c:pt idx="1">
                  <c:v>74.430000000000007</c:v>
                </c:pt>
                <c:pt idx="2">
                  <c:v>75.69</c:v>
                </c:pt>
                <c:pt idx="3">
                  <c:v>77.37</c:v>
                </c:pt>
                <c:pt idx="4">
                  <c:v>77.91</c:v>
                </c:pt>
              </c:numCache>
            </c:numRef>
          </c:val>
        </c:ser>
        <c:dLbls>
          <c:showLegendKey val="0"/>
          <c:showVal val="0"/>
          <c:showCatName val="0"/>
          <c:showSerName val="0"/>
          <c:showPercent val="0"/>
          <c:showBubbleSize val="0"/>
        </c:dLbls>
        <c:gapWidth val="150"/>
        <c:axId val="192176128"/>
        <c:axId val="19217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92176128"/>
        <c:axId val="192178048"/>
      </c:lineChart>
      <c:dateAx>
        <c:axId val="192176128"/>
        <c:scaling>
          <c:orientation val="minMax"/>
        </c:scaling>
        <c:delete val="1"/>
        <c:axPos val="b"/>
        <c:numFmt formatCode="ge" sourceLinked="1"/>
        <c:majorTickMark val="none"/>
        <c:minorTickMark val="none"/>
        <c:tickLblPos val="none"/>
        <c:crossAx val="192178048"/>
        <c:crosses val="autoZero"/>
        <c:auto val="1"/>
        <c:lblOffset val="100"/>
        <c:baseTimeUnit val="years"/>
      </c:dateAx>
      <c:valAx>
        <c:axId val="19217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7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74.180000000000007</c:v>
                </c:pt>
                <c:pt idx="1">
                  <c:v>62.93</c:v>
                </c:pt>
                <c:pt idx="2">
                  <c:v>73</c:v>
                </c:pt>
                <c:pt idx="3">
                  <c:v>74.69</c:v>
                </c:pt>
                <c:pt idx="4">
                  <c:v>70.2</c:v>
                </c:pt>
              </c:numCache>
            </c:numRef>
          </c:val>
        </c:ser>
        <c:dLbls>
          <c:showLegendKey val="0"/>
          <c:showVal val="0"/>
          <c:showCatName val="0"/>
          <c:showSerName val="0"/>
          <c:showPercent val="0"/>
          <c:showBubbleSize val="0"/>
        </c:dLbls>
        <c:gapWidth val="150"/>
        <c:axId val="191827328"/>
        <c:axId val="191837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27328"/>
        <c:axId val="191837696"/>
      </c:lineChart>
      <c:dateAx>
        <c:axId val="191827328"/>
        <c:scaling>
          <c:orientation val="minMax"/>
        </c:scaling>
        <c:delete val="1"/>
        <c:axPos val="b"/>
        <c:numFmt formatCode="ge" sourceLinked="1"/>
        <c:majorTickMark val="none"/>
        <c:minorTickMark val="none"/>
        <c:tickLblPos val="none"/>
        <c:crossAx val="191837696"/>
        <c:crosses val="autoZero"/>
        <c:auto val="1"/>
        <c:lblOffset val="100"/>
        <c:baseTimeUnit val="years"/>
      </c:dateAx>
      <c:valAx>
        <c:axId val="191837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2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72000"/>
        <c:axId val="19187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72000"/>
        <c:axId val="191878272"/>
      </c:lineChart>
      <c:dateAx>
        <c:axId val="191872000"/>
        <c:scaling>
          <c:orientation val="minMax"/>
        </c:scaling>
        <c:delete val="1"/>
        <c:axPos val="b"/>
        <c:numFmt formatCode="ge" sourceLinked="1"/>
        <c:majorTickMark val="none"/>
        <c:minorTickMark val="none"/>
        <c:tickLblPos val="none"/>
        <c:crossAx val="191878272"/>
        <c:crosses val="autoZero"/>
        <c:auto val="1"/>
        <c:lblOffset val="100"/>
        <c:baseTimeUnit val="years"/>
      </c:dateAx>
      <c:valAx>
        <c:axId val="19187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7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92096"/>
        <c:axId val="19191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92096"/>
        <c:axId val="191910656"/>
      </c:lineChart>
      <c:dateAx>
        <c:axId val="191892096"/>
        <c:scaling>
          <c:orientation val="minMax"/>
        </c:scaling>
        <c:delete val="1"/>
        <c:axPos val="b"/>
        <c:numFmt formatCode="ge" sourceLinked="1"/>
        <c:majorTickMark val="none"/>
        <c:minorTickMark val="none"/>
        <c:tickLblPos val="none"/>
        <c:crossAx val="191910656"/>
        <c:crosses val="autoZero"/>
        <c:auto val="1"/>
        <c:lblOffset val="100"/>
        <c:baseTimeUnit val="years"/>
      </c:dateAx>
      <c:valAx>
        <c:axId val="19191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9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945344"/>
        <c:axId val="19194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945344"/>
        <c:axId val="191947520"/>
      </c:lineChart>
      <c:dateAx>
        <c:axId val="191945344"/>
        <c:scaling>
          <c:orientation val="minMax"/>
        </c:scaling>
        <c:delete val="1"/>
        <c:axPos val="b"/>
        <c:numFmt formatCode="ge" sourceLinked="1"/>
        <c:majorTickMark val="none"/>
        <c:minorTickMark val="none"/>
        <c:tickLblPos val="none"/>
        <c:crossAx val="191947520"/>
        <c:crosses val="autoZero"/>
        <c:auto val="1"/>
        <c:lblOffset val="100"/>
        <c:baseTimeUnit val="years"/>
      </c:dateAx>
      <c:valAx>
        <c:axId val="19194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4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984000"/>
        <c:axId val="19198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984000"/>
        <c:axId val="191985920"/>
      </c:lineChart>
      <c:dateAx>
        <c:axId val="191984000"/>
        <c:scaling>
          <c:orientation val="minMax"/>
        </c:scaling>
        <c:delete val="1"/>
        <c:axPos val="b"/>
        <c:numFmt formatCode="ge" sourceLinked="1"/>
        <c:majorTickMark val="none"/>
        <c:minorTickMark val="none"/>
        <c:tickLblPos val="none"/>
        <c:crossAx val="191985920"/>
        <c:crosses val="autoZero"/>
        <c:auto val="1"/>
        <c:lblOffset val="100"/>
        <c:baseTimeUnit val="years"/>
      </c:dateAx>
      <c:valAx>
        <c:axId val="19198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8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1362.1</c:v>
                </c:pt>
                <c:pt idx="1">
                  <c:v>1293.45</c:v>
                </c:pt>
                <c:pt idx="2">
                  <c:v>1221.68</c:v>
                </c:pt>
                <c:pt idx="3" formatCode="#,##0.00;&quot;△&quot;#,##0.00">
                  <c:v>0</c:v>
                </c:pt>
                <c:pt idx="4" formatCode="#,##0.00;&quot;△&quot;#,##0.00">
                  <c:v>0</c:v>
                </c:pt>
              </c:numCache>
            </c:numRef>
          </c:val>
        </c:ser>
        <c:dLbls>
          <c:showLegendKey val="0"/>
          <c:showVal val="0"/>
          <c:showCatName val="0"/>
          <c:showSerName val="0"/>
          <c:showPercent val="0"/>
          <c:showBubbleSize val="0"/>
        </c:dLbls>
        <c:gapWidth val="150"/>
        <c:axId val="192086016"/>
        <c:axId val="19208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92086016"/>
        <c:axId val="192087936"/>
      </c:lineChart>
      <c:dateAx>
        <c:axId val="192086016"/>
        <c:scaling>
          <c:orientation val="minMax"/>
        </c:scaling>
        <c:delete val="1"/>
        <c:axPos val="b"/>
        <c:numFmt formatCode="ge" sourceLinked="1"/>
        <c:majorTickMark val="none"/>
        <c:minorTickMark val="none"/>
        <c:tickLblPos val="none"/>
        <c:crossAx val="192087936"/>
        <c:crosses val="autoZero"/>
        <c:auto val="1"/>
        <c:lblOffset val="100"/>
        <c:baseTimeUnit val="years"/>
      </c:dateAx>
      <c:valAx>
        <c:axId val="19208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8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50.63</c:v>
                </c:pt>
                <c:pt idx="1">
                  <c:v>49.95</c:v>
                </c:pt>
                <c:pt idx="2">
                  <c:v>49.96</c:v>
                </c:pt>
                <c:pt idx="3">
                  <c:v>60.78</c:v>
                </c:pt>
                <c:pt idx="4">
                  <c:v>60.64</c:v>
                </c:pt>
              </c:numCache>
            </c:numRef>
          </c:val>
        </c:ser>
        <c:dLbls>
          <c:showLegendKey val="0"/>
          <c:showVal val="0"/>
          <c:showCatName val="0"/>
          <c:showSerName val="0"/>
          <c:showPercent val="0"/>
          <c:showBubbleSize val="0"/>
        </c:dLbls>
        <c:gapWidth val="150"/>
        <c:axId val="192095744"/>
        <c:axId val="19209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92095744"/>
        <c:axId val="192097664"/>
      </c:lineChart>
      <c:dateAx>
        <c:axId val="192095744"/>
        <c:scaling>
          <c:orientation val="minMax"/>
        </c:scaling>
        <c:delete val="1"/>
        <c:axPos val="b"/>
        <c:numFmt formatCode="ge" sourceLinked="1"/>
        <c:majorTickMark val="none"/>
        <c:minorTickMark val="none"/>
        <c:tickLblPos val="none"/>
        <c:crossAx val="192097664"/>
        <c:crosses val="autoZero"/>
        <c:auto val="1"/>
        <c:lblOffset val="100"/>
        <c:baseTimeUnit val="years"/>
      </c:dateAx>
      <c:valAx>
        <c:axId val="19209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9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319.89</c:v>
                </c:pt>
                <c:pt idx="1">
                  <c:v>335.72</c:v>
                </c:pt>
                <c:pt idx="2">
                  <c:v>342.93</c:v>
                </c:pt>
                <c:pt idx="3">
                  <c:v>281.04000000000002</c:v>
                </c:pt>
                <c:pt idx="4">
                  <c:v>284.11</c:v>
                </c:pt>
              </c:numCache>
            </c:numRef>
          </c:val>
        </c:ser>
        <c:dLbls>
          <c:showLegendKey val="0"/>
          <c:showVal val="0"/>
          <c:showCatName val="0"/>
          <c:showSerName val="0"/>
          <c:showPercent val="0"/>
          <c:showBubbleSize val="0"/>
        </c:dLbls>
        <c:gapWidth val="150"/>
        <c:axId val="192492288"/>
        <c:axId val="19249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92492288"/>
        <c:axId val="192494208"/>
      </c:lineChart>
      <c:dateAx>
        <c:axId val="192492288"/>
        <c:scaling>
          <c:orientation val="minMax"/>
        </c:scaling>
        <c:delete val="1"/>
        <c:axPos val="b"/>
        <c:numFmt formatCode="ge" sourceLinked="1"/>
        <c:majorTickMark val="none"/>
        <c:minorTickMark val="none"/>
        <c:tickLblPos val="none"/>
        <c:crossAx val="192494208"/>
        <c:crosses val="autoZero"/>
        <c:auto val="1"/>
        <c:lblOffset val="100"/>
        <c:baseTimeUnit val="years"/>
      </c:dateAx>
      <c:valAx>
        <c:axId val="19249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49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横手市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125</v>
      </c>
      <c r="AE8" s="49"/>
      <c r="AF8" s="49"/>
      <c r="AG8" s="49"/>
      <c r="AH8" s="49"/>
      <c r="AI8" s="49"/>
      <c r="AJ8" s="49"/>
      <c r="AK8" s="4"/>
      <c r="AL8" s="50">
        <f>データ!S6</f>
        <v>93243</v>
      </c>
      <c r="AM8" s="50"/>
      <c r="AN8" s="50"/>
      <c r="AO8" s="50"/>
      <c r="AP8" s="50"/>
      <c r="AQ8" s="50"/>
      <c r="AR8" s="50"/>
      <c r="AS8" s="50"/>
      <c r="AT8" s="45">
        <f>データ!T6</f>
        <v>692.8</v>
      </c>
      <c r="AU8" s="45"/>
      <c r="AV8" s="45"/>
      <c r="AW8" s="45"/>
      <c r="AX8" s="45"/>
      <c r="AY8" s="45"/>
      <c r="AZ8" s="45"/>
      <c r="BA8" s="45"/>
      <c r="BB8" s="45">
        <f>データ!U6</f>
        <v>134.59</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8.42</v>
      </c>
      <c r="Q10" s="45"/>
      <c r="R10" s="45"/>
      <c r="S10" s="45"/>
      <c r="T10" s="45"/>
      <c r="U10" s="45"/>
      <c r="V10" s="45"/>
      <c r="W10" s="45">
        <f>データ!Q6</f>
        <v>83.48</v>
      </c>
      <c r="X10" s="45"/>
      <c r="Y10" s="45"/>
      <c r="Z10" s="45"/>
      <c r="AA10" s="45"/>
      <c r="AB10" s="45"/>
      <c r="AC10" s="45"/>
      <c r="AD10" s="50">
        <f>データ!R6</f>
        <v>3121</v>
      </c>
      <c r="AE10" s="50"/>
      <c r="AF10" s="50"/>
      <c r="AG10" s="50"/>
      <c r="AH10" s="50"/>
      <c r="AI10" s="50"/>
      <c r="AJ10" s="50"/>
      <c r="AK10" s="2"/>
      <c r="AL10" s="50">
        <f>データ!V6</f>
        <v>7778</v>
      </c>
      <c r="AM10" s="50"/>
      <c r="AN10" s="50"/>
      <c r="AO10" s="50"/>
      <c r="AP10" s="50"/>
      <c r="AQ10" s="50"/>
      <c r="AR10" s="50"/>
      <c r="AS10" s="50"/>
      <c r="AT10" s="45">
        <f>データ!W6</f>
        <v>3.76</v>
      </c>
      <c r="AU10" s="45"/>
      <c r="AV10" s="45"/>
      <c r="AW10" s="45"/>
      <c r="AX10" s="45"/>
      <c r="AY10" s="45"/>
      <c r="AZ10" s="45"/>
      <c r="BA10" s="45"/>
      <c r="BB10" s="45">
        <f>データ!X6</f>
        <v>2068.62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52035</v>
      </c>
      <c r="D6" s="33">
        <f t="shared" si="3"/>
        <v>47</v>
      </c>
      <c r="E6" s="33">
        <f t="shared" si="3"/>
        <v>17</v>
      </c>
      <c r="F6" s="33">
        <f t="shared" si="3"/>
        <v>5</v>
      </c>
      <c r="G6" s="33">
        <f t="shared" si="3"/>
        <v>0</v>
      </c>
      <c r="H6" s="33" t="str">
        <f t="shared" si="3"/>
        <v>秋田県　横手市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8.42</v>
      </c>
      <c r="Q6" s="34">
        <f t="shared" si="3"/>
        <v>83.48</v>
      </c>
      <c r="R6" s="34">
        <f t="shared" si="3"/>
        <v>3121</v>
      </c>
      <c r="S6" s="34">
        <f t="shared" si="3"/>
        <v>93243</v>
      </c>
      <c r="T6" s="34">
        <f t="shared" si="3"/>
        <v>692.8</v>
      </c>
      <c r="U6" s="34">
        <f t="shared" si="3"/>
        <v>134.59</v>
      </c>
      <c r="V6" s="34">
        <f t="shared" si="3"/>
        <v>7778</v>
      </c>
      <c r="W6" s="34">
        <f t="shared" si="3"/>
        <v>3.76</v>
      </c>
      <c r="X6" s="34">
        <f t="shared" si="3"/>
        <v>2068.62</v>
      </c>
      <c r="Y6" s="35">
        <f>IF(Y7="",NA(),Y7)</f>
        <v>74.180000000000007</v>
      </c>
      <c r="Z6" s="35">
        <f t="shared" ref="Z6:AH6" si="4">IF(Z7="",NA(),Z7)</f>
        <v>62.93</v>
      </c>
      <c r="AA6" s="35">
        <f t="shared" si="4"/>
        <v>73</v>
      </c>
      <c r="AB6" s="35">
        <f t="shared" si="4"/>
        <v>74.69</v>
      </c>
      <c r="AC6" s="35">
        <f t="shared" si="4"/>
        <v>70.2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1362.1</v>
      </c>
      <c r="BG6" s="35">
        <f t="shared" ref="BG6:BO6" si="7">IF(BG7="",NA(),BG7)</f>
        <v>1293.45</v>
      </c>
      <c r="BH6" s="35">
        <f t="shared" si="7"/>
        <v>1221.68</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50.63</v>
      </c>
      <c r="BR6" s="35">
        <f t="shared" ref="BR6:BZ6" si="8">IF(BR7="",NA(),BR7)</f>
        <v>49.95</v>
      </c>
      <c r="BS6" s="35">
        <f t="shared" si="8"/>
        <v>49.96</v>
      </c>
      <c r="BT6" s="35">
        <f t="shared" si="8"/>
        <v>60.78</v>
      </c>
      <c r="BU6" s="35">
        <f t="shared" si="8"/>
        <v>60.64</v>
      </c>
      <c r="BV6" s="35">
        <f t="shared" si="8"/>
        <v>51.03</v>
      </c>
      <c r="BW6" s="35">
        <f t="shared" si="8"/>
        <v>50.9</v>
      </c>
      <c r="BX6" s="35">
        <f t="shared" si="8"/>
        <v>50.82</v>
      </c>
      <c r="BY6" s="35">
        <f t="shared" si="8"/>
        <v>52.19</v>
      </c>
      <c r="BZ6" s="35">
        <f t="shared" si="8"/>
        <v>55.32</v>
      </c>
      <c r="CA6" s="34" t="str">
        <f>IF(CA7="","",IF(CA7="-","【-】","【"&amp;SUBSTITUTE(TEXT(CA7,"#,##0.00"),"-","△")&amp;"】"))</f>
        <v>【55.73】</v>
      </c>
      <c r="CB6" s="35">
        <f>IF(CB7="",NA(),CB7)</f>
        <v>319.89</v>
      </c>
      <c r="CC6" s="35">
        <f t="shared" ref="CC6:CK6" si="9">IF(CC7="",NA(),CC7)</f>
        <v>335.72</v>
      </c>
      <c r="CD6" s="35">
        <f t="shared" si="9"/>
        <v>342.93</v>
      </c>
      <c r="CE6" s="35">
        <f t="shared" si="9"/>
        <v>281.04000000000002</v>
      </c>
      <c r="CF6" s="35">
        <f t="shared" si="9"/>
        <v>284.11</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50.79</v>
      </c>
      <c r="CN6" s="35">
        <f t="shared" ref="CN6:CV6" si="10">IF(CN7="",NA(),CN7)</f>
        <v>51.26</v>
      </c>
      <c r="CO6" s="35">
        <f t="shared" si="10"/>
        <v>49.18</v>
      </c>
      <c r="CP6" s="35">
        <f t="shared" si="10"/>
        <v>48.74</v>
      </c>
      <c r="CQ6" s="35">
        <f t="shared" si="10"/>
        <v>49.54</v>
      </c>
      <c r="CR6" s="35">
        <f t="shared" si="10"/>
        <v>54.74</v>
      </c>
      <c r="CS6" s="35">
        <f t="shared" si="10"/>
        <v>53.78</v>
      </c>
      <c r="CT6" s="35">
        <f t="shared" si="10"/>
        <v>53.24</v>
      </c>
      <c r="CU6" s="35">
        <f t="shared" si="10"/>
        <v>52.31</v>
      </c>
      <c r="CV6" s="35">
        <f t="shared" si="10"/>
        <v>60.65</v>
      </c>
      <c r="CW6" s="34" t="str">
        <f>IF(CW7="","",IF(CW7="-","【-】","【"&amp;SUBSTITUTE(TEXT(CW7,"#,##0.00"),"-","△")&amp;"】"))</f>
        <v>【59.15】</v>
      </c>
      <c r="CX6" s="35">
        <f>IF(CX7="",NA(),CX7)</f>
        <v>77.91</v>
      </c>
      <c r="CY6" s="35">
        <f t="shared" ref="CY6:DG6" si="11">IF(CY7="",NA(),CY7)</f>
        <v>74.430000000000007</v>
      </c>
      <c r="CZ6" s="35">
        <f t="shared" si="11"/>
        <v>75.69</v>
      </c>
      <c r="DA6" s="35">
        <f t="shared" si="11"/>
        <v>77.37</v>
      </c>
      <c r="DB6" s="35">
        <f t="shared" si="11"/>
        <v>77.91</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52035</v>
      </c>
      <c r="D7" s="37">
        <v>47</v>
      </c>
      <c r="E7" s="37">
        <v>17</v>
      </c>
      <c r="F7" s="37">
        <v>5</v>
      </c>
      <c r="G7" s="37">
        <v>0</v>
      </c>
      <c r="H7" s="37" t="s">
        <v>110</v>
      </c>
      <c r="I7" s="37" t="s">
        <v>111</v>
      </c>
      <c r="J7" s="37" t="s">
        <v>112</v>
      </c>
      <c r="K7" s="37" t="s">
        <v>113</v>
      </c>
      <c r="L7" s="37" t="s">
        <v>114</v>
      </c>
      <c r="M7" s="37"/>
      <c r="N7" s="38" t="s">
        <v>115</v>
      </c>
      <c r="O7" s="38" t="s">
        <v>116</v>
      </c>
      <c r="P7" s="38">
        <v>8.42</v>
      </c>
      <c r="Q7" s="38">
        <v>83.48</v>
      </c>
      <c r="R7" s="38">
        <v>3121</v>
      </c>
      <c r="S7" s="38">
        <v>93243</v>
      </c>
      <c r="T7" s="38">
        <v>692.8</v>
      </c>
      <c r="U7" s="38">
        <v>134.59</v>
      </c>
      <c r="V7" s="38">
        <v>7778</v>
      </c>
      <c r="W7" s="38">
        <v>3.76</v>
      </c>
      <c r="X7" s="38">
        <v>2068.62</v>
      </c>
      <c r="Y7" s="38">
        <v>74.180000000000007</v>
      </c>
      <c r="Z7" s="38">
        <v>62.93</v>
      </c>
      <c r="AA7" s="38">
        <v>73</v>
      </c>
      <c r="AB7" s="38">
        <v>74.69</v>
      </c>
      <c r="AC7" s="38">
        <v>70.2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1362.1</v>
      </c>
      <c r="BG7" s="38">
        <v>1293.45</v>
      </c>
      <c r="BH7" s="38">
        <v>1221.68</v>
      </c>
      <c r="BI7" s="38">
        <v>0</v>
      </c>
      <c r="BJ7" s="38">
        <v>0</v>
      </c>
      <c r="BK7" s="38">
        <v>1197.82</v>
      </c>
      <c r="BL7" s="38">
        <v>1126.77</v>
      </c>
      <c r="BM7" s="38">
        <v>1044.8</v>
      </c>
      <c r="BN7" s="38">
        <v>1081.8</v>
      </c>
      <c r="BO7" s="38">
        <v>974.93</v>
      </c>
      <c r="BP7" s="38">
        <v>914.53</v>
      </c>
      <c r="BQ7" s="38">
        <v>50.63</v>
      </c>
      <c r="BR7" s="38">
        <v>49.95</v>
      </c>
      <c r="BS7" s="38">
        <v>49.96</v>
      </c>
      <c r="BT7" s="38">
        <v>60.78</v>
      </c>
      <c r="BU7" s="38">
        <v>60.64</v>
      </c>
      <c r="BV7" s="38">
        <v>51.03</v>
      </c>
      <c r="BW7" s="38">
        <v>50.9</v>
      </c>
      <c r="BX7" s="38">
        <v>50.82</v>
      </c>
      <c r="BY7" s="38">
        <v>52.19</v>
      </c>
      <c r="BZ7" s="38">
        <v>55.32</v>
      </c>
      <c r="CA7" s="38">
        <v>55.73</v>
      </c>
      <c r="CB7" s="38">
        <v>319.89</v>
      </c>
      <c r="CC7" s="38">
        <v>335.72</v>
      </c>
      <c r="CD7" s="38">
        <v>342.93</v>
      </c>
      <c r="CE7" s="38">
        <v>281.04000000000002</v>
      </c>
      <c r="CF7" s="38">
        <v>284.11</v>
      </c>
      <c r="CG7" s="38">
        <v>289.60000000000002</v>
      </c>
      <c r="CH7" s="38">
        <v>293.27</v>
      </c>
      <c r="CI7" s="38">
        <v>300.52</v>
      </c>
      <c r="CJ7" s="38">
        <v>296.14</v>
      </c>
      <c r="CK7" s="38">
        <v>283.17</v>
      </c>
      <c r="CL7" s="38">
        <v>276.77999999999997</v>
      </c>
      <c r="CM7" s="38">
        <v>50.79</v>
      </c>
      <c r="CN7" s="38">
        <v>51.26</v>
      </c>
      <c r="CO7" s="38">
        <v>49.18</v>
      </c>
      <c r="CP7" s="38">
        <v>48.74</v>
      </c>
      <c r="CQ7" s="38">
        <v>49.54</v>
      </c>
      <c r="CR7" s="38">
        <v>54.74</v>
      </c>
      <c r="CS7" s="38">
        <v>53.78</v>
      </c>
      <c r="CT7" s="38">
        <v>53.24</v>
      </c>
      <c r="CU7" s="38">
        <v>52.31</v>
      </c>
      <c r="CV7" s="38">
        <v>60.65</v>
      </c>
      <c r="CW7" s="38">
        <v>59.15</v>
      </c>
      <c r="CX7" s="38">
        <v>77.91</v>
      </c>
      <c r="CY7" s="38">
        <v>74.430000000000007</v>
      </c>
      <c r="CZ7" s="38">
        <v>75.69</v>
      </c>
      <c r="DA7" s="38">
        <v>77.37</v>
      </c>
      <c r="DB7" s="38">
        <v>77.91</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2018-02-07T06:51:02Z</cp:lastPrinted>
  <dcterms:created xsi:type="dcterms:W3CDTF">2017-12-25T02:24:51Z</dcterms:created>
  <dcterms:modified xsi:type="dcterms:W3CDTF">2018-02-09T02:30:34Z</dcterms:modified>
  <cp:category/>
</cp:coreProperties>
</file>