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G86" i="4"/>
  <c r="F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<sst xmlns="http://schemas.openxmlformats.org/spreadsheetml/2006/main" count="257" uniqueCount="123">
  <si>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</si>
  <si>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</si>
  <si>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</si>
  <si>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</si>
  <si>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</si>
  <si>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</si>
  <si>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</si>
  <si>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</si>
  <si>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</si>
  <si>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</si>
  <si>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</si>
  <si>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</si>
  <si>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</si>
  <si>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</si>
  <si>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</si>
  <si>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</si>
  <si>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</si>
  <si>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</si>
  <si>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</si>
  <si>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</si>
  <si>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</si>
  <si>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</si>
  <si>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</si>
  <si>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</si>
  <si>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</si>
  <si>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</si>
  <si>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</si>
  <si>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</si>
  <si>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</si>
  <si>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</si>
  <si>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</si>
  <si>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</si>
  <si>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</si>
  <si>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</si>
  <si>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</si>
  <si>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</si>
  <si>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</si>
  <si>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</si>
  <si>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</si>
  <si>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</si>
  <si>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</si>
  <si>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</si>
  <si>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</si>
  <si>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</si>
  <si>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</si>
  <si>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</si>
  <si>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</si>
  <si>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</si>
  <si>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</si>
  <si>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</si>
  <si>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</si>
  <si>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</si>
  <si>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</si>
  <si>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</si>
  <si>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</si>
  <si>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</si>
  <si>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</si>
  <si>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</si>
  <si>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</si>
  <si>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</si>
  <si>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</si>
  <si>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</si>
  <si>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</si>
  <si>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</si>
  <si>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</si>
  <si>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</si>
  <si>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</si>
  <si>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</si>
  <si>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</si>
  <si>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</si>
  <si>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</si>
  <si>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</si>
  <si>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</si>
  <si>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</si>
  <si>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</si>
  <si>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</si>
  <si>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</si>
  <si>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</si>
  <si>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</si>
  <si>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</si>
  <si>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</si>
  <si>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</si>
  <si>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</si>
  <si>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</si>
  <si>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</si>
  <si>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</si>
  <si>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</si>
  <si>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</si>
  <si>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</si>
  <si>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</si>
  <si>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</si>
  <si>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</si>
  <si>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</si>
  <si>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</si>
  <si>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</si>
  <si>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</si>
  <si>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</si>
  <si>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</si>
  <si>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</si>
  <si>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</si>
  <si>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</si>
  <si>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</si>
  <si>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</si>
  <si>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</si>
  <si>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</si>
  <si>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</si>
  <si>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</si>
  <si>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</si>
  <si>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</si>
  <si>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</si>
  <si>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下水道事業</t>
  </si>
  <si>
    <t>個別排水処理</t>
  </si>
  <si>
    <t>L3</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</si>
  <si>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</si>
  <si>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</si>
  <si>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</si>
  <si>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</si>
  <si>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</si>
  <si>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</si>
  <si>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施設全体の減価償却の状況は類似団体平均と同様に上昇傾向にあるものの、現時点で、法定耐用年数を超過した施設はない。</t>
    <phoneticPr fontId="7"/>
  </si>
  <si>
    <t>　経営に関する指標から、一般会計に大きく依存した経営体制になっていることがわかる。
　今後、人口減による使用料収入の減少が見込まれるなか、維持管理や施設更新を計画的に進めていく必要があることから、今まで以上に事業運営の効率化を図る必要がある。</t>
    <phoneticPr fontId="7"/>
  </si>
  <si>
    <t>　経常収支比率は100％以上を維持しており、使用料収入と一般会計からの繰入金等の収益により、事業運営が成り立っているが、経費回収率は100％未満となっており、公費負担分を除く汚水処理費を下水道使用料で回収できていない。
　累積欠損比率は0%となった。
　流動比率は100％以上であることから、短期的な債務に対する支払能力を有していると言える。
　企業債残高対事業費規模比率については、全国平均や類似団体平均と比較して高い値となっており、企業債残高は減少傾向にあるが、一般会計負担分が大きく減少したため、本指標が増加した。
　汚水処理原価については、全国平均や類似団体平均と比較して低い値となっている。
　施設利用率については、全国平均や類似団体平均と比較して高い値となっている。
　水洗化率については、全国平均や類似団体平均と比較して高い値となっている。</t>
    <rPh sb="173" eb="175">
      <t>キギョウ</t>
    </rPh>
    <rPh sb="175" eb="176">
      <t>サイ</t>
    </rPh>
    <rPh sb="176" eb="178">
      <t>ザンダカ</t>
    </rPh>
    <rPh sb="178" eb="179">
      <t>タイ</t>
    </rPh>
    <rPh sb="179" eb="182">
      <t>ジギョウヒ</t>
    </rPh>
    <rPh sb="182" eb="184">
      <t>キボ</t>
    </rPh>
    <rPh sb="184" eb="186">
      <t>ヒリツ</t>
    </rPh>
    <rPh sb="218" eb="220">
      <t>キギョウ</t>
    </rPh>
    <rPh sb="220" eb="221">
      <t>サイ</t>
    </rPh>
    <rPh sb="221" eb="223">
      <t>ザンダカ</t>
    </rPh>
    <rPh sb="224" eb="226">
      <t>ゲンショウ</t>
    </rPh>
    <rPh sb="226" eb="228">
      <t>ケイコウ</t>
    </rPh>
    <rPh sb="233" eb="235">
      <t>イッパン</t>
    </rPh>
    <rPh sb="235" eb="237">
      <t>カイケイ</t>
    </rPh>
    <rPh sb="237" eb="240">
      <t>フタンブン</t>
    </rPh>
    <rPh sb="241" eb="242">
      <t>オオ</t>
    </rPh>
    <rPh sb="244" eb="246">
      <t>ゲンショウ</t>
    </rPh>
    <rPh sb="251" eb="252">
      <t>ホン</t>
    </rPh>
    <rPh sb="252" eb="254">
      <t>シヒョウ</t>
    </rPh>
    <rPh sb="255" eb="257">
      <t>ゾウカ</t>
    </rPh>
    <rPh sb="262" eb="264">
      <t>オスイ</t>
    </rPh>
    <rPh sb="264" eb="266">
      <t>ショリ</t>
    </rPh>
    <rPh sb="266" eb="268">
      <t>ゲンカ</t>
    </rPh>
    <rPh sb="290" eb="291">
      <t>ヒク</t>
    </rPh>
    <rPh sb="329" eb="330">
      <t>タカ</t>
    </rPh>
    <rPh sb="331" eb="332">
      <t>アタイ</t>
    </rPh>
    <phoneticPr fontId="7"/>
  </si>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</sst>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317696"/>
        <c:axId val="18831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8317696"/>
        <c:axId val="188319616"/>
      </c:lineChart>
      <c:dateAx>
        <c:axId val="188317696"/>
        <c:scaling>
          <c:orientation val="minMax"/>
        </c:scaling>
        <c:delete val="1"/>
        <c:axPos val="b"/>
        <c:numFmt formatCode="ge" sourceLinked="1"/>
        <c:majorTickMark val="none"/>
        <c:minorTickMark val="none"/>
        <c:tickLblPos val="none"/>
        <c:crossAx val="188319616"/>
        <c:crosses val="autoZero"/>
        <c:auto val="1"/>
        <c:lblOffset val="100"/>
        <c:baseTimeUnit val="years"/>
      </c:dateAx>
      <c:valAx>
        <c:axId val="18831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1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62.2</c:v>
                </c:pt>
                <c:pt idx="1">
                  <c:v>59.76</c:v>
                </c:pt>
                <c:pt idx="2">
                  <c:v>57.32</c:v>
                </c:pt>
                <c:pt idx="3">
                  <c:v>56.1</c:v>
                </c:pt>
                <c:pt idx="4">
                  <c:v>56.1</c:v>
                </c:pt>
              </c:numCache>
            </c:numRef>
          </c:val>
        </c:ser>
        <c:dLbls>
          <c:showLegendKey val="0"/>
          <c:showVal val="0"/>
          <c:showCatName val="0"/>
          <c:showSerName val="0"/>
          <c:showPercent val="0"/>
          <c:showBubbleSize val="0"/>
        </c:dLbls>
        <c:gapWidth val="150"/>
        <c:axId val="192397696"/>
        <c:axId val="19239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58.58</c:v>
                </c:pt>
                <c:pt idx="1">
                  <c:v>58.82</c:v>
                </c:pt>
                <c:pt idx="2">
                  <c:v>51.54</c:v>
                </c:pt>
                <c:pt idx="3">
                  <c:v>44.84</c:v>
                </c:pt>
                <c:pt idx="4">
                  <c:v>41.51</c:v>
                </c:pt>
              </c:numCache>
            </c:numRef>
          </c:val>
          <c:smooth val="0"/>
        </c:ser>
        <c:dLbls>
          <c:showLegendKey val="0"/>
          <c:showVal val="0"/>
          <c:showCatName val="0"/>
          <c:showSerName val="0"/>
          <c:showPercent val="0"/>
          <c:showBubbleSize val="0"/>
        </c:dLbls>
        <c:marker val="1"/>
        <c:smooth val="0"/>
        <c:axId val="192397696"/>
        <c:axId val="192399616"/>
      </c:lineChart>
      <c:dateAx>
        <c:axId val="192397696"/>
        <c:scaling>
          <c:orientation val="minMax"/>
        </c:scaling>
        <c:delete val="1"/>
        <c:axPos val="b"/>
        <c:numFmt formatCode="ge" sourceLinked="1"/>
        <c:majorTickMark val="none"/>
        <c:minorTickMark val="none"/>
        <c:tickLblPos val="none"/>
        <c:crossAx val="192399616"/>
        <c:crosses val="autoZero"/>
        <c:auto val="1"/>
        <c:lblOffset val="100"/>
        <c:baseTimeUnit val="years"/>
      </c:dateAx>
      <c:valAx>
        <c:axId val="19239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89.27</c:v>
                </c:pt>
                <c:pt idx="1">
                  <c:v>89.45</c:v>
                </c:pt>
                <c:pt idx="2">
                  <c:v>89.57</c:v>
                </c:pt>
                <c:pt idx="3">
                  <c:v>90.05</c:v>
                </c:pt>
                <c:pt idx="4">
                  <c:v>90</c:v>
                </c:pt>
              </c:numCache>
            </c:numRef>
          </c:val>
        </c:ser>
        <c:dLbls>
          <c:showLegendKey val="0"/>
          <c:showVal val="0"/>
          <c:showCatName val="0"/>
          <c:showSerName val="0"/>
          <c:showPercent val="0"/>
          <c:showBubbleSize val="0"/>
        </c:dLbls>
        <c:gapWidth val="150"/>
        <c:axId val="192045056"/>
        <c:axId val="19204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72.31</c:v>
                </c:pt>
                <c:pt idx="1">
                  <c:v>71.760000000000005</c:v>
                </c:pt>
                <c:pt idx="2">
                  <c:v>71.599999999999994</c:v>
                </c:pt>
                <c:pt idx="3">
                  <c:v>67.86</c:v>
                </c:pt>
                <c:pt idx="4">
                  <c:v>68.72</c:v>
                </c:pt>
              </c:numCache>
            </c:numRef>
          </c:val>
          <c:smooth val="0"/>
        </c:ser>
        <c:dLbls>
          <c:showLegendKey val="0"/>
          <c:showVal val="0"/>
          <c:showCatName val="0"/>
          <c:showSerName val="0"/>
          <c:showPercent val="0"/>
          <c:showBubbleSize val="0"/>
        </c:dLbls>
        <c:marker val="1"/>
        <c:smooth val="0"/>
        <c:axId val="192045056"/>
        <c:axId val="192046976"/>
      </c:lineChart>
      <c:dateAx>
        <c:axId val="192045056"/>
        <c:scaling>
          <c:orientation val="minMax"/>
        </c:scaling>
        <c:delete val="1"/>
        <c:axPos val="b"/>
        <c:numFmt formatCode="ge" sourceLinked="1"/>
        <c:majorTickMark val="none"/>
        <c:minorTickMark val="none"/>
        <c:tickLblPos val="none"/>
        <c:crossAx val="192046976"/>
        <c:crosses val="autoZero"/>
        <c:auto val="1"/>
        <c:lblOffset val="100"/>
        <c:baseTimeUnit val="years"/>
      </c:dateAx>
      <c:valAx>
        <c:axId val="19204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4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102.04</c:v>
                </c:pt>
                <c:pt idx="1">
                  <c:v>105.98</c:v>
                </c:pt>
                <c:pt idx="2">
                  <c:v>103.2</c:v>
                </c:pt>
                <c:pt idx="3">
                  <c:v>107.62</c:v>
                </c:pt>
                <c:pt idx="4">
                  <c:v>105.92</c:v>
                </c:pt>
              </c:numCache>
            </c:numRef>
          </c:val>
        </c:ser>
        <c:dLbls>
          <c:showLegendKey val="0"/>
          <c:showVal val="0"/>
          <c:showCatName val="0"/>
          <c:showSerName val="0"/>
          <c:showPercent val="0"/>
          <c:showBubbleSize val="0"/>
        </c:dLbls>
        <c:gapWidth val="150"/>
        <c:axId val="188550528"/>
        <c:axId val="18856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96.73</c:v>
                </c:pt>
                <c:pt idx="1">
                  <c:v>95.22</c:v>
                </c:pt>
                <c:pt idx="2">
                  <c:v>99.54</c:v>
                </c:pt>
                <c:pt idx="3">
                  <c:v>105.63</c:v>
                </c:pt>
                <c:pt idx="4">
                  <c:v>100.37</c:v>
                </c:pt>
              </c:numCache>
            </c:numRef>
          </c:val>
          <c:smooth val="0"/>
        </c:ser>
        <c:dLbls>
          <c:showLegendKey val="0"/>
          <c:showVal val="0"/>
          <c:showCatName val="0"/>
          <c:showSerName val="0"/>
          <c:showPercent val="0"/>
          <c:showBubbleSize val="0"/>
        </c:dLbls>
        <c:marker val="1"/>
        <c:smooth val="0"/>
        <c:axId val="188550528"/>
        <c:axId val="188560896"/>
      </c:lineChart>
      <c:dateAx>
        <c:axId val="188550528"/>
        <c:scaling>
          <c:orientation val="minMax"/>
        </c:scaling>
        <c:delete val="1"/>
        <c:axPos val="b"/>
        <c:numFmt formatCode="ge" sourceLinked="1"/>
        <c:majorTickMark val="none"/>
        <c:minorTickMark val="none"/>
        <c:tickLblPos val="none"/>
        <c:crossAx val="188560896"/>
        <c:crosses val="autoZero"/>
        <c:auto val="1"/>
        <c:lblOffset val="100"/>
        <c:baseTimeUnit val="years"/>
      </c:dateAx>
      <c:valAx>
        <c:axId val="18856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5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15.6</c:v>
                </c:pt>
                <c:pt idx="1">
                  <c:v>20.8</c:v>
                </c:pt>
                <c:pt idx="2">
                  <c:v>29.39</c:v>
                </c:pt>
                <c:pt idx="3">
                  <c:v>35.270000000000003</c:v>
                </c:pt>
                <c:pt idx="4">
                  <c:v>41.14</c:v>
                </c:pt>
              </c:numCache>
            </c:numRef>
          </c:val>
        </c:ser>
        <c:dLbls>
          <c:showLegendKey val="0"/>
          <c:showVal val="0"/>
          <c:showCatName val="0"/>
          <c:showSerName val="0"/>
          <c:showPercent val="0"/>
          <c:showBubbleSize val="0"/>
        </c:dLbls>
        <c:gapWidth val="150"/>
        <c:axId val="188595200"/>
        <c:axId val="18860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20.309999999999999</c:v>
                </c:pt>
                <c:pt idx="1">
                  <c:v>18.399999999999999</c:v>
                </c:pt>
                <c:pt idx="2">
                  <c:v>23.72</c:v>
                </c:pt>
                <c:pt idx="3">
                  <c:v>17.809999999999999</c:v>
                </c:pt>
                <c:pt idx="4">
                  <c:v>18.600000000000001</c:v>
                </c:pt>
              </c:numCache>
            </c:numRef>
          </c:val>
          <c:smooth val="0"/>
        </c:ser>
        <c:dLbls>
          <c:showLegendKey val="0"/>
          <c:showVal val="0"/>
          <c:showCatName val="0"/>
          <c:showSerName val="0"/>
          <c:showPercent val="0"/>
          <c:showBubbleSize val="0"/>
        </c:dLbls>
        <c:marker val="1"/>
        <c:smooth val="0"/>
        <c:axId val="188595200"/>
        <c:axId val="188601472"/>
      </c:lineChart>
      <c:dateAx>
        <c:axId val="188595200"/>
        <c:scaling>
          <c:orientation val="minMax"/>
        </c:scaling>
        <c:delete val="1"/>
        <c:axPos val="b"/>
        <c:numFmt formatCode="ge" sourceLinked="1"/>
        <c:majorTickMark val="none"/>
        <c:minorTickMark val="none"/>
        <c:tickLblPos val="none"/>
        <c:crossAx val="188601472"/>
        <c:crosses val="autoZero"/>
        <c:auto val="1"/>
        <c:lblOffset val="100"/>
        <c:baseTimeUnit val="years"/>
      </c:dateAx>
      <c:valAx>
        <c:axId val="18860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9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615296"/>
        <c:axId val="18863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8615296"/>
        <c:axId val="188633856"/>
      </c:lineChart>
      <c:dateAx>
        <c:axId val="188615296"/>
        <c:scaling>
          <c:orientation val="minMax"/>
        </c:scaling>
        <c:delete val="1"/>
        <c:axPos val="b"/>
        <c:numFmt formatCode="ge" sourceLinked="1"/>
        <c:majorTickMark val="none"/>
        <c:minorTickMark val="none"/>
        <c:tickLblPos val="none"/>
        <c:crossAx val="188633856"/>
        <c:crosses val="autoZero"/>
        <c:auto val="1"/>
        <c:lblOffset val="100"/>
        <c:baseTimeUnit val="years"/>
      </c:dateAx>
      <c:valAx>
        <c:axId val="18863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1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52.41</c:v>
                </c:pt>
                <c:pt idx="1">
                  <c:v>39.53</c:v>
                </c:pt>
                <c:pt idx="2">
                  <c:v>31.3</c:v>
                </c:pt>
                <c:pt idx="3">
                  <c:v>11.2</c:v>
                </c:pt>
                <c:pt idx="4" formatCode="#,##0.00;&quot;△&quot;#,##0.00">
                  <c:v>0</c:v>
                </c:pt>
              </c:numCache>
            </c:numRef>
          </c:val>
        </c:ser>
        <c:dLbls>
          <c:showLegendKey val="0"/>
          <c:showVal val="0"/>
          <c:showCatName val="0"/>
          <c:showSerName val="0"/>
          <c:showPercent val="0"/>
          <c:showBubbleSize val="0"/>
        </c:dLbls>
        <c:gapWidth val="150"/>
        <c:axId val="188670336"/>
        <c:axId val="18867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274.44</c:v>
                </c:pt>
                <c:pt idx="1">
                  <c:v>189</c:v>
                </c:pt>
                <c:pt idx="2">
                  <c:v>59.52</c:v>
                </c:pt>
                <c:pt idx="3">
                  <c:v>102.8</c:v>
                </c:pt>
                <c:pt idx="4">
                  <c:v>55.24</c:v>
                </c:pt>
              </c:numCache>
            </c:numRef>
          </c:val>
          <c:smooth val="0"/>
        </c:ser>
        <c:dLbls>
          <c:showLegendKey val="0"/>
          <c:showVal val="0"/>
          <c:showCatName val="0"/>
          <c:showSerName val="0"/>
          <c:showPercent val="0"/>
          <c:showBubbleSize val="0"/>
        </c:dLbls>
        <c:marker val="1"/>
        <c:smooth val="0"/>
        <c:axId val="188670336"/>
        <c:axId val="188672256"/>
      </c:lineChart>
      <c:dateAx>
        <c:axId val="188670336"/>
        <c:scaling>
          <c:orientation val="minMax"/>
        </c:scaling>
        <c:delete val="1"/>
        <c:axPos val="b"/>
        <c:numFmt formatCode="ge" sourceLinked="1"/>
        <c:majorTickMark val="none"/>
        <c:minorTickMark val="none"/>
        <c:tickLblPos val="none"/>
        <c:crossAx val="188672256"/>
        <c:crosses val="autoZero"/>
        <c:auto val="1"/>
        <c:lblOffset val="100"/>
        <c:baseTimeUnit val="years"/>
      </c:dateAx>
      <c:valAx>
        <c:axId val="18867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7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3808.48</c:v>
                </c:pt>
                <c:pt idx="1">
                  <c:v>4147.8999999999996</c:v>
                </c:pt>
                <c:pt idx="2">
                  <c:v>999.35</c:v>
                </c:pt>
                <c:pt idx="3">
                  <c:v>1027.06</c:v>
                </c:pt>
                <c:pt idx="4">
                  <c:v>1070.93</c:v>
                </c:pt>
              </c:numCache>
            </c:numRef>
          </c:val>
        </c:ser>
        <c:dLbls>
          <c:showLegendKey val="0"/>
          <c:showVal val="0"/>
          <c:showCatName val="0"/>
          <c:showSerName val="0"/>
          <c:showPercent val="0"/>
          <c:showBubbleSize val="0"/>
        </c:dLbls>
        <c:gapWidth val="150"/>
        <c:axId val="188703104"/>
        <c:axId val="18870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327.42</c:v>
                </c:pt>
                <c:pt idx="1">
                  <c:v>295.92</c:v>
                </c:pt>
                <c:pt idx="2">
                  <c:v>322.33999999999997</c:v>
                </c:pt>
                <c:pt idx="3">
                  <c:v>366.75</c:v>
                </c:pt>
                <c:pt idx="4">
                  <c:v>291.2</c:v>
                </c:pt>
              </c:numCache>
            </c:numRef>
          </c:val>
          <c:smooth val="0"/>
        </c:ser>
        <c:dLbls>
          <c:showLegendKey val="0"/>
          <c:showVal val="0"/>
          <c:showCatName val="0"/>
          <c:showSerName val="0"/>
          <c:showPercent val="0"/>
          <c:showBubbleSize val="0"/>
        </c:dLbls>
        <c:marker val="1"/>
        <c:smooth val="0"/>
        <c:axId val="188703104"/>
        <c:axId val="188705024"/>
      </c:lineChart>
      <c:dateAx>
        <c:axId val="188703104"/>
        <c:scaling>
          <c:orientation val="minMax"/>
        </c:scaling>
        <c:delete val="1"/>
        <c:axPos val="b"/>
        <c:numFmt formatCode="ge" sourceLinked="1"/>
        <c:majorTickMark val="none"/>
        <c:minorTickMark val="none"/>
        <c:tickLblPos val="none"/>
        <c:crossAx val="188705024"/>
        <c:crosses val="autoZero"/>
        <c:auto val="1"/>
        <c:lblOffset val="100"/>
        <c:baseTimeUnit val="years"/>
      </c:dateAx>
      <c:valAx>
        <c:axId val="18870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582.15</c:v>
                </c:pt>
                <c:pt idx="1">
                  <c:v>580.66999999999996</c:v>
                </c:pt>
                <c:pt idx="2">
                  <c:v>371.33</c:v>
                </c:pt>
                <c:pt idx="3">
                  <c:v>220.94</c:v>
                </c:pt>
                <c:pt idx="4">
                  <c:v>591.54</c:v>
                </c:pt>
              </c:numCache>
            </c:numRef>
          </c:val>
        </c:ser>
        <c:dLbls>
          <c:showLegendKey val="0"/>
          <c:showVal val="0"/>
          <c:showCatName val="0"/>
          <c:showSerName val="0"/>
          <c:showPercent val="0"/>
          <c:showBubbleSize val="0"/>
        </c:dLbls>
        <c:gapWidth val="150"/>
        <c:axId val="191954944"/>
        <c:axId val="19195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862.78</c:v>
                </c:pt>
                <c:pt idx="1">
                  <c:v>803.29</c:v>
                </c:pt>
                <c:pt idx="2">
                  <c:v>760.12</c:v>
                </c:pt>
                <c:pt idx="3">
                  <c:v>492.59</c:v>
                </c:pt>
                <c:pt idx="4">
                  <c:v>503.8</c:v>
                </c:pt>
              </c:numCache>
            </c:numRef>
          </c:val>
          <c:smooth val="0"/>
        </c:ser>
        <c:dLbls>
          <c:showLegendKey val="0"/>
          <c:showVal val="0"/>
          <c:showCatName val="0"/>
          <c:showSerName val="0"/>
          <c:showPercent val="0"/>
          <c:showBubbleSize val="0"/>
        </c:dLbls>
        <c:marker val="1"/>
        <c:smooth val="0"/>
        <c:axId val="191954944"/>
        <c:axId val="191956864"/>
      </c:lineChart>
      <c:dateAx>
        <c:axId val="191954944"/>
        <c:scaling>
          <c:orientation val="minMax"/>
        </c:scaling>
        <c:delete val="1"/>
        <c:axPos val="b"/>
        <c:numFmt formatCode="ge" sourceLinked="1"/>
        <c:majorTickMark val="none"/>
        <c:minorTickMark val="none"/>
        <c:tickLblPos val="none"/>
        <c:crossAx val="191956864"/>
        <c:crosses val="autoZero"/>
        <c:auto val="1"/>
        <c:lblOffset val="100"/>
        <c:baseTimeUnit val="years"/>
      </c:dateAx>
      <c:valAx>
        <c:axId val="19195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5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81.66</c:v>
                </c:pt>
                <c:pt idx="1">
                  <c:v>74.31</c:v>
                </c:pt>
                <c:pt idx="2">
                  <c:v>62.5</c:v>
                </c:pt>
                <c:pt idx="3">
                  <c:v>64.13</c:v>
                </c:pt>
                <c:pt idx="4">
                  <c:v>63.93</c:v>
                </c:pt>
              </c:numCache>
            </c:numRef>
          </c:val>
        </c:ser>
        <c:dLbls>
          <c:showLegendKey val="0"/>
          <c:showVal val="0"/>
          <c:showCatName val="0"/>
          <c:showSerName val="0"/>
          <c:showPercent val="0"/>
          <c:showBubbleSize val="0"/>
        </c:dLbls>
        <c:gapWidth val="150"/>
        <c:axId val="191964672"/>
        <c:axId val="19196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54.55</c:v>
                </c:pt>
                <c:pt idx="1">
                  <c:v>56.63</c:v>
                </c:pt>
                <c:pt idx="2">
                  <c:v>50.17</c:v>
                </c:pt>
                <c:pt idx="3">
                  <c:v>46.53</c:v>
                </c:pt>
                <c:pt idx="4">
                  <c:v>51.58</c:v>
                </c:pt>
              </c:numCache>
            </c:numRef>
          </c:val>
          <c:smooth val="0"/>
        </c:ser>
        <c:dLbls>
          <c:showLegendKey val="0"/>
          <c:showVal val="0"/>
          <c:showCatName val="0"/>
          <c:showSerName val="0"/>
          <c:showPercent val="0"/>
          <c:showBubbleSize val="0"/>
        </c:dLbls>
        <c:marker val="1"/>
        <c:smooth val="0"/>
        <c:axId val="191964672"/>
        <c:axId val="191966592"/>
      </c:lineChart>
      <c:dateAx>
        <c:axId val="191964672"/>
        <c:scaling>
          <c:orientation val="minMax"/>
        </c:scaling>
        <c:delete val="1"/>
        <c:axPos val="b"/>
        <c:numFmt formatCode="ge" sourceLinked="1"/>
        <c:majorTickMark val="none"/>
        <c:minorTickMark val="none"/>
        <c:tickLblPos val="none"/>
        <c:crossAx val="191966592"/>
        <c:crosses val="autoZero"/>
        <c:auto val="1"/>
        <c:lblOffset val="100"/>
        <c:baseTimeUnit val="years"/>
      </c:dateAx>
      <c:valAx>
        <c:axId val="19196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193.58</c:v>
                </c:pt>
                <c:pt idx="1">
                  <c:v>213.6</c:v>
                </c:pt>
                <c:pt idx="2">
                  <c:v>255.48</c:v>
                </c:pt>
                <c:pt idx="3">
                  <c:v>247.67</c:v>
                </c:pt>
                <c:pt idx="4">
                  <c:v>251.33</c:v>
                </c:pt>
              </c:numCache>
            </c:numRef>
          </c:val>
        </c:ser>
        <c:dLbls>
          <c:showLegendKey val="0"/>
          <c:showVal val="0"/>
          <c:showCatName val="0"/>
          <c:showSerName val="0"/>
          <c:showPercent val="0"/>
          <c:showBubbleSize val="0"/>
        </c:dLbls>
        <c:gapWidth val="150"/>
        <c:axId val="192361216"/>
        <c:axId val="19236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275.64999999999998</c:v>
                </c:pt>
                <c:pt idx="1">
                  <c:v>272.66000000000003</c:v>
                </c:pt>
                <c:pt idx="2">
                  <c:v>329.08</c:v>
                </c:pt>
                <c:pt idx="3">
                  <c:v>373.71</c:v>
                </c:pt>
                <c:pt idx="4">
                  <c:v>333.58</c:v>
                </c:pt>
              </c:numCache>
            </c:numRef>
          </c:val>
          <c:smooth val="0"/>
        </c:ser>
        <c:dLbls>
          <c:showLegendKey val="0"/>
          <c:showVal val="0"/>
          <c:showCatName val="0"/>
          <c:showSerName val="0"/>
          <c:showPercent val="0"/>
          <c:showBubbleSize val="0"/>
        </c:dLbls>
        <c:marker val="1"/>
        <c:smooth val="0"/>
        <c:axId val="192361216"/>
        <c:axId val="192363136"/>
      </c:lineChart>
      <c:dateAx>
        <c:axId val="192361216"/>
        <c:scaling>
          <c:orientation val="minMax"/>
        </c:scaling>
        <c:delete val="1"/>
        <c:axPos val="b"/>
        <c:numFmt formatCode="ge" sourceLinked="1"/>
        <c:majorTickMark val="none"/>
        <c:minorTickMark val="none"/>
        <c:tickLblPos val="none"/>
        <c:crossAx val="192363136"/>
        <c:crosses val="autoZero"/>
        <c:auto val="1"/>
        <c:lblOffset val="100"/>
        <c:baseTimeUnit val="years"/>
      </c:dateAx>
      <c:valAx>
        <c:axId val="19236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6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【92.43】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【359.96】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6" t="str">
        <f>データ!H6</f>
        <v>秋田県　秋田市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c r="A8" s="2"/>
      <c r="B8" s="73" t="str">
        <f>データ!I6</f>
        <v>法適用</v>
      </c>
      <c r="C8" s="73"/>
      <c r="D8" s="73"/>
      <c r="E8" s="73"/>
      <c r="F8" s="73"/>
      <c r="G8" s="73"/>
      <c r="H8" s="73"/>
      <c r="I8" s="73" t="str">
        <f>データ!J6</f>
        <v>下水道事業</v>
      </c>
      <c r="J8" s="73"/>
      <c r="K8" s="73"/>
      <c r="L8" s="73"/>
      <c r="M8" s="73"/>
      <c r="N8" s="73"/>
      <c r="O8" s="73"/>
      <c r="P8" s="73" t="str">
        <f>データ!K6</f>
        <v>個別排水処理</v>
      </c>
      <c r="Q8" s="73"/>
      <c r="R8" s="73"/>
      <c r="S8" s="73"/>
      <c r="T8" s="73"/>
      <c r="U8" s="73"/>
      <c r="V8" s="73"/>
      <c r="W8" s="73" t="str">
        <f>データ!L6</f>
        <v>L3</v>
      </c>
      <c r="X8" s="73"/>
      <c r="Y8" s="73"/>
      <c r="Z8" s="73"/>
      <c r="AA8" s="73"/>
      <c r="AB8" s="73"/>
      <c r="AC8" s="73"/>
      <c r="AD8" s="74" t="s">
        <v>122</v>
      </c>
      <c r="AE8" s="74"/>
      <c r="AF8" s="74"/>
      <c r="AG8" s="74"/>
      <c r="AH8" s="74"/>
      <c r="AI8" s="74"/>
      <c r="AJ8" s="74"/>
      <c r="AK8" s="4"/>
      <c r="AL8" s="68">
        <f>データ!S6</f>
        <v>314869</v>
      </c>
      <c r="AM8" s="68"/>
      <c r="AN8" s="68"/>
      <c r="AO8" s="68"/>
      <c r="AP8" s="68"/>
      <c r="AQ8" s="68"/>
      <c r="AR8" s="68"/>
      <c r="AS8" s="68"/>
      <c r="AT8" s="67">
        <f>データ!T6</f>
        <v>906.07</v>
      </c>
      <c r="AU8" s="67"/>
      <c r="AV8" s="67"/>
      <c r="AW8" s="67"/>
      <c r="AX8" s="67"/>
      <c r="AY8" s="67"/>
      <c r="AZ8" s="67"/>
      <c r="BA8" s="67"/>
      <c r="BB8" s="67">
        <f>データ!U6</f>
        <v>347.51</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c r="A10" s="2"/>
      <c r="B10" s="67" t="str">
        <f>データ!N6</f>
        <v>-</v>
      </c>
      <c r="C10" s="67"/>
      <c r="D10" s="67"/>
      <c r="E10" s="67"/>
      <c r="F10" s="67"/>
      <c r="G10" s="67"/>
      <c r="H10" s="67"/>
      <c r="I10" s="67">
        <f>データ!O6</f>
        <v>27.01</v>
      </c>
      <c r="J10" s="67"/>
      <c r="K10" s="67"/>
      <c r="L10" s="67"/>
      <c r="M10" s="67"/>
      <c r="N10" s="67"/>
      <c r="O10" s="67"/>
      <c r="P10" s="67">
        <f>データ!P6</f>
        <v>7.0000000000000007E-2</v>
      </c>
      <c r="Q10" s="67"/>
      <c r="R10" s="67"/>
      <c r="S10" s="67"/>
      <c r="T10" s="67"/>
      <c r="U10" s="67"/>
      <c r="V10" s="67"/>
      <c r="W10" s="67">
        <f>データ!Q6</f>
        <v>100</v>
      </c>
      <c r="X10" s="67"/>
      <c r="Y10" s="67"/>
      <c r="Z10" s="67"/>
      <c r="AA10" s="67"/>
      <c r="AB10" s="67"/>
      <c r="AC10" s="67"/>
      <c r="AD10" s="68">
        <f>データ!R6</f>
        <v>3056</v>
      </c>
      <c r="AE10" s="68"/>
      <c r="AF10" s="68"/>
      <c r="AG10" s="68"/>
      <c r="AH10" s="68"/>
      <c r="AI10" s="68"/>
      <c r="AJ10" s="68"/>
      <c r="AK10" s="2"/>
      <c r="AL10" s="68">
        <f>データ!V6</f>
        <v>210</v>
      </c>
      <c r="AM10" s="68"/>
      <c r="AN10" s="68"/>
      <c r="AO10" s="68"/>
      <c r="AP10" s="68"/>
      <c r="AQ10" s="68"/>
      <c r="AR10" s="68"/>
      <c r="AS10" s="68"/>
      <c r="AT10" s="67">
        <f>データ!W6</f>
        <v>0.02</v>
      </c>
      <c r="AU10" s="67"/>
      <c r="AV10" s="67"/>
      <c r="AW10" s="67"/>
      <c r="AX10" s="67"/>
      <c r="AY10" s="67"/>
      <c r="AZ10" s="67"/>
      <c r="BA10" s="67"/>
      <c r="BB10" s="67">
        <f>データ!X6</f>
        <v>10500</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121</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119</v>
      </c>
      <c r="BM47" s="50"/>
      <c r="BN47" s="50"/>
      <c r="BO47" s="50"/>
      <c r="BP47" s="50"/>
      <c r="BQ47" s="50"/>
      <c r="BR47" s="50"/>
      <c r="BS47" s="50"/>
      <c r="BT47" s="50"/>
      <c r="BU47" s="50"/>
      <c r="BV47" s="50"/>
      <c r="BW47" s="50"/>
      <c r="BX47" s="50"/>
      <c r="BY47" s="50"/>
      <c r="BZ47" s="5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120</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【92.43】</v>
      </c>
      <c r="F86" s="27" t="str">
        <f>データ!AT6</f>
        <v>【175.10】</v>
      </c>
      <c r="G86" s="27" t="str">
        <f>データ!BE6</f>
        <v>【359.96】</v>
      </c>
      <c r="H86" s="27" t="str">
        <f>データ!BP6</f>
        <v>【559.52】</v>
      </c>
      <c r="I86" s="27" t="str">
        <f>データ!CA6</f>
        <v>【52.20】</v>
      </c>
      <c r="J86" s="27" t="str">
        <f>データ!CL6</f>
        <v>【295.20】</v>
      </c>
      <c r="K86" s="27" t="str">
        <f>データ!CW6</f>
        <v>【122.90】</v>
      </c>
      <c r="L86" s="27" t="str">
        <f>データ!DH6</f>
        <v>【81.31】</v>
      </c>
      <c r="M86" s="27" t="str">
        <f>データ!DS6</f>
        <v>【37.57】</v>
      </c>
      <c r="N86" s="27" t="str">
        <f>データ!ED6</f>
        <v>【-】</v>
      </c>
      <c r="O86" s="27"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52019</v>
      </c>
      <c r="D6" s="34">
        <f t="shared" si="3"/>
        <v>46</v>
      </c>
      <c r="E6" s="34">
        <f t="shared" si="3"/>
        <v>18</v>
      </c>
      <c r="F6" s="34">
        <f t="shared" si="3"/>
        <v>1</v>
      </c>
      <c r="G6" s="34">
        <f t="shared" si="3"/>
        <v>0</v>
      </c>
      <c r="H6" s="34" t="str">
        <f t="shared" si="3"/>
        <v>秋田県　秋田市</v>
      </c>
      <c r="I6" s="34" t="str">
        <f t="shared" si="3"/>
        <v>法適用</v>
      </c>
      <c r="J6" s="34" t="str">
        <f t="shared" si="3"/>
        <v>下水道事業</v>
      </c>
      <c r="K6" s="34" t="str">
        <f t="shared" si="3"/>
        <v>個別排水処理</v>
      </c>
      <c r="L6" s="34" t="str">
        <f t="shared" si="3"/>
        <v>L3</v>
      </c>
      <c r="M6" s="34">
        <f t="shared" si="3"/>
        <v>0</v>
      </c>
      <c r="N6" s="35" t="str">
        <f t="shared" si="3"/>
        <v>-</v>
      </c>
      <c r="O6" s="35">
        <f t="shared" si="3"/>
        <v>27.01</v>
      </c>
      <c r="P6" s="35">
        <f t="shared" si="3"/>
        <v>7.0000000000000007E-2</v>
      </c>
      <c r="Q6" s="35">
        <f t="shared" si="3"/>
        <v>100</v>
      </c>
      <c r="R6" s="35">
        <f t="shared" si="3"/>
        <v>3056</v>
      </c>
      <c r="S6" s="35">
        <f t="shared" si="3"/>
        <v>314869</v>
      </c>
      <c r="T6" s="35">
        <f t="shared" si="3"/>
        <v>906.07</v>
      </c>
      <c r="U6" s="35">
        <f t="shared" si="3"/>
        <v>347.51</v>
      </c>
      <c r="V6" s="35">
        <f t="shared" si="3"/>
        <v>210</v>
      </c>
      <c r="W6" s="35">
        <f t="shared" si="3"/>
        <v>0.02</v>
      </c>
      <c r="X6" s="35">
        <f t="shared" si="3"/>
        <v>10500</v>
      </c>
      <c r="Y6" s="36">
        <f>IF(Y7="",NA(),Y7)</f>
        <v>102.04</v>
      </c>
      <c r="Z6" s="36">
        <f t="shared" ref="Z6:AH6" si="4">IF(Z7="",NA(),Z7)</f>
        <v>105.98</v>
      </c>
      <c r="AA6" s="36">
        <f t="shared" si="4"/>
        <v>103.2</v>
      </c>
      <c r="AB6" s="36">
        <f t="shared" si="4"/>
        <v>107.62</v>
      </c>
      <c r="AC6" s="36">
        <f t="shared" si="4"/>
        <v>105.92</v>
      </c>
      <c r="AD6" s="36">
        <f t="shared" si="4"/>
        <v>96.73</v>
      </c>
      <c r="AE6" s="36">
        <f t="shared" si="4"/>
        <v>95.22</v>
      </c>
      <c r="AF6" s="36">
        <f t="shared" si="4"/>
        <v>99.54</v>
      </c>
      <c r="AG6" s="36">
        <f t="shared" si="4"/>
        <v>105.63</v>
      </c>
      <c r="AH6" s="36">
        <f t="shared" si="4"/>
        <v>100.37</v>
      </c>
      <c r="AI6" s="35" t="str">
        <f>IF(AI7="","",IF(AI7="-","【-】","【"&amp;SUBSTITUTE(TEXT(AI7,"#,##0.00"),"-","△")&amp;"】"))</f>
        <v>【92.43】</v>
      </c>
      <c r="AJ6" s="36">
        <f>IF(AJ7="",NA(),AJ7)</f>
        <v>52.41</v>
      </c>
      <c r="AK6" s="36">
        <f t="shared" ref="AK6:AS6" si="5">IF(AK7="",NA(),AK7)</f>
        <v>39.53</v>
      </c>
      <c r="AL6" s="36">
        <f t="shared" si="5"/>
        <v>31.3</v>
      </c>
      <c r="AM6" s="36">
        <f t="shared" si="5"/>
        <v>11.2</v>
      </c>
      <c r="AN6" s="35">
        <f t="shared" si="5"/>
        <v>0</v>
      </c>
      <c r="AO6" s="36">
        <f t="shared" si="5"/>
        <v>274.44</v>
      </c>
      <c r="AP6" s="36">
        <f t="shared" si="5"/>
        <v>189</v>
      </c>
      <c r="AQ6" s="36">
        <f t="shared" si="5"/>
        <v>59.52</v>
      </c>
      <c r="AR6" s="36">
        <f t="shared" si="5"/>
        <v>102.8</v>
      </c>
      <c r="AS6" s="36">
        <f t="shared" si="5"/>
        <v>55.24</v>
      </c>
      <c r="AT6" s="35" t="str">
        <f>IF(AT7="","",IF(AT7="-","【-】","【"&amp;SUBSTITUTE(TEXT(AT7,"#,##0.00"),"-","△")&amp;"】"))</f>
        <v>【175.10】</v>
      </c>
      <c r="AU6" s="36">
        <f>IF(AU7="",NA(),AU7)</f>
        <v>3808.48</v>
      </c>
      <c r="AV6" s="36">
        <f t="shared" ref="AV6:BD6" si="6">IF(AV7="",NA(),AV7)</f>
        <v>4147.8999999999996</v>
      </c>
      <c r="AW6" s="36">
        <f t="shared" si="6"/>
        <v>999.35</v>
      </c>
      <c r="AX6" s="36">
        <f t="shared" si="6"/>
        <v>1027.06</v>
      </c>
      <c r="AY6" s="36">
        <f t="shared" si="6"/>
        <v>1070.93</v>
      </c>
      <c r="AZ6" s="36">
        <f t="shared" si="6"/>
        <v>327.42</v>
      </c>
      <c r="BA6" s="36">
        <f t="shared" si="6"/>
        <v>295.92</v>
      </c>
      <c r="BB6" s="36">
        <f t="shared" si="6"/>
        <v>322.33999999999997</v>
      </c>
      <c r="BC6" s="36">
        <f t="shared" si="6"/>
        <v>366.75</v>
      </c>
      <c r="BD6" s="36">
        <f t="shared" si="6"/>
        <v>291.2</v>
      </c>
      <c r="BE6" s="35" t="str">
        <f>IF(BE7="","",IF(BE7="-","【-】","【"&amp;SUBSTITUTE(TEXT(BE7,"#,##0.00"),"-","△")&amp;"】"))</f>
        <v>【359.96】</v>
      </c>
      <c r="BF6" s="36">
        <f>IF(BF7="",NA(),BF7)</f>
        <v>582.15</v>
      </c>
      <c r="BG6" s="36">
        <f t="shared" ref="BG6:BO6" si="7">IF(BG7="",NA(),BG7)</f>
        <v>580.66999999999996</v>
      </c>
      <c r="BH6" s="36">
        <f t="shared" si="7"/>
        <v>371.33</v>
      </c>
      <c r="BI6" s="36">
        <f t="shared" si="7"/>
        <v>220.94</v>
      </c>
      <c r="BJ6" s="36">
        <f t="shared" si="7"/>
        <v>591.54</v>
      </c>
      <c r="BK6" s="36">
        <f t="shared" si="7"/>
        <v>862.78</v>
      </c>
      <c r="BL6" s="36">
        <f t="shared" si="7"/>
        <v>803.29</v>
      </c>
      <c r="BM6" s="36">
        <f t="shared" si="7"/>
        <v>760.12</v>
      </c>
      <c r="BN6" s="36">
        <f t="shared" si="7"/>
        <v>492.59</v>
      </c>
      <c r="BO6" s="36">
        <f t="shared" si="7"/>
        <v>503.8</v>
      </c>
      <c r="BP6" s="35" t="str">
        <f>IF(BP7="","",IF(BP7="-","【-】","【"&amp;SUBSTITUTE(TEXT(BP7,"#,##0.00"),"-","△")&amp;"】"))</f>
        <v>【559.52】</v>
      </c>
      <c r="BQ6" s="36">
        <f>IF(BQ7="",NA(),BQ7)</f>
        <v>81.66</v>
      </c>
      <c r="BR6" s="36">
        <f t="shared" ref="BR6:BZ6" si="8">IF(BR7="",NA(),BR7)</f>
        <v>74.31</v>
      </c>
      <c r="BS6" s="36">
        <f t="shared" si="8"/>
        <v>62.5</v>
      </c>
      <c r="BT6" s="36">
        <f t="shared" si="8"/>
        <v>64.13</v>
      </c>
      <c r="BU6" s="36">
        <f t="shared" si="8"/>
        <v>63.93</v>
      </c>
      <c r="BV6" s="36">
        <f t="shared" si="8"/>
        <v>54.55</v>
      </c>
      <c r="BW6" s="36">
        <f t="shared" si="8"/>
        <v>56.63</v>
      </c>
      <c r="BX6" s="36">
        <f t="shared" si="8"/>
        <v>50.17</v>
      </c>
      <c r="BY6" s="36">
        <f t="shared" si="8"/>
        <v>46.53</v>
      </c>
      <c r="BZ6" s="36">
        <f t="shared" si="8"/>
        <v>51.58</v>
      </c>
      <c r="CA6" s="35" t="str">
        <f>IF(CA7="","",IF(CA7="-","【-】","【"&amp;SUBSTITUTE(TEXT(CA7,"#,##0.00"),"-","△")&amp;"】"))</f>
        <v>【52.20】</v>
      </c>
      <c r="CB6" s="36">
        <f>IF(CB7="",NA(),CB7)</f>
        <v>193.58</v>
      </c>
      <c r="CC6" s="36">
        <f t="shared" ref="CC6:CK6" si="9">IF(CC7="",NA(),CC7)</f>
        <v>213.6</v>
      </c>
      <c r="CD6" s="36">
        <f t="shared" si="9"/>
        <v>255.48</v>
      </c>
      <c r="CE6" s="36">
        <f t="shared" si="9"/>
        <v>247.67</v>
      </c>
      <c r="CF6" s="36">
        <f t="shared" si="9"/>
        <v>251.33</v>
      </c>
      <c r="CG6" s="36">
        <f t="shared" si="9"/>
        <v>275.64999999999998</v>
      </c>
      <c r="CH6" s="36">
        <f t="shared" si="9"/>
        <v>272.66000000000003</v>
      </c>
      <c r="CI6" s="36">
        <f t="shared" si="9"/>
        <v>329.08</v>
      </c>
      <c r="CJ6" s="36">
        <f t="shared" si="9"/>
        <v>373.71</v>
      </c>
      <c r="CK6" s="36">
        <f t="shared" si="9"/>
        <v>333.58</v>
      </c>
      <c r="CL6" s="35" t="str">
        <f>IF(CL7="","",IF(CL7="-","【-】","【"&amp;SUBSTITUTE(TEXT(CL7,"#,##0.00"),"-","△")&amp;"】"))</f>
        <v>【295.20】</v>
      </c>
      <c r="CM6" s="36">
        <f>IF(CM7="",NA(),CM7)</f>
        <v>62.2</v>
      </c>
      <c r="CN6" s="36">
        <f t="shared" ref="CN6:CV6" si="10">IF(CN7="",NA(),CN7)</f>
        <v>59.76</v>
      </c>
      <c r="CO6" s="36">
        <f t="shared" si="10"/>
        <v>57.32</v>
      </c>
      <c r="CP6" s="36">
        <f t="shared" si="10"/>
        <v>56.1</v>
      </c>
      <c r="CQ6" s="36">
        <f t="shared" si="10"/>
        <v>56.1</v>
      </c>
      <c r="CR6" s="36">
        <f t="shared" si="10"/>
        <v>58.58</v>
      </c>
      <c r="CS6" s="36">
        <f t="shared" si="10"/>
        <v>58.82</v>
      </c>
      <c r="CT6" s="36">
        <f t="shared" si="10"/>
        <v>51.54</v>
      </c>
      <c r="CU6" s="36">
        <f t="shared" si="10"/>
        <v>44.84</v>
      </c>
      <c r="CV6" s="36">
        <f t="shared" si="10"/>
        <v>41.51</v>
      </c>
      <c r="CW6" s="35" t="str">
        <f>IF(CW7="","",IF(CW7="-","【-】","【"&amp;SUBSTITUTE(TEXT(CW7,"#,##0.00"),"-","△")&amp;"】"))</f>
        <v>【122.90】</v>
      </c>
      <c r="CX6" s="36">
        <f>IF(CX7="",NA(),CX7)</f>
        <v>89.27</v>
      </c>
      <c r="CY6" s="36">
        <f t="shared" ref="CY6:DG6" si="11">IF(CY7="",NA(),CY7)</f>
        <v>89.45</v>
      </c>
      <c r="CZ6" s="36">
        <f t="shared" si="11"/>
        <v>89.57</v>
      </c>
      <c r="DA6" s="36">
        <f t="shared" si="11"/>
        <v>90.05</v>
      </c>
      <c r="DB6" s="36">
        <f t="shared" si="11"/>
        <v>90</v>
      </c>
      <c r="DC6" s="36">
        <f t="shared" si="11"/>
        <v>72.31</v>
      </c>
      <c r="DD6" s="36">
        <f t="shared" si="11"/>
        <v>71.760000000000005</v>
      </c>
      <c r="DE6" s="36">
        <f t="shared" si="11"/>
        <v>71.599999999999994</v>
      </c>
      <c r="DF6" s="36">
        <f t="shared" si="11"/>
        <v>67.86</v>
      </c>
      <c r="DG6" s="36">
        <f t="shared" si="11"/>
        <v>68.72</v>
      </c>
      <c r="DH6" s="35" t="str">
        <f>IF(DH7="","",IF(DH7="-","【-】","【"&amp;SUBSTITUTE(TEXT(DH7,"#,##0.00"),"-","△")&amp;"】"))</f>
        <v>【81.31】</v>
      </c>
      <c r="DI6" s="36">
        <f>IF(DI7="",NA(),DI7)</f>
        <v>15.6</v>
      </c>
      <c r="DJ6" s="36">
        <f t="shared" ref="DJ6:DR6" si="12">IF(DJ7="",NA(),DJ7)</f>
        <v>20.8</v>
      </c>
      <c r="DK6" s="36">
        <f t="shared" si="12"/>
        <v>29.39</v>
      </c>
      <c r="DL6" s="36">
        <f t="shared" si="12"/>
        <v>35.270000000000003</v>
      </c>
      <c r="DM6" s="36">
        <f t="shared" si="12"/>
        <v>41.14</v>
      </c>
      <c r="DN6" s="36">
        <f t="shared" si="12"/>
        <v>20.309999999999999</v>
      </c>
      <c r="DO6" s="36">
        <f t="shared" si="12"/>
        <v>18.399999999999999</v>
      </c>
      <c r="DP6" s="36">
        <f t="shared" si="12"/>
        <v>23.72</v>
      </c>
      <c r="DQ6" s="36">
        <f t="shared" si="12"/>
        <v>17.809999999999999</v>
      </c>
      <c r="DR6" s="36">
        <f t="shared" si="12"/>
        <v>18.600000000000001</v>
      </c>
      <c r="DS6" s="35" t="str">
        <f>IF(DS7="","",IF(DS7="-","【-】","【"&amp;SUBSTITUTE(TEXT(DS7,"#,##0.00"),"-","△")&amp;"】"))</f>
        <v>【37.57】</v>
      </c>
      <c r="DT6" s="36" t="str">
        <f>IF(DT7="",NA(),DT7)</f>
        <v>-</v>
      </c>
      <c r="DU6" s="36" t="str">
        <f t="shared" ref="DU6:EC6" si="13">IF(DU7="",NA(),DU7)</f>
        <v>-</v>
      </c>
      <c r="DV6" s="36" t="str">
        <f t="shared" si="13"/>
        <v>-</v>
      </c>
      <c r="DW6" s="36" t="str">
        <f t="shared" si="13"/>
        <v>-</v>
      </c>
      <c r="DX6" s="36" t="str">
        <f t="shared" si="13"/>
        <v>-</v>
      </c>
      <c r="DY6" s="36" t="str">
        <f t="shared" si="13"/>
        <v>-</v>
      </c>
      <c r="DZ6" s="36" t="str">
        <f t="shared" si="13"/>
        <v>-</v>
      </c>
      <c r="EA6" s="36" t="str">
        <f t="shared" si="13"/>
        <v>-</v>
      </c>
      <c r="EB6" s="36" t="str">
        <f t="shared" si="13"/>
        <v>-</v>
      </c>
      <c r="EC6" s="36" t="str">
        <f t="shared" si="13"/>
        <v>-</v>
      </c>
      <c r="ED6" s="35" t="str">
        <f>IF(ED7="","",IF(ED7="-","【-】","【"&amp;SUBSTITUTE(TEXT(ED7,"#,##0.00"),"-","△")&amp;"】"))</f>
        <v>【-】</v>
      </c>
      <c r="EE6" s="36" t="str">
        <f>IF(EE7="",NA(),EE7)</f>
        <v>-</v>
      </c>
      <c r="EF6" s="36" t="str">
        <f t="shared" ref="EF6:EN6" si="14">IF(EF7="",NA(),EF7)</f>
        <v>-</v>
      </c>
      <c r="EG6" s="36" t="str">
        <f t="shared" si="14"/>
        <v>-</v>
      </c>
      <c r="EH6" s="36" t="str">
        <f t="shared" si="14"/>
        <v>-</v>
      </c>
      <c r="EI6" s="36" t="str">
        <f t="shared" si="14"/>
        <v>-</v>
      </c>
      <c r="EJ6" s="36" t="str">
        <f t="shared" si="14"/>
        <v>-</v>
      </c>
      <c r="EK6" s="36" t="str">
        <f t="shared" si="14"/>
        <v>-</v>
      </c>
      <c r="EL6" s="36" t="str">
        <f t="shared" si="14"/>
        <v>-</v>
      </c>
      <c r="EM6" s="36" t="str">
        <f t="shared" si="14"/>
        <v>-</v>
      </c>
      <c r="EN6" s="36" t="str">
        <f t="shared" si="14"/>
        <v>-</v>
      </c>
      <c r="EO6" s="35" t="str">
        <f>IF(EO7="","",IF(EO7="-","【-】","【"&amp;SUBSTITUTE(TEXT(EO7,"#,##0.00"),"-","△")&amp;"】"))</f>
        <v>【-】</v>
      </c>
    </row>
    <row r="7" spans="1:148" s="37" customFormat="1">
      <c r="A7" s="29"/>
      <c r="B7" s="38">
        <v>2016</v>
      </c>
      <c r="C7" s="38">
        <v>52019</v>
      </c>
      <c r="D7" s="38">
        <v>46</v>
      </c>
      <c r="E7" s="38">
        <v>18</v>
      </c>
      <c r="F7" s="38">
        <v>1</v>
      </c>
      <c r="G7" s="38">
        <v>0</v>
      </c>
      <c r="H7" s="38" t="s">
        <v>108</v>
      </c>
      <c r="I7" s="38" t="s">
        <v>109</v>
      </c>
      <c r="J7" s="38" t="s">
        <v>110</v>
      </c>
      <c r="K7" s="38" t="s">
        <v>111</v>
      </c>
      <c r="L7" s="38" t="s">
        <v>112</v>
      </c>
      <c r="M7" s="38"/>
      <c r="N7" s="39" t="s">
        <v>113</v>
      </c>
      <c r="O7" s="39">
        <v>27.01</v>
      </c>
      <c r="P7" s="39">
        <v>7.0000000000000007E-2</v>
      </c>
      <c r="Q7" s="39">
        <v>100</v>
      </c>
      <c r="R7" s="39">
        <v>3056</v>
      </c>
      <c r="S7" s="39">
        <v>314869</v>
      </c>
      <c r="T7" s="39">
        <v>906.07</v>
      </c>
      <c r="U7" s="39">
        <v>347.51</v>
      </c>
      <c r="V7" s="39">
        <v>210</v>
      </c>
      <c r="W7" s="39">
        <v>0.02</v>
      </c>
      <c r="X7" s="39">
        <v>10500</v>
      </c>
      <c r="Y7" s="39">
        <v>102.04</v>
      </c>
      <c r="Z7" s="39">
        <v>105.98</v>
      </c>
      <c r="AA7" s="39">
        <v>103.2</v>
      </c>
      <c r="AB7" s="39">
        <v>107.62</v>
      </c>
      <c r="AC7" s="39">
        <v>105.92</v>
      </c>
      <c r="AD7" s="39">
        <v>96.73</v>
      </c>
      <c r="AE7" s="39">
        <v>95.22</v>
      </c>
      <c r="AF7" s="39">
        <v>99.54</v>
      </c>
      <c r="AG7" s="39">
        <v>105.63</v>
      </c>
      <c r="AH7" s="39">
        <v>100.37</v>
      </c>
      <c r="AI7" s="39">
        <v>92.43</v>
      </c>
      <c r="AJ7" s="39">
        <v>52.41</v>
      </c>
      <c r="AK7" s="39">
        <v>39.53</v>
      </c>
      <c r="AL7" s="39">
        <v>31.3</v>
      </c>
      <c r="AM7" s="39">
        <v>11.2</v>
      </c>
      <c r="AN7" s="39">
        <v>0</v>
      </c>
      <c r="AO7" s="39">
        <v>274.44</v>
      </c>
      <c r="AP7" s="39">
        <v>189</v>
      </c>
      <c r="AQ7" s="39">
        <v>59.52</v>
      </c>
      <c r="AR7" s="39">
        <v>102.8</v>
      </c>
      <c r="AS7" s="39">
        <v>55.24</v>
      </c>
      <c r="AT7" s="39">
        <v>175.1</v>
      </c>
      <c r="AU7" s="39">
        <v>3808.48</v>
      </c>
      <c r="AV7" s="39">
        <v>4147.8999999999996</v>
      </c>
      <c r="AW7" s="39">
        <v>999.35</v>
      </c>
      <c r="AX7" s="39">
        <v>1027.06</v>
      </c>
      <c r="AY7" s="39">
        <v>1070.93</v>
      </c>
      <c r="AZ7" s="39">
        <v>327.42</v>
      </c>
      <c r="BA7" s="39">
        <v>295.92</v>
      </c>
      <c r="BB7" s="39">
        <v>322.33999999999997</v>
      </c>
      <c r="BC7" s="39">
        <v>366.75</v>
      </c>
      <c r="BD7" s="39">
        <v>291.2</v>
      </c>
      <c r="BE7" s="39">
        <v>359.96</v>
      </c>
      <c r="BF7" s="39">
        <v>582.15</v>
      </c>
      <c r="BG7" s="39">
        <v>580.66999999999996</v>
      </c>
      <c r="BH7" s="39">
        <v>371.33</v>
      </c>
      <c r="BI7" s="39">
        <v>220.94</v>
      </c>
      <c r="BJ7" s="39">
        <v>591.54</v>
      </c>
      <c r="BK7" s="39">
        <v>862.78</v>
      </c>
      <c r="BL7" s="39">
        <v>803.29</v>
      </c>
      <c r="BM7" s="39">
        <v>760.12</v>
      </c>
      <c r="BN7" s="39">
        <v>492.59</v>
      </c>
      <c r="BO7" s="39">
        <v>503.8</v>
      </c>
      <c r="BP7" s="39">
        <v>559.52</v>
      </c>
      <c r="BQ7" s="39">
        <v>81.66</v>
      </c>
      <c r="BR7" s="39">
        <v>74.31</v>
      </c>
      <c r="BS7" s="39">
        <v>62.5</v>
      </c>
      <c r="BT7" s="39">
        <v>64.13</v>
      </c>
      <c r="BU7" s="39">
        <v>63.93</v>
      </c>
      <c r="BV7" s="39">
        <v>54.55</v>
      </c>
      <c r="BW7" s="39">
        <v>56.63</v>
      </c>
      <c r="BX7" s="39">
        <v>50.17</v>
      </c>
      <c r="BY7" s="39">
        <v>46.53</v>
      </c>
      <c r="BZ7" s="39">
        <v>51.58</v>
      </c>
      <c r="CA7" s="39">
        <v>52.2</v>
      </c>
      <c r="CB7" s="39">
        <v>193.58</v>
      </c>
      <c r="CC7" s="39">
        <v>213.6</v>
      </c>
      <c r="CD7" s="39">
        <v>255.48</v>
      </c>
      <c r="CE7" s="39">
        <v>247.67</v>
      </c>
      <c r="CF7" s="39">
        <v>251.33</v>
      </c>
      <c r="CG7" s="39">
        <v>275.64999999999998</v>
      </c>
      <c r="CH7" s="39">
        <v>272.66000000000003</v>
      </c>
      <c r="CI7" s="39">
        <v>329.08</v>
      </c>
      <c r="CJ7" s="39">
        <v>373.71</v>
      </c>
      <c r="CK7" s="39">
        <v>333.58</v>
      </c>
      <c r="CL7" s="39">
        <v>295.2</v>
      </c>
      <c r="CM7" s="39">
        <v>62.2</v>
      </c>
      <c r="CN7" s="39">
        <v>59.76</v>
      </c>
      <c r="CO7" s="39">
        <v>57.32</v>
      </c>
      <c r="CP7" s="39">
        <v>56.1</v>
      </c>
      <c r="CQ7" s="39">
        <v>56.1</v>
      </c>
      <c r="CR7" s="39">
        <v>58.58</v>
      </c>
      <c r="CS7" s="39">
        <v>58.82</v>
      </c>
      <c r="CT7" s="39">
        <v>51.54</v>
      </c>
      <c r="CU7" s="39">
        <v>44.84</v>
      </c>
      <c r="CV7" s="39">
        <v>41.51</v>
      </c>
      <c r="CW7" s="39">
        <v>122.9</v>
      </c>
      <c r="CX7" s="39">
        <v>89.27</v>
      </c>
      <c r="CY7" s="39">
        <v>89.45</v>
      </c>
      <c r="CZ7" s="39">
        <v>89.57</v>
      </c>
      <c r="DA7" s="39">
        <v>90.05</v>
      </c>
      <c r="DB7" s="39">
        <v>90</v>
      </c>
      <c r="DC7" s="39">
        <v>72.31</v>
      </c>
      <c r="DD7" s="39">
        <v>71.760000000000005</v>
      </c>
      <c r="DE7" s="39">
        <v>71.599999999999994</v>
      </c>
      <c r="DF7" s="39">
        <v>67.86</v>
      </c>
      <c r="DG7" s="39">
        <v>68.72</v>
      </c>
      <c r="DH7" s="39">
        <v>81.31</v>
      </c>
      <c r="DI7" s="39">
        <v>15.6</v>
      </c>
      <c r="DJ7" s="39">
        <v>20.8</v>
      </c>
      <c r="DK7" s="39">
        <v>29.39</v>
      </c>
      <c r="DL7" s="39">
        <v>35.270000000000003</v>
      </c>
      <c r="DM7" s="39">
        <v>41.14</v>
      </c>
      <c r="DN7" s="39">
        <v>20.309999999999999</v>
      </c>
      <c r="DO7" s="39">
        <v>18.399999999999999</v>
      </c>
      <c r="DP7" s="39">
        <v>23.72</v>
      </c>
      <c r="DQ7" s="39">
        <v>17.809999999999999</v>
      </c>
      <c r="DR7" s="39">
        <v>18.600000000000001</v>
      </c>
      <c r="DS7" s="39">
        <v>37.57</v>
      </c>
      <c r="DT7" s="39" t="s">
        <v>113</v>
      </c>
      <c r="DU7" s="39" t="s">
        <v>113</v>
      </c>
      <c r="DV7" s="39" t="s">
        <v>113</v>
      </c>
      <c r="DW7" s="39" t="s">
        <v>113</v>
      </c>
      <c r="DX7" s="39" t="s">
        <v>113</v>
      </c>
      <c r="DY7" s="39" t="s">
        <v>113</v>
      </c>
      <c r="DZ7" s="39" t="s">
        <v>113</v>
      </c>
      <c r="EA7" s="39" t="s">
        <v>113</v>
      </c>
      <c r="EB7" s="39" t="s">
        <v>113</v>
      </c>
      <c r="EC7" s="39" t="s">
        <v>113</v>
      </c>
      <c r="ED7" s="39" t="s">
        <v>113</v>
      </c>
      <c r="EE7" s="39" t="s">
        <v>113</v>
      </c>
      <c r="EF7" s="39" t="s">
        <v>113</v>
      </c>
      <c r="EG7" s="39" t="s">
        <v>113</v>
      </c>
      <c r="EH7" s="39" t="s">
        <v>113</v>
      </c>
      <c r="EI7" s="39" t="s">
        <v>113</v>
      </c>
      <c r="EJ7" s="39" t="s">
        <v>113</v>
      </c>
      <c r="EK7" s="39" t="s">
        <v>113</v>
      </c>
      <c r="EL7" s="39" t="s">
        <v>113</v>
      </c>
      <c r="EM7" s="39" t="s">
        <v>113</v>
      </c>
      <c r="EN7" s="39" t="s">
        <v>113</v>
      </c>
      <c r="EO7" s="39" t="s">
        <v>113</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2018-02-01T04:43:48Z</cp:lastPrinted>
  <dcterms:created xsi:type="dcterms:W3CDTF">2017-12-25T02:00:30Z</dcterms:created>
  <dcterms:modified xsi:type="dcterms:W3CDTF">2018-02-13T02:03:43Z</dcterms:modified>
  <cp:category/>
</cp:coreProperties>
</file>