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8" i="4"/>
  <c r="B6" i="4"/>
  <c r="C10" i="5" l="1"/>
  <c r="D10" i="5"/>
  <c r="E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<sst xmlns="http://schemas.openxmlformats.org/spreadsheetml/2006/main" count="235" uniqueCount="123">
  <si>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</si>
  <si>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</si>
  <si>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</si>
  <si>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</si>
  <si>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</si>
  <si>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</si>
  <si>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</si>
  <si>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</si>
  <si>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</si>
  <si>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</si>
  <si>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</si>
  <si>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</si>
  <si>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</si>
  <si>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</si>
  <si>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</si>
  <si>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</si>
  <si>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</si>
  <si>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</si>
  <si>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</si>
  <si>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</si>
  <si>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</si>
  <si>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</si>
  <si>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</si>
  <si>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</si>
  <si>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</si>
  <si>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</si>
  <si>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</si>
  <si>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</si>
  <si>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</si>
  <si>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</si>
  <si>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</si>
  <si>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</si>
  <si>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</si>
  <si>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</si>
  <si>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</si>
  <si>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</si>
  <si>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</si>
  <si>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</si>
  <si>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</si>
  <si>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</si>
  <si>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</si>
  <si>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</si>
  <si>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</si>
  <si>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</si>
  <si>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</si>
  <si>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</si>
  <si>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</si>
  <si>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</si>
  <si>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</si>
  <si>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</si>
  <si>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</si>
  <si>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</si>
  <si>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</si>
  <si>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</si>
  <si>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</si>
  <si>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</si>
  <si>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</si>
  <si>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</si>
  <si>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</si>
  <si>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</si>
  <si>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</si>
  <si>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</si>
  <si>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</si>
  <si>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</si>
  <si>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</si>
  <si>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</si>
  <si>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</si>
  <si>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</si>
  <si>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</si>
  <si>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</si>
  <si>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</si>
  <si>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</si>
  <si>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</si>
  <si>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</si>
  <si>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</si>
  <si>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</si>
  <si>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</si>
  <si>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</si>
  <si>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</si>
  <si>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</si>
  <si>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</si>
  <si>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</si>
  <si>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</si>
  <si>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</si>
  <si>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</si>
  <si>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</si>
  <si>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</si>
  <si>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</si>
  <si>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</si>
  <si>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</si>
  <si>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</si>
  <si>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</si>
  <si>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</si>
  <si>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</si>
  <si>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</si>
  <si>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</si>
  <si>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</si>
  <si>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</si>
  <si>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</si>
  <si>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</si>
  <si>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</si>
  <si>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</si>
  <si>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</si>
  <si>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</si>
  <si>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</si>
  <si>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</si>
  <si>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</si>
  <si>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</si>
  <si>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</si>
  <si>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</si>
  <si>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下水道事業</t>
  </si>
  <si>
    <t>農業集落排水</t>
  </si>
  <si>
    <t>F1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</si>
  <si>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</si>
  <si>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</si>
  <si>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</si>
  <si>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</si>
  <si>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</si>
  <si>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</si>
  <si>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経営に関する指標から、一般会計に大きく依存した経営体制になっていることが分かる。
　今後は、人口減による使用料収入の減少が見込まれることから、計画的な施設の統廃合や公共下水道への接続を計画的に進めながら、事業運営の効率化を図る必要がある。</t>
    <phoneticPr fontId="7"/>
  </si>
  <si>
    <t>　施設全体の減価償却の状況は上昇傾向にあるものの、現時点で、法定耐用年数を超過した施設はない。</t>
    <phoneticPr fontId="7"/>
  </si>
  <si>
    <t>　経常収支比率は100％以上を維持しているが、経費回収率は全国平均や類似団体と同様に100％未満となっており、公費負担分を除く汚水処理費を下水道使用料で回収できていない。
　累積欠損金比率は0%を維持している。
　流動比率は100％以上であることから、短期的な債務に対する支払能力を有していると言える。
　企業債残高対事業規模比率については、昨年より減少しているが、全国平均や類似団体と比較して高い値となっている。
　汚水処理原価については、全国平均や類似団体と比較して高い値になっており、汚水処理費の大部分を占める維持管理費を削減するための取り組みが必要である。
　施設利用率については、全国平均や類似団体平均と比較して同様の値で推移している。
　水洗化率については、全国平均や類似団体平均と比較して高い値となっている。</t>
    <rPh sb="29" eb="31">
      <t>ゼンコク</t>
    </rPh>
    <rPh sb="31" eb="33">
      <t>ヘイキン</t>
    </rPh>
    <rPh sb="34" eb="36">
      <t>ルイジ</t>
    </rPh>
    <rPh sb="36" eb="38">
      <t>ダンタイ</t>
    </rPh>
    <rPh sb="39" eb="41">
      <t>ドウヨウ</t>
    </rPh>
    <rPh sb="46" eb="48">
      <t>ミマン</t>
    </rPh>
    <rPh sb="87" eb="89">
      <t>ルイセキ</t>
    </rPh>
    <rPh sb="89" eb="92">
      <t>ケッソンキン</t>
    </rPh>
    <rPh sb="92" eb="94">
      <t>ヒリツ</t>
    </rPh>
    <rPh sb="98" eb="100">
      <t>イジ</t>
    </rPh>
    <rPh sb="153" eb="155">
      <t>キギョウ</t>
    </rPh>
    <rPh sb="155" eb="156">
      <t>サイ</t>
    </rPh>
    <rPh sb="156" eb="158">
      <t>ザンダカ</t>
    </rPh>
    <rPh sb="158" eb="159">
      <t>タイ</t>
    </rPh>
    <rPh sb="159" eb="161">
      <t>ジギョウ</t>
    </rPh>
    <rPh sb="161" eb="163">
      <t>キボ</t>
    </rPh>
    <rPh sb="163" eb="165">
      <t>ヒリツ</t>
    </rPh>
    <rPh sb="171" eb="173">
      <t>サクネン</t>
    </rPh>
    <rPh sb="175" eb="177">
      <t>ゲンショウ</t>
    </rPh>
    <rPh sb="183" eb="185">
      <t>ゼンコク</t>
    </rPh>
    <rPh sb="185" eb="187">
      <t>ヘイキン</t>
    </rPh>
    <rPh sb="188" eb="190">
      <t>ルイジ</t>
    </rPh>
    <rPh sb="190" eb="192">
      <t>ダンタイ</t>
    </rPh>
    <rPh sb="193" eb="195">
      <t>ヒカク</t>
    </rPh>
    <rPh sb="197" eb="198">
      <t>タカ</t>
    </rPh>
    <rPh sb="199" eb="200">
      <t>アタイ</t>
    </rPh>
    <rPh sb="209" eb="211">
      <t>オスイ</t>
    </rPh>
    <rPh sb="211" eb="213">
      <t>ショリ</t>
    </rPh>
    <rPh sb="213" eb="215">
      <t>ゲンカ</t>
    </rPh>
    <rPh sb="221" eb="223">
      <t>ゼンコク</t>
    </rPh>
    <rPh sb="223" eb="225">
      <t>ヘイキン</t>
    </rPh>
    <rPh sb="226" eb="228">
      <t>ルイジ</t>
    </rPh>
    <rPh sb="228" eb="230">
      <t>ダンタイ</t>
    </rPh>
    <rPh sb="231" eb="233">
      <t>ヒカク</t>
    </rPh>
    <rPh sb="235" eb="236">
      <t>タカ</t>
    </rPh>
    <rPh sb="237" eb="238">
      <t>アタイ</t>
    </rPh>
    <rPh sb="245" eb="247">
      <t>オスイ</t>
    </rPh>
    <rPh sb="247" eb="249">
      <t>ショリ</t>
    </rPh>
    <rPh sb="249" eb="250">
      <t>ヒ</t>
    </rPh>
    <rPh sb="251" eb="254">
      <t>ダイブブン</t>
    </rPh>
    <rPh sb="255" eb="256">
      <t>シ</t>
    </rPh>
    <rPh sb="258" eb="260">
      <t>イジ</t>
    </rPh>
    <rPh sb="260" eb="263">
      <t>カンリヒ</t>
    </rPh>
    <rPh sb="264" eb="266">
      <t>サクゲン</t>
    </rPh>
    <rPh sb="271" eb="272">
      <t>ト</t>
    </rPh>
    <rPh sb="273" eb="274">
      <t>ク</t>
    </rPh>
    <rPh sb="276" eb="278">
      <t>ヒツヨウ</t>
    </rPh>
    <phoneticPr fontId="4"/>
  </si>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</sst>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0.78</c:v>
                </c:pt>
              </c:numCache>
            </c:numRef>
          </c:val>
        </c:ser>
        <c:dLbls>
          <c:showLegendKey val="0"/>
          <c:showVal val="0"/>
          <c:showCatName val="0"/>
          <c:showSerName val="0"/>
          <c:showPercent val="0"/>
          <c:showBubbleSize val="0"/>
        </c:dLbls>
        <c:gapWidth val="150"/>
        <c:axId val="187334656"/>
        <c:axId val="1873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0.03</c:v>
                </c:pt>
                <c:pt idx="3">
                  <c:v>0.11</c:v>
                </c:pt>
                <c:pt idx="4">
                  <c:v>0.05</c:v>
                </c:pt>
              </c:numCache>
            </c:numRef>
          </c:val>
          <c:smooth val="0"/>
        </c:ser>
        <c:dLbls>
          <c:showLegendKey val="0"/>
          <c:showVal val="0"/>
          <c:showCatName val="0"/>
          <c:showSerName val="0"/>
          <c:showPercent val="0"/>
          <c:showBubbleSize val="0"/>
        </c:dLbls>
        <c:marker val="1"/>
        <c:smooth val="0"/>
        <c:axId val="187334656"/>
        <c:axId val="187336576"/>
      </c:lineChart>
      <c:dateAx>
        <c:axId val="187334656"/>
        <c:scaling>
          <c:orientation val="minMax"/>
        </c:scaling>
        <c:delete val="1"/>
        <c:axPos val="b"/>
        <c:numFmt formatCode="ge" sourceLinked="1"/>
        <c:majorTickMark val="none"/>
        <c:minorTickMark val="none"/>
        <c:tickLblPos val="none"/>
        <c:crossAx val="187336576"/>
        <c:crosses val="autoZero"/>
        <c:auto val="1"/>
        <c:lblOffset val="100"/>
        <c:baseTimeUnit val="years"/>
      </c:dateAx>
      <c:valAx>
        <c:axId val="1873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3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56.72</c:v>
                </c:pt>
                <c:pt idx="1">
                  <c:v>47.6</c:v>
                </c:pt>
                <c:pt idx="2">
                  <c:v>51.82</c:v>
                </c:pt>
                <c:pt idx="3">
                  <c:v>47.6</c:v>
                </c:pt>
                <c:pt idx="4">
                  <c:v>53.65</c:v>
                </c:pt>
              </c:numCache>
            </c:numRef>
          </c:val>
        </c:ser>
        <c:dLbls>
          <c:showLegendKey val="0"/>
          <c:showVal val="0"/>
          <c:showCatName val="0"/>
          <c:showSerName val="0"/>
          <c:showPercent val="0"/>
          <c:showBubbleSize val="0"/>
        </c:dLbls>
        <c:gapWidth val="150"/>
        <c:axId val="192463232"/>
        <c:axId val="19246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58.47</c:v>
                </c:pt>
                <c:pt idx="3">
                  <c:v>57.3</c:v>
                </c:pt>
                <c:pt idx="4">
                  <c:v>56</c:v>
                </c:pt>
              </c:numCache>
            </c:numRef>
          </c:val>
          <c:smooth val="0"/>
        </c:ser>
        <c:dLbls>
          <c:showLegendKey val="0"/>
          <c:showVal val="0"/>
          <c:showCatName val="0"/>
          <c:showSerName val="0"/>
          <c:showPercent val="0"/>
          <c:showBubbleSize val="0"/>
        </c:dLbls>
        <c:marker val="1"/>
        <c:smooth val="0"/>
        <c:axId val="192463232"/>
        <c:axId val="192465152"/>
      </c:lineChart>
      <c:dateAx>
        <c:axId val="192463232"/>
        <c:scaling>
          <c:orientation val="minMax"/>
        </c:scaling>
        <c:delete val="1"/>
        <c:axPos val="b"/>
        <c:numFmt formatCode="ge" sourceLinked="1"/>
        <c:majorTickMark val="none"/>
        <c:minorTickMark val="none"/>
        <c:tickLblPos val="none"/>
        <c:crossAx val="192465152"/>
        <c:crosses val="autoZero"/>
        <c:auto val="1"/>
        <c:lblOffset val="100"/>
        <c:baseTimeUnit val="years"/>
      </c:dateAx>
      <c:valAx>
        <c:axId val="19246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6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79.66</c:v>
                </c:pt>
                <c:pt idx="1">
                  <c:v>90.16</c:v>
                </c:pt>
                <c:pt idx="2">
                  <c:v>94.96</c:v>
                </c:pt>
                <c:pt idx="3">
                  <c:v>94.97</c:v>
                </c:pt>
                <c:pt idx="4">
                  <c:v>95.25</c:v>
                </c:pt>
              </c:numCache>
            </c:numRef>
          </c:val>
        </c:ser>
        <c:dLbls>
          <c:showLegendKey val="0"/>
          <c:showVal val="0"/>
          <c:showCatName val="0"/>
          <c:showSerName val="0"/>
          <c:showPercent val="0"/>
          <c:showBubbleSize val="0"/>
        </c:dLbls>
        <c:gapWidth val="150"/>
        <c:axId val="190009344"/>
        <c:axId val="19001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88.58</c:v>
                </c:pt>
                <c:pt idx="3">
                  <c:v>89.43</c:v>
                </c:pt>
                <c:pt idx="4">
                  <c:v>89.51</c:v>
                </c:pt>
              </c:numCache>
            </c:numRef>
          </c:val>
          <c:smooth val="0"/>
        </c:ser>
        <c:dLbls>
          <c:showLegendKey val="0"/>
          <c:showVal val="0"/>
          <c:showCatName val="0"/>
          <c:showSerName val="0"/>
          <c:showPercent val="0"/>
          <c:showBubbleSize val="0"/>
        </c:dLbls>
        <c:marker val="1"/>
        <c:smooth val="0"/>
        <c:axId val="190009344"/>
        <c:axId val="190011264"/>
      </c:lineChart>
      <c:dateAx>
        <c:axId val="190009344"/>
        <c:scaling>
          <c:orientation val="minMax"/>
        </c:scaling>
        <c:delete val="1"/>
        <c:axPos val="b"/>
        <c:numFmt formatCode="ge" sourceLinked="1"/>
        <c:majorTickMark val="none"/>
        <c:minorTickMark val="none"/>
        <c:tickLblPos val="none"/>
        <c:crossAx val="190011264"/>
        <c:crosses val="autoZero"/>
        <c:auto val="1"/>
        <c:lblOffset val="100"/>
        <c:baseTimeUnit val="years"/>
      </c:dateAx>
      <c:valAx>
        <c:axId val="19001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00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101.51</c:v>
                </c:pt>
                <c:pt idx="1">
                  <c:v>105.21</c:v>
                </c:pt>
                <c:pt idx="2">
                  <c:v>105.11</c:v>
                </c:pt>
                <c:pt idx="3">
                  <c:v>107.09</c:v>
                </c:pt>
                <c:pt idx="4">
                  <c:v>104.21</c:v>
                </c:pt>
              </c:numCache>
            </c:numRef>
          </c:val>
        </c:ser>
        <c:dLbls>
          <c:showLegendKey val="0"/>
          <c:showVal val="0"/>
          <c:showCatName val="0"/>
          <c:showSerName val="0"/>
          <c:showPercent val="0"/>
          <c:showBubbleSize val="0"/>
        </c:dLbls>
        <c:gapWidth val="150"/>
        <c:axId val="189664640"/>
        <c:axId val="18967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92.74</c:v>
                </c:pt>
                <c:pt idx="1">
                  <c:v>93.62</c:v>
                </c:pt>
                <c:pt idx="2">
                  <c:v>104.51</c:v>
                </c:pt>
                <c:pt idx="3">
                  <c:v>99.93</c:v>
                </c:pt>
                <c:pt idx="4">
                  <c:v>97.34</c:v>
                </c:pt>
              </c:numCache>
            </c:numRef>
          </c:val>
          <c:smooth val="0"/>
        </c:ser>
        <c:dLbls>
          <c:showLegendKey val="0"/>
          <c:showVal val="0"/>
          <c:showCatName val="0"/>
          <c:showSerName val="0"/>
          <c:showPercent val="0"/>
          <c:showBubbleSize val="0"/>
        </c:dLbls>
        <c:marker val="1"/>
        <c:smooth val="0"/>
        <c:axId val="189664640"/>
        <c:axId val="189675008"/>
      </c:lineChart>
      <c:dateAx>
        <c:axId val="189664640"/>
        <c:scaling>
          <c:orientation val="minMax"/>
        </c:scaling>
        <c:delete val="1"/>
        <c:axPos val="b"/>
        <c:numFmt formatCode="ge" sourceLinked="1"/>
        <c:majorTickMark val="none"/>
        <c:minorTickMark val="none"/>
        <c:tickLblPos val="none"/>
        <c:crossAx val="189675008"/>
        <c:crosses val="autoZero"/>
        <c:auto val="1"/>
        <c:lblOffset val="100"/>
        <c:baseTimeUnit val="years"/>
      </c:dateAx>
      <c:valAx>
        <c:axId val="18967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6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4.05</c:v>
                </c:pt>
                <c:pt idx="1">
                  <c:v>5.41</c:v>
                </c:pt>
                <c:pt idx="2">
                  <c:v>19.61</c:v>
                </c:pt>
                <c:pt idx="3">
                  <c:v>22.83</c:v>
                </c:pt>
                <c:pt idx="4">
                  <c:v>25.76</c:v>
                </c:pt>
              </c:numCache>
            </c:numRef>
          </c:val>
        </c:ser>
        <c:dLbls>
          <c:showLegendKey val="0"/>
          <c:showVal val="0"/>
          <c:showCatName val="0"/>
          <c:showSerName val="0"/>
          <c:showPercent val="0"/>
          <c:showBubbleSize val="0"/>
        </c:dLbls>
        <c:gapWidth val="150"/>
        <c:axId val="189709312"/>
        <c:axId val="18971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c:v>
                </c:pt>
                <c:pt idx="1">
                  <c:v>10.11</c:v>
                </c:pt>
                <c:pt idx="2">
                  <c:v>19.670000000000002</c:v>
                </c:pt>
                <c:pt idx="3">
                  <c:v>20.350000000000001</c:v>
                </c:pt>
                <c:pt idx="4">
                  <c:v>21.33</c:v>
                </c:pt>
              </c:numCache>
            </c:numRef>
          </c:val>
          <c:smooth val="0"/>
        </c:ser>
        <c:dLbls>
          <c:showLegendKey val="0"/>
          <c:showVal val="0"/>
          <c:showCatName val="0"/>
          <c:showSerName val="0"/>
          <c:showPercent val="0"/>
          <c:showBubbleSize val="0"/>
        </c:dLbls>
        <c:marker val="1"/>
        <c:smooth val="0"/>
        <c:axId val="189709312"/>
        <c:axId val="189715584"/>
      </c:lineChart>
      <c:dateAx>
        <c:axId val="189709312"/>
        <c:scaling>
          <c:orientation val="minMax"/>
        </c:scaling>
        <c:delete val="1"/>
        <c:axPos val="b"/>
        <c:numFmt formatCode="ge" sourceLinked="1"/>
        <c:majorTickMark val="none"/>
        <c:minorTickMark val="none"/>
        <c:tickLblPos val="none"/>
        <c:crossAx val="189715584"/>
        <c:crosses val="autoZero"/>
        <c:auto val="1"/>
        <c:lblOffset val="100"/>
        <c:baseTimeUnit val="years"/>
      </c:dateAx>
      <c:valAx>
        <c:axId val="1897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0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729408"/>
        <c:axId val="18974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0.09</c:v>
                </c:pt>
                <c:pt idx="1">
                  <c:v>0.08</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89729408"/>
        <c:axId val="189747968"/>
      </c:lineChart>
      <c:dateAx>
        <c:axId val="189729408"/>
        <c:scaling>
          <c:orientation val="minMax"/>
        </c:scaling>
        <c:delete val="1"/>
        <c:axPos val="b"/>
        <c:numFmt formatCode="ge" sourceLinked="1"/>
        <c:majorTickMark val="none"/>
        <c:minorTickMark val="none"/>
        <c:tickLblPos val="none"/>
        <c:crossAx val="189747968"/>
        <c:crosses val="autoZero"/>
        <c:auto val="1"/>
        <c:lblOffset val="100"/>
        <c:baseTimeUnit val="years"/>
      </c:dateAx>
      <c:valAx>
        <c:axId val="18974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2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766656"/>
        <c:axId val="18978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243.13</c:v>
                </c:pt>
                <c:pt idx="1">
                  <c:v>280.08</c:v>
                </c:pt>
                <c:pt idx="2">
                  <c:v>113.63</c:v>
                </c:pt>
                <c:pt idx="3">
                  <c:v>147.11000000000001</c:v>
                </c:pt>
                <c:pt idx="4">
                  <c:v>148.37</c:v>
                </c:pt>
              </c:numCache>
            </c:numRef>
          </c:val>
          <c:smooth val="0"/>
        </c:ser>
        <c:dLbls>
          <c:showLegendKey val="0"/>
          <c:showVal val="0"/>
          <c:showCatName val="0"/>
          <c:showSerName val="0"/>
          <c:showPercent val="0"/>
          <c:showBubbleSize val="0"/>
        </c:dLbls>
        <c:marker val="1"/>
        <c:smooth val="0"/>
        <c:axId val="189766656"/>
        <c:axId val="189785216"/>
      </c:lineChart>
      <c:dateAx>
        <c:axId val="189766656"/>
        <c:scaling>
          <c:orientation val="minMax"/>
        </c:scaling>
        <c:delete val="1"/>
        <c:axPos val="b"/>
        <c:numFmt formatCode="ge" sourceLinked="1"/>
        <c:majorTickMark val="none"/>
        <c:minorTickMark val="none"/>
        <c:tickLblPos val="none"/>
        <c:crossAx val="189785216"/>
        <c:crosses val="autoZero"/>
        <c:auto val="1"/>
        <c:lblOffset val="100"/>
        <c:baseTimeUnit val="years"/>
      </c:dateAx>
      <c:valAx>
        <c:axId val="18978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6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189.87</c:v>
                </c:pt>
                <c:pt idx="1">
                  <c:v>1313.23</c:v>
                </c:pt>
                <c:pt idx="2">
                  <c:v>130.6</c:v>
                </c:pt>
                <c:pt idx="3">
                  <c:v>154.1</c:v>
                </c:pt>
                <c:pt idx="4">
                  <c:v>169.52</c:v>
                </c:pt>
              </c:numCache>
            </c:numRef>
          </c:val>
        </c:ser>
        <c:dLbls>
          <c:showLegendKey val="0"/>
          <c:showVal val="0"/>
          <c:showCatName val="0"/>
          <c:showSerName val="0"/>
          <c:showPercent val="0"/>
          <c:showBubbleSize val="0"/>
        </c:dLbls>
        <c:gapWidth val="150"/>
        <c:axId val="189815424"/>
        <c:axId val="18982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162.52000000000001</c:v>
                </c:pt>
                <c:pt idx="1">
                  <c:v>124.2</c:v>
                </c:pt>
                <c:pt idx="2">
                  <c:v>34.43</c:v>
                </c:pt>
                <c:pt idx="3">
                  <c:v>47.67</c:v>
                </c:pt>
                <c:pt idx="4">
                  <c:v>40.78</c:v>
                </c:pt>
              </c:numCache>
            </c:numRef>
          </c:val>
          <c:smooth val="0"/>
        </c:ser>
        <c:dLbls>
          <c:showLegendKey val="0"/>
          <c:showVal val="0"/>
          <c:showCatName val="0"/>
          <c:showSerName val="0"/>
          <c:showPercent val="0"/>
          <c:showBubbleSize val="0"/>
        </c:dLbls>
        <c:marker val="1"/>
        <c:smooth val="0"/>
        <c:axId val="189815424"/>
        <c:axId val="189821696"/>
      </c:lineChart>
      <c:dateAx>
        <c:axId val="189815424"/>
        <c:scaling>
          <c:orientation val="minMax"/>
        </c:scaling>
        <c:delete val="1"/>
        <c:axPos val="b"/>
        <c:numFmt formatCode="ge" sourceLinked="1"/>
        <c:majorTickMark val="none"/>
        <c:minorTickMark val="none"/>
        <c:tickLblPos val="none"/>
        <c:crossAx val="189821696"/>
        <c:crosses val="autoZero"/>
        <c:auto val="1"/>
        <c:lblOffset val="100"/>
        <c:baseTimeUnit val="years"/>
      </c:dateAx>
      <c:valAx>
        <c:axId val="18982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1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1422.76</c:v>
                </c:pt>
                <c:pt idx="1">
                  <c:v>1347.08</c:v>
                </c:pt>
                <c:pt idx="2">
                  <c:v>1083.0999999999999</c:v>
                </c:pt>
                <c:pt idx="3">
                  <c:v>1148.47</c:v>
                </c:pt>
                <c:pt idx="4">
                  <c:v>1100.32</c:v>
                </c:pt>
              </c:numCache>
            </c:numRef>
          </c:val>
        </c:ser>
        <c:dLbls>
          <c:showLegendKey val="0"/>
          <c:showVal val="0"/>
          <c:showCatName val="0"/>
          <c:showSerName val="0"/>
          <c:showPercent val="0"/>
          <c:showBubbleSize val="0"/>
        </c:dLbls>
        <c:gapWidth val="150"/>
        <c:axId val="189856000"/>
        <c:axId val="1899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632.94000000000005</c:v>
                </c:pt>
                <c:pt idx="3">
                  <c:v>721.43</c:v>
                </c:pt>
                <c:pt idx="4">
                  <c:v>685.34</c:v>
                </c:pt>
              </c:numCache>
            </c:numRef>
          </c:val>
          <c:smooth val="0"/>
        </c:ser>
        <c:dLbls>
          <c:showLegendKey val="0"/>
          <c:showVal val="0"/>
          <c:showCatName val="0"/>
          <c:showSerName val="0"/>
          <c:showPercent val="0"/>
          <c:showBubbleSize val="0"/>
        </c:dLbls>
        <c:marker val="1"/>
        <c:smooth val="0"/>
        <c:axId val="189856000"/>
        <c:axId val="189927808"/>
      </c:lineChart>
      <c:dateAx>
        <c:axId val="189856000"/>
        <c:scaling>
          <c:orientation val="minMax"/>
        </c:scaling>
        <c:delete val="1"/>
        <c:axPos val="b"/>
        <c:numFmt formatCode="ge" sourceLinked="1"/>
        <c:majorTickMark val="none"/>
        <c:minorTickMark val="none"/>
        <c:tickLblPos val="none"/>
        <c:crossAx val="189927808"/>
        <c:crosses val="autoZero"/>
        <c:auto val="1"/>
        <c:lblOffset val="100"/>
        <c:baseTimeUnit val="years"/>
      </c:dateAx>
      <c:valAx>
        <c:axId val="1899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5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47.65</c:v>
                </c:pt>
                <c:pt idx="1">
                  <c:v>45.71</c:v>
                </c:pt>
                <c:pt idx="2">
                  <c:v>47.75</c:v>
                </c:pt>
                <c:pt idx="3">
                  <c:v>49.77</c:v>
                </c:pt>
                <c:pt idx="4">
                  <c:v>43</c:v>
                </c:pt>
              </c:numCache>
            </c:numRef>
          </c:val>
        </c:ser>
        <c:dLbls>
          <c:showLegendKey val="0"/>
          <c:showVal val="0"/>
          <c:showCatName val="0"/>
          <c:showSerName val="0"/>
          <c:showPercent val="0"/>
          <c:showBubbleSize val="0"/>
        </c:dLbls>
        <c:gapWidth val="150"/>
        <c:axId val="189953536"/>
        <c:axId val="18995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62.3</c:v>
                </c:pt>
                <c:pt idx="3">
                  <c:v>59.3</c:v>
                </c:pt>
                <c:pt idx="4">
                  <c:v>59.83</c:v>
                </c:pt>
              </c:numCache>
            </c:numRef>
          </c:val>
          <c:smooth val="0"/>
        </c:ser>
        <c:dLbls>
          <c:showLegendKey val="0"/>
          <c:showVal val="0"/>
          <c:showCatName val="0"/>
          <c:showSerName val="0"/>
          <c:showPercent val="0"/>
          <c:showBubbleSize val="0"/>
        </c:dLbls>
        <c:marker val="1"/>
        <c:smooth val="0"/>
        <c:axId val="189953536"/>
        <c:axId val="189955456"/>
      </c:lineChart>
      <c:dateAx>
        <c:axId val="189953536"/>
        <c:scaling>
          <c:orientation val="minMax"/>
        </c:scaling>
        <c:delete val="1"/>
        <c:axPos val="b"/>
        <c:numFmt formatCode="ge" sourceLinked="1"/>
        <c:majorTickMark val="none"/>
        <c:minorTickMark val="none"/>
        <c:tickLblPos val="none"/>
        <c:crossAx val="189955456"/>
        <c:crosses val="autoZero"/>
        <c:auto val="1"/>
        <c:lblOffset val="100"/>
        <c:baseTimeUnit val="years"/>
      </c:dateAx>
      <c:valAx>
        <c:axId val="18995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5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341.65</c:v>
                </c:pt>
                <c:pt idx="1">
                  <c:v>354.65</c:v>
                </c:pt>
                <c:pt idx="2">
                  <c:v>346.58</c:v>
                </c:pt>
                <c:pt idx="3">
                  <c:v>331.15</c:v>
                </c:pt>
                <c:pt idx="4">
                  <c:v>383.35</c:v>
                </c:pt>
              </c:numCache>
            </c:numRef>
          </c:val>
        </c:ser>
        <c:dLbls>
          <c:showLegendKey val="0"/>
          <c:showVal val="0"/>
          <c:showCatName val="0"/>
          <c:showSerName val="0"/>
          <c:showPercent val="0"/>
          <c:showBubbleSize val="0"/>
        </c:dLbls>
        <c:gapWidth val="150"/>
        <c:axId val="192422656"/>
        <c:axId val="19242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235.07</c:v>
                </c:pt>
                <c:pt idx="3">
                  <c:v>248.14</c:v>
                </c:pt>
                <c:pt idx="4">
                  <c:v>246.66</c:v>
                </c:pt>
              </c:numCache>
            </c:numRef>
          </c:val>
          <c:smooth val="0"/>
        </c:ser>
        <c:dLbls>
          <c:showLegendKey val="0"/>
          <c:showVal val="0"/>
          <c:showCatName val="0"/>
          <c:showSerName val="0"/>
          <c:showPercent val="0"/>
          <c:showBubbleSize val="0"/>
        </c:dLbls>
        <c:marker val="1"/>
        <c:smooth val="0"/>
        <c:axId val="192422656"/>
        <c:axId val="192424576"/>
      </c:lineChart>
      <c:dateAx>
        <c:axId val="192422656"/>
        <c:scaling>
          <c:orientation val="minMax"/>
        </c:scaling>
        <c:delete val="1"/>
        <c:axPos val="b"/>
        <c:numFmt formatCode="ge" sourceLinked="1"/>
        <c:majorTickMark val="none"/>
        <c:minorTickMark val="none"/>
        <c:tickLblPos val="none"/>
        <c:crossAx val="192424576"/>
        <c:crosses val="autoZero"/>
        <c:auto val="1"/>
        <c:lblOffset val="100"/>
        <c:baseTimeUnit val="years"/>
      </c:dateAx>
      <c:valAx>
        <c:axId val="19242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2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【206.58】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
        <v>122</v>
      </c>
      <c r="AE8" s="50"/>
      <c r="AF8" s="50"/>
      <c r="AG8" s="50"/>
      <c r="AH8" s="50"/>
      <c r="AI8" s="50"/>
      <c r="AJ8" s="50"/>
      <c r="AK8" s="4"/>
      <c r="AL8" s="51">
        <f>データ!S6</f>
        <v>314869</v>
      </c>
      <c r="AM8" s="51"/>
      <c r="AN8" s="51"/>
      <c r="AO8" s="51"/>
      <c r="AP8" s="51"/>
      <c r="AQ8" s="51"/>
      <c r="AR8" s="51"/>
      <c r="AS8" s="51"/>
      <c r="AT8" s="46">
        <f>データ!T6</f>
        <v>906.07</v>
      </c>
      <c r="AU8" s="46"/>
      <c r="AV8" s="46"/>
      <c r="AW8" s="46"/>
      <c r="AX8" s="46"/>
      <c r="AY8" s="46"/>
      <c r="AZ8" s="46"/>
      <c r="BA8" s="46"/>
      <c r="BB8" s="46">
        <f>データ!U6</f>
        <v>347.51</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67.790000000000006</v>
      </c>
      <c r="J10" s="46"/>
      <c r="K10" s="46"/>
      <c r="L10" s="46"/>
      <c r="M10" s="46"/>
      <c r="N10" s="46"/>
      <c r="O10" s="46"/>
      <c r="P10" s="46">
        <f>データ!P6</f>
        <v>3.04</v>
      </c>
      <c r="Q10" s="46"/>
      <c r="R10" s="46"/>
      <c r="S10" s="46"/>
      <c r="T10" s="46"/>
      <c r="U10" s="46"/>
      <c r="V10" s="46"/>
      <c r="W10" s="46">
        <f>データ!Q6</f>
        <v>79.41</v>
      </c>
      <c r="X10" s="46"/>
      <c r="Y10" s="46"/>
      <c r="Z10" s="46"/>
      <c r="AA10" s="46"/>
      <c r="AB10" s="46"/>
      <c r="AC10" s="46"/>
      <c r="AD10" s="51">
        <f>データ!R6</f>
        <v>3056</v>
      </c>
      <c r="AE10" s="51"/>
      <c r="AF10" s="51"/>
      <c r="AG10" s="51"/>
      <c r="AH10" s="51"/>
      <c r="AI10" s="51"/>
      <c r="AJ10" s="51"/>
      <c r="AK10" s="2"/>
      <c r="AL10" s="51">
        <f>データ!V6</f>
        <v>9527</v>
      </c>
      <c r="AM10" s="51"/>
      <c r="AN10" s="51"/>
      <c r="AO10" s="51"/>
      <c r="AP10" s="51"/>
      <c r="AQ10" s="51"/>
      <c r="AR10" s="51"/>
      <c r="AS10" s="51"/>
      <c r="AT10" s="46">
        <f>データ!W6</f>
        <v>6.17</v>
      </c>
      <c r="AU10" s="46"/>
      <c r="AV10" s="46"/>
      <c r="AW10" s="46"/>
      <c r="AX10" s="46"/>
      <c r="AY10" s="46"/>
      <c r="AZ10" s="46"/>
      <c r="BA10" s="46"/>
      <c r="BB10" s="46">
        <f>データ!X6</f>
        <v>1544.08</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119</v>
      </c>
      <c r="BM66" s="71"/>
      <c r="BN66" s="71"/>
      <c r="BO66" s="71"/>
      <c r="BP66" s="71"/>
      <c r="BQ66" s="71"/>
      <c r="BR66" s="71"/>
      <c r="BS66" s="71"/>
      <c r="BT66" s="71"/>
      <c r="BU66" s="71"/>
      <c r="BV66" s="71"/>
      <c r="BW66" s="71"/>
      <c r="BX66" s="71"/>
      <c r="BY66" s="71"/>
      <c r="BZ66" s="72"/>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【99.11】</v>
      </c>
      <c r="F86" s="27" t="str">
        <f>データ!AT6</f>
        <v>【206.58】</v>
      </c>
      <c r="G86" s="27" t="str">
        <f>データ!BE6</f>
        <v>【34.54】</v>
      </c>
      <c r="H86" s="27" t="str">
        <f>データ!BP6</f>
        <v>【914.53】</v>
      </c>
      <c r="I86" s="27" t="str">
        <f>データ!CA6</f>
        <v>【55.73】</v>
      </c>
      <c r="J86" s="27" t="str">
        <f>データ!CL6</f>
        <v>【276.78】</v>
      </c>
      <c r="K86" s="27" t="str">
        <f>データ!CW6</f>
        <v>【59.15】</v>
      </c>
      <c r="L86" s="27" t="str">
        <f>データ!DH6</f>
        <v>【85.01】</v>
      </c>
      <c r="M86" s="27" t="str">
        <f>データ!DS6</f>
        <v>【22.37】</v>
      </c>
      <c r="N86" s="27" t="str">
        <f>データ!ED6</f>
        <v>【0.00】</v>
      </c>
      <c r="O86" s="27"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52019</v>
      </c>
      <c r="D6" s="34">
        <f t="shared" si="3"/>
        <v>46</v>
      </c>
      <c r="E6" s="34">
        <f t="shared" si="3"/>
        <v>17</v>
      </c>
      <c r="F6" s="34">
        <f t="shared" si="3"/>
        <v>5</v>
      </c>
      <c r="G6" s="34">
        <f t="shared" si="3"/>
        <v>0</v>
      </c>
      <c r="H6" s="34" t="str">
        <f t="shared" si="3"/>
        <v>秋田県　秋田市</v>
      </c>
      <c r="I6" s="34" t="str">
        <f t="shared" si="3"/>
        <v>法適用</v>
      </c>
      <c r="J6" s="34" t="str">
        <f t="shared" si="3"/>
        <v>下水道事業</v>
      </c>
      <c r="K6" s="34" t="str">
        <f t="shared" si="3"/>
        <v>農業集落排水</v>
      </c>
      <c r="L6" s="34" t="str">
        <f t="shared" si="3"/>
        <v>F1</v>
      </c>
      <c r="M6" s="34">
        <f t="shared" si="3"/>
        <v>0</v>
      </c>
      <c r="N6" s="35" t="str">
        <f t="shared" si="3"/>
        <v>-</v>
      </c>
      <c r="O6" s="35">
        <f t="shared" si="3"/>
        <v>67.790000000000006</v>
      </c>
      <c r="P6" s="35">
        <f t="shared" si="3"/>
        <v>3.04</v>
      </c>
      <c r="Q6" s="35">
        <f t="shared" si="3"/>
        <v>79.41</v>
      </c>
      <c r="R6" s="35">
        <f t="shared" si="3"/>
        <v>3056</v>
      </c>
      <c r="S6" s="35">
        <f t="shared" si="3"/>
        <v>314869</v>
      </c>
      <c r="T6" s="35">
        <f t="shared" si="3"/>
        <v>906.07</v>
      </c>
      <c r="U6" s="35">
        <f t="shared" si="3"/>
        <v>347.51</v>
      </c>
      <c r="V6" s="35">
        <f t="shared" si="3"/>
        <v>9527</v>
      </c>
      <c r="W6" s="35">
        <f t="shared" si="3"/>
        <v>6.17</v>
      </c>
      <c r="X6" s="35">
        <f t="shared" si="3"/>
        <v>1544.08</v>
      </c>
      <c r="Y6" s="36">
        <f>IF(Y7="",NA(),Y7)</f>
        <v>101.51</v>
      </c>
      <c r="Z6" s="36">
        <f t="shared" ref="Z6:AH6" si="4">IF(Z7="",NA(),Z7)</f>
        <v>105.21</v>
      </c>
      <c r="AA6" s="36">
        <f t="shared" si="4"/>
        <v>105.11</v>
      </c>
      <c r="AB6" s="36">
        <f t="shared" si="4"/>
        <v>107.09</v>
      </c>
      <c r="AC6" s="36">
        <f t="shared" si="4"/>
        <v>104.21</v>
      </c>
      <c r="AD6" s="36">
        <f t="shared" si="4"/>
        <v>92.74</v>
      </c>
      <c r="AE6" s="36">
        <f t="shared" si="4"/>
        <v>93.62</v>
      </c>
      <c r="AF6" s="36">
        <f t="shared" si="4"/>
        <v>104.51</v>
      </c>
      <c r="AG6" s="36">
        <f t="shared" si="4"/>
        <v>99.93</v>
      </c>
      <c r="AH6" s="36">
        <f t="shared" si="4"/>
        <v>97.34</v>
      </c>
      <c r="AI6" s="35" t="str">
        <f>IF(AI7="","",IF(AI7="-","【-】","【"&amp;SUBSTITUTE(TEXT(AI7,"#,##0.00"),"-","△")&amp;"】"))</f>
        <v>【99.11】</v>
      </c>
      <c r="AJ6" s="35">
        <f>IF(AJ7="",NA(),AJ7)</f>
        <v>0</v>
      </c>
      <c r="AK6" s="35">
        <f t="shared" ref="AK6:AS6" si="5">IF(AK7="",NA(),AK7)</f>
        <v>0</v>
      </c>
      <c r="AL6" s="35">
        <f t="shared" si="5"/>
        <v>0</v>
      </c>
      <c r="AM6" s="35">
        <f t="shared" si="5"/>
        <v>0</v>
      </c>
      <c r="AN6" s="35">
        <f t="shared" si="5"/>
        <v>0</v>
      </c>
      <c r="AO6" s="36">
        <f t="shared" si="5"/>
        <v>243.13</v>
      </c>
      <c r="AP6" s="36">
        <f t="shared" si="5"/>
        <v>280.08</v>
      </c>
      <c r="AQ6" s="36">
        <f t="shared" si="5"/>
        <v>113.63</v>
      </c>
      <c r="AR6" s="36">
        <f t="shared" si="5"/>
        <v>147.11000000000001</v>
      </c>
      <c r="AS6" s="36">
        <f t="shared" si="5"/>
        <v>148.37</v>
      </c>
      <c r="AT6" s="35" t="str">
        <f>IF(AT7="","",IF(AT7="-","【-】","【"&amp;SUBSTITUTE(TEXT(AT7,"#,##0.00"),"-","△")&amp;"】"))</f>
        <v>【206.58】</v>
      </c>
      <c r="AU6" s="36">
        <f>IF(AU7="",NA(),AU7)</f>
        <v>189.87</v>
      </c>
      <c r="AV6" s="36">
        <f t="shared" ref="AV6:BD6" si="6">IF(AV7="",NA(),AV7)</f>
        <v>1313.23</v>
      </c>
      <c r="AW6" s="36">
        <f t="shared" si="6"/>
        <v>130.6</v>
      </c>
      <c r="AX6" s="36">
        <f t="shared" si="6"/>
        <v>154.1</v>
      </c>
      <c r="AY6" s="36">
        <f t="shared" si="6"/>
        <v>169.52</v>
      </c>
      <c r="AZ6" s="36">
        <f t="shared" si="6"/>
        <v>162.52000000000001</v>
      </c>
      <c r="BA6" s="36">
        <f t="shared" si="6"/>
        <v>124.2</v>
      </c>
      <c r="BB6" s="36">
        <f t="shared" si="6"/>
        <v>34.43</v>
      </c>
      <c r="BC6" s="36">
        <f t="shared" si="6"/>
        <v>47.67</v>
      </c>
      <c r="BD6" s="36">
        <f t="shared" si="6"/>
        <v>40.78</v>
      </c>
      <c r="BE6" s="35" t="str">
        <f>IF(BE7="","",IF(BE7="-","【-】","【"&amp;SUBSTITUTE(TEXT(BE7,"#,##0.00"),"-","△")&amp;"】"))</f>
        <v>【34.54】</v>
      </c>
      <c r="BF6" s="36">
        <f>IF(BF7="",NA(),BF7)</f>
        <v>1422.76</v>
      </c>
      <c r="BG6" s="36">
        <f t="shared" ref="BG6:BO6" si="7">IF(BG7="",NA(),BG7)</f>
        <v>1347.08</v>
      </c>
      <c r="BH6" s="36">
        <f t="shared" si="7"/>
        <v>1083.0999999999999</v>
      </c>
      <c r="BI6" s="36">
        <f t="shared" si="7"/>
        <v>1148.47</v>
      </c>
      <c r="BJ6" s="36">
        <f t="shared" si="7"/>
        <v>1100.32</v>
      </c>
      <c r="BK6" s="36">
        <f t="shared" si="7"/>
        <v>1197.82</v>
      </c>
      <c r="BL6" s="36">
        <f t="shared" si="7"/>
        <v>1126.77</v>
      </c>
      <c r="BM6" s="36">
        <f t="shared" si="7"/>
        <v>632.94000000000005</v>
      </c>
      <c r="BN6" s="36">
        <f t="shared" si="7"/>
        <v>721.43</v>
      </c>
      <c r="BO6" s="36">
        <f t="shared" si="7"/>
        <v>685.34</v>
      </c>
      <c r="BP6" s="35" t="str">
        <f>IF(BP7="","",IF(BP7="-","【-】","【"&amp;SUBSTITUTE(TEXT(BP7,"#,##0.00"),"-","△")&amp;"】"))</f>
        <v>【914.53】</v>
      </c>
      <c r="BQ6" s="36">
        <f>IF(BQ7="",NA(),BQ7)</f>
        <v>47.65</v>
      </c>
      <c r="BR6" s="36">
        <f t="shared" ref="BR6:BZ6" si="8">IF(BR7="",NA(),BR7)</f>
        <v>45.71</v>
      </c>
      <c r="BS6" s="36">
        <f t="shared" si="8"/>
        <v>47.75</v>
      </c>
      <c r="BT6" s="36">
        <f t="shared" si="8"/>
        <v>49.77</v>
      </c>
      <c r="BU6" s="36">
        <f t="shared" si="8"/>
        <v>43</v>
      </c>
      <c r="BV6" s="36">
        <f t="shared" si="8"/>
        <v>51.03</v>
      </c>
      <c r="BW6" s="36">
        <f t="shared" si="8"/>
        <v>50.9</v>
      </c>
      <c r="BX6" s="36">
        <f t="shared" si="8"/>
        <v>62.3</v>
      </c>
      <c r="BY6" s="36">
        <f t="shared" si="8"/>
        <v>59.3</v>
      </c>
      <c r="BZ6" s="36">
        <f t="shared" si="8"/>
        <v>59.83</v>
      </c>
      <c r="CA6" s="35" t="str">
        <f>IF(CA7="","",IF(CA7="-","【-】","【"&amp;SUBSTITUTE(TEXT(CA7,"#,##0.00"),"-","△")&amp;"】"))</f>
        <v>【55.73】</v>
      </c>
      <c r="CB6" s="36">
        <f>IF(CB7="",NA(),CB7)</f>
        <v>341.65</v>
      </c>
      <c r="CC6" s="36">
        <f t="shared" ref="CC6:CK6" si="9">IF(CC7="",NA(),CC7)</f>
        <v>354.65</v>
      </c>
      <c r="CD6" s="36">
        <f t="shared" si="9"/>
        <v>346.58</v>
      </c>
      <c r="CE6" s="36">
        <f t="shared" si="9"/>
        <v>331.15</v>
      </c>
      <c r="CF6" s="36">
        <f t="shared" si="9"/>
        <v>383.35</v>
      </c>
      <c r="CG6" s="36">
        <f t="shared" si="9"/>
        <v>289.60000000000002</v>
      </c>
      <c r="CH6" s="36">
        <f t="shared" si="9"/>
        <v>293.27</v>
      </c>
      <c r="CI6" s="36">
        <f t="shared" si="9"/>
        <v>235.07</v>
      </c>
      <c r="CJ6" s="36">
        <f t="shared" si="9"/>
        <v>248.14</v>
      </c>
      <c r="CK6" s="36">
        <f t="shared" si="9"/>
        <v>246.66</v>
      </c>
      <c r="CL6" s="35" t="str">
        <f>IF(CL7="","",IF(CL7="-","【-】","【"&amp;SUBSTITUTE(TEXT(CL7,"#,##0.00"),"-","△")&amp;"】"))</f>
        <v>【276.78】</v>
      </c>
      <c r="CM6" s="36">
        <f>IF(CM7="",NA(),CM7)</f>
        <v>56.72</v>
      </c>
      <c r="CN6" s="36">
        <f t="shared" ref="CN6:CV6" si="10">IF(CN7="",NA(),CN7)</f>
        <v>47.6</v>
      </c>
      <c r="CO6" s="36">
        <f t="shared" si="10"/>
        <v>51.82</v>
      </c>
      <c r="CP6" s="36">
        <f t="shared" si="10"/>
        <v>47.6</v>
      </c>
      <c r="CQ6" s="36">
        <f t="shared" si="10"/>
        <v>53.65</v>
      </c>
      <c r="CR6" s="36">
        <f t="shared" si="10"/>
        <v>54.74</v>
      </c>
      <c r="CS6" s="36">
        <f t="shared" si="10"/>
        <v>53.78</v>
      </c>
      <c r="CT6" s="36">
        <f t="shared" si="10"/>
        <v>58.47</v>
      </c>
      <c r="CU6" s="36">
        <f t="shared" si="10"/>
        <v>57.3</v>
      </c>
      <c r="CV6" s="36">
        <f t="shared" si="10"/>
        <v>56</v>
      </c>
      <c r="CW6" s="35" t="str">
        <f>IF(CW7="","",IF(CW7="-","【-】","【"&amp;SUBSTITUTE(TEXT(CW7,"#,##0.00"),"-","△")&amp;"】"))</f>
        <v>【59.15】</v>
      </c>
      <c r="CX6" s="36">
        <f>IF(CX7="",NA(),CX7)</f>
        <v>79.66</v>
      </c>
      <c r="CY6" s="36">
        <f t="shared" ref="CY6:DG6" si="11">IF(CY7="",NA(),CY7)</f>
        <v>90.16</v>
      </c>
      <c r="CZ6" s="36">
        <f t="shared" si="11"/>
        <v>94.96</v>
      </c>
      <c r="DA6" s="36">
        <f t="shared" si="11"/>
        <v>94.97</v>
      </c>
      <c r="DB6" s="36">
        <f t="shared" si="11"/>
        <v>95.25</v>
      </c>
      <c r="DC6" s="36">
        <f t="shared" si="11"/>
        <v>83.88</v>
      </c>
      <c r="DD6" s="36">
        <f t="shared" si="11"/>
        <v>84.06</v>
      </c>
      <c r="DE6" s="36">
        <f t="shared" si="11"/>
        <v>88.58</v>
      </c>
      <c r="DF6" s="36">
        <f t="shared" si="11"/>
        <v>89.43</v>
      </c>
      <c r="DG6" s="36">
        <f t="shared" si="11"/>
        <v>89.51</v>
      </c>
      <c r="DH6" s="35" t="str">
        <f>IF(DH7="","",IF(DH7="-","【-】","【"&amp;SUBSTITUTE(TEXT(DH7,"#,##0.00"),"-","△")&amp;"】"))</f>
        <v>【85.01】</v>
      </c>
      <c r="DI6" s="36">
        <f>IF(DI7="",NA(),DI7)</f>
        <v>4.05</v>
      </c>
      <c r="DJ6" s="36">
        <f t="shared" ref="DJ6:DR6" si="12">IF(DJ7="",NA(),DJ7)</f>
        <v>5.41</v>
      </c>
      <c r="DK6" s="36">
        <f t="shared" si="12"/>
        <v>19.61</v>
      </c>
      <c r="DL6" s="36">
        <f t="shared" si="12"/>
        <v>22.83</v>
      </c>
      <c r="DM6" s="36">
        <f t="shared" si="12"/>
        <v>25.76</v>
      </c>
      <c r="DN6" s="36">
        <f t="shared" si="12"/>
        <v>9</v>
      </c>
      <c r="DO6" s="36">
        <f t="shared" si="12"/>
        <v>10.11</v>
      </c>
      <c r="DP6" s="36">
        <f t="shared" si="12"/>
        <v>19.670000000000002</v>
      </c>
      <c r="DQ6" s="36">
        <f t="shared" si="12"/>
        <v>20.350000000000001</v>
      </c>
      <c r="DR6" s="36">
        <f t="shared" si="12"/>
        <v>21.33</v>
      </c>
      <c r="DS6" s="35" t="str">
        <f>IF(DS7="","",IF(DS7="-","【-】","【"&amp;SUBSTITUTE(TEXT(DS7,"#,##0.00"),"-","△")&amp;"】"))</f>
        <v>【22.37】</v>
      </c>
      <c r="DT6" s="35">
        <f>IF(DT7="",NA(),DT7)</f>
        <v>0</v>
      </c>
      <c r="DU6" s="35">
        <f t="shared" ref="DU6:EC6" si="13">IF(DU7="",NA(),DU7)</f>
        <v>0</v>
      </c>
      <c r="DV6" s="35">
        <f t="shared" si="13"/>
        <v>0</v>
      </c>
      <c r="DW6" s="35">
        <f t="shared" si="13"/>
        <v>0</v>
      </c>
      <c r="DX6" s="35">
        <f t="shared" si="13"/>
        <v>0</v>
      </c>
      <c r="DY6" s="36">
        <f t="shared" si="13"/>
        <v>0.09</v>
      </c>
      <c r="DZ6" s="36">
        <f t="shared" si="13"/>
        <v>0.08</v>
      </c>
      <c r="EA6" s="35">
        <f t="shared" si="13"/>
        <v>0</v>
      </c>
      <c r="EB6" s="35">
        <f t="shared" si="13"/>
        <v>0</v>
      </c>
      <c r="EC6" s="35">
        <f t="shared" si="13"/>
        <v>0</v>
      </c>
      <c r="ED6" s="35" t="str">
        <f>IF(ED7="","",IF(ED7="-","【-】","【"&amp;SUBSTITUTE(TEXT(ED7,"#,##0.00"),"-","△")&amp;"】"))</f>
        <v>【0.00】</v>
      </c>
      <c r="EE6" s="35">
        <f>IF(EE7="",NA(),EE7)</f>
        <v>0</v>
      </c>
      <c r="EF6" s="35">
        <f t="shared" ref="EF6:EN6" si="14">IF(EF7="",NA(),EF7)</f>
        <v>0</v>
      </c>
      <c r="EG6" s="35">
        <f t="shared" si="14"/>
        <v>0</v>
      </c>
      <c r="EH6" s="35">
        <f t="shared" si="14"/>
        <v>0</v>
      </c>
      <c r="EI6" s="36">
        <f t="shared" si="14"/>
        <v>0.78</v>
      </c>
      <c r="EJ6" s="36">
        <f t="shared" si="14"/>
        <v>0.04</v>
      </c>
      <c r="EK6" s="36">
        <f t="shared" si="14"/>
        <v>0.03</v>
      </c>
      <c r="EL6" s="36">
        <f t="shared" si="14"/>
        <v>0.03</v>
      </c>
      <c r="EM6" s="36">
        <f t="shared" si="14"/>
        <v>0.11</v>
      </c>
      <c r="EN6" s="36">
        <f t="shared" si="14"/>
        <v>0.05</v>
      </c>
      <c r="EO6" s="35" t="str">
        <f>IF(EO7="","",IF(EO7="-","【-】","【"&amp;SUBSTITUTE(TEXT(EO7,"#,##0.00"),"-","△")&amp;"】"))</f>
        <v>【1.58】</v>
      </c>
    </row>
    <row r="7" spans="1:148" s="37" customFormat="1">
      <c r="A7" s="29"/>
      <c r="B7" s="38">
        <v>2016</v>
      </c>
      <c r="C7" s="38">
        <v>52019</v>
      </c>
      <c r="D7" s="38">
        <v>46</v>
      </c>
      <c r="E7" s="38">
        <v>17</v>
      </c>
      <c r="F7" s="38">
        <v>5</v>
      </c>
      <c r="G7" s="38">
        <v>0</v>
      </c>
      <c r="H7" s="38" t="s">
        <v>108</v>
      </c>
      <c r="I7" s="38" t="s">
        <v>109</v>
      </c>
      <c r="J7" s="38" t="s">
        <v>110</v>
      </c>
      <c r="K7" s="38" t="s">
        <v>111</v>
      </c>
      <c r="L7" s="38" t="s">
        <v>112</v>
      </c>
      <c r="M7" s="38"/>
      <c r="N7" s="39" t="s">
        <v>113</v>
      </c>
      <c r="O7" s="39">
        <v>67.790000000000006</v>
      </c>
      <c r="P7" s="39">
        <v>3.04</v>
      </c>
      <c r="Q7" s="39">
        <v>79.41</v>
      </c>
      <c r="R7" s="39">
        <v>3056</v>
      </c>
      <c r="S7" s="39">
        <v>314869</v>
      </c>
      <c r="T7" s="39">
        <v>906.07</v>
      </c>
      <c r="U7" s="39">
        <v>347.51</v>
      </c>
      <c r="V7" s="39">
        <v>9527</v>
      </c>
      <c r="W7" s="39">
        <v>6.17</v>
      </c>
      <c r="X7" s="39">
        <v>1544.08</v>
      </c>
      <c r="Y7" s="39">
        <v>101.51</v>
      </c>
      <c r="Z7" s="39">
        <v>105.21</v>
      </c>
      <c r="AA7" s="39">
        <v>105.11</v>
      </c>
      <c r="AB7" s="39">
        <v>107.09</v>
      </c>
      <c r="AC7" s="39">
        <v>104.21</v>
      </c>
      <c r="AD7" s="39">
        <v>92.74</v>
      </c>
      <c r="AE7" s="39">
        <v>93.62</v>
      </c>
      <c r="AF7" s="39">
        <v>104.51</v>
      </c>
      <c r="AG7" s="39">
        <v>99.93</v>
      </c>
      <c r="AH7" s="39">
        <v>97.34</v>
      </c>
      <c r="AI7" s="39">
        <v>99.11</v>
      </c>
      <c r="AJ7" s="39">
        <v>0</v>
      </c>
      <c r="AK7" s="39">
        <v>0</v>
      </c>
      <c r="AL7" s="39">
        <v>0</v>
      </c>
      <c r="AM7" s="39">
        <v>0</v>
      </c>
      <c r="AN7" s="39">
        <v>0</v>
      </c>
      <c r="AO7" s="39">
        <v>243.13</v>
      </c>
      <c r="AP7" s="39">
        <v>280.08</v>
      </c>
      <c r="AQ7" s="39">
        <v>113.63</v>
      </c>
      <c r="AR7" s="39">
        <v>147.11000000000001</v>
      </c>
      <c r="AS7" s="39">
        <v>148.37</v>
      </c>
      <c r="AT7" s="39">
        <v>206.58</v>
      </c>
      <c r="AU7" s="39">
        <v>189.87</v>
      </c>
      <c r="AV7" s="39">
        <v>1313.23</v>
      </c>
      <c r="AW7" s="39">
        <v>130.6</v>
      </c>
      <c r="AX7" s="39">
        <v>154.1</v>
      </c>
      <c r="AY7" s="39">
        <v>169.52</v>
      </c>
      <c r="AZ7" s="39">
        <v>162.52000000000001</v>
      </c>
      <c r="BA7" s="39">
        <v>124.2</v>
      </c>
      <c r="BB7" s="39">
        <v>34.43</v>
      </c>
      <c r="BC7" s="39">
        <v>47.67</v>
      </c>
      <c r="BD7" s="39">
        <v>40.78</v>
      </c>
      <c r="BE7" s="39">
        <v>34.54</v>
      </c>
      <c r="BF7" s="39">
        <v>1422.76</v>
      </c>
      <c r="BG7" s="39">
        <v>1347.08</v>
      </c>
      <c r="BH7" s="39">
        <v>1083.0999999999999</v>
      </c>
      <c r="BI7" s="39">
        <v>1148.47</v>
      </c>
      <c r="BJ7" s="39">
        <v>1100.32</v>
      </c>
      <c r="BK7" s="39">
        <v>1197.82</v>
      </c>
      <c r="BL7" s="39">
        <v>1126.77</v>
      </c>
      <c r="BM7" s="39">
        <v>632.94000000000005</v>
      </c>
      <c r="BN7" s="39">
        <v>721.43</v>
      </c>
      <c r="BO7" s="39">
        <v>685.34</v>
      </c>
      <c r="BP7" s="39">
        <v>914.53</v>
      </c>
      <c r="BQ7" s="39">
        <v>47.65</v>
      </c>
      <c r="BR7" s="39">
        <v>45.71</v>
      </c>
      <c r="BS7" s="39">
        <v>47.75</v>
      </c>
      <c r="BT7" s="39">
        <v>49.77</v>
      </c>
      <c r="BU7" s="39">
        <v>43</v>
      </c>
      <c r="BV7" s="39">
        <v>51.03</v>
      </c>
      <c r="BW7" s="39">
        <v>50.9</v>
      </c>
      <c r="BX7" s="39">
        <v>62.3</v>
      </c>
      <c r="BY7" s="39">
        <v>59.3</v>
      </c>
      <c r="BZ7" s="39">
        <v>59.83</v>
      </c>
      <c r="CA7" s="39">
        <v>55.73</v>
      </c>
      <c r="CB7" s="39">
        <v>341.65</v>
      </c>
      <c r="CC7" s="39">
        <v>354.65</v>
      </c>
      <c r="CD7" s="39">
        <v>346.58</v>
      </c>
      <c r="CE7" s="39">
        <v>331.15</v>
      </c>
      <c r="CF7" s="39">
        <v>383.35</v>
      </c>
      <c r="CG7" s="39">
        <v>289.60000000000002</v>
      </c>
      <c r="CH7" s="39">
        <v>293.27</v>
      </c>
      <c r="CI7" s="39">
        <v>235.07</v>
      </c>
      <c r="CJ7" s="39">
        <v>248.14</v>
      </c>
      <c r="CK7" s="39">
        <v>246.66</v>
      </c>
      <c r="CL7" s="39">
        <v>276.77999999999997</v>
      </c>
      <c r="CM7" s="39">
        <v>56.72</v>
      </c>
      <c r="CN7" s="39">
        <v>47.6</v>
      </c>
      <c r="CO7" s="39">
        <v>51.82</v>
      </c>
      <c r="CP7" s="39">
        <v>47.6</v>
      </c>
      <c r="CQ7" s="39">
        <v>53.65</v>
      </c>
      <c r="CR7" s="39">
        <v>54.74</v>
      </c>
      <c r="CS7" s="39">
        <v>53.78</v>
      </c>
      <c r="CT7" s="39">
        <v>58.47</v>
      </c>
      <c r="CU7" s="39">
        <v>57.3</v>
      </c>
      <c r="CV7" s="39">
        <v>56</v>
      </c>
      <c r="CW7" s="39">
        <v>59.15</v>
      </c>
      <c r="CX7" s="39">
        <v>79.66</v>
      </c>
      <c r="CY7" s="39">
        <v>90.16</v>
      </c>
      <c r="CZ7" s="39">
        <v>94.96</v>
      </c>
      <c r="DA7" s="39">
        <v>94.97</v>
      </c>
      <c r="DB7" s="39">
        <v>95.25</v>
      </c>
      <c r="DC7" s="39">
        <v>83.88</v>
      </c>
      <c r="DD7" s="39">
        <v>84.06</v>
      </c>
      <c r="DE7" s="39">
        <v>88.58</v>
      </c>
      <c r="DF7" s="39">
        <v>89.43</v>
      </c>
      <c r="DG7" s="39">
        <v>89.51</v>
      </c>
      <c r="DH7" s="39">
        <v>85.01</v>
      </c>
      <c r="DI7" s="39">
        <v>4.05</v>
      </c>
      <c r="DJ7" s="39">
        <v>5.41</v>
      </c>
      <c r="DK7" s="39">
        <v>19.61</v>
      </c>
      <c r="DL7" s="39">
        <v>22.83</v>
      </c>
      <c r="DM7" s="39">
        <v>25.76</v>
      </c>
      <c r="DN7" s="39">
        <v>9</v>
      </c>
      <c r="DO7" s="39">
        <v>10.11</v>
      </c>
      <c r="DP7" s="39">
        <v>19.670000000000002</v>
      </c>
      <c r="DQ7" s="39">
        <v>20.350000000000001</v>
      </c>
      <c r="DR7" s="39">
        <v>21.33</v>
      </c>
      <c r="DS7" s="39">
        <v>22.37</v>
      </c>
      <c r="DT7" s="39">
        <v>0</v>
      </c>
      <c r="DU7" s="39">
        <v>0</v>
      </c>
      <c r="DV7" s="39">
        <v>0</v>
      </c>
      <c r="DW7" s="39">
        <v>0</v>
      </c>
      <c r="DX7" s="39">
        <v>0</v>
      </c>
      <c r="DY7" s="39">
        <v>0.09</v>
      </c>
      <c r="DZ7" s="39">
        <v>0.08</v>
      </c>
      <c r="EA7" s="39">
        <v>0</v>
      </c>
      <c r="EB7" s="39">
        <v>0</v>
      </c>
      <c r="EC7" s="39">
        <v>0</v>
      </c>
      <c r="ED7" s="39">
        <v>0</v>
      </c>
      <c r="EE7" s="39">
        <v>0</v>
      </c>
      <c r="EF7" s="39">
        <v>0</v>
      </c>
      <c r="EG7" s="39">
        <v>0</v>
      </c>
      <c r="EH7" s="39">
        <v>0</v>
      </c>
      <c r="EI7" s="39">
        <v>0.78</v>
      </c>
      <c r="EJ7" s="39">
        <v>0.04</v>
      </c>
      <c r="EK7" s="39">
        <v>0.03</v>
      </c>
      <c r="EL7" s="39">
        <v>0.03</v>
      </c>
      <c r="EM7" s="39">
        <v>0.11</v>
      </c>
      <c r="EN7" s="39">
        <v>0.05</v>
      </c>
      <c r="EO7" s="39">
        <v>1.58</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2018-02-01T04:42:54Z</cp:lastPrinted>
  <dcterms:created xsi:type="dcterms:W3CDTF">2017-12-25T01:57:42Z</dcterms:created>
  <dcterms:modified xsi:type="dcterms:W3CDTF">2018-02-13T02:03:22Z</dcterms:modified>
  <cp:category/>
</cp:coreProperties>
</file>