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6datrOA/3AojvFJ/xp91vLd8ZAbWfKxK2e9hBBYw7fBS4qLYPL4ndILMNL+jauSU/166GO/Cuyd03/rriDkVCg==" workbookSaltValue="RdVVMBjI7BFvPFcnVBNmjg=="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<sst xmlns="http://schemas.openxmlformats.org/spreadsheetml/2006/main" count="240" uniqueCount="126">
  <si>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</si>
  <si>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</si>
  <si>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</si>
  <si>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</si>
  <si>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</si>
  <si>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</si>
  <si>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</si>
  <si>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</si>
  <si>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</si>
  <si>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</si>
  <si>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</si>
  <si>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</si>
  <si>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</si>
  <si>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</si>
  <si>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</si>
  <si>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</si>
  <si>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</si>
  <si>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</si>
  <si>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</si>
  <si>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</si>
  <si>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</si>
  <si>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</si>
  <si>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</si>
  <si>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</si>
  <si>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</si>
  <si>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</si>
  <si>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</si>
  <si>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</si>
  <si>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</si>
  <si>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</si>
  <si>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</si>
  <si>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</si>
  <si>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</si>
  <si>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</si>
  <si>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</si>
  <si>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</si>
  <si>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</si>
  <si>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</si>
  <si>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</si>
  <si>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</si>
  <si>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</si>
  <si>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</si>
  <si>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</si>
  <si>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</si>
  <si>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</si>
  <si>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</si>
  <si>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</si>
  <si>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</si>
  <si>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</si>
  <si>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</si>
  <si>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</si>
  <si>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</si>
  <si>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</si>
  <si>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</si>
  <si>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</si>
  <si>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</si>
  <si>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</si>
  <si>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</si>
  <si>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</si>
  <si>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</si>
  <si>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</si>
  <si>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</si>
  <si>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</si>
  <si>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</si>
  <si>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</si>
  <si>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</si>
  <si>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</si>
  <si>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</si>
  <si>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</si>
  <si>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</si>
  <si>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</si>
  <si>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</si>
  <si>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</si>
  <si>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</si>
  <si>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</si>
  <si>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</si>
  <si>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</si>
  <si>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</si>
  <si>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</si>
  <si>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</si>
  <si>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</si>
  <si>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</si>
  <si>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</si>
  <si>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</si>
  <si>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</si>
  <si>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</si>
  <si>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</si>
  <si>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</si>
  <si>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</si>
  <si>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</si>
  <si>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</si>
  <si>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</si>
  <si>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</si>
  <si>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</si>
  <si>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</si>
  <si>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</si>
  <si>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</si>
  <si>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</si>
  <si>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</si>
  <si>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</si>
  <si>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</si>
  <si>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</si>
  <si>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</si>
  <si>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</si>
  <si>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</si>
  <si>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</si>
  <si>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</si>
  <si>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</si>
  <si>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</si>
  <si>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</si>
  <si>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羽後町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</si>
  <si>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</si>
  <si>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</si>
  <si>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</si>
  <si>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</si>
  <si>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</si>
  <si>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</si>
  <si>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</si>
  <si>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</si>
  <si>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</si>
  <si>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</si>
  <si>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</si>
  <si>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</si>
  <si>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農業集落排水施設のある床舞地区・土館地区はともに農村部であるため、近年の少子高齢化の影響のため人口減とともに使用料収入の伸び悩みが課題とされております。
　また老人世帯も多いため供用から10年以上経過している現在も加入に踏み切れず、最近の加入率は鈍化傾向にあります。
　農業集落排水の維持管理費と企業債の返済などの費用と使用料</t>
    </r>
    <r>
      <rPr>
        <sz val="11"/>
        <rFont val="ＭＳ ゴシック"/>
        <family val="3"/>
        <charset val="128"/>
      </rPr>
      <t>を比較する「経費回収率」は50％と低いレベルとなっています。また、「企業債残高対事業規模比率」は、面整備が終了していることから年々低下しています。
　経済的に困難であることや高齢者世帯では今の生活環境に不便を感じていないなどの理由から水洗化率は、18％ほど類似団体平均値を下回っています。
　今後は維持管理上、最も緊急性が高く安定的施設運営に欠かせない修繕等についても、汎用性の高い部品の採用を検討するとともに、資材・薬品等についても仕入れ段階において事業担当者・維持管理業者が互いに創意工夫をし、経常経費全体の削減に努めます。</t>
    </r>
    <rPh sb="136" eb="138">
      <t>ノウギョウ</t>
    </rPh>
    <rPh sb="138" eb="140">
      <t>シュウラク</t>
    </rPh>
    <rPh sb="140" eb="142">
      <t>ハイスイ</t>
    </rPh>
    <rPh sb="143" eb="145">
      <t>イジ</t>
    </rPh>
    <rPh sb="145" eb="147">
      <t>カンリ</t>
    </rPh>
    <rPh sb="147" eb="148">
      <t>ヒ</t>
    </rPh>
    <rPh sb="149" eb="151">
      <t>キギョウ</t>
    </rPh>
    <rPh sb="151" eb="152">
      <t>サイ</t>
    </rPh>
    <rPh sb="153" eb="155">
      <t>ヘンサイ</t>
    </rPh>
    <rPh sb="158" eb="160">
      <t>ヒヨウ</t>
    </rPh>
    <rPh sb="161" eb="164">
      <t>シヨウリョウ</t>
    </rPh>
    <rPh sb="165" eb="167">
      <t>ヒカク</t>
    </rPh>
    <rPh sb="170" eb="172">
      <t>ケイヒ</t>
    </rPh>
    <rPh sb="172" eb="174">
      <t>カイシュウ</t>
    </rPh>
    <rPh sb="174" eb="175">
      <t>リツ</t>
    </rPh>
    <rPh sb="198" eb="200">
      <t>キギョウ</t>
    </rPh>
    <rPh sb="200" eb="201">
      <t>サイ</t>
    </rPh>
    <rPh sb="201" eb="203">
      <t>ザンダカ</t>
    </rPh>
    <rPh sb="203" eb="204">
      <t>タイ</t>
    </rPh>
    <rPh sb="204" eb="206">
      <t>ジギョウ</t>
    </rPh>
    <rPh sb="206" eb="208">
      <t>キボ</t>
    </rPh>
    <rPh sb="208" eb="210">
      <t>ヒリツ</t>
    </rPh>
    <rPh sb="213" eb="214">
      <t>メン</t>
    </rPh>
    <rPh sb="214" eb="216">
      <t>セイビ</t>
    </rPh>
    <rPh sb="217" eb="219">
      <t>シュウリョウ</t>
    </rPh>
    <rPh sb="227" eb="229">
      <t>ネンネン</t>
    </rPh>
    <rPh sb="229" eb="231">
      <t>テイカ</t>
    </rPh>
    <rPh sb="300" eb="301">
      <t>シタ</t>
    </rPh>
    <rPh sb="310" eb="312">
      <t>コンゴ</t>
    </rPh>
    <phoneticPr fontId="16"/>
  </si>
  <si>
    <t>　農業集落排水「床舞地区」の終末処理場「床舞浄化センター」は平成9年度の供用、「土館地区」の終末処理場「土館浄化センター」は平成13年度供用で、それぞれが供用開始後10数年以上経過し、経常的な機器点検費、修繕費が維持管理費全体を圧迫してきています。
　その対策として両地区の機能診断事業により、今後の計画的修繕計画を立案し施設の健全維持に努めます。また床舞地区は平成38年度以降に特定環境保全公共下水道西馬音内浄化センターへの接続を検討しており、老朽施設の運用廃止を検討しながら、新たに接続する施設の未利用機能の有効活用に努めます。</t>
    <rPh sb="133" eb="134">
      <t>リョウ</t>
    </rPh>
    <rPh sb="139" eb="141">
      <t>シンダン</t>
    </rPh>
    <phoneticPr fontId="16"/>
  </si>
  <si>
    <t>　施設運営に伴う経費の効率化を常に意識するのは当然のことながら、健全な経営の基礎となる収支バランスを改善させるため、主要な財源である現行の農業集落排水使用料が適正であるか検証し、必要に応じ早期に対策を講じます。
　特に使用料については、今後の消費税率アップ・農業集落排水と公共下水道との統合を契機に、現在それぞれの料金体系を見直す必要性があり、事業全般の経営改善・安定化を図るため、現行単価より１～２割程度の使用料金引き上げを検討いたします。
　また、施設修繕計画により機械設備修繕等への汎用部品の採用、資材・薬品等の仕入れに関して、事業担当者・維持管理業者が連携して創意工夫をし、経常経費全体の削減に努めていきます。</t>
    <rPh sb="226" eb="228">
      <t>シセツ</t>
    </rPh>
    <rPh sb="228" eb="230">
      <t>シュウゼン</t>
    </rPh>
    <rPh sb="230" eb="232">
      <t>ケイカク</t>
    </rPh>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</si>
</sst>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79D-4401-A9D0-DADBD936B745}"/>
            </c:ext>
          </c:extLst>
        </c:ser>
        <c:dLbls>
          <c:showLegendKey val="0"/>
          <c:showVal val="0"/>
          <c:showCatName val="0"/>
          <c:showSerName val="0"/>
          <c:showPercent val="0"/>
          <c:showBubbleSize val="0"/>
        </c:dLbls>
        <c:gapWidth val="150"/>
        <c:axId val="204108928"/>
        <c:axId val="204110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0.02</c:v>
                </c:pt>
                <c:pt idx="2">
                  <c:v>0.01</c:v>
                </c:pt>
                <c:pt idx="3">
                  <c:v>2.0499999999999998</c:v>
                </c:pt>
                <c:pt idx="4">
                  <c:v>0.01</c:v>
                </c:pt>
              </c:numCache>
            </c:numRef>
          </c:val>
          <c:smooth val="0"/>
          <c:extLst xmlns:c16r2="http://schemas.microsoft.com/office/drawing/2015/06/chart">
            <c:ext xmlns:c16="http://schemas.microsoft.com/office/drawing/2014/chart" uri="{C3380CC4-5D6E-409C-BE32-E72D297353CC}">
              <c16:uniqueId val="{00000001-579D-4401-A9D0-DADBD936B745}"/>
            </c:ext>
          </c:extLst>
        </c:ser>
        <c:dLbls>
          <c:showLegendKey val="0"/>
          <c:showVal val="0"/>
          <c:showCatName val="0"/>
          <c:showSerName val="0"/>
          <c:showPercent val="0"/>
          <c:showBubbleSize val="0"/>
        </c:dLbls>
        <c:marker val="1"/>
        <c:smooth val="0"/>
        <c:axId val="204108928"/>
        <c:axId val="204110848"/>
      </c:lineChart>
      <c:dateAx>
        <c:axId val="204108928"/>
        <c:scaling>
          <c:orientation val="minMax"/>
        </c:scaling>
        <c:delete val="1"/>
        <c:axPos val="b"/>
        <c:numFmt formatCode="ge" sourceLinked="1"/>
        <c:majorTickMark val="none"/>
        <c:minorTickMark val="none"/>
        <c:tickLblPos val="none"/>
        <c:crossAx val="204110848"/>
        <c:crosses val="autoZero"/>
        <c:auto val="1"/>
        <c:lblOffset val="100"/>
        <c:baseTimeUnit val="years"/>
      </c:dateAx>
      <c:valAx>
        <c:axId val="204110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108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50.31</c:v>
                </c:pt>
                <c:pt idx="1">
                  <c:v>51.85</c:v>
                </c:pt>
                <c:pt idx="2">
                  <c:v>50.21</c:v>
                </c:pt>
                <c:pt idx="3">
                  <c:v>51.34</c:v>
                </c:pt>
                <c:pt idx="4">
                  <c:v>52.47</c:v>
                </c:pt>
              </c:numCache>
            </c:numRef>
          </c:val>
          <c:extLst xmlns:c16r2="http://schemas.microsoft.com/office/drawing/2015/06/chart">
            <c:ext xmlns:c16="http://schemas.microsoft.com/office/drawing/2014/chart" uri="{C3380CC4-5D6E-409C-BE32-E72D297353CC}">
              <c16:uniqueId val="{00000000-BC6F-450A-8543-4E070BEACB77}"/>
            </c:ext>
          </c:extLst>
        </c:ser>
        <c:dLbls>
          <c:showLegendKey val="0"/>
          <c:showVal val="0"/>
          <c:showCatName val="0"/>
          <c:showSerName val="0"/>
          <c:showPercent val="0"/>
          <c:showBubbleSize val="0"/>
        </c:dLbls>
        <c:gapWidth val="150"/>
        <c:axId val="206713600"/>
        <c:axId val="206715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53.78</c:v>
                </c:pt>
                <c:pt idx="1">
                  <c:v>53.24</c:v>
                </c:pt>
                <c:pt idx="2">
                  <c:v>52.31</c:v>
                </c:pt>
                <c:pt idx="3">
                  <c:v>60.65</c:v>
                </c:pt>
                <c:pt idx="4">
                  <c:v>51.75</c:v>
                </c:pt>
              </c:numCache>
            </c:numRef>
          </c:val>
          <c:smooth val="0"/>
          <c:extLst xmlns:c16r2="http://schemas.microsoft.com/office/drawing/2015/06/chart">
            <c:ext xmlns:c16="http://schemas.microsoft.com/office/drawing/2014/chart" uri="{C3380CC4-5D6E-409C-BE32-E72D297353CC}">
              <c16:uniqueId val="{00000001-BC6F-450A-8543-4E070BEACB77}"/>
            </c:ext>
          </c:extLst>
        </c:ser>
        <c:dLbls>
          <c:showLegendKey val="0"/>
          <c:showVal val="0"/>
          <c:showCatName val="0"/>
          <c:showSerName val="0"/>
          <c:showPercent val="0"/>
          <c:showBubbleSize val="0"/>
        </c:dLbls>
        <c:marker val="1"/>
        <c:smooth val="0"/>
        <c:axId val="206713600"/>
        <c:axId val="206715520"/>
      </c:lineChart>
      <c:dateAx>
        <c:axId val="206713600"/>
        <c:scaling>
          <c:orientation val="minMax"/>
        </c:scaling>
        <c:delete val="1"/>
        <c:axPos val="b"/>
        <c:numFmt formatCode="ge" sourceLinked="1"/>
        <c:majorTickMark val="none"/>
        <c:minorTickMark val="none"/>
        <c:tickLblPos val="none"/>
        <c:crossAx val="206715520"/>
        <c:crosses val="autoZero"/>
        <c:auto val="1"/>
        <c:lblOffset val="100"/>
        <c:baseTimeUnit val="years"/>
      </c:dateAx>
      <c:valAx>
        <c:axId val="206715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713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62.16</c:v>
                </c:pt>
                <c:pt idx="1">
                  <c:v>62.15</c:v>
                </c:pt>
                <c:pt idx="2">
                  <c:v>62.93</c:v>
                </c:pt>
                <c:pt idx="3">
                  <c:v>65.37</c:v>
                </c:pt>
                <c:pt idx="4">
                  <c:v>66.67</c:v>
                </c:pt>
              </c:numCache>
            </c:numRef>
          </c:val>
          <c:extLst xmlns:c16r2="http://schemas.microsoft.com/office/drawing/2015/06/chart">
            <c:ext xmlns:c16="http://schemas.microsoft.com/office/drawing/2014/chart" uri="{C3380CC4-5D6E-409C-BE32-E72D297353CC}">
              <c16:uniqueId val="{00000000-A514-42BD-902F-79E88FBA68D6}"/>
            </c:ext>
          </c:extLst>
        </c:ser>
        <c:dLbls>
          <c:showLegendKey val="0"/>
          <c:showVal val="0"/>
          <c:showCatName val="0"/>
          <c:showSerName val="0"/>
          <c:showPercent val="0"/>
          <c:showBubbleSize val="0"/>
        </c:dLbls>
        <c:gapWidth val="150"/>
        <c:axId val="206759040"/>
        <c:axId val="206760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84.06</c:v>
                </c:pt>
                <c:pt idx="1">
                  <c:v>84.07</c:v>
                </c:pt>
                <c:pt idx="2">
                  <c:v>84.32</c:v>
                </c:pt>
                <c:pt idx="3">
                  <c:v>84.58</c:v>
                </c:pt>
                <c:pt idx="4">
                  <c:v>84.84</c:v>
                </c:pt>
              </c:numCache>
            </c:numRef>
          </c:val>
          <c:smooth val="0"/>
          <c:extLst xmlns:c16r2="http://schemas.microsoft.com/office/drawing/2015/06/chart">
            <c:ext xmlns:c16="http://schemas.microsoft.com/office/drawing/2014/chart" uri="{C3380CC4-5D6E-409C-BE32-E72D297353CC}">
              <c16:uniqueId val="{00000001-A514-42BD-902F-79E88FBA68D6}"/>
            </c:ext>
          </c:extLst>
        </c:ser>
        <c:dLbls>
          <c:showLegendKey val="0"/>
          <c:showVal val="0"/>
          <c:showCatName val="0"/>
          <c:showSerName val="0"/>
          <c:showPercent val="0"/>
          <c:showBubbleSize val="0"/>
        </c:dLbls>
        <c:marker val="1"/>
        <c:smooth val="0"/>
        <c:axId val="206759040"/>
        <c:axId val="206760960"/>
      </c:lineChart>
      <c:dateAx>
        <c:axId val="206759040"/>
        <c:scaling>
          <c:orientation val="minMax"/>
        </c:scaling>
        <c:delete val="1"/>
        <c:axPos val="b"/>
        <c:numFmt formatCode="ge" sourceLinked="1"/>
        <c:majorTickMark val="none"/>
        <c:minorTickMark val="none"/>
        <c:tickLblPos val="none"/>
        <c:crossAx val="206760960"/>
        <c:crosses val="autoZero"/>
        <c:auto val="1"/>
        <c:lblOffset val="100"/>
        <c:baseTimeUnit val="years"/>
      </c:dateAx>
      <c:valAx>
        <c:axId val="206760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759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78.290000000000006</c:v>
                </c:pt>
                <c:pt idx="1">
                  <c:v>79.58</c:v>
                </c:pt>
                <c:pt idx="2">
                  <c:v>76.75</c:v>
                </c:pt>
                <c:pt idx="3">
                  <c:v>75.540000000000006</c:v>
                </c:pt>
                <c:pt idx="4">
                  <c:v>97.82</c:v>
                </c:pt>
              </c:numCache>
            </c:numRef>
          </c:val>
          <c:extLst xmlns:c16r2="http://schemas.microsoft.com/office/drawing/2015/06/chart">
            <c:ext xmlns:c16="http://schemas.microsoft.com/office/drawing/2014/chart" uri="{C3380CC4-5D6E-409C-BE32-E72D297353CC}">
              <c16:uniqueId val="{00000000-60D7-474A-AC17-A1673CB6155F}"/>
            </c:ext>
          </c:extLst>
        </c:ser>
        <c:dLbls>
          <c:showLegendKey val="0"/>
          <c:showVal val="0"/>
          <c:showCatName val="0"/>
          <c:showSerName val="0"/>
          <c:showPercent val="0"/>
          <c:showBubbleSize val="0"/>
        </c:dLbls>
        <c:gapWidth val="150"/>
        <c:axId val="203707904"/>
        <c:axId val="203709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0D7-474A-AC17-A1673CB6155F}"/>
            </c:ext>
          </c:extLst>
        </c:ser>
        <c:dLbls>
          <c:showLegendKey val="0"/>
          <c:showVal val="0"/>
          <c:showCatName val="0"/>
          <c:showSerName val="0"/>
          <c:showPercent val="0"/>
          <c:showBubbleSize val="0"/>
        </c:dLbls>
        <c:marker val="1"/>
        <c:smooth val="0"/>
        <c:axId val="203707904"/>
        <c:axId val="203709824"/>
      </c:lineChart>
      <c:dateAx>
        <c:axId val="203707904"/>
        <c:scaling>
          <c:orientation val="minMax"/>
        </c:scaling>
        <c:delete val="1"/>
        <c:axPos val="b"/>
        <c:numFmt formatCode="ge" sourceLinked="1"/>
        <c:majorTickMark val="none"/>
        <c:minorTickMark val="none"/>
        <c:tickLblPos val="none"/>
        <c:crossAx val="203709824"/>
        <c:crosses val="autoZero"/>
        <c:auto val="1"/>
        <c:lblOffset val="100"/>
        <c:baseTimeUnit val="years"/>
      </c:dateAx>
      <c:valAx>
        <c:axId val="203709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3707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B3C-4C0C-8985-34564CC36949}"/>
            </c:ext>
          </c:extLst>
        </c:ser>
        <c:dLbls>
          <c:showLegendKey val="0"/>
          <c:showVal val="0"/>
          <c:showCatName val="0"/>
          <c:showSerName val="0"/>
          <c:showPercent val="0"/>
          <c:showBubbleSize val="0"/>
        </c:dLbls>
        <c:gapWidth val="150"/>
        <c:axId val="203884416"/>
        <c:axId val="203886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B3C-4C0C-8985-34564CC36949}"/>
            </c:ext>
          </c:extLst>
        </c:ser>
        <c:dLbls>
          <c:showLegendKey val="0"/>
          <c:showVal val="0"/>
          <c:showCatName val="0"/>
          <c:showSerName val="0"/>
          <c:showPercent val="0"/>
          <c:showBubbleSize val="0"/>
        </c:dLbls>
        <c:marker val="1"/>
        <c:smooth val="0"/>
        <c:axId val="203884416"/>
        <c:axId val="203886592"/>
      </c:lineChart>
      <c:dateAx>
        <c:axId val="203884416"/>
        <c:scaling>
          <c:orientation val="minMax"/>
        </c:scaling>
        <c:delete val="1"/>
        <c:axPos val="b"/>
        <c:numFmt formatCode="ge" sourceLinked="1"/>
        <c:majorTickMark val="none"/>
        <c:minorTickMark val="none"/>
        <c:tickLblPos val="none"/>
        <c:crossAx val="203886592"/>
        <c:crosses val="autoZero"/>
        <c:auto val="1"/>
        <c:lblOffset val="100"/>
        <c:baseTimeUnit val="years"/>
      </c:dateAx>
      <c:valAx>
        <c:axId val="203886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3884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49C-493B-9E38-4BEF671D465E}"/>
            </c:ext>
          </c:extLst>
        </c:ser>
        <c:dLbls>
          <c:showLegendKey val="0"/>
          <c:showVal val="0"/>
          <c:showCatName val="0"/>
          <c:showSerName val="0"/>
          <c:showPercent val="0"/>
          <c:showBubbleSize val="0"/>
        </c:dLbls>
        <c:gapWidth val="150"/>
        <c:axId val="203909376"/>
        <c:axId val="203923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49C-493B-9E38-4BEF671D465E}"/>
            </c:ext>
          </c:extLst>
        </c:ser>
        <c:dLbls>
          <c:showLegendKey val="0"/>
          <c:showVal val="0"/>
          <c:showCatName val="0"/>
          <c:showSerName val="0"/>
          <c:showPercent val="0"/>
          <c:showBubbleSize val="0"/>
        </c:dLbls>
        <c:marker val="1"/>
        <c:smooth val="0"/>
        <c:axId val="203909376"/>
        <c:axId val="203923840"/>
      </c:lineChart>
      <c:dateAx>
        <c:axId val="203909376"/>
        <c:scaling>
          <c:orientation val="minMax"/>
        </c:scaling>
        <c:delete val="1"/>
        <c:axPos val="b"/>
        <c:numFmt formatCode="ge" sourceLinked="1"/>
        <c:majorTickMark val="none"/>
        <c:minorTickMark val="none"/>
        <c:tickLblPos val="none"/>
        <c:crossAx val="203923840"/>
        <c:crosses val="autoZero"/>
        <c:auto val="1"/>
        <c:lblOffset val="100"/>
        <c:baseTimeUnit val="years"/>
      </c:dateAx>
      <c:valAx>
        <c:axId val="203923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3909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E08-4847-B639-238CAA5D0956}"/>
            </c:ext>
          </c:extLst>
        </c:ser>
        <c:dLbls>
          <c:showLegendKey val="0"/>
          <c:showVal val="0"/>
          <c:showCatName val="0"/>
          <c:showSerName val="0"/>
          <c:showPercent val="0"/>
          <c:showBubbleSize val="0"/>
        </c:dLbls>
        <c:gapWidth val="150"/>
        <c:axId val="205423360"/>
        <c:axId val="205425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E08-4847-B639-238CAA5D0956}"/>
            </c:ext>
          </c:extLst>
        </c:ser>
        <c:dLbls>
          <c:showLegendKey val="0"/>
          <c:showVal val="0"/>
          <c:showCatName val="0"/>
          <c:showSerName val="0"/>
          <c:showPercent val="0"/>
          <c:showBubbleSize val="0"/>
        </c:dLbls>
        <c:marker val="1"/>
        <c:smooth val="0"/>
        <c:axId val="205423360"/>
        <c:axId val="205425280"/>
      </c:lineChart>
      <c:dateAx>
        <c:axId val="205423360"/>
        <c:scaling>
          <c:orientation val="minMax"/>
        </c:scaling>
        <c:delete val="1"/>
        <c:axPos val="b"/>
        <c:numFmt formatCode="ge" sourceLinked="1"/>
        <c:majorTickMark val="none"/>
        <c:minorTickMark val="none"/>
        <c:tickLblPos val="none"/>
        <c:crossAx val="205425280"/>
        <c:crosses val="autoZero"/>
        <c:auto val="1"/>
        <c:lblOffset val="100"/>
        <c:baseTimeUnit val="years"/>
      </c:dateAx>
      <c:valAx>
        <c:axId val="205425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423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035-49F2-AE70-AEFC01745B89}"/>
            </c:ext>
          </c:extLst>
        </c:ser>
        <c:dLbls>
          <c:showLegendKey val="0"/>
          <c:showVal val="0"/>
          <c:showCatName val="0"/>
          <c:showSerName val="0"/>
          <c:showPercent val="0"/>
          <c:showBubbleSize val="0"/>
        </c:dLbls>
        <c:gapWidth val="150"/>
        <c:axId val="205448704"/>
        <c:axId val="205450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035-49F2-AE70-AEFC01745B89}"/>
            </c:ext>
          </c:extLst>
        </c:ser>
        <c:dLbls>
          <c:showLegendKey val="0"/>
          <c:showVal val="0"/>
          <c:showCatName val="0"/>
          <c:showSerName val="0"/>
          <c:showPercent val="0"/>
          <c:showBubbleSize val="0"/>
        </c:dLbls>
        <c:marker val="1"/>
        <c:smooth val="0"/>
        <c:axId val="205448704"/>
        <c:axId val="205450624"/>
      </c:lineChart>
      <c:dateAx>
        <c:axId val="205448704"/>
        <c:scaling>
          <c:orientation val="minMax"/>
        </c:scaling>
        <c:delete val="1"/>
        <c:axPos val="b"/>
        <c:numFmt formatCode="ge" sourceLinked="1"/>
        <c:majorTickMark val="none"/>
        <c:minorTickMark val="none"/>
        <c:tickLblPos val="none"/>
        <c:crossAx val="205450624"/>
        <c:crosses val="autoZero"/>
        <c:auto val="1"/>
        <c:lblOffset val="100"/>
        <c:baseTimeUnit val="years"/>
      </c:dateAx>
      <c:valAx>
        <c:axId val="205450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448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1372.48</c:v>
                </c:pt>
                <c:pt idx="1">
                  <c:v>1257.01</c:v>
                </c:pt>
                <c:pt idx="2">
                  <c:v>1172.33</c:v>
                </c:pt>
                <c:pt idx="3">
                  <c:v>1082.33</c:v>
                </c:pt>
                <c:pt idx="4">
                  <c:v>994.01</c:v>
                </c:pt>
              </c:numCache>
            </c:numRef>
          </c:val>
          <c:extLst xmlns:c16r2="http://schemas.microsoft.com/office/drawing/2015/06/chart">
            <c:ext xmlns:c16="http://schemas.microsoft.com/office/drawing/2014/chart" uri="{C3380CC4-5D6E-409C-BE32-E72D297353CC}">
              <c16:uniqueId val="{00000000-D226-4359-9E9B-6755F5BEE4B4}"/>
            </c:ext>
          </c:extLst>
        </c:ser>
        <c:dLbls>
          <c:showLegendKey val="0"/>
          <c:showVal val="0"/>
          <c:showCatName val="0"/>
          <c:showSerName val="0"/>
          <c:showPercent val="0"/>
          <c:showBubbleSize val="0"/>
        </c:dLbls>
        <c:gapWidth val="150"/>
        <c:axId val="206286848"/>
        <c:axId val="206288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1126.77</c:v>
                </c:pt>
                <c:pt idx="1">
                  <c:v>1044.8</c:v>
                </c:pt>
                <c:pt idx="2">
                  <c:v>1081.8</c:v>
                </c:pt>
                <c:pt idx="3">
                  <c:v>974.93</c:v>
                </c:pt>
                <c:pt idx="4">
                  <c:v>855.8</c:v>
                </c:pt>
              </c:numCache>
            </c:numRef>
          </c:val>
          <c:smooth val="0"/>
          <c:extLst xmlns:c16r2="http://schemas.microsoft.com/office/drawing/2015/06/chart">
            <c:ext xmlns:c16="http://schemas.microsoft.com/office/drawing/2014/chart" uri="{C3380CC4-5D6E-409C-BE32-E72D297353CC}">
              <c16:uniqueId val="{00000001-D226-4359-9E9B-6755F5BEE4B4}"/>
            </c:ext>
          </c:extLst>
        </c:ser>
        <c:dLbls>
          <c:showLegendKey val="0"/>
          <c:showVal val="0"/>
          <c:showCatName val="0"/>
          <c:showSerName val="0"/>
          <c:showPercent val="0"/>
          <c:showBubbleSize val="0"/>
        </c:dLbls>
        <c:marker val="1"/>
        <c:smooth val="0"/>
        <c:axId val="206286848"/>
        <c:axId val="206288768"/>
      </c:lineChart>
      <c:dateAx>
        <c:axId val="206286848"/>
        <c:scaling>
          <c:orientation val="minMax"/>
        </c:scaling>
        <c:delete val="1"/>
        <c:axPos val="b"/>
        <c:numFmt formatCode="ge" sourceLinked="1"/>
        <c:majorTickMark val="none"/>
        <c:minorTickMark val="none"/>
        <c:tickLblPos val="none"/>
        <c:crossAx val="206288768"/>
        <c:crosses val="autoZero"/>
        <c:auto val="1"/>
        <c:lblOffset val="100"/>
        <c:baseTimeUnit val="years"/>
      </c:dateAx>
      <c:valAx>
        <c:axId val="206288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286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30.66</c:v>
                </c:pt>
                <c:pt idx="1">
                  <c:v>33.25</c:v>
                </c:pt>
                <c:pt idx="2">
                  <c:v>33.200000000000003</c:v>
                </c:pt>
                <c:pt idx="3">
                  <c:v>34.46</c:v>
                </c:pt>
                <c:pt idx="4">
                  <c:v>50.85</c:v>
                </c:pt>
              </c:numCache>
            </c:numRef>
          </c:val>
          <c:extLst xmlns:c16r2="http://schemas.microsoft.com/office/drawing/2015/06/chart">
            <c:ext xmlns:c16="http://schemas.microsoft.com/office/drawing/2014/chart" uri="{C3380CC4-5D6E-409C-BE32-E72D297353CC}">
              <c16:uniqueId val="{00000000-EFC8-41EC-9B62-51D37C62DD21}"/>
            </c:ext>
          </c:extLst>
        </c:ser>
        <c:dLbls>
          <c:showLegendKey val="0"/>
          <c:showVal val="0"/>
          <c:showCatName val="0"/>
          <c:showSerName val="0"/>
          <c:showPercent val="0"/>
          <c:showBubbleSize val="0"/>
        </c:dLbls>
        <c:gapWidth val="150"/>
        <c:axId val="206782848"/>
        <c:axId val="206784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50.9</c:v>
                </c:pt>
                <c:pt idx="1">
                  <c:v>50.82</c:v>
                </c:pt>
                <c:pt idx="2">
                  <c:v>52.19</c:v>
                </c:pt>
                <c:pt idx="3">
                  <c:v>55.32</c:v>
                </c:pt>
                <c:pt idx="4">
                  <c:v>59.8</c:v>
                </c:pt>
              </c:numCache>
            </c:numRef>
          </c:val>
          <c:smooth val="0"/>
          <c:extLst xmlns:c16r2="http://schemas.microsoft.com/office/drawing/2015/06/chart">
            <c:ext xmlns:c16="http://schemas.microsoft.com/office/drawing/2014/chart" uri="{C3380CC4-5D6E-409C-BE32-E72D297353CC}">
              <c16:uniqueId val="{00000001-EFC8-41EC-9B62-51D37C62DD21}"/>
            </c:ext>
          </c:extLst>
        </c:ser>
        <c:dLbls>
          <c:showLegendKey val="0"/>
          <c:showVal val="0"/>
          <c:showCatName val="0"/>
          <c:showSerName val="0"/>
          <c:showPercent val="0"/>
          <c:showBubbleSize val="0"/>
        </c:dLbls>
        <c:marker val="1"/>
        <c:smooth val="0"/>
        <c:axId val="206782848"/>
        <c:axId val="206784768"/>
      </c:lineChart>
      <c:dateAx>
        <c:axId val="206782848"/>
        <c:scaling>
          <c:orientation val="minMax"/>
        </c:scaling>
        <c:delete val="1"/>
        <c:axPos val="b"/>
        <c:numFmt formatCode="ge" sourceLinked="1"/>
        <c:majorTickMark val="none"/>
        <c:minorTickMark val="none"/>
        <c:tickLblPos val="none"/>
        <c:crossAx val="206784768"/>
        <c:crosses val="autoZero"/>
        <c:auto val="1"/>
        <c:lblOffset val="100"/>
        <c:baseTimeUnit val="years"/>
      </c:dateAx>
      <c:valAx>
        <c:axId val="206784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782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433.47</c:v>
                </c:pt>
                <c:pt idx="1">
                  <c:v>396.89</c:v>
                </c:pt>
                <c:pt idx="2">
                  <c:v>411.65</c:v>
                </c:pt>
                <c:pt idx="3">
                  <c:v>390.75</c:v>
                </c:pt>
                <c:pt idx="4">
                  <c:v>266</c:v>
                </c:pt>
              </c:numCache>
            </c:numRef>
          </c:val>
          <c:extLst xmlns:c16r2="http://schemas.microsoft.com/office/drawing/2015/06/chart">
            <c:ext xmlns:c16="http://schemas.microsoft.com/office/drawing/2014/chart" uri="{C3380CC4-5D6E-409C-BE32-E72D297353CC}">
              <c16:uniqueId val="{00000000-6EE6-42B8-ABBA-B18181DBFF8D}"/>
            </c:ext>
          </c:extLst>
        </c:ser>
        <c:dLbls>
          <c:showLegendKey val="0"/>
          <c:showVal val="0"/>
          <c:showCatName val="0"/>
          <c:showSerName val="0"/>
          <c:showPercent val="0"/>
          <c:showBubbleSize val="0"/>
        </c:dLbls>
        <c:gapWidth val="150"/>
        <c:axId val="206819712"/>
        <c:axId val="206821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293.27</c:v>
                </c:pt>
                <c:pt idx="1">
                  <c:v>300.52</c:v>
                </c:pt>
                <c:pt idx="2">
                  <c:v>296.14</c:v>
                </c:pt>
                <c:pt idx="3">
                  <c:v>283.17</c:v>
                </c:pt>
                <c:pt idx="4">
                  <c:v>263.76</c:v>
                </c:pt>
              </c:numCache>
            </c:numRef>
          </c:val>
          <c:smooth val="0"/>
          <c:extLst xmlns:c16r2="http://schemas.microsoft.com/office/drawing/2015/06/chart">
            <c:ext xmlns:c16="http://schemas.microsoft.com/office/drawing/2014/chart" uri="{C3380CC4-5D6E-409C-BE32-E72D297353CC}">
              <c16:uniqueId val="{00000001-6EE6-42B8-ABBA-B18181DBFF8D}"/>
            </c:ext>
          </c:extLst>
        </c:ser>
        <c:dLbls>
          <c:showLegendKey val="0"/>
          <c:showVal val="0"/>
          <c:showCatName val="0"/>
          <c:showSerName val="0"/>
          <c:showPercent val="0"/>
          <c:showBubbleSize val="0"/>
        </c:dLbls>
        <c:marker val="1"/>
        <c:smooth val="0"/>
        <c:axId val="206819712"/>
        <c:axId val="206821632"/>
      </c:lineChart>
      <c:dateAx>
        <c:axId val="206819712"/>
        <c:scaling>
          <c:orientation val="minMax"/>
        </c:scaling>
        <c:delete val="1"/>
        <c:axPos val="b"/>
        <c:numFmt formatCode="ge" sourceLinked="1"/>
        <c:majorTickMark val="none"/>
        <c:minorTickMark val="none"/>
        <c:tickLblPos val="none"/>
        <c:crossAx val="206821632"/>
        <c:crosses val="autoZero"/>
        <c:auto val="1"/>
        <c:lblOffset val="100"/>
        <c:baseTimeUnit val="years"/>
      </c:dateAx>
      <c:valAx>
        <c:axId val="20682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819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K52"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秋田県　羽後町</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c r="A8" s="2"/>
      <c r="B8" s="47" t="str">
        <f>データ!I6</f>
        <v>法非適用</v>
      </c>
      <c r="C8" s="47"/>
      <c r="D8" s="47"/>
      <c r="E8" s="47"/>
      <c r="F8" s="47"/>
      <c r="G8" s="47"/>
      <c r="H8" s="47"/>
      <c r="I8" s="47" t="str">
        <f>データ!J6</f>
        <v>下水道事業</v>
      </c>
      <c r="J8" s="47"/>
      <c r="K8" s="47"/>
      <c r="L8" s="47"/>
      <c r="M8" s="47"/>
      <c r="N8" s="47"/>
      <c r="O8" s="47"/>
      <c r="P8" s="47" t="str">
        <f>データ!K6</f>
        <v>農業集落排水</v>
      </c>
      <c r="Q8" s="47"/>
      <c r="R8" s="47"/>
      <c r="S8" s="47"/>
      <c r="T8" s="47"/>
      <c r="U8" s="47"/>
      <c r="V8" s="47"/>
      <c r="W8" s="47" t="str">
        <f>データ!L6</f>
        <v>F2</v>
      </c>
      <c r="X8" s="47"/>
      <c r="Y8" s="47"/>
      <c r="Z8" s="47"/>
      <c r="AA8" s="47"/>
      <c r="AB8" s="47"/>
      <c r="AC8" s="47"/>
      <c r="AD8" s="48" t="str">
        <f>データ!$M$6</f>
        <v>非設置</v>
      </c>
      <c r="AE8" s="48"/>
      <c r="AF8" s="48"/>
      <c r="AG8" s="48"/>
      <c r="AH8" s="48"/>
      <c r="AI8" s="48"/>
      <c r="AJ8" s="48"/>
      <c r="AK8" s="3"/>
      <c r="AL8" s="49">
        <f>データ!S6</f>
        <v>15343</v>
      </c>
      <c r="AM8" s="49"/>
      <c r="AN8" s="49"/>
      <c r="AO8" s="49"/>
      <c r="AP8" s="49"/>
      <c r="AQ8" s="49"/>
      <c r="AR8" s="49"/>
      <c r="AS8" s="49"/>
      <c r="AT8" s="44">
        <f>データ!T6</f>
        <v>230.78</v>
      </c>
      <c r="AU8" s="44"/>
      <c r="AV8" s="44"/>
      <c r="AW8" s="44"/>
      <c r="AX8" s="44"/>
      <c r="AY8" s="44"/>
      <c r="AZ8" s="44"/>
      <c r="BA8" s="44"/>
      <c r="BB8" s="44">
        <f>データ!U6</f>
        <v>66.48</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c r="A10" s="2"/>
      <c r="B10" s="44" t="str">
        <f>データ!N6</f>
        <v>-</v>
      </c>
      <c r="C10" s="44"/>
      <c r="D10" s="44"/>
      <c r="E10" s="44"/>
      <c r="F10" s="44"/>
      <c r="G10" s="44"/>
      <c r="H10" s="44"/>
      <c r="I10" s="44" t="str">
        <f>データ!O6</f>
        <v>該当数値なし</v>
      </c>
      <c r="J10" s="44"/>
      <c r="K10" s="44"/>
      <c r="L10" s="44"/>
      <c r="M10" s="44"/>
      <c r="N10" s="44"/>
      <c r="O10" s="44"/>
      <c r="P10" s="44">
        <f>データ!P6</f>
        <v>15.92</v>
      </c>
      <c r="Q10" s="44"/>
      <c r="R10" s="44"/>
      <c r="S10" s="44"/>
      <c r="T10" s="44"/>
      <c r="U10" s="44"/>
      <c r="V10" s="44"/>
      <c r="W10" s="44">
        <f>データ!Q6</f>
        <v>90</v>
      </c>
      <c r="X10" s="44"/>
      <c r="Y10" s="44"/>
      <c r="Z10" s="44"/>
      <c r="AA10" s="44"/>
      <c r="AB10" s="44"/>
      <c r="AC10" s="44"/>
      <c r="AD10" s="49">
        <f>データ!R6</f>
        <v>3005</v>
      </c>
      <c r="AE10" s="49"/>
      <c r="AF10" s="49"/>
      <c r="AG10" s="49"/>
      <c r="AH10" s="49"/>
      <c r="AI10" s="49"/>
      <c r="AJ10" s="49"/>
      <c r="AK10" s="2"/>
      <c r="AL10" s="49">
        <f>データ!V6</f>
        <v>2421</v>
      </c>
      <c r="AM10" s="49"/>
      <c r="AN10" s="49"/>
      <c r="AO10" s="49"/>
      <c r="AP10" s="49"/>
      <c r="AQ10" s="49"/>
      <c r="AR10" s="49"/>
      <c r="AS10" s="49"/>
      <c r="AT10" s="44">
        <f>データ!W6</f>
        <v>1.2</v>
      </c>
      <c r="AU10" s="44"/>
      <c r="AV10" s="44"/>
      <c r="AW10" s="44"/>
      <c r="AX10" s="44"/>
      <c r="AY10" s="44"/>
      <c r="AZ10" s="44"/>
      <c r="BA10" s="44"/>
      <c r="BB10" s="44">
        <f>データ!X6</f>
        <v>2017.5</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123</v>
      </c>
      <c r="BM16" s="69"/>
      <c r="BN16" s="69"/>
      <c r="BO16" s="69"/>
      <c r="BP16" s="69"/>
      <c r="BQ16" s="69"/>
      <c r="BR16" s="69"/>
      <c r="BS16" s="69"/>
      <c r="BT16" s="69"/>
      <c r="BU16" s="69"/>
      <c r="BV16" s="69"/>
      <c r="BW16" s="69"/>
      <c r="BX16" s="69"/>
      <c r="BY16" s="69"/>
      <c r="BZ16" s="7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124</v>
      </c>
      <c r="BM47" s="69"/>
      <c r="BN47" s="69"/>
      <c r="BO47" s="69"/>
      <c r="BP47" s="69"/>
      <c r="BQ47" s="69"/>
      <c r="BR47" s="69"/>
      <c r="BS47" s="69"/>
      <c r="BT47" s="69"/>
      <c r="BU47" s="69"/>
      <c r="BV47" s="69"/>
      <c r="BW47" s="69"/>
      <c r="BX47" s="69"/>
      <c r="BY47" s="69"/>
      <c r="BZ47" s="7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125</v>
      </c>
      <c r="BM66" s="69"/>
      <c r="BN66" s="69"/>
      <c r="BO66" s="69"/>
      <c r="BP66" s="69"/>
      <c r="BQ66" s="69"/>
      <c r="BR66" s="69"/>
      <c r="BS66" s="69"/>
      <c r="BT66" s="69"/>
      <c r="BU66" s="69"/>
      <c r="BV66" s="69"/>
      <c r="BW66" s="69"/>
      <c r="BX66" s="69"/>
      <c r="BY66" s="69"/>
      <c r="BZ66" s="7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c r="C83" s="2" t="s">
        <v>41</v>
      </c>
    </row>
    <row r="84" spans="1:78">
      <c r="C84" s="2" t="s">
        <v>42</v>
      </c>
    </row>
    <row r="85" spans="1:78" hidden="1">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c r="B86" s="25"/>
      <c r="C86" s="25"/>
      <c r="D86" s="25"/>
      <c r="E86" s="25" t="str">
        <f>データ!AI6</f>
        <v/>
      </c>
      <c r="F86" s="25" t="s">
        <v>55</v>
      </c>
      <c r="G86" s="25" t="s">
        <v>55</v>
      </c>
      <c r="H86" s="25" t="str">
        <f>データ!BP6</f>
        <v>【814.89】</v>
      </c>
      <c r="I86" s="25" t="str">
        <f>データ!CA6</f>
        <v>【60.64】</v>
      </c>
      <c r="J86" s="25" t="str">
        <f>データ!CL6</f>
        <v>【255.52】</v>
      </c>
      <c r="K86" s="25" t="str">
        <f>データ!CW6</f>
        <v>【52.49】</v>
      </c>
      <c r="L86" s="25" t="str">
        <f>データ!DH6</f>
        <v>【85.49】</v>
      </c>
      <c r="M86" s="25" t="s">
        <v>56</v>
      </c>
      <c r="N86" s="25" t="s">
        <v>56</v>
      </c>
      <c r="O86" s="25" t="str">
        <f>データ!EO6</f>
        <v>【0.11】</v>
      </c>
    </row>
  </sheetData>
  <sheetProtection algorithmName="SHA-512" hashValue="iVr31w8GglI1S/s2Mf7XhldHZcmZIcxbSXKSYu0Px0TmzvoMIeQfMyAM4PuFysrY/nJS3weEgxOPqpR3cSKk+g==" saltValue="4GDMst0unlCb5utGHcIdnQ=="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2" max="144" width="11.875" customWidth="1"/>
  </cols>
  <sheetData>
    <row r="1" spans="1:14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c r="A6" s="27" t="s">
        <v>109</v>
      </c>
      <c r="B6" s="32">
        <f>B7</f>
        <v>2017</v>
      </c>
      <c r="C6" s="32">
        <f t="shared" ref="C6:X6" si="3">C7</f>
        <v>54631</v>
      </c>
      <c r="D6" s="32">
        <f t="shared" si="3"/>
        <v>47</v>
      </c>
      <c r="E6" s="32">
        <f t="shared" si="3"/>
        <v>17</v>
      </c>
      <c r="F6" s="32">
        <f t="shared" si="3"/>
        <v>5</v>
      </c>
      <c r="G6" s="32">
        <f t="shared" si="3"/>
        <v>0</v>
      </c>
      <c r="H6" s="32" t="str">
        <f t="shared" si="3"/>
        <v>秋田県　羽後町</v>
      </c>
      <c r="I6" s="32" t="str">
        <f t="shared" si="3"/>
        <v>法非適用</v>
      </c>
      <c r="J6" s="32" t="str">
        <f t="shared" si="3"/>
        <v>下水道事業</v>
      </c>
      <c r="K6" s="32" t="str">
        <f t="shared" si="3"/>
        <v>農業集落排水</v>
      </c>
      <c r="L6" s="32" t="str">
        <f t="shared" si="3"/>
        <v>F2</v>
      </c>
      <c r="M6" s="32" t="str">
        <f t="shared" si="3"/>
        <v>非設置</v>
      </c>
      <c r="N6" s="33" t="str">
        <f t="shared" si="3"/>
        <v>-</v>
      </c>
      <c r="O6" s="33" t="str">
        <f t="shared" si="3"/>
        <v>該当数値なし</v>
      </c>
      <c r="P6" s="33">
        <f t="shared" si="3"/>
        <v>15.92</v>
      </c>
      <c r="Q6" s="33">
        <f t="shared" si="3"/>
        <v>90</v>
      </c>
      <c r="R6" s="33">
        <f t="shared" si="3"/>
        <v>3005</v>
      </c>
      <c r="S6" s="33">
        <f t="shared" si="3"/>
        <v>15343</v>
      </c>
      <c r="T6" s="33">
        <f t="shared" si="3"/>
        <v>230.78</v>
      </c>
      <c r="U6" s="33">
        <f t="shared" si="3"/>
        <v>66.48</v>
      </c>
      <c r="V6" s="33">
        <f t="shared" si="3"/>
        <v>2421</v>
      </c>
      <c r="W6" s="33">
        <f t="shared" si="3"/>
        <v>1.2</v>
      </c>
      <c r="X6" s="33">
        <f t="shared" si="3"/>
        <v>2017.5</v>
      </c>
      <c r="Y6" s="34">
        <f>IF(Y7="",NA(),Y7)</f>
        <v>78.290000000000006</v>
      </c>
      <c r="Z6" s="34">
        <f t="shared" ref="Z6:AH6" si="4">IF(Z7="",NA(),Z7)</f>
        <v>79.58</v>
      </c>
      <c r="AA6" s="34">
        <f t="shared" si="4"/>
        <v>76.75</v>
      </c>
      <c r="AB6" s="34">
        <f t="shared" si="4"/>
        <v>75.540000000000006</v>
      </c>
      <c r="AC6" s="34">
        <f t="shared" si="4"/>
        <v>97.82</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1372.48</v>
      </c>
      <c r="BG6" s="34">
        <f t="shared" ref="BG6:BO6" si="7">IF(BG7="",NA(),BG7)</f>
        <v>1257.01</v>
      </c>
      <c r="BH6" s="34">
        <f t="shared" si="7"/>
        <v>1172.33</v>
      </c>
      <c r="BI6" s="34">
        <f t="shared" si="7"/>
        <v>1082.33</v>
      </c>
      <c r="BJ6" s="34">
        <f t="shared" si="7"/>
        <v>994.01</v>
      </c>
      <c r="BK6" s="34">
        <f t="shared" si="7"/>
        <v>1126.77</v>
      </c>
      <c r="BL6" s="34">
        <f t="shared" si="7"/>
        <v>1044.8</v>
      </c>
      <c r="BM6" s="34">
        <f t="shared" si="7"/>
        <v>1081.8</v>
      </c>
      <c r="BN6" s="34">
        <f t="shared" si="7"/>
        <v>974.93</v>
      </c>
      <c r="BO6" s="34">
        <f t="shared" si="7"/>
        <v>855.8</v>
      </c>
      <c r="BP6" s="33" t="str">
        <f>IF(BP7="","",IF(BP7="-","【-】","【"&amp;SUBSTITUTE(TEXT(BP7,"#,##0.00"),"-","△")&amp;"】"))</f>
        <v>【814.89】</v>
      </c>
      <c r="BQ6" s="34">
        <f>IF(BQ7="",NA(),BQ7)</f>
        <v>30.66</v>
      </c>
      <c r="BR6" s="34">
        <f t="shared" ref="BR6:BZ6" si="8">IF(BR7="",NA(),BR7)</f>
        <v>33.25</v>
      </c>
      <c r="BS6" s="34">
        <f t="shared" si="8"/>
        <v>33.200000000000003</v>
      </c>
      <c r="BT6" s="34">
        <f t="shared" si="8"/>
        <v>34.46</v>
      </c>
      <c r="BU6" s="34">
        <f t="shared" si="8"/>
        <v>50.85</v>
      </c>
      <c r="BV6" s="34">
        <f t="shared" si="8"/>
        <v>50.9</v>
      </c>
      <c r="BW6" s="34">
        <f t="shared" si="8"/>
        <v>50.82</v>
      </c>
      <c r="BX6" s="34">
        <f t="shared" si="8"/>
        <v>52.19</v>
      </c>
      <c r="BY6" s="34">
        <f t="shared" si="8"/>
        <v>55.32</v>
      </c>
      <c r="BZ6" s="34">
        <f t="shared" si="8"/>
        <v>59.8</v>
      </c>
      <c r="CA6" s="33" t="str">
        <f>IF(CA7="","",IF(CA7="-","【-】","【"&amp;SUBSTITUTE(TEXT(CA7,"#,##0.00"),"-","△")&amp;"】"))</f>
        <v>【60.64】</v>
      </c>
      <c r="CB6" s="34">
        <f>IF(CB7="",NA(),CB7)</f>
        <v>433.47</v>
      </c>
      <c r="CC6" s="34">
        <f t="shared" ref="CC6:CK6" si="9">IF(CC7="",NA(),CC7)</f>
        <v>396.89</v>
      </c>
      <c r="CD6" s="34">
        <f t="shared" si="9"/>
        <v>411.65</v>
      </c>
      <c r="CE6" s="34">
        <f t="shared" si="9"/>
        <v>390.75</v>
      </c>
      <c r="CF6" s="34">
        <f t="shared" si="9"/>
        <v>266</v>
      </c>
      <c r="CG6" s="34">
        <f t="shared" si="9"/>
        <v>293.27</v>
      </c>
      <c r="CH6" s="34">
        <f t="shared" si="9"/>
        <v>300.52</v>
      </c>
      <c r="CI6" s="34">
        <f t="shared" si="9"/>
        <v>296.14</v>
      </c>
      <c r="CJ6" s="34">
        <f t="shared" si="9"/>
        <v>283.17</v>
      </c>
      <c r="CK6" s="34">
        <f t="shared" si="9"/>
        <v>263.76</v>
      </c>
      <c r="CL6" s="33" t="str">
        <f>IF(CL7="","",IF(CL7="-","【-】","【"&amp;SUBSTITUTE(TEXT(CL7,"#,##0.00"),"-","△")&amp;"】"))</f>
        <v>【255.52】</v>
      </c>
      <c r="CM6" s="34">
        <f>IF(CM7="",NA(),CM7)</f>
        <v>50.31</v>
      </c>
      <c r="CN6" s="34">
        <f t="shared" ref="CN6:CV6" si="10">IF(CN7="",NA(),CN7)</f>
        <v>51.85</v>
      </c>
      <c r="CO6" s="34">
        <f t="shared" si="10"/>
        <v>50.21</v>
      </c>
      <c r="CP6" s="34">
        <f t="shared" si="10"/>
        <v>51.34</v>
      </c>
      <c r="CQ6" s="34">
        <f t="shared" si="10"/>
        <v>52.47</v>
      </c>
      <c r="CR6" s="34">
        <f t="shared" si="10"/>
        <v>53.78</v>
      </c>
      <c r="CS6" s="34">
        <f t="shared" si="10"/>
        <v>53.24</v>
      </c>
      <c r="CT6" s="34">
        <f t="shared" si="10"/>
        <v>52.31</v>
      </c>
      <c r="CU6" s="34">
        <f t="shared" si="10"/>
        <v>60.65</v>
      </c>
      <c r="CV6" s="34">
        <f t="shared" si="10"/>
        <v>51.75</v>
      </c>
      <c r="CW6" s="33" t="str">
        <f>IF(CW7="","",IF(CW7="-","【-】","【"&amp;SUBSTITUTE(TEXT(CW7,"#,##0.00"),"-","△")&amp;"】"))</f>
        <v>【52.49】</v>
      </c>
      <c r="CX6" s="34">
        <f>IF(CX7="",NA(),CX7)</f>
        <v>62.16</v>
      </c>
      <c r="CY6" s="34">
        <f t="shared" ref="CY6:DG6" si="11">IF(CY7="",NA(),CY7)</f>
        <v>62.15</v>
      </c>
      <c r="CZ6" s="34">
        <f t="shared" si="11"/>
        <v>62.93</v>
      </c>
      <c r="DA6" s="34">
        <f t="shared" si="11"/>
        <v>65.37</v>
      </c>
      <c r="DB6" s="34">
        <f t="shared" si="11"/>
        <v>66.67</v>
      </c>
      <c r="DC6" s="34">
        <f t="shared" si="11"/>
        <v>84.06</v>
      </c>
      <c r="DD6" s="34">
        <f t="shared" si="11"/>
        <v>84.07</v>
      </c>
      <c r="DE6" s="34">
        <f t="shared" si="11"/>
        <v>84.32</v>
      </c>
      <c r="DF6" s="34">
        <f t="shared" si="11"/>
        <v>84.58</v>
      </c>
      <c r="DG6" s="34">
        <f t="shared" si="11"/>
        <v>84.84</v>
      </c>
      <c r="DH6" s="33" t="str">
        <f>IF(DH7="","",IF(DH7="-","【-】","【"&amp;SUBSTITUTE(TEXT(DH7,"#,##0.00"),"-","△")&amp;"】"))</f>
        <v>【85.49】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0.03</v>
      </c>
      <c r="EK6" s="34">
        <f t="shared" si="14"/>
        <v>0.02</v>
      </c>
      <c r="EL6" s="34">
        <f t="shared" si="14"/>
        <v>0.01</v>
      </c>
      <c r="EM6" s="34">
        <f t="shared" si="14"/>
        <v>2.0499999999999998</v>
      </c>
      <c r="EN6" s="34">
        <f t="shared" si="14"/>
        <v>0.01</v>
      </c>
      <c r="EO6" s="33" t="str">
        <f>IF(EO7="","",IF(EO7="-","【-】","【"&amp;SUBSTITUTE(TEXT(EO7,"#,##0.00"),"-","△")&amp;"】"))</f>
        <v>【0.11】</v>
      </c>
    </row>
    <row r="7" spans="1:145" s="35" customFormat="1">
      <c r="A7" s="27"/>
      <c r="B7" s="36">
        <v>2017</v>
      </c>
      <c r="C7" s="36">
        <v>54631</v>
      </c>
      <c r="D7" s="36">
        <v>47</v>
      </c>
      <c r="E7" s="36">
        <v>17</v>
      </c>
      <c r="F7" s="36">
        <v>5</v>
      </c>
      <c r="G7" s="36">
        <v>0</v>
      </c>
      <c r="H7" s="36" t="s">
        <v>110</v>
      </c>
      <c r="I7" s="36" t="s">
        <v>111</v>
      </c>
      <c r="J7" s="36" t="s">
        <v>112</v>
      </c>
      <c r="K7" s="36" t="s">
        <v>113</v>
      </c>
      <c r="L7" s="36" t="s">
        <v>114</v>
      </c>
      <c r="M7" s="36" t="s">
        <v>115</v>
      </c>
      <c r="N7" s="37" t="s">
        <v>116</v>
      </c>
      <c r="O7" s="37" t="s">
        <v>117</v>
      </c>
      <c r="P7" s="37">
        <v>15.92</v>
      </c>
      <c r="Q7" s="37">
        <v>90</v>
      </c>
      <c r="R7" s="37">
        <v>3005</v>
      </c>
      <c r="S7" s="37">
        <v>15343</v>
      </c>
      <c r="T7" s="37">
        <v>230.78</v>
      </c>
      <c r="U7" s="37">
        <v>66.48</v>
      </c>
      <c r="V7" s="37">
        <v>2421</v>
      </c>
      <c r="W7" s="37">
        <v>1.2</v>
      </c>
      <c r="X7" s="37">
        <v>2017.5</v>
      </c>
      <c r="Y7" s="37">
        <v>78.290000000000006</v>
      </c>
      <c r="Z7" s="37">
        <v>79.58</v>
      </c>
      <c r="AA7" s="37">
        <v>76.75</v>
      </c>
      <c r="AB7" s="37">
        <v>75.540000000000006</v>
      </c>
      <c r="AC7" s="37">
        <v>97.82</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1372.48</v>
      </c>
      <c r="BG7" s="37">
        <v>1257.01</v>
      </c>
      <c r="BH7" s="37">
        <v>1172.33</v>
      </c>
      <c r="BI7" s="37">
        <v>1082.33</v>
      </c>
      <c r="BJ7" s="37">
        <v>994.01</v>
      </c>
      <c r="BK7" s="37">
        <v>1126.77</v>
      </c>
      <c r="BL7" s="37">
        <v>1044.8</v>
      </c>
      <c r="BM7" s="37">
        <v>1081.8</v>
      </c>
      <c r="BN7" s="37">
        <v>974.93</v>
      </c>
      <c r="BO7" s="37">
        <v>855.8</v>
      </c>
      <c r="BP7" s="37">
        <v>814.89</v>
      </c>
      <c r="BQ7" s="37">
        <v>30.66</v>
      </c>
      <c r="BR7" s="37">
        <v>33.25</v>
      </c>
      <c r="BS7" s="37">
        <v>33.200000000000003</v>
      </c>
      <c r="BT7" s="37">
        <v>34.46</v>
      </c>
      <c r="BU7" s="37">
        <v>50.85</v>
      </c>
      <c r="BV7" s="37">
        <v>50.9</v>
      </c>
      <c r="BW7" s="37">
        <v>50.82</v>
      </c>
      <c r="BX7" s="37">
        <v>52.19</v>
      </c>
      <c r="BY7" s="37">
        <v>55.32</v>
      </c>
      <c r="BZ7" s="37">
        <v>59.8</v>
      </c>
      <c r="CA7" s="37">
        <v>60.64</v>
      </c>
      <c r="CB7" s="37">
        <v>433.47</v>
      </c>
      <c r="CC7" s="37">
        <v>396.89</v>
      </c>
      <c r="CD7" s="37">
        <v>411.65</v>
      </c>
      <c r="CE7" s="37">
        <v>390.75</v>
      </c>
      <c r="CF7" s="37">
        <v>266</v>
      </c>
      <c r="CG7" s="37">
        <v>293.27</v>
      </c>
      <c r="CH7" s="37">
        <v>300.52</v>
      </c>
      <c r="CI7" s="37">
        <v>296.14</v>
      </c>
      <c r="CJ7" s="37">
        <v>283.17</v>
      </c>
      <c r="CK7" s="37">
        <v>263.76</v>
      </c>
      <c r="CL7" s="37">
        <v>255.52</v>
      </c>
      <c r="CM7" s="37">
        <v>50.31</v>
      </c>
      <c r="CN7" s="37">
        <v>51.85</v>
      </c>
      <c r="CO7" s="37">
        <v>50.21</v>
      </c>
      <c r="CP7" s="37">
        <v>51.34</v>
      </c>
      <c r="CQ7" s="37">
        <v>52.47</v>
      </c>
      <c r="CR7" s="37">
        <v>53.78</v>
      </c>
      <c r="CS7" s="37">
        <v>53.24</v>
      </c>
      <c r="CT7" s="37">
        <v>52.31</v>
      </c>
      <c r="CU7" s="37">
        <v>60.65</v>
      </c>
      <c r="CV7" s="37">
        <v>51.75</v>
      </c>
      <c r="CW7" s="37">
        <v>52.49</v>
      </c>
      <c r="CX7" s="37">
        <v>62.16</v>
      </c>
      <c r="CY7" s="37">
        <v>62.15</v>
      </c>
      <c r="CZ7" s="37">
        <v>62.93</v>
      </c>
      <c r="DA7" s="37">
        <v>65.37</v>
      </c>
      <c r="DB7" s="37">
        <v>66.67</v>
      </c>
      <c r="DC7" s="37">
        <v>84.06</v>
      </c>
      <c r="DD7" s="37">
        <v>84.07</v>
      </c>
      <c r="DE7" s="37">
        <v>84.32</v>
      </c>
      <c r="DF7" s="37">
        <v>84.58</v>
      </c>
      <c r="DG7" s="37">
        <v>84.84</v>
      </c>
      <c r="DH7" s="37">
        <v>85.49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0.03</v>
      </c>
      <c r="EK7" s="37">
        <v>0.02</v>
      </c>
      <c r="EL7" s="37">
        <v>0.01</v>
      </c>
      <c r="EM7" s="37">
        <v>2.0499999999999998</v>
      </c>
      <c r="EN7" s="37">
        <v>0.01</v>
      </c>
      <c r="EO7" s="37">
        <v>0.11</v>
      </c>
    </row>
    <row r="8" spans="1:14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2019-01-16T06:16:21Z</cp:lastPrinted>
  <dcterms:created xsi:type="dcterms:W3CDTF">2018-12-03T09:20:12Z</dcterms:created>
  <dcterms:modified xsi:type="dcterms:W3CDTF">2019-01-16T06:16:56Z</dcterms:modified>
</cp:coreProperties>
</file>