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rQPodxIJdgK+R/rtZIIuCrNAXBNZ0vGwFjB7Sbl8KoF3ekavTxsgnk2C6uNR/R+GQJKlbmSQiK36R/VF1k1pIw==" workbookSaltValue="3OBnrZnyiPhhH6IMK4dZs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<sst xmlns="http://schemas.openxmlformats.org/spreadsheetml/2006/main" count="240" uniqueCount="124">
  <si>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</si>
  <si>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</si>
  <si>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</si>
  <si>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</si>
  <si>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</si>
  <si>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</si>
  <si>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</si>
  <si>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</si>
  <si>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</si>
  <si>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</si>
  <si>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</si>
  <si>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</si>
  <si>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</si>
  <si>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</si>
  <si>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</si>
  <si>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</si>
  <si>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</si>
  <si>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</si>
  <si>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</si>
  <si>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</si>
  <si>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</si>
  <si>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</si>
  <si>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</si>
  <si>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</si>
  <si>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</si>
  <si>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</si>
  <si>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</si>
  <si>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</si>
  <si>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</si>
  <si>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</si>
  <si>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</si>
  <si>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</si>
  <si>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</si>
  <si>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</si>
  <si>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</si>
  <si>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</si>
  <si>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</si>
  <si>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</si>
  <si>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</si>
  <si>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</si>
  <si>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</si>
  <si>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</si>
  <si>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</si>
  <si>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</si>
  <si>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</si>
  <si>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</si>
  <si>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</si>
  <si>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</si>
  <si>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</si>
  <si>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</si>
  <si>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</si>
  <si>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</si>
  <si>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</si>
  <si>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</si>
  <si>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</si>
  <si>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</si>
  <si>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</si>
  <si>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</si>
  <si>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</si>
  <si>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</si>
  <si>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</si>
  <si>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</si>
  <si>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</si>
  <si>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</si>
  <si>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</si>
  <si>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</si>
  <si>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</si>
  <si>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</si>
  <si>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</si>
  <si>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</si>
  <si>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</si>
  <si>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</si>
  <si>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</si>
  <si>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</si>
  <si>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</si>
  <si>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</si>
  <si>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</si>
  <si>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</si>
  <si>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</si>
  <si>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</si>
  <si>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</si>
  <si>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</si>
  <si>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</si>
  <si>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</si>
  <si>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</si>
  <si>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</si>
  <si>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</si>
  <si>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</si>
  <si>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</si>
  <si>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</si>
  <si>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</si>
  <si>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</si>
  <si>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</si>
  <si>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</si>
  <si>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</si>
  <si>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</si>
  <si>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</si>
  <si>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</si>
  <si>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</si>
  <si>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</si>
  <si>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</si>
  <si>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</si>
  <si>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</si>
  <si>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</si>
  <si>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</si>
  <si>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</si>
  <si>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</si>
  <si>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</si>
  <si>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</si>
  <si>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</si>
  <si>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</si>
  <si>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</si>
  <si>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</si>
  <si>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</si>
  <si>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</si>
  <si>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</si>
  <si>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</si>
  <si>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</si>
  <si>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</si>
  <si>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</si>
  <si>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</si>
  <si>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１．収益的収支比率は、企業債元利償還金の減少により毎年改善することができているが、引き続き適正な使用料を設定することにより収入を確保し、一層の数値改善を図ることが必要である。
２．企業債残高対事業規模比率は、平成22年度の事業終了以後、徐々に改善しているものの、依然類似団体平均を大きく上回っている。今後も、適正な使用料を設定で収入の確保に努める必要がある。
３．経費回収率は、平成28年度までと比較すると大幅な改善となったが、これは担当職員が他事業との兼務で本特別会計で人件費計上をしなかったことが要因である。稼働に伴う維持管理費用は年々上昇傾向であることから、引き続き適正な使用料を設定することにより収入を確保し、数値の改善を図ることが必要である。
４．汚水処理原価は、平成28年度と比較すると原価が大幅に下がったが、３．で示した要因に伴うものである。今後も維持管理費の節減に努め、原価上昇の抑制に努めていく。
５．施設利用率は、類似団体平均と比較して低くなっており、人口の減少に伴い、今後ますます減少していくものと予想される。加入推進はもとより、公共下水道処理区域への編入等、効率的な汚水処理の推進を図る必要がある。
６．水洗化率は、わずかながら毎年向上しているものの、高齢化や経済の停滞等により、類似団体平均を大きく下回っている。今後も、助成制度の周知や広報を通じて、加入促進を進めていく。</t>
    <rPh sb="2" eb="5">
      <t>シュウエキテキ</t>
    </rPh>
    <rPh sb="5" eb="7">
      <t>シュウシ</t>
    </rPh>
    <rPh sb="7" eb="9">
      <t>ヒリツ</t>
    </rPh>
    <rPh sb="11" eb="14">
      <t>キギョウサイ</t>
    </rPh>
    <rPh sb="14" eb="16">
      <t>ガンリ</t>
    </rPh>
    <rPh sb="16" eb="19">
      <t>ショウカンキン</t>
    </rPh>
    <rPh sb="20" eb="22">
      <t>ゲンショウ</t>
    </rPh>
    <rPh sb="25" eb="27">
      <t>マイトシ</t>
    </rPh>
    <rPh sb="27" eb="29">
      <t>カイゼン</t>
    </rPh>
    <rPh sb="41" eb="42">
      <t>ヒ</t>
    </rPh>
    <rPh sb="43" eb="44">
      <t>ツヅ</t>
    </rPh>
    <rPh sb="45" eb="47">
      <t>テキセイ</t>
    </rPh>
    <rPh sb="48" eb="51">
      <t>シヨウリョウ</t>
    </rPh>
    <rPh sb="52" eb="54">
      <t>セッテイ</t>
    </rPh>
    <rPh sb="61" eb="63">
      <t>シュウニュウ</t>
    </rPh>
    <rPh sb="64" eb="66">
      <t>カクホ</t>
    </rPh>
    <rPh sb="68" eb="70">
      <t>イッソウ</t>
    </rPh>
    <rPh sb="71" eb="73">
      <t>スウチ</t>
    </rPh>
    <rPh sb="73" eb="75">
      <t>カイゼン</t>
    </rPh>
    <rPh sb="76" eb="77">
      <t>ハカ</t>
    </rPh>
    <rPh sb="81" eb="83">
      <t>ヒツヨウ</t>
    </rPh>
    <rPh sb="189" eb="191">
      <t>ヘイセイ</t>
    </rPh>
    <rPh sb="193" eb="194">
      <t>ネン</t>
    </rPh>
    <rPh sb="194" eb="195">
      <t>ド</t>
    </rPh>
    <rPh sb="198" eb="200">
      <t>ヒカク</t>
    </rPh>
    <rPh sb="203" eb="205">
      <t>オオハバ</t>
    </rPh>
    <rPh sb="206" eb="208">
      <t>カイゼン</t>
    </rPh>
    <rPh sb="217" eb="219">
      <t>タントウ</t>
    </rPh>
    <rPh sb="219" eb="221">
      <t>ショクイン</t>
    </rPh>
    <rPh sb="222" eb="223">
      <t>タ</t>
    </rPh>
    <rPh sb="223" eb="225">
      <t>ジギョウ</t>
    </rPh>
    <rPh sb="227" eb="229">
      <t>ケンム</t>
    </rPh>
    <rPh sb="230" eb="231">
      <t>ホン</t>
    </rPh>
    <rPh sb="231" eb="233">
      <t>トクベツ</t>
    </rPh>
    <rPh sb="233" eb="235">
      <t>カイケイ</t>
    </rPh>
    <rPh sb="236" eb="239">
      <t>ジンケンヒ</t>
    </rPh>
    <rPh sb="239" eb="241">
      <t>ケイジョウ</t>
    </rPh>
    <rPh sb="250" eb="252">
      <t>ヨウイン</t>
    </rPh>
    <rPh sb="256" eb="258">
      <t>カドウ</t>
    </rPh>
    <rPh sb="259" eb="260">
      <t>トモナ</t>
    </rPh>
    <rPh sb="261" eb="263">
      <t>イジ</t>
    </rPh>
    <rPh sb="263" eb="265">
      <t>カンリ</t>
    </rPh>
    <rPh sb="265" eb="267">
      <t>ヒヨウ</t>
    </rPh>
    <rPh sb="268" eb="270">
      <t>ネンネン</t>
    </rPh>
    <rPh sb="270" eb="272">
      <t>ジョウショウ</t>
    </rPh>
    <rPh sb="272" eb="274">
      <t>ケイコウ</t>
    </rPh>
    <rPh sb="282" eb="283">
      <t>ヒ</t>
    </rPh>
    <rPh sb="284" eb="285">
      <t>ツヅ</t>
    </rPh>
    <rPh sb="337" eb="339">
      <t>ヘイセイ</t>
    </rPh>
    <rPh sb="341" eb="342">
      <t>ネン</t>
    </rPh>
    <rPh sb="342" eb="343">
      <t>ド</t>
    </rPh>
    <rPh sb="344" eb="346">
      <t>ヒカク</t>
    </rPh>
    <rPh sb="349" eb="351">
      <t>ゲンカ</t>
    </rPh>
    <rPh sb="352" eb="354">
      <t>オオハバ</t>
    </rPh>
    <rPh sb="355" eb="356">
      <t>サ</t>
    </rPh>
    <rPh sb="364" eb="365">
      <t>シメ</t>
    </rPh>
    <rPh sb="367" eb="369">
      <t>ヨウイン</t>
    </rPh>
    <rPh sb="370" eb="371">
      <t>トモナ</t>
    </rPh>
    <rPh sb="378" eb="380">
      <t>コンゴ</t>
    </rPh>
    <rPh sb="381" eb="383">
      <t>イジ</t>
    </rPh>
    <rPh sb="383" eb="386">
      <t>カンリヒ</t>
    </rPh>
    <rPh sb="387" eb="389">
      <t>セツゲン</t>
    </rPh>
    <rPh sb="390" eb="391">
      <t>ツト</t>
    </rPh>
    <rPh sb="393" eb="395">
      <t>ゲンカ</t>
    </rPh>
    <rPh sb="395" eb="397">
      <t>ジョウショウ</t>
    </rPh>
    <rPh sb="398" eb="400">
      <t>ヨクセイ</t>
    </rPh>
    <rPh sb="401" eb="402">
      <t>ツト</t>
    </rPh>
    <rPh sb="410" eb="412">
      <t>シセツ</t>
    </rPh>
    <rPh sb="412" eb="415">
      <t>リヨウリツ</t>
    </rPh>
    <rPh sb="417" eb="423">
      <t>ルイジダンタイヘイキン</t>
    </rPh>
    <rPh sb="424" eb="426">
      <t>ヒカク</t>
    </rPh>
    <rPh sb="428" eb="429">
      <t>ヒク</t>
    </rPh>
    <rPh sb="436" eb="438">
      <t>ジンコウ</t>
    </rPh>
    <rPh sb="439" eb="441">
      <t>ゲンショウ</t>
    </rPh>
    <rPh sb="442" eb="443">
      <t>トモナ</t>
    </rPh>
    <rPh sb="445" eb="447">
      <t>コンゴ</t>
    </rPh>
    <rPh sb="451" eb="453">
      <t>ゲンショウ</t>
    </rPh>
    <rPh sb="466" eb="468">
      <t>カニュウ</t>
    </rPh>
    <rPh sb="468" eb="470">
      <t>スイシン</t>
    </rPh>
    <rPh sb="476" eb="478">
      <t>コウキョウ</t>
    </rPh>
    <rPh sb="478" eb="481">
      <t>ゲスイドウ</t>
    </rPh>
    <rPh sb="526" eb="528">
      <t>マイネン</t>
    </rPh>
    <rPh sb="528" eb="530">
      <t>コウジョウ</t>
    </rPh>
    <rPh sb="569" eb="571">
      <t>コンゴ</t>
    </rPh>
    <rPh sb="573" eb="575">
      <t>ジョセイ</t>
    </rPh>
    <rPh sb="575" eb="577">
      <t>セイド</t>
    </rPh>
    <rPh sb="578" eb="580">
      <t>シュウチ</t>
    </rPh>
    <rPh sb="581" eb="583">
      <t>コウホウ</t>
    </rPh>
    <rPh sb="584" eb="585">
      <t>ツウ</t>
    </rPh>
    <rPh sb="588" eb="590">
      <t>カニュウ</t>
    </rPh>
    <rPh sb="590" eb="592">
      <t>ソクシン</t>
    </rPh>
    <rPh sb="593" eb="594">
      <t>スス</t>
    </rPh>
    <phoneticPr fontId="4"/>
  </si>
  <si>
    <t>下水道施設における管路及び処理場（躯体）の法定耐用年数はともに50年と定められている。管路布設事業の着手が平成8年で経過年数は22年であり、老朽化対策は現在不要である。また処理場についても、建設年は平成12年で経過年数は18年であり、老朽化対策は現在不要であるが、機能診断事業等を活用して設備更新の計画策定に取り組んでいく。</t>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20">
      <t>ロウキュウカ</t>
    </rPh>
    <rPh sb="120" eb="122">
      <t>タイサク</t>
    </rPh>
    <rPh sb="123" eb="125">
      <t>ゲンザイ</t>
    </rPh>
    <rPh sb="125" eb="127">
      <t>フヨウ</t>
    </rPh>
    <rPh sb="132" eb="134">
      <t>キノウ</t>
    </rPh>
    <rPh sb="134" eb="136">
      <t>シンダン</t>
    </rPh>
    <rPh sb="136" eb="138">
      <t>ジギョウ</t>
    </rPh>
    <rPh sb="138" eb="139">
      <t>トウ</t>
    </rPh>
    <rPh sb="140" eb="142">
      <t>カツヨウ</t>
    </rPh>
    <rPh sb="144" eb="146">
      <t>セツビ</t>
    </rPh>
    <rPh sb="146" eb="148">
      <t>コウシン</t>
    </rPh>
    <rPh sb="149" eb="151">
      <t>ケイカク</t>
    </rPh>
    <rPh sb="151" eb="153">
      <t>サクテイ</t>
    </rPh>
    <rPh sb="154" eb="155">
      <t>ト</t>
    </rPh>
    <rPh sb="156" eb="157">
      <t>ク</t>
    </rPh>
    <phoneticPr fontId="4"/>
  </si>
  <si>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3">
      <t>ヒ</t>
    </rPh>
    <rPh sb="74" eb="75">
      <t>ツヅ</t>
    </rPh>
    <rPh sb="76" eb="78">
      <t>カニュウ</t>
    </rPh>
    <rPh sb="78" eb="80">
      <t>ソクシン</t>
    </rPh>
    <rPh sb="81" eb="82">
      <t>ツト</t>
    </rPh>
    <rPh sb="84" eb="87">
      <t>シヨウリョウ</t>
    </rPh>
    <rPh sb="88" eb="90">
      <t>テキセツ</t>
    </rPh>
    <rPh sb="91" eb="93">
      <t>セッテイ</t>
    </rPh>
    <rPh sb="96" eb="98">
      <t>シュウニュウ</t>
    </rPh>
    <rPh sb="99" eb="101">
      <t>カクホ</t>
    </rPh>
    <rPh sb="108" eb="113">
      <t>イジカンリヒ</t>
    </rPh>
    <rPh sb="114" eb="116">
      <t>セツゲン</t>
    </rPh>
    <rPh sb="116" eb="118">
      <t>タイサク</t>
    </rPh>
    <rPh sb="120" eb="123">
      <t>ショリク</t>
    </rPh>
    <rPh sb="123" eb="125">
      <t>セツゾク</t>
    </rPh>
    <rPh sb="128" eb="131">
      <t>コウリツカ</t>
    </rPh>
    <rPh sb="132" eb="134">
      <t>スイシン</t>
    </rPh>
    <rPh sb="134" eb="135">
      <t>トウ</t>
    </rPh>
    <rPh sb="139" eb="141">
      <t>ケイエイ</t>
    </rPh>
    <rPh sb="141" eb="143">
      <t>カイゼン</t>
    </rPh>
    <rPh sb="144" eb="145">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</si>
</sst>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DE8-40D5-B7CF-BD54D2BE8645}"/>
            </c:ext>
          </c:extLst>
        </c:ser>
        <c:dLbls>
          <c:showLegendKey val="0"/>
          <c:showVal val="0"/>
          <c:showCatName val="0"/>
          <c:showSerName val="0"/>
          <c:showPercent val="0"/>
          <c:showBubbleSize val="0"/>
        </c:dLbls>
        <c:gapWidth val="150"/>
        <c:axId val="131255296"/>
        <c:axId val="13126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ADE8-40D5-B7CF-BD54D2BE8645}"/>
            </c:ext>
          </c:extLst>
        </c:ser>
        <c:dLbls>
          <c:showLegendKey val="0"/>
          <c:showVal val="0"/>
          <c:showCatName val="0"/>
          <c:showSerName val="0"/>
          <c:showPercent val="0"/>
          <c:showBubbleSize val="0"/>
        </c:dLbls>
        <c:marker val="1"/>
        <c:smooth val="0"/>
        <c:axId val="131255296"/>
        <c:axId val="131261568"/>
      </c:lineChart>
      <c:dateAx>
        <c:axId val="131255296"/>
        <c:scaling>
          <c:orientation val="minMax"/>
        </c:scaling>
        <c:delete val="1"/>
        <c:axPos val="b"/>
        <c:numFmt formatCode="ge" sourceLinked="1"/>
        <c:majorTickMark val="none"/>
        <c:minorTickMark val="none"/>
        <c:tickLblPos val="none"/>
        <c:crossAx val="131261568"/>
        <c:crosses val="autoZero"/>
        <c:auto val="1"/>
        <c:lblOffset val="100"/>
        <c:baseTimeUnit val="years"/>
      </c:dateAx>
      <c:valAx>
        <c:axId val="13126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25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33.6</c:v>
                </c:pt>
                <c:pt idx="1">
                  <c:v>33.200000000000003</c:v>
                </c:pt>
                <c:pt idx="2">
                  <c:v>32.6</c:v>
                </c:pt>
                <c:pt idx="3">
                  <c:v>35.799999999999997</c:v>
                </c:pt>
                <c:pt idx="4">
                  <c:v>32.6</c:v>
                </c:pt>
              </c:numCache>
            </c:numRef>
          </c:val>
          <c:extLst xmlns:c16r2="http://schemas.microsoft.com/office/drawing/2015/06/chart">
            <c:ext xmlns:c16="http://schemas.microsoft.com/office/drawing/2014/chart" uri="{C3380CC4-5D6E-409C-BE32-E72D297353CC}">
              <c16:uniqueId val="{00000000-E42B-4674-AE0C-E8A819A7AA99}"/>
            </c:ext>
          </c:extLst>
        </c:ser>
        <c:dLbls>
          <c:showLegendKey val="0"/>
          <c:showVal val="0"/>
          <c:showCatName val="0"/>
          <c:showSerName val="0"/>
          <c:showPercent val="0"/>
          <c:showBubbleSize val="0"/>
        </c:dLbls>
        <c:gapWidth val="150"/>
        <c:axId val="142137984"/>
        <c:axId val="14214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45.95</c:v>
                </c:pt>
                <c:pt idx="1">
                  <c:v>44.69</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E42B-4674-AE0C-E8A819A7AA99}"/>
            </c:ext>
          </c:extLst>
        </c:ser>
        <c:dLbls>
          <c:showLegendKey val="0"/>
          <c:showVal val="0"/>
          <c:showCatName val="0"/>
          <c:showSerName val="0"/>
          <c:showPercent val="0"/>
          <c:showBubbleSize val="0"/>
        </c:dLbls>
        <c:marker val="1"/>
        <c:smooth val="0"/>
        <c:axId val="142137984"/>
        <c:axId val="142140160"/>
      </c:lineChart>
      <c:dateAx>
        <c:axId val="142137984"/>
        <c:scaling>
          <c:orientation val="minMax"/>
        </c:scaling>
        <c:delete val="1"/>
        <c:axPos val="b"/>
        <c:numFmt formatCode="ge" sourceLinked="1"/>
        <c:majorTickMark val="none"/>
        <c:minorTickMark val="none"/>
        <c:tickLblPos val="none"/>
        <c:crossAx val="142140160"/>
        <c:crosses val="autoZero"/>
        <c:auto val="1"/>
        <c:lblOffset val="100"/>
        <c:baseTimeUnit val="years"/>
      </c:dateAx>
      <c:valAx>
        <c:axId val="14214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13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49.56</c:v>
                </c:pt>
                <c:pt idx="1">
                  <c:v>51.68</c:v>
                </c:pt>
                <c:pt idx="2">
                  <c:v>52.57</c:v>
                </c:pt>
                <c:pt idx="3">
                  <c:v>54.21</c:v>
                </c:pt>
                <c:pt idx="4">
                  <c:v>55.67</c:v>
                </c:pt>
              </c:numCache>
            </c:numRef>
          </c:val>
          <c:extLst xmlns:c16r2="http://schemas.microsoft.com/office/drawing/2015/06/chart">
            <c:ext xmlns:c16="http://schemas.microsoft.com/office/drawing/2014/chart" uri="{C3380CC4-5D6E-409C-BE32-E72D297353CC}">
              <c16:uniqueId val="{00000000-DA70-40F7-9464-919C76AC782D}"/>
            </c:ext>
          </c:extLst>
        </c:ser>
        <c:dLbls>
          <c:showLegendKey val="0"/>
          <c:showVal val="0"/>
          <c:showCatName val="0"/>
          <c:showSerName val="0"/>
          <c:showPercent val="0"/>
          <c:showBubbleSize val="0"/>
        </c:dLbls>
        <c:gapWidth val="150"/>
        <c:axId val="142179328"/>
        <c:axId val="14218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71.97</c:v>
                </c:pt>
                <c:pt idx="1">
                  <c:v>70.59</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DA70-40F7-9464-919C76AC782D}"/>
            </c:ext>
          </c:extLst>
        </c:ser>
        <c:dLbls>
          <c:showLegendKey val="0"/>
          <c:showVal val="0"/>
          <c:showCatName val="0"/>
          <c:showSerName val="0"/>
          <c:showPercent val="0"/>
          <c:showBubbleSize val="0"/>
        </c:dLbls>
        <c:marker val="1"/>
        <c:smooth val="0"/>
        <c:axId val="142179328"/>
        <c:axId val="142181504"/>
      </c:lineChart>
      <c:dateAx>
        <c:axId val="142179328"/>
        <c:scaling>
          <c:orientation val="minMax"/>
        </c:scaling>
        <c:delete val="1"/>
        <c:axPos val="b"/>
        <c:numFmt formatCode="ge" sourceLinked="1"/>
        <c:majorTickMark val="none"/>
        <c:minorTickMark val="none"/>
        <c:tickLblPos val="none"/>
        <c:crossAx val="142181504"/>
        <c:crosses val="autoZero"/>
        <c:auto val="1"/>
        <c:lblOffset val="100"/>
        <c:baseTimeUnit val="years"/>
      </c:dateAx>
      <c:valAx>
        <c:axId val="14218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17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75.650000000000006</c:v>
                </c:pt>
                <c:pt idx="1">
                  <c:v>75.42</c:v>
                </c:pt>
                <c:pt idx="2">
                  <c:v>78.89</c:v>
                </c:pt>
                <c:pt idx="3">
                  <c:v>80.31</c:v>
                </c:pt>
                <c:pt idx="4">
                  <c:v>106.55</c:v>
                </c:pt>
              </c:numCache>
            </c:numRef>
          </c:val>
          <c:extLst xmlns:c16r2="http://schemas.microsoft.com/office/drawing/2015/06/chart">
            <c:ext xmlns:c16="http://schemas.microsoft.com/office/drawing/2014/chart" uri="{C3380CC4-5D6E-409C-BE32-E72D297353CC}">
              <c16:uniqueId val="{00000000-13B9-4976-B892-80D22A4B4684}"/>
            </c:ext>
          </c:extLst>
        </c:ser>
        <c:dLbls>
          <c:showLegendKey val="0"/>
          <c:showVal val="0"/>
          <c:showCatName val="0"/>
          <c:showSerName val="0"/>
          <c:showPercent val="0"/>
          <c:showBubbleSize val="0"/>
        </c:dLbls>
        <c:gapWidth val="150"/>
        <c:axId val="131317120"/>
        <c:axId val="131327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3B9-4976-B892-80D22A4B4684}"/>
            </c:ext>
          </c:extLst>
        </c:ser>
        <c:dLbls>
          <c:showLegendKey val="0"/>
          <c:showVal val="0"/>
          <c:showCatName val="0"/>
          <c:showSerName val="0"/>
          <c:showPercent val="0"/>
          <c:showBubbleSize val="0"/>
        </c:dLbls>
        <c:marker val="1"/>
        <c:smooth val="0"/>
        <c:axId val="131317120"/>
        <c:axId val="131327488"/>
      </c:lineChart>
      <c:dateAx>
        <c:axId val="131317120"/>
        <c:scaling>
          <c:orientation val="minMax"/>
        </c:scaling>
        <c:delete val="1"/>
        <c:axPos val="b"/>
        <c:numFmt formatCode="ge" sourceLinked="1"/>
        <c:majorTickMark val="none"/>
        <c:minorTickMark val="none"/>
        <c:tickLblPos val="none"/>
        <c:crossAx val="131327488"/>
        <c:crosses val="autoZero"/>
        <c:auto val="1"/>
        <c:lblOffset val="100"/>
        <c:baseTimeUnit val="years"/>
      </c:dateAx>
      <c:valAx>
        <c:axId val="13132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31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C4F-4EE2-B737-A2AC6A0CD696}"/>
            </c:ext>
          </c:extLst>
        </c:ser>
        <c:dLbls>
          <c:showLegendKey val="0"/>
          <c:showVal val="0"/>
          <c:showCatName val="0"/>
          <c:showSerName val="0"/>
          <c:showPercent val="0"/>
          <c:showBubbleSize val="0"/>
        </c:dLbls>
        <c:gapWidth val="150"/>
        <c:axId val="131391488"/>
        <c:axId val="13139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C4F-4EE2-B737-A2AC6A0CD696}"/>
            </c:ext>
          </c:extLst>
        </c:ser>
        <c:dLbls>
          <c:showLegendKey val="0"/>
          <c:showVal val="0"/>
          <c:showCatName val="0"/>
          <c:showSerName val="0"/>
          <c:showPercent val="0"/>
          <c:showBubbleSize val="0"/>
        </c:dLbls>
        <c:marker val="1"/>
        <c:smooth val="0"/>
        <c:axId val="131391488"/>
        <c:axId val="131393408"/>
      </c:lineChart>
      <c:dateAx>
        <c:axId val="131391488"/>
        <c:scaling>
          <c:orientation val="minMax"/>
        </c:scaling>
        <c:delete val="1"/>
        <c:axPos val="b"/>
        <c:numFmt formatCode="ge" sourceLinked="1"/>
        <c:majorTickMark val="none"/>
        <c:minorTickMark val="none"/>
        <c:tickLblPos val="none"/>
        <c:crossAx val="131393408"/>
        <c:crosses val="autoZero"/>
        <c:auto val="1"/>
        <c:lblOffset val="100"/>
        <c:baseTimeUnit val="years"/>
      </c:dateAx>
      <c:valAx>
        <c:axId val="13139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39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80E-426A-80E1-6AD7DD48A05C}"/>
            </c:ext>
          </c:extLst>
        </c:ser>
        <c:dLbls>
          <c:showLegendKey val="0"/>
          <c:showVal val="0"/>
          <c:showCatName val="0"/>
          <c:showSerName val="0"/>
          <c:showPercent val="0"/>
          <c:showBubbleSize val="0"/>
        </c:dLbls>
        <c:gapWidth val="150"/>
        <c:axId val="136769920"/>
        <c:axId val="13677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80E-426A-80E1-6AD7DD48A05C}"/>
            </c:ext>
          </c:extLst>
        </c:ser>
        <c:dLbls>
          <c:showLegendKey val="0"/>
          <c:showVal val="0"/>
          <c:showCatName val="0"/>
          <c:showSerName val="0"/>
          <c:showPercent val="0"/>
          <c:showBubbleSize val="0"/>
        </c:dLbls>
        <c:marker val="1"/>
        <c:smooth val="0"/>
        <c:axId val="136769920"/>
        <c:axId val="136771840"/>
      </c:lineChart>
      <c:dateAx>
        <c:axId val="136769920"/>
        <c:scaling>
          <c:orientation val="minMax"/>
        </c:scaling>
        <c:delete val="1"/>
        <c:axPos val="b"/>
        <c:numFmt formatCode="ge" sourceLinked="1"/>
        <c:majorTickMark val="none"/>
        <c:minorTickMark val="none"/>
        <c:tickLblPos val="none"/>
        <c:crossAx val="136771840"/>
        <c:crosses val="autoZero"/>
        <c:auto val="1"/>
        <c:lblOffset val="100"/>
        <c:baseTimeUnit val="years"/>
      </c:dateAx>
      <c:valAx>
        <c:axId val="13677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76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4B5-4E31-ABF1-FE9FB1D11F22}"/>
            </c:ext>
          </c:extLst>
        </c:ser>
        <c:dLbls>
          <c:showLegendKey val="0"/>
          <c:showVal val="0"/>
          <c:showCatName val="0"/>
          <c:showSerName val="0"/>
          <c:showPercent val="0"/>
          <c:showBubbleSize val="0"/>
        </c:dLbls>
        <c:gapWidth val="150"/>
        <c:axId val="129577728"/>
        <c:axId val="12957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B5-4E31-ABF1-FE9FB1D11F22}"/>
            </c:ext>
          </c:extLst>
        </c:ser>
        <c:dLbls>
          <c:showLegendKey val="0"/>
          <c:showVal val="0"/>
          <c:showCatName val="0"/>
          <c:showSerName val="0"/>
          <c:showPercent val="0"/>
          <c:showBubbleSize val="0"/>
        </c:dLbls>
        <c:marker val="1"/>
        <c:smooth val="0"/>
        <c:axId val="129577728"/>
        <c:axId val="129579648"/>
      </c:lineChart>
      <c:dateAx>
        <c:axId val="129577728"/>
        <c:scaling>
          <c:orientation val="minMax"/>
        </c:scaling>
        <c:delete val="1"/>
        <c:axPos val="b"/>
        <c:numFmt formatCode="ge" sourceLinked="1"/>
        <c:majorTickMark val="none"/>
        <c:minorTickMark val="none"/>
        <c:tickLblPos val="none"/>
        <c:crossAx val="129579648"/>
        <c:crosses val="autoZero"/>
        <c:auto val="1"/>
        <c:lblOffset val="100"/>
        <c:baseTimeUnit val="years"/>
      </c:dateAx>
      <c:valAx>
        <c:axId val="12957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57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A98-4890-9DF3-9E3ED2646C8F}"/>
            </c:ext>
          </c:extLst>
        </c:ser>
        <c:dLbls>
          <c:showLegendKey val="0"/>
          <c:showVal val="0"/>
          <c:showCatName val="0"/>
          <c:showSerName val="0"/>
          <c:showPercent val="0"/>
          <c:showBubbleSize val="0"/>
        </c:dLbls>
        <c:gapWidth val="150"/>
        <c:axId val="131159168"/>
        <c:axId val="13116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A98-4890-9DF3-9E3ED2646C8F}"/>
            </c:ext>
          </c:extLst>
        </c:ser>
        <c:dLbls>
          <c:showLegendKey val="0"/>
          <c:showVal val="0"/>
          <c:showCatName val="0"/>
          <c:showSerName val="0"/>
          <c:showPercent val="0"/>
          <c:showBubbleSize val="0"/>
        </c:dLbls>
        <c:marker val="1"/>
        <c:smooth val="0"/>
        <c:axId val="131159168"/>
        <c:axId val="131161088"/>
      </c:lineChart>
      <c:dateAx>
        <c:axId val="131159168"/>
        <c:scaling>
          <c:orientation val="minMax"/>
        </c:scaling>
        <c:delete val="1"/>
        <c:axPos val="b"/>
        <c:numFmt formatCode="ge" sourceLinked="1"/>
        <c:majorTickMark val="none"/>
        <c:minorTickMark val="none"/>
        <c:tickLblPos val="none"/>
        <c:crossAx val="131161088"/>
        <c:crosses val="autoZero"/>
        <c:auto val="1"/>
        <c:lblOffset val="100"/>
        <c:baseTimeUnit val="years"/>
      </c:dateAx>
      <c:valAx>
        <c:axId val="13116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15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2990.17</c:v>
                </c:pt>
                <c:pt idx="1">
                  <c:v>2672.83</c:v>
                </c:pt>
                <c:pt idx="2">
                  <c:v>2428.5500000000002</c:v>
                </c:pt>
                <c:pt idx="3">
                  <c:v>2122.9699999999998</c:v>
                </c:pt>
                <c:pt idx="4">
                  <c:v>1933.47</c:v>
                </c:pt>
              </c:numCache>
            </c:numRef>
          </c:val>
          <c:extLst xmlns:c16r2="http://schemas.microsoft.com/office/drawing/2015/06/chart">
            <c:ext xmlns:c16="http://schemas.microsoft.com/office/drawing/2014/chart" uri="{C3380CC4-5D6E-409C-BE32-E72D297353CC}">
              <c16:uniqueId val="{00000000-5531-46EB-A748-4E42300845AA}"/>
            </c:ext>
          </c:extLst>
        </c:ser>
        <c:dLbls>
          <c:showLegendKey val="0"/>
          <c:showVal val="0"/>
          <c:showCatName val="0"/>
          <c:showSerName val="0"/>
          <c:showPercent val="0"/>
          <c:showBubbleSize val="0"/>
        </c:dLbls>
        <c:gapWidth val="150"/>
        <c:axId val="130950656"/>
        <c:axId val="130952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1117.1099999999999</c:v>
                </c:pt>
                <c:pt idx="1">
                  <c:v>1161.05</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5531-46EB-A748-4E42300845AA}"/>
            </c:ext>
          </c:extLst>
        </c:ser>
        <c:dLbls>
          <c:showLegendKey val="0"/>
          <c:showVal val="0"/>
          <c:showCatName val="0"/>
          <c:showSerName val="0"/>
          <c:showPercent val="0"/>
          <c:showBubbleSize val="0"/>
        </c:dLbls>
        <c:marker val="1"/>
        <c:smooth val="0"/>
        <c:axId val="130950656"/>
        <c:axId val="130952576"/>
      </c:lineChart>
      <c:dateAx>
        <c:axId val="130950656"/>
        <c:scaling>
          <c:orientation val="minMax"/>
        </c:scaling>
        <c:delete val="1"/>
        <c:axPos val="b"/>
        <c:numFmt formatCode="ge" sourceLinked="1"/>
        <c:majorTickMark val="none"/>
        <c:minorTickMark val="none"/>
        <c:tickLblPos val="none"/>
        <c:crossAx val="130952576"/>
        <c:crosses val="autoZero"/>
        <c:auto val="1"/>
        <c:lblOffset val="100"/>
        <c:baseTimeUnit val="years"/>
      </c:dateAx>
      <c:valAx>
        <c:axId val="13095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95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26.49</c:v>
                </c:pt>
                <c:pt idx="1">
                  <c:v>21.1</c:v>
                </c:pt>
                <c:pt idx="2">
                  <c:v>21.45</c:v>
                </c:pt>
                <c:pt idx="3">
                  <c:v>26.97</c:v>
                </c:pt>
                <c:pt idx="4">
                  <c:v>83.39</c:v>
                </c:pt>
              </c:numCache>
            </c:numRef>
          </c:val>
          <c:extLst xmlns:c16r2="http://schemas.microsoft.com/office/drawing/2015/06/chart">
            <c:ext xmlns:c16="http://schemas.microsoft.com/office/drawing/2014/chart" uri="{C3380CC4-5D6E-409C-BE32-E72D297353CC}">
              <c16:uniqueId val="{00000000-40C7-4001-9AE6-7B2E2619E140}"/>
            </c:ext>
          </c:extLst>
        </c:ser>
        <c:dLbls>
          <c:showLegendKey val="0"/>
          <c:showVal val="0"/>
          <c:showCatName val="0"/>
          <c:showSerName val="0"/>
          <c:showPercent val="0"/>
          <c:showBubbleSize val="0"/>
        </c:dLbls>
        <c:gapWidth val="150"/>
        <c:axId val="130983808"/>
        <c:axId val="13098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41.04</c:v>
                </c:pt>
                <c:pt idx="1">
                  <c:v>41.08</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40C7-4001-9AE6-7B2E2619E140}"/>
            </c:ext>
          </c:extLst>
        </c:ser>
        <c:dLbls>
          <c:showLegendKey val="0"/>
          <c:showVal val="0"/>
          <c:showCatName val="0"/>
          <c:showSerName val="0"/>
          <c:showPercent val="0"/>
          <c:showBubbleSize val="0"/>
        </c:dLbls>
        <c:marker val="1"/>
        <c:smooth val="0"/>
        <c:axId val="130983808"/>
        <c:axId val="130985984"/>
      </c:lineChart>
      <c:dateAx>
        <c:axId val="130983808"/>
        <c:scaling>
          <c:orientation val="minMax"/>
        </c:scaling>
        <c:delete val="1"/>
        <c:axPos val="b"/>
        <c:numFmt formatCode="ge" sourceLinked="1"/>
        <c:majorTickMark val="none"/>
        <c:minorTickMark val="none"/>
        <c:tickLblPos val="none"/>
        <c:crossAx val="130985984"/>
        <c:crosses val="autoZero"/>
        <c:auto val="1"/>
        <c:lblOffset val="100"/>
        <c:baseTimeUnit val="years"/>
      </c:dateAx>
      <c:valAx>
        <c:axId val="13098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98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624.45000000000005</c:v>
                </c:pt>
                <c:pt idx="1">
                  <c:v>810.97</c:v>
                </c:pt>
                <c:pt idx="2">
                  <c:v>804.51</c:v>
                </c:pt>
                <c:pt idx="3">
                  <c:v>657.34</c:v>
                </c:pt>
                <c:pt idx="4">
                  <c:v>208.44</c:v>
                </c:pt>
              </c:numCache>
            </c:numRef>
          </c:val>
          <c:extLst xmlns:c16r2="http://schemas.microsoft.com/office/drawing/2015/06/chart">
            <c:ext xmlns:c16="http://schemas.microsoft.com/office/drawing/2014/chart" uri="{C3380CC4-5D6E-409C-BE32-E72D297353CC}">
              <c16:uniqueId val="{00000000-005E-4650-B6FA-00C7A911298B}"/>
            </c:ext>
          </c:extLst>
        </c:ser>
        <c:dLbls>
          <c:showLegendKey val="0"/>
          <c:showVal val="0"/>
          <c:showCatName val="0"/>
          <c:showSerName val="0"/>
          <c:showPercent val="0"/>
          <c:showBubbleSize val="0"/>
        </c:dLbls>
        <c:gapWidth val="150"/>
        <c:axId val="142100736"/>
        <c:axId val="142111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357.08</c:v>
                </c:pt>
                <c:pt idx="1">
                  <c:v>378.08</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005E-4650-B6FA-00C7A911298B}"/>
            </c:ext>
          </c:extLst>
        </c:ser>
        <c:dLbls>
          <c:showLegendKey val="0"/>
          <c:showVal val="0"/>
          <c:showCatName val="0"/>
          <c:showSerName val="0"/>
          <c:showPercent val="0"/>
          <c:showBubbleSize val="0"/>
        </c:dLbls>
        <c:marker val="1"/>
        <c:smooth val="0"/>
        <c:axId val="142100736"/>
        <c:axId val="142111104"/>
      </c:lineChart>
      <c:dateAx>
        <c:axId val="142100736"/>
        <c:scaling>
          <c:orientation val="minMax"/>
        </c:scaling>
        <c:delete val="1"/>
        <c:axPos val="b"/>
        <c:numFmt formatCode="ge" sourceLinked="1"/>
        <c:majorTickMark val="none"/>
        <c:minorTickMark val="none"/>
        <c:tickLblPos val="none"/>
        <c:crossAx val="142111104"/>
        <c:crosses val="autoZero"/>
        <c:auto val="1"/>
        <c:lblOffset val="100"/>
        <c:baseTimeUnit val="years"/>
      </c:dateAx>
      <c:valAx>
        <c:axId val="14211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10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B32"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八峰町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7361</v>
      </c>
      <c r="AM8" s="68"/>
      <c r="AN8" s="68"/>
      <c r="AO8" s="68"/>
      <c r="AP8" s="68"/>
      <c r="AQ8" s="68"/>
      <c r="AR8" s="68"/>
      <c r="AS8" s="68"/>
      <c r="AT8" s="67">
        <f>データ!T6</f>
        <v>234.14</v>
      </c>
      <c r="AU8" s="67"/>
      <c r="AV8" s="67"/>
      <c r="AW8" s="67"/>
      <c r="AX8" s="67"/>
      <c r="AY8" s="67"/>
      <c r="AZ8" s="67"/>
      <c r="BA8" s="67"/>
      <c r="BB8" s="67">
        <f>データ!U6</f>
        <v>31.44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16.82</v>
      </c>
      <c r="Q10" s="67"/>
      <c r="R10" s="67"/>
      <c r="S10" s="67"/>
      <c r="T10" s="67"/>
      <c r="U10" s="67"/>
      <c r="V10" s="67"/>
      <c r="W10" s="67">
        <f>データ!Q6</f>
        <v>100</v>
      </c>
      <c r="X10" s="67"/>
      <c r="Y10" s="67"/>
      <c r="Z10" s="67"/>
      <c r="AA10" s="67"/>
      <c r="AB10" s="67"/>
      <c r="AC10" s="67"/>
      <c r="AD10" s="68">
        <f>データ!R6</f>
        <v>3240</v>
      </c>
      <c r="AE10" s="68"/>
      <c r="AF10" s="68"/>
      <c r="AG10" s="68"/>
      <c r="AH10" s="68"/>
      <c r="AI10" s="68"/>
      <c r="AJ10" s="68"/>
      <c r="AK10" s="2"/>
      <c r="AL10" s="68">
        <f>データ!V6</f>
        <v>1225</v>
      </c>
      <c r="AM10" s="68"/>
      <c r="AN10" s="68"/>
      <c r="AO10" s="68"/>
      <c r="AP10" s="68"/>
      <c r="AQ10" s="68"/>
      <c r="AR10" s="68"/>
      <c r="AS10" s="68"/>
      <c r="AT10" s="67">
        <f>データ!W6</f>
        <v>0.65</v>
      </c>
      <c r="AU10" s="67"/>
      <c r="AV10" s="67"/>
      <c r="AW10" s="67"/>
      <c r="AX10" s="67"/>
      <c r="AY10" s="67"/>
      <c r="AZ10" s="67"/>
      <c r="BA10" s="67"/>
      <c r="BB10" s="67">
        <f>データ!X6</f>
        <v>1884.62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121</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122</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55</v>
      </c>
      <c r="N86" s="25" t="s">
        <v>55</v>
      </c>
      <c r="O86" s="25" t="str">
        <f>データ!EO6</f>
        <v>【0.11】</v>
      </c>
    </row>
  </sheetData>
  <sheetProtection algorithmName="SHA-512" hashValue="hu8IB4g0cE4MwRudDGKxP6/NqyKAFIBdPCsbd1qNg77Ck0R1H66XmCU+PExVzpXWUuY05WQlD4uQbB9Sd5mLoA==" saltValue="imYiithm9xVSVu2X40GjV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58</v>
      </c>
      <c r="B3" s="28" t="s">
        <v>59</v>
      </c>
      <c r="C3" s="28" t="s">
        <v>60</v>
      </c>
      <c r="D3" s="28" t="s">
        <v>61</v>
      </c>
      <c r="E3" s="28" t="s">
        <v>62</v>
      </c>
      <c r="F3" s="28" t="s">
        <v>63</v>
      </c>
      <c r="G3" s="28" t="s">
        <v>64</v>
      </c>
      <c r="H3" s="76" t="s">
        <v>65</v>
      </c>
      <c r="I3" s="77"/>
      <c r="J3" s="77"/>
      <c r="K3" s="77"/>
      <c r="L3" s="77"/>
      <c r="M3" s="77"/>
      <c r="N3" s="77"/>
      <c r="O3" s="77"/>
      <c r="P3" s="77"/>
      <c r="Q3" s="77"/>
      <c r="R3" s="77"/>
      <c r="S3" s="77"/>
      <c r="T3" s="77"/>
      <c r="U3" s="77"/>
      <c r="V3" s="77"/>
      <c r="W3" s="77"/>
      <c r="X3" s="78"/>
      <c r="Y3" s="82" t="s">
        <v>66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67</v>
      </c>
      <c r="B4" s="29"/>
      <c r="C4" s="29"/>
      <c r="D4" s="29"/>
      <c r="E4" s="29"/>
      <c r="F4" s="29"/>
      <c r="G4" s="29"/>
      <c r="H4" s="79"/>
      <c r="I4" s="80"/>
      <c r="J4" s="80"/>
      <c r="K4" s="80"/>
      <c r="L4" s="80"/>
      <c r="M4" s="80"/>
      <c r="N4" s="80"/>
      <c r="O4" s="80"/>
      <c r="P4" s="80"/>
      <c r="Q4" s="80"/>
      <c r="R4" s="80"/>
      <c r="S4" s="80"/>
      <c r="T4" s="80"/>
      <c r="U4" s="80"/>
      <c r="V4" s="80"/>
      <c r="W4" s="80"/>
      <c r="X4" s="81"/>
      <c r="Y4" s="75" t="s">
        <v>68</v>
      </c>
      <c r="Z4" s="75"/>
      <c r="AA4" s="75"/>
      <c r="AB4" s="75"/>
      <c r="AC4" s="75"/>
      <c r="AD4" s="75"/>
      <c r="AE4" s="75"/>
      <c r="AF4" s="75"/>
      <c r="AG4" s="75"/>
      <c r="AH4" s="75"/>
      <c r="AI4" s="75"/>
      <c r="AJ4" s="75" t="s">
        <v>69</v>
      </c>
      <c r="AK4" s="75"/>
      <c r="AL4" s="75"/>
      <c r="AM4" s="75"/>
      <c r="AN4" s="75"/>
      <c r="AO4" s="75"/>
      <c r="AP4" s="75"/>
      <c r="AQ4" s="75"/>
      <c r="AR4" s="75"/>
      <c r="AS4" s="75"/>
      <c r="AT4" s="75"/>
      <c r="AU4" s="75" t="s">
        <v>70</v>
      </c>
      <c r="AV4" s="75"/>
      <c r="AW4" s="75"/>
      <c r="AX4" s="75"/>
      <c r="AY4" s="75"/>
      <c r="AZ4" s="75"/>
      <c r="BA4" s="75"/>
      <c r="BB4" s="75"/>
      <c r="BC4" s="75"/>
      <c r="BD4" s="75"/>
      <c r="BE4" s="75"/>
      <c r="BF4" s="75" t="s">
        <v>71</v>
      </c>
      <c r="BG4" s="75"/>
      <c r="BH4" s="75"/>
      <c r="BI4" s="75"/>
      <c r="BJ4" s="75"/>
      <c r="BK4" s="75"/>
      <c r="BL4" s="75"/>
      <c r="BM4" s="75"/>
      <c r="BN4" s="75"/>
      <c r="BO4" s="75"/>
      <c r="BP4" s="75"/>
      <c r="BQ4" s="75" t="s">
        <v>72</v>
      </c>
      <c r="BR4" s="75"/>
      <c r="BS4" s="75"/>
      <c r="BT4" s="75"/>
      <c r="BU4" s="75"/>
      <c r="BV4" s="75"/>
      <c r="BW4" s="75"/>
      <c r="BX4" s="75"/>
      <c r="BY4" s="75"/>
      <c r="BZ4" s="75"/>
      <c r="CA4" s="75"/>
      <c r="CB4" s="75" t="s">
        <v>73</v>
      </c>
      <c r="CC4" s="75"/>
      <c r="CD4" s="75"/>
      <c r="CE4" s="75"/>
      <c r="CF4" s="75"/>
      <c r="CG4" s="75"/>
      <c r="CH4" s="75"/>
      <c r="CI4" s="75"/>
      <c r="CJ4" s="75"/>
      <c r="CK4" s="75"/>
      <c r="CL4" s="75"/>
      <c r="CM4" s="75" t="s">
        <v>74</v>
      </c>
      <c r="CN4" s="75"/>
      <c r="CO4" s="75"/>
      <c r="CP4" s="75"/>
      <c r="CQ4" s="75"/>
      <c r="CR4" s="75"/>
      <c r="CS4" s="75"/>
      <c r="CT4" s="75"/>
      <c r="CU4" s="75"/>
      <c r="CV4" s="75"/>
      <c r="CW4" s="75"/>
      <c r="CX4" s="75" t="s">
        <v>75</v>
      </c>
      <c r="CY4" s="75"/>
      <c r="CZ4" s="75"/>
      <c r="DA4" s="75"/>
      <c r="DB4" s="75"/>
      <c r="DC4" s="75"/>
      <c r="DD4" s="75"/>
      <c r="DE4" s="75"/>
      <c r="DF4" s="75"/>
      <c r="DG4" s="75"/>
      <c r="DH4" s="75"/>
      <c r="DI4" s="75" t="s">
        <v>76</v>
      </c>
      <c r="DJ4" s="75"/>
      <c r="DK4" s="75"/>
      <c r="DL4" s="75"/>
      <c r="DM4" s="75"/>
      <c r="DN4" s="75"/>
      <c r="DO4" s="75"/>
      <c r="DP4" s="75"/>
      <c r="DQ4" s="75"/>
      <c r="DR4" s="75"/>
      <c r="DS4" s="75"/>
      <c r="DT4" s="75" t="s">
        <v>77</v>
      </c>
      <c r="DU4" s="75"/>
      <c r="DV4" s="75"/>
      <c r="DW4" s="75"/>
      <c r="DX4" s="75"/>
      <c r="DY4" s="75"/>
      <c r="DZ4" s="75"/>
      <c r="EA4" s="75"/>
      <c r="EB4" s="75"/>
      <c r="EC4" s="75"/>
      <c r="ED4" s="75"/>
      <c r="EE4" s="75" t="s">
        <v>78</v>
      </c>
      <c r="EF4" s="75"/>
      <c r="EG4" s="75"/>
      <c r="EH4" s="75"/>
      <c r="EI4" s="75"/>
      <c r="EJ4" s="75"/>
      <c r="EK4" s="75"/>
      <c r="EL4" s="75"/>
      <c r="EM4" s="75"/>
      <c r="EN4" s="75"/>
      <c r="EO4" s="75"/>
    </row>
    <row r="5" spans="1:145" x14ac:dyDescent="0.15">
      <c r="A5" s="27" t="s">
        <v>79</v>
      </c>
      <c r="B5" s="30"/>
      <c r="C5" s="30"/>
      <c r="D5" s="30"/>
      <c r="E5" s="30"/>
      <c r="F5" s="30"/>
      <c r="G5" s="30"/>
      <c r="H5" s="31" t="s">
        <v>80</v>
      </c>
      <c r="I5" s="31" t="s">
        <v>81</v>
      </c>
      <c r="J5" s="31" t="s">
        <v>82</v>
      </c>
      <c r="K5" s="31" t="s">
        <v>83</v>
      </c>
      <c r="L5" s="31" t="s">
        <v>84</v>
      </c>
      <c r="M5" s="31" t="s">
        <v>5</v>
      </c>
      <c r="N5" s="31" t="s">
        <v>85</v>
      </c>
      <c r="O5" s="31" t="s">
        <v>86</v>
      </c>
      <c r="P5" s="31" t="s">
        <v>87</v>
      </c>
      <c r="Q5" s="31" t="s">
        <v>88</v>
      </c>
      <c r="R5" s="31" t="s">
        <v>89</v>
      </c>
      <c r="S5" s="31" t="s">
        <v>90</v>
      </c>
      <c r="T5" s="31" t="s">
        <v>91</v>
      </c>
      <c r="U5" s="31" t="s">
        <v>92</v>
      </c>
      <c r="V5" s="31" t="s">
        <v>93</v>
      </c>
      <c r="W5" s="31" t="s">
        <v>94</v>
      </c>
      <c r="X5" s="31" t="s">
        <v>95</v>
      </c>
      <c r="Y5" s="31" t="s">
        <v>96</v>
      </c>
      <c r="Z5" s="31" t="s">
        <v>97</v>
      </c>
      <c r="AA5" s="31" t="s">
        <v>98</v>
      </c>
      <c r="AB5" s="31" t="s">
        <v>99</v>
      </c>
      <c r="AC5" s="31" t="s">
        <v>100</v>
      </c>
      <c r="AD5" s="31" t="s">
        <v>101</v>
      </c>
      <c r="AE5" s="31" t="s">
        <v>102</v>
      </c>
      <c r="AF5" s="31" t="s">
        <v>103</v>
      </c>
      <c r="AG5" s="31" t="s">
        <v>104</v>
      </c>
      <c r="AH5" s="31" t="s">
        <v>105</v>
      </c>
      <c r="AI5" s="31" t="s">
        <v>43</v>
      </c>
      <c r="AJ5" s="31" t="s">
        <v>96</v>
      </c>
      <c r="AK5" s="31" t="s">
        <v>97</v>
      </c>
      <c r="AL5" s="31" t="s">
        <v>98</v>
      </c>
      <c r="AM5" s="31" t="s">
        <v>99</v>
      </c>
      <c r="AN5" s="31" t="s">
        <v>100</v>
      </c>
      <c r="AO5" s="31" t="s">
        <v>101</v>
      </c>
      <c r="AP5" s="31" t="s">
        <v>102</v>
      </c>
      <c r="AQ5" s="31" t="s">
        <v>103</v>
      </c>
      <c r="AR5" s="31" t="s">
        <v>104</v>
      </c>
      <c r="AS5" s="31" t="s">
        <v>105</v>
      </c>
      <c r="AT5" s="31" t="s">
        <v>106</v>
      </c>
      <c r="AU5" s="31" t="s">
        <v>96</v>
      </c>
      <c r="AV5" s="31" t="s">
        <v>97</v>
      </c>
      <c r="AW5" s="31" t="s">
        <v>98</v>
      </c>
      <c r="AX5" s="31" t="s">
        <v>99</v>
      </c>
      <c r="AY5" s="31" t="s">
        <v>100</v>
      </c>
      <c r="AZ5" s="31" t="s">
        <v>101</v>
      </c>
      <c r="BA5" s="31" t="s">
        <v>102</v>
      </c>
      <c r="BB5" s="31" t="s">
        <v>103</v>
      </c>
      <c r="BC5" s="31" t="s">
        <v>104</v>
      </c>
      <c r="BD5" s="31" t="s">
        <v>105</v>
      </c>
      <c r="BE5" s="31" t="s">
        <v>106</v>
      </c>
      <c r="BF5" s="31" t="s">
        <v>96</v>
      </c>
      <c r="BG5" s="31" t="s">
        <v>97</v>
      </c>
      <c r="BH5" s="31" t="s">
        <v>98</v>
      </c>
      <c r="BI5" s="31" t="s">
        <v>99</v>
      </c>
      <c r="BJ5" s="31" t="s">
        <v>100</v>
      </c>
      <c r="BK5" s="31" t="s">
        <v>101</v>
      </c>
      <c r="BL5" s="31" t="s">
        <v>102</v>
      </c>
      <c r="BM5" s="31" t="s">
        <v>103</v>
      </c>
      <c r="BN5" s="31" t="s">
        <v>104</v>
      </c>
      <c r="BO5" s="31" t="s">
        <v>105</v>
      </c>
      <c r="BP5" s="31" t="s">
        <v>106</v>
      </c>
      <c r="BQ5" s="31" t="s">
        <v>96</v>
      </c>
      <c r="BR5" s="31" t="s">
        <v>97</v>
      </c>
      <c r="BS5" s="31" t="s">
        <v>98</v>
      </c>
      <c r="BT5" s="31" t="s">
        <v>99</v>
      </c>
      <c r="BU5" s="31" t="s">
        <v>100</v>
      </c>
      <c r="BV5" s="31" t="s">
        <v>101</v>
      </c>
      <c r="BW5" s="31" t="s">
        <v>102</v>
      </c>
      <c r="BX5" s="31" t="s">
        <v>103</v>
      </c>
      <c r="BY5" s="31" t="s">
        <v>104</v>
      </c>
      <c r="BZ5" s="31" t="s">
        <v>105</v>
      </c>
      <c r="CA5" s="31" t="s">
        <v>106</v>
      </c>
      <c r="CB5" s="31" t="s">
        <v>96</v>
      </c>
      <c r="CC5" s="31" t="s">
        <v>97</v>
      </c>
      <c r="CD5" s="31" t="s">
        <v>98</v>
      </c>
      <c r="CE5" s="31" t="s">
        <v>99</v>
      </c>
      <c r="CF5" s="31" t="s">
        <v>100</v>
      </c>
      <c r="CG5" s="31" t="s">
        <v>101</v>
      </c>
      <c r="CH5" s="31" t="s">
        <v>102</v>
      </c>
      <c r="CI5" s="31" t="s">
        <v>103</v>
      </c>
      <c r="CJ5" s="31" t="s">
        <v>104</v>
      </c>
      <c r="CK5" s="31" t="s">
        <v>105</v>
      </c>
      <c r="CL5" s="31" t="s">
        <v>106</v>
      </c>
      <c r="CM5" s="31" t="s">
        <v>96</v>
      </c>
      <c r="CN5" s="31" t="s">
        <v>97</v>
      </c>
      <c r="CO5" s="31" t="s">
        <v>98</v>
      </c>
      <c r="CP5" s="31" t="s">
        <v>99</v>
      </c>
      <c r="CQ5" s="31" t="s">
        <v>100</v>
      </c>
      <c r="CR5" s="31" t="s">
        <v>101</v>
      </c>
      <c r="CS5" s="31" t="s">
        <v>102</v>
      </c>
      <c r="CT5" s="31" t="s">
        <v>103</v>
      </c>
      <c r="CU5" s="31" t="s">
        <v>104</v>
      </c>
      <c r="CV5" s="31" t="s">
        <v>105</v>
      </c>
      <c r="CW5" s="31" t="s">
        <v>106</v>
      </c>
      <c r="CX5" s="31" t="s">
        <v>96</v>
      </c>
      <c r="CY5" s="31" t="s">
        <v>97</v>
      </c>
      <c r="CZ5" s="31" t="s">
        <v>98</v>
      </c>
      <c r="DA5" s="31" t="s">
        <v>99</v>
      </c>
      <c r="DB5" s="31" t="s">
        <v>100</v>
      </c>
      <c r="DC5" s="31" t="s">
        <v>101</v>
      </c>
      <c r="DD5" s="31" t="s">
        <v>102</v>
      </c>
      <c r="DE5" s="31" t="s">
        <v>103</v>
      </c>
      <c r="DF5" s="31" t="s">
        <v>104</v>
      </c>
      <c r="DG5" s="31" t="s">
        <v>105</v>
      </c>
      <c r="DH5" s="31" t="s">
        <v>106</v>
      </c>
      <c r="DI5" s="31" t="s">
        <v>96</v>
      </c>
      <c r="DJ5" s="31" t="s">
        <v>97</v>
      </c>
      <c r="DK5" s="31" t="s">
        <v>98</v>
      </c>
      <c r="DL5" s="31" t="s">
        <v>99</v>
      </c>
      <c r="DM5" s="31" t="s">
        <v>100</v>
      </c>
      <c r="DN5" s="31" t="s">
        <v>101</v>
      </c>
      <c r="DO5" s="31" t="s">
        <v>102</v>
      </c>
      <c r="DP5" s="31" t="s">
        <v>103</v>
      </c>
      <c r="DQ5" s="31" t="s">
        <v>104</v>
      </c>
      <c r="DR5" s="31" t="s">
        <v>105</v>
      </c>
      <c r="DS5" s="31" t="s">
        <v>106</v>
      </c>
      <c r="DT5" s="31" t="s">
        <v>96</v>
      </c>
      <c r="DU5" s="31" t="s">
        <v>97</v>
      </c>
      <c r="DV5" s="31" t="s">
        <v>98</v>
      </c>
      <c r="DW5" s="31" t="s">
        <v>99</v>
      </c>
      <c r="DX5" s="31" t="s">
        <v>100</v>
      </c>
      <c r="DY5" s="31" t="s">
        <v>101</v>
      </c>
      <c r="DZ5" s="31" t="s">
        <v>102</v>
      </c>
      <c r="EA5" s="31" t="s">
        <v>103</v>
      </c>
      <c r="EB5" s="31" t="s">
        <v>104</v>
      </c>
      <c r="EC5" s="31" t="s">
        <v>105</v>
      </c>
      <c r="ED5" s="31" t="s">
        <v>106</v>
      </c>
      <c r="EE5" s="31" t="s">
        <v>96</v>
      </c>
      <c r="EF5" s="31" t="s">
        <v>97</v>
      </c>
      <c r="EG5" s="31" t="s">
        <v>98</v>
      </c>
      <c r="EH5" s="31" t="s">
        <v>99</v>
      </c>
      <c r="EI5" s="31" t="s">
        <v>100</v>
      </c>
      <c r="EJ5" s="31" t="s">
        <v>101</v>
      </c>
      <c r="EK5" s="31" t="s">
        <v>102</v>
      </c>
      <c r="EL5" s="31" t="s">
        <v>103</v>
      </c>
      <c r="EM5" s="31" t="s">
        <v>104</v>
      </c>
      <c r="EN5" s="31" t="s">
        <v>105</v>
      </c>
      <c r="EO5" s="31" t="s">
        <v>106</v>
      </c>
    </row>
    <row r="6" spans="1:145" s="35" customFormat="1" x14ac:dyDescent="0.15">
      <c r="A6" s="27" t="s">
        <v>107</v>
      </c>
      <c r="B6" s="32">
        <f>B7</f>
        <v>2017</v>
      </c>
      <c r="C6" s="32">
        <f t="shared" ref="C6:X6" si="3">C7</f>
        <v>53490</v>
      </c>
      <c r="D6" s="32">
        <f t="shared" si="3"/>
        <v>47</v>
      </c>
      <c r="E6" s="32">
        <f t="shared" si="3"/>
        <v>17</v>
      </c>
      <c r="F6" s="32">
        <f t="shared" si="3"/>
        <v>5</v>
      </c>
      <c r="G6" s="32">
        <f t="shared" si="3"/>
        <v>0</v>
      </c>
      <c r="H6" s="32" t="str">
        <f t="shared" si="3"/>
        <v>秋田県　八峰町</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16.82</v>
      </c>
      <c r="Q6" s="33">
        <f t="shared" si="3"/>
        <v>100</v>
      </c>
      <c r="R6" s="33">
        <f t="shared" si="3"/>
        <v>3240</v>
      </c>
      <c r="S6" s="33">
        <f t="shared" si="3"/>
        <v>7361</v>
      </c>
      <c r="T6" s="33">
        <f t="shared" si="3"/>
        <v>234.14</v>
      </c>
      <c r="U6" s="33">
        <f t="shared" si="3"/>
        <v>31.44</v>
      </c>
      <c r="V6" s="33">
        <f t="shared" si="3"/>
        <v>1225</v>
      </c>
      <c r="W6" s="33">
        <f t="shared" si="3"/>
        <v>0.65</v>
      </c>
      <c r="X6" s="33">
        <f t="shared" si="3"/>
        <v>1884.62</v>
      </c>
      <c r="Y6" s="34">
        <f>IF(Y7="",NA(),Y7)</f>
        <v>75.650000000000006</v>
      </c>
      <c r="Z6" s="34">
        <f t="shared" ref="Z6:AH6" si="4">IF(Z7="",NA(),Z7)</f>
        <v>75.42</v>
      </c>
      <c r="AA6" s="34">
        <f t="shared" si="4"/>
        <v>78.89</v>
      </c>
      <c r="AB6" s="34">
        <f t="shared" si="4"/>
        <v>80.31</v>
      </c>
      <c r="AC6" s="34">
        <f t="shared" si="4"/>
        <v>106.55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2990.17</v>
      </c>
      <c r="BG6" s="34">
        <f t="shared" ref="BG6:BO6" si="7">IF(BG7="",NA(),BG7)</f>
        <v>2672.83</v>
      </c>
      <c r="BH6" s="34">
        <f t="shared" si="7"/>
        <v>2428.5500000000002</v>
      </c>
      <c r="BI6" s="34">
        <f t="shared" si="7"/>
        <v>2122.9699999999998</v>
      </c>
      <c r="BJ6" s="34">
        <f t="shared" si="7"/>
        <v>1933.47</v>
      </c>
      <c r="BK6" s="34">
        <f t="shared" si="7"/>
        <v>1117.1099999999999</v>
      </c>
      <c r="BL6" s="34">
        <f t="shared" si="7"/>
        <v>1161.05</v>
      </c>
      <c r="BM6" s="34">
        <f t="shared" si="7"/>
        <v>1081.8</v>
      </c>
      <c r="BN6" s="34">
        <f t="shared" si="7"/>
        <v>974.93</v>
      </c>
      <c r="BO6" s="34">
        <f t="shared" si="7"/>
        <v>855.8</v>
      </c>
      <c r="BP6" s="33" t="str">
        <f>IF(BP7="","",IF(BP7="-","【-】","【"&amp;SUBSTITUTE(TEXT(BP7,"#,##0.00"),"-","△")&amp;"】"))</f>
        <v>【814.89】</v>
      </c>
      <c r="BQ6" s="34">
        <f>IF(BQ7="",NA(),BQ7)</f>
        <v>26.49</v>
      </c>
      <c r="BR6" s="34">
        <f t="shared" ref="BR6:BZ6" si="8">IF(BR7="",NA(),BR7)</f>
        <v>21.1</v>
      </c>
      <c r="BS6" s="34">
        <f t="shared" si="8"/>
        <v>21.45</v>
      </c>
      <c r="BT6" s="34">
        <f t="shared" si="8"/>
        <v>26.97</v>
      </c>
      <c r="BU6" s="34">
        <f t="shared" si="8"/>
        <v>83.39</v>
      </c>
      <c r="BV6" s="34">
        <f t="shared" si="8"/>
        <v>41.04</v>
      </c>
      <c r="BW6" s="34">
        <f t="shared" si="8"/>
        <v>41.08</v>
      </c>
      <c r="BX6" s="34">
        <f t="shared" si="8"/>
        <v>52.19</v>
      </c>
      <c r="BY6" s="34">
        <f t="shared" si="8"/>
        <v>55.32</v>
      </c>
      <c r="BZ6" s="34">
        <f t="shared" si="8"/>
        <v>59.8</v>
      </c>
      <c r="CA6" s="33" t="str">
        <f>IF(CA7="","",IF(CA7="-","【-】","【"&amp;SUBSTITUTE(TEXT(CA7,"#,##0.00"),"-","△")&amp;"】"))</f>
        <v>【60.64】</v>
      </c>
      <c r="CB6" s="34">
        <f>IF(CB7="",NA(),CB7)</f>
        <v>624.45000000000005</v>
      </c>
      <c r="CC6" s="34">
        <f t="shared" ref="CC6:CK6" si="9">IF(CC7="",NA(),CC7)</f>
        <v>810.97</v>
      </c>
      <c r="CD6" s="34">
        <f t="shared" si="9"/>
        <v>804.51</v>
      </c>
      <c r="CE6" s="34">
        <f t="shared" si="9"/>
        <v>657.34</v>
      </c>
      <c r="CF6" s="34">
        <f t="shared" si="9"/>
        <v>208.44</v>
      </c>
      <c r="CG6" s="34">
        <f t="shared" si="9"/>
        <v>357.08</v>
      </c>
      <c r="CH6" s="34">
        <f t="shared" si="9"/>
        <v>378.08</v>
      </c>
      <c r="CI6" s="34">
        <f t="shared" si="9"/>
        <v>296.14</v>
      </c>
      <c r="CJ6" s="34">
        <f t="shared" si="9"/>
        <v>283.17</v>
      </c>
      <c r="CK6" s="34">
        <f t="shared" si="9"/>
        <v>263.76</v>
      </c>
      <c r="CL6" s="33" t="str">
        <f>IF(CL7="","",IF(CL7="-","【-】","【"&amp;SUBSTITUTE(TEXT(CL7,"#,##0.00"),"-","△")&amp;"】"))</f>
        <v>【255.52】</v>
      </c>
      <c r="CM6" s="34">
        <f>IF(CM7="",NA(),CM7)</f>
        <v>33.6</v>
      </c>
      <c r="CN6" s="34">
        <f t="shared" ref="CN6:CV6" si="10">IF(CN7="",NA(),CN7)</f>
        <v>33.200000000000003</v>
      </c>
      <c r="CO6" s="34">
        <f t="shared" si="10"/>
        <v>32.6</v>
      </c>
      <c r="CP6" s="34">
        <f t="shared" si="10"/>
        <v>35.799999999999997</v>
      </c>
      <c r="CQ6" s="34">
        <f t="shared" si="10"/>
        <v>32.6</v>
      </c>
      <c r="CR6" s="34">
        <f t="shared" si="10"/>
        <v>45.95</v>
      </c>
      <c r="CS6" s="34">
        <f t="shared" si="10"/>
        <v>44.69</v>
      </c>
      <c r="CT6" s="34">
        <f t="shared" si="10"/>
        <v>52.31</v>
      </c>
      <c r="CU6" s="34">
        <f t="shared" si="10"/>
        <v>60.65</v>
      </c>
      <c r="CV6" s="34">
        <f t="shared" si="10"/>
        <v>51.75</v>
      </c>
      <c r="CW6" s="33" t="str">
        <f>IF(CW7="","",IF(CW7="-","【-】","【"&amp;SUBSTITUTE(TEXT(CW7,"#,##0.00"),"-","△")&amp;"】"))</f>
        <v>【52.49】</v>
      </c>
      <c r="CX6" s="34">
        <f>IF(CX7="",NA(),CX7)</f>
        <v>49.56</v>
      </c>
      <c r="CY6" s="34">
        <f t="shared" ref="CY6:DG6" si="11">IF(CY7="",NA(),CY7)</f>
        <v>51.68</v>
      </c>
      <c r="CZ6" s="34">
        <f t="shared" si="11"/>
        <v>52.57</v>
      </c>
      <c r="DA6" s="34">
        <f t="shared" si="11"/>
        <v>54.21</v>
      </c>
      <c r="DB6" s="34">
        <f t="shared" si="11"/>
        <v>55.67</v>
      </c>
      <c r="DC6" s="34">
        <f t="shared" si="11"/>
        <v>71.97</v>
      </c>
      <c r="DD6" s="34">
        <f t="shared" si="11"/>
        <v>70.59</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0.04</v>
      </c>
      <c r="EK6" s="34">
        <f t="shared" si="14"/>
        <v>7.0000000000000007E-2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53490</v>
      </c>
      <c r="D7" s="36">
        <v>47</v>
      </c>
      <c r="E7" s="36">
        <v>17</v>
      </c>
      <c r="F7" s="36">
        <v>5</v>
      </c>
      <c r="G7" s="36">
        <v>0</v>
      </c>
      <c r="H7" s="36" t="s">
        <v>108</v>
      </c>
      <c r="I7" s="36" t="s">
        <v>109</v>
      </c>
      <c r="J7" s="36" t="s">
        <v>110</v>
      </c>
      <c r="K7" s="36" t="s">
        <v>111</v>
      </c>
      <c r="L7" s="36" t="s">
        <v>112</v>
      </c>
      <c r="M7" s="36" t="s">
        <v>113</v>
      </c>
      <c r="N7" s="37" t="s">
        <v>114</v>
      </c>
      <c r="O7" s="37" t="s">
        <v>115</v>
      </c>
      <c r="P7" s="37">
        <v>16.82</v>
      </c>
      <c r="Q7" s="37">
        <v>100</v>
      </c>
      <c r="R7" s="37">
        <v>3240</v>
      </c>
      <c r="S7" s="37">
        <v>7361</v>
      </c>
      <c r="T7" s="37">
        <v>234.14</v>
      </c>
      <c r="U7" s="37">
        <v>31.44</v>
      </c>
      <c r="V7" s="37">
        <v>1225</v>
      </c>
      <c r="W7" s="37">
        <v>0.65</v>
      </c>
      <c r="X7" s="37">
        <v>1884.62</v>
      </c>
      <c r="Y7" s="37">
        <v>75.650000000000006</v>
      </c>
      <c r="Z7" s="37">
        <v>75.42</v>
      </c>
      <c r="AA7" s="37">
        <v>78.89</v>
      </c>
      <c r="AB7" s="37">
        <v>80.31</v>
      </c>
      <c r="AC7" s="37">
        <v>106.55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2990.17</v>
      </c>
      <c r="BG7" s="37">
        <v>2672.83</v>
      </c>
      <c r="BH7" s="37">
        <v>2428.5500000000002</v>
      </c>
      <c r="BI7" s="37">
        <v>2122.9699999999998</v>
      </c>
      <c r="BJ7" s="37">
        <v>1933.47</v>
      </c>
      <c r="BK7" s="37">
        <v>1117.1099999999999</v>
      </c>
      <c r="BL7" s="37">
        <v>1161.05</v>
      </c>
      <c r="BM7" s="37">
        <v>1081.8</v>
      </c>
      <c r="BN7" s="37">
        <v>974.93</v>
      </c>
      <c r="BO7" s="37">
        <v>855.8</v>
      </c>
      <c r="BP7" s="37">
        <v>814.89</v>
      </c>
      <c r="BQ7" s="37">
        <v>26.49</v>
      </c>
      <c r="BR7" s="37">
        <v>21.1</v>
      </c>
      <c r="BS7" s="37">
        <v>21.45</v>
      </c>
      <c r="BT7" s="37">
        <v>26.97</v>
      </c>
      <c r="BU7" s="37">
        <v>83.39</v>
      </c>
      <c r="BV7" s="37">
        <v>41.04</v>
      </c>
      <c r="BW7" s="37">
        <v>41.08</v>
      </c>
      <c r="BX7" s="37">
        <v>52.19</v>
      </c>
      <c r="BY7" s="37">
        <v>55.32</v>
      </c>
      <c r="BZ7" s="37">
        <v>59.8</v>
      </c>
      <c r="CA7" s="37">
        <v>60.64</v>
      </c>
      <c r="CB7" s="37">
        <v>624.45000000000005</v>
      </c>
      <c r="CC7" s="37">
        <v>810.97</v>
      </c>
      <c r="CD7" s="37">
        <v>804.51</v>
      </c>
      <c r="CE7" s="37">
        <v>657.34</v>
      </c>
      <c r="CF7" s="37">
        <v>208.44</v>
      </c>
      <c r="CG7" s="37">
        <v>357.08</v>
      </c>
      <c r="CH7" s="37">
        <v>378.08</v>
      </c>
      <c r="CI7" s="37">
        <v>296.14</v>
      </c>
      <c r="CJ7" s="37">
        <v>283.17</v>
      </c>
      <c r="CK7" s="37">
        <v>263.76</v>
      </c>
      <c r="CL7" s="37">
        <v>255.52</v>
      </c>
      <c r="CM7" s="37">
        <v>33.6</v>
      </c>
      <c r="CN7" s="37">
        <v>33.200000000000003</v>
      </c>
      <c r="CO7" s="37">
        <v>32.6</v>
      </c>
      <c r="CP7" s="37">
        <v>35.799999999999997</v>
      </c>
      <c r="CQ7" s="37">
        <v>32.6</v>
      </c>
      <c r="CR7" s="37">
        <v>45.95</v>
      </c>
      <c r="CS7" s="37">
        <v>44.69</v>
      </c>
      <c r="CT7" s="37">
        <v>52.31</v>
      </c>
      <c r="CU7" s="37">
        <v>60.65</v>
      </c>
      <c r="CV7" s="37">
        <v>51.75</v>
      </c>
      <c r="CW7" s="37">
        <v>52.49</v>
      </c>
      <c r="CX7" s="37">
        <v>49.56</v>
      </c>
      <c r="CY7" s="37">
        <v>51.68</v>
      </c>
      <c r="CZ7" s="37">
        <v>52.57</v>
      </c>
      <c r="DA7" s="37">
        <v>54.21</v>
      </c>
      <c r="DB7" s="37">
        <v>55.67</v>
      </c>
      <c r="DC7" s="37">
        <v>71.97</v>
      </c>
      <c r="DD7" s="37">
        <v>70.59</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0.04</v>
      </c>
      <c r="EK7" s="37">
        <v>7.0000000000000007E-2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116</v>
      </c>
      <c r="C9" s="39" t="s">
        <v>117</v>
      </c>
      <c r="D9" s="39" t="s">
        <v>118</v>
      </c>
      <c r="E9" s="39" t="s">
        <v>119</v>
      </c>
      <c r="F9" s="39" t="s">
        <v>120</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2019-01-25T05:24:02Z</cp:lastPrinted>
  <dcterms:created xsi:type="dcterms:W3CDTF">2018-12-03T09:20:10Z</dcterms:created>
  <dcterms:modified xsi:type="dcterms:W3CDTF">2019-01-25T05:24:04Z</dcterms:modified>
</cp:coreProperties>
</file>