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taakita\Desktop\【経営比較分析表】2017_052132_47_1718\"/>
    </mc:Choice>
  </mc:AlternateContent>
  <workbookProtection workbookAlgorithmName="SHA-512" workbookHashValue="19O8LIcAEXHMuqZbBGXrKr9fPaTvpXQVdZkT3jhnDvVV41hP1r8IaAnO2v64V5fM6xLb7J2LDaKtDRy2oulBTQ==" workbookSaltValue="hEj9AnONY+zjdX2D8vKdMg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AD10" i="4" s="1"/>
  <c r="Q6" i="5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W10" i="4"/>
  <c r="I10" i="4"/>
  <c r="BB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<sst xmlns="http://schemas.openxmlformats.org/spreadsheetml/2006/main" count="251" uniqueCount="126">
  <si>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</si>
  <si>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</si>
  <si>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</si>
  <si>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</si>
  <si>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</si>
  <si>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</si>
  <si>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</si>
  <si>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</si>
  <si>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</si>
  <si>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</si>
  <si>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</si>
  <si>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</si>
  <si>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</si>
  <si>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</si>
  <si>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</si>
  <si>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</si>
  <si>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</si>
  <si>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</si>
  <si>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</si>
  <si>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</si>
  <si>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</si>
  <si>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</si>
  <si>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</si>
  <si>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</si>
  <si>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</si>
  <si>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</si>
  <si>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</si>
  <si>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</si>
  <si>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</si>
  <si>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</si>
  <si>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</si>
  <si>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</si>
  <si>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</si>
  <si>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</si>
  <si>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</si>
  <si>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</si>
  <si>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</si>
  <si>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</si>
  <si>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</si>
  <si>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</si>
  <si>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</si>
  <si>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</si>
  <si>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</si>
  <si>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</si>
  <si>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</si>
  <si>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</si>
  <si>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</si>
  <si>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</si>
  <si>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</si>
  <si>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</si>
  <si>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</si>
  <si>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</si>
  <si>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</si>
  <si>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</si>
  <si>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</si>
  <si>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</si>
  <si>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</si>
  <si>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</si>
  <si>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</si>
  <si>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</si>
  <si>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</si>
  <si>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</si>
  <si>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</si>
  <si>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</si>
  <si>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</si>
  <si>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</si>
  <si>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</si>
  <si>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</si>
  <si>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</si>
  <si>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</si>
  <si>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</si>
  <si>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</si>
  <si>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</si>
  <si>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</si>
  <si>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</si>
  <si>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</si>
  <si>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</si>
  <si>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</si>
  <si>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</si>
  <si>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</si>
  <si>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</si>
  <si>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</si>
  <si>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</si>
  <si>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</si>
  <si>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</si>
  <si>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</si>
  <si>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</si>
  <si>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</si>
  <si>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</si>
  <si>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</si>
  <si>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</si>
  <si>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</si>
  <si>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</si>
  <si>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</si>
  <si>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</si>
  <si>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</si>
  <si>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</si>
  <si>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</si>
  <si>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</si>
  <si>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</si>
  <si>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</si>
  <si>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</si>
  <si>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</si>
  <si>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</si>
  <si>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</si>
  <si>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</si>
  <si>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</si>
  <si>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</si>
  <si>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</si>
  <si>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</si>
  <si>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北秋田市</t>
  </si>
  <si>
    <t>法非適用</t>
  </si>
  <si>
    <t>下水道事業</t>
  </si>
  <si>
    <t>特定地域生活排水処理</t>
  </si>
  <si>
    <t>K2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</si>
  <si>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</si>
  <si>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</si>
  <si>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</si>
  <si>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</si>
  <si>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</si>
  <si>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</si>
  <si>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</si>
  <si>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</si>
  <si>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平成14年度整備開始で15年しか経過していないことから、浄化槽の更新事業を開始していない。</t>
    <rPh sb="1" eb="3">
      <t>ヘイセイ</t>
    </rPh>
    <rPh sb="5" eb="7">
      <t>ネンド</t>
    </rPh>
    <rPh sb="7" eb="9">
      <t>セイビ</t>
    </rPh>
    <rPh sb="9" eb="11">
      <t>カイシ</t>
    </rPh>
    <rPh sb="14" eb="15">
      <t>ネン</t>
    </rPh>
    <rPh sb="17" eb="19">
      <t>ケイカ</t>
    </rPh>
    <rPh sb="29" eb="32">
      <t>ジョウカソウ</t>
    </rPh>
    <rPh sb="33" eb="35">
      <t>コウシン</t>
    </rPh>
    <rPh sb="35" eb="37">
      <t>ジギョウ</t>
    </rPh>
    <rPh sb="38" eb="40">
      <t>カイシ</t>
    </rPh>
    <phoneticPr fontId="4"/>
  </si>
  <si>
    <t>　各指数を類似団体と比較しても乖離が目立ち、今後改善に向けた取組みが必要であります。
　収益については、一般会計繰入金に依存しているため、料金収入の拡大を図るとともに、より一層の収納率向上を図ります。
　また、浄化槽維持管理費を料金収入で賄えるよう、料金水準を見直し、料金単価の改定を行い適正な浄化槽使用料とします。</t>
    <rPh sb="1" eb="4">
      <t>カクシスウ</t>
    </rPh>
    <rPh sb="5" eb="7">
      <t>ルイジ</t>
    </rPh>
    <rPh sb="7" eb="9">
      <t>ダンタイ</t>
    </rPh>
    <rPh sb="10" eb="12">
      <t>ヒカク</t>
    </rPh>
    <rPh sb="15" eb="17">
      <t>カイリ</t>
    </rPh>
    <rPh sb="18" eb="20">
      <t>メダ</t>
    </rPh>
    <rPh sb="22" eb="24">
      <t>コンゴ</t>
    </rPh>
    <rPh sb="24" eb="26">
      <t>カイゼン</t>
    </rPh>
    <rPh sb="27" eb="28">
      <t>ム</t>
    </rPh>
    <rPh sb="30" eb="32">
      <t>トリク</t>
    </rPh>
    <rPh sb="34" eb="36">
      <t>ヒツヨウ</t>
    </rPh>
    <rPh sb="44" eb="46">
      <t>シュウエキ</t>
    </rPh>
    <rPh sb="52" eb="54">
      <t>イッパン</t>
    </rPh>
    <rPh sb="54" eb="56">
      <t>カイケイ</t>
    </rPh>
    <rPh sb="56" eb="58">
      <t>クリイレ</t>
    </rPh>
    <rPh sb="58" eb="59">
      <t>キン</t>
    </rPh>
    <rPh sb="60" eb="62">
      <t>イゾン</t>
    </rPh>
    <rPh sb="69" eb="71">
      <t>リョウキン</t>
    </rPh>
    <rPh sb="71" eb="73">
      <t>シュウニュウ</t>
    </rPh>
    <rPh sb="74" eb="76">
      <t>カクダイ</t>
    </rPh>
    <rPh sb="77" eb="78">
      <t>ハカ</t>
    </rPh>
    <rPh sb="86" eb="88">
      <t>イッソウ</t>
    </rPh>
    <rPh sb="89" eb="91">
      <t>シュウノウ</t>
    </rPh>
    <rPh sb="91" eb="92">
      <t>リツ</t>
    </rPh>
    <rPh sb="92" eb="94">
      <t>コウジョウ</t>
    </rPh>
    <rPh sb="95" eb="96">
      <t>ハカ</t>
    </rPh>
    <rPh sb="105" eb="108">
      <t>ジョウカソウ</t>
    </rPh>
    <rPh sb="108" eb="110">
      <t>イジ</t>
    </rPh>
    <rPh sb="110" eb="112">
      <t>カンリ</t>
    </rPh>
    <rPh sb="112" eb="113">
      <t>ヒ</t>
    </rPh>
    <rPh sb="114" eb="116">
      <t>リョウキン</t>
    </rPh>
    <rPh sb="116" eb="118">
      <t>シュウニュウ</t>
    </rPh>
    <rPh sb="119" eb="120">
      <t>マカナ</t>
    </rPh>
    <rPh sb="125" eb="127">
      <t>リョウキン</t>
    </rPh>
    <rPh sb="127" eb="129">
      <t>スイジュン</t>
    </rPh>
    <rPh sb="130" eb="132">
      <t>ミナオ</t>
    </rPh>
    <rPh sb="134" eb="136">
      <t>リョウキン</t>
    </rPh>
    <rPh sb="136" eb="138">
      <t>タンカ</t>
    </rPh>
    <rPh sb="139" eb="141">
      <t>カイテイ</t>
    </rPh>
    <rPh sb="142" eb="143">
      <t>オコナ</t>
    </rPh>
    <rPh sb="144" eb="146">
      <t>テキセイ</t>
    </rPh>
    <rPh sb="147" eb="150">
      <t>ジョウカソウ</t>
    </rPh>
    <rPh sb="150" eb="152">
      <t>シヨウ</t>
    </rPh>
    <rPh sb="152" eb="153">
      <t>リョウ</t>
    </rPh>
    <phoneticPr fontId="4"/>
  </si>
  <si>
    <t>　収益的収支比率は、収益（主に料金収入、一般会計繰入金）に対して費用（主に維持管理費、支払利息、地方債償還金）の比率を表します。100%と収支均衡しているが、料金収入だけでは賄えず一般会計繰入金を充当しています。
　経費回収率は、料金収入に対する回収すべき経費の割合を表します。類似団体よりも低く100％未満であるため、料金収入が少なく一般会計繰入金に依存しているが表れています。
　汚水処理原価は、1㎥の汚水処理に要した費用（維持管理費・資本費）を表します。類似団体よりも高いため維持管理費の削減が課題であります。
　施設利用率は、処理可能な能力に対する実際の処理量を表します。類似団体より低いため、世帯人数に対し設置浄化槽が大きいことが表れております。
　水洗化比率は、休止している浄化槽が無い事から100％であります。</t>
    <rPh sb="69" eb="71">
      <t>シュウシ</t>
    </rPh>
    <rPh sb="71" eb="73">
      <t>キンコウ</t>
    </rPh>
    <rPh sb="79" eb="81">
      <t>リョウキン</t>
    </rPh>
    <rPh sb="81" eb="83">
      <t>シュウニュウ</t>
    </rPh>
    <rPh sb="87" eb="88">
      <t>マカナ</t>
    </rPh>
    <rPh sb="90" eb="92">
      <t>イッパン</t>
    </rPh>
    <rPh sb="92" eb="94">
      <t>カイケイ</t>
    </rPh>
    <rPh sb="94" eb="96">
      <t>クリイレ</t>
    </rPh>
    <rPh sb="96" eb="97">
      <t>キン</t>
    </rPh>
    <rPh sb="98" eb="100">
      <t>ジュウトウ</t>
    </rPh>
    <rPh sb="140" eb="142">
      <t>ルイジ</t>
    </rPh>
    <rPh sb="142" eb="144">
      <t>ダンタイ</t>
    </rPh>
    <rPh sb="147" eb="148">
      <t>ヒク</t>
    </rPh>
    <rPh sb="153" eb="155">
      <t>ミマン</t>
    </rPh>
    <rPh sb="161" eb="163">
      <t>リョウキン</t>
    </rPh>
    <rPh sb="163" eb="165">
      <t>シュウニュウ</t>
    </rPh>
    <rPh sb="166" eb="167">
      <t>スク</t>
    </rPh>
    <rPh sb="169" eb="171">
      <t>イッパン</t>
    </rPh>
    <rPh sb="171" eb="173">
      <t>カイケイ</t>
    </rPh>
    <rPh sb="173" eb="175">
      <t>クリイレ</t>
    </rPh>
    <rPh sb="175" eb="176">
      <t>キン</t>
    </rPh>
    <rPh sb="177" eb="179">
      <t>イゾン</t>
    </rPh>
    <rPh sb="184" eb="185">
      <t>アラワ</t>
    </rPh>
    <rPh sb="194" eb="196">
      <t>オスイ</t>
    </rPh>
    <rPh sb="196" eb="198">
      <t>ショリ</t>
    </rPh>
    <rPh sb="198" eb="200">
      <t>ゲンカ</t>
    </rPh>
    <rPh sb="205" eb="207">
      <t>オスイ</t>
    </rPh>
    <rPh sb="207" eb="209">
      <t>ショリ</t>
    </rPh>
    <rPh sb="210" eb="211">
      <t>ヨウ</t>
    </rPh>
    <rPh sb="213" eb="215">
      <t>ヒヨウ</t>
    </rPh>
    <rPh sb="216" eb="218">
      <t>イジ</t>
    </rPh>
    <rPh sb="218" eb="220">
      <t>カンリ</t>
    </rPh>
    <rPh sb="220" eb="221">
      <t>ヒ</t>
    </rPh>
    <rPh sb="222" eb="224">
      <t>シホン</t>
    </rPh>
    <rPh sb="224" eb="225">
      <t>ヒ</t>
    </rPh>
    <rPh sb="227" eb="228">
      <t>アラワ</t>
    </rPh>
    <rPh sb="232" eb="234">
      <t>ルイジ</t>
    </rPh>
    <rPh sb="234" eb="236">
      <t>ダンタイ</t>
    </rPh>
    <rPh sb="239" eb="240">
      <t>タカ</t>
    </rPh>
    <rPh sb="243" eb="245">
      <t>イジ</t>
    </rPh>
    <rPh sb="245" eb="247">
      <t>カンリ</t>
    </rPh>
    <rPh sb="247" eb="248">
      <t>ヒ</t>
    </rPh>
    <rPh sb="249" eb="251">
      <t>サクゲン</t>
    </rPh>
    <rPh sb="252" eb="254">
      <t>カダイ</t>
    </rPh>
    <rPh sb="263" eb="265">
      <t>シセツ</t>
    </rPh>
    <rPh sb="265" eb="268">
      <t>リヨウリツ</t>
    </rPh>
    <rPh sb="270" eb="272">
      <t>ショリ</t>
    </rPh>
    <rPh sb="272" eb="274">
      <t>カノウ</t>
    </rPh>
    <rPh sb="275" eb="277">
      <t>ノウリョク</t>
    </rPh>
    <rPh sb="278" eb="279">
      <t>タイ</t>
    </rPh>
    <rPh sb="281" eb="283">
      <t>ジッサイ</t>
    </rPh>
    <rPh sb="284" eb="286">
      <t>ショリ</t>
    </rPh>
    <rPh sb="286" eb="287">
      <t>リョウ</t>
    </rPh>
    <rPh sb="288" eb="289">
      <t>アラワ</t>
    </rPh>
    <rPh sb="293" eb="295">
      <t>ルイジ</t>
    </rPh>
    <rPh sb="295" eb="297">
      <t>ダンタイ</t>
    </rPh>
    <rPh sb="299" eb="300">
      <t>ヒク</t>
    </rPh>
    <rPh sb="304" eb="306">
      <t>セタイ</t>
    </rPh>
    <rPh sb="306" eb="308">
      <t>ニンズウ</t>
    </rPh>
    <rPh sb="309" eb="310">
      <t>タイ</t>
    </rPh>
    <rPh sb="311" eb="313">
      <t>セッチ</t>
    </rPh>
    <rPh sb="313" eb="316">
      <t>ジョウカソウ</t>
    </rPh>
    <rPh sb="317" eb="318">
      <t>オオ</t>
    </rPh>
    <rPh sb="323" eb="324">
      <t>アラワ</t>
    </rPh>
    <rPh sb="334" eb="337">
      <t>スイセンカ</t>
    </rPh>
    <rPh sb="337" eb="339">
      <t>ヒリツ</t>
    </rPh>
    <rPh sb="341" eb="343">
      <t>キュウシ</t>
    </rPh>
    <rPh sb="347" eb="350">
      <t>ジョウカソウ</t>
    </rPh>
    <rPh sb="351" eb="352">
      <t>ナ</t>
    </rPh>
    <rPh sb="353" eb="354">
      <t>コト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</si>
</sst>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07-432B-8458-EFA63B108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436704"/>
        <c:axId val="234437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B07-432B-8458-EFA63B108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436704"/>
        <c:axId val="234437096"/>
      </c:lineChart>
      <c:dateAx>
        <c:axId val="234436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34437096"/>
        <c:crosses val="autoZero"/>
        <c:auto val="1"/>
        <c:lblOffset val="100"/>
        <c:baseTimeUnit val="years"/>
      </c:dateAx>
      <c:valAx>
        <c:axId val="234437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34436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49-4A2A-97D0-2D3EDF407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304312"/>
        <c:axId val="289304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58.06</c:v>
                </c:pt>
                <c:pt idx="1">
                  <c:v>59.08</c:v>
                </c:pt>
                <c:pt idx="2">
                  <c:v>58.25</c:v>
                </c:pt>
                <c:pt idx="3">
                  <c:v>61.55</c:v>
                </c:pt>
                <c:pt idx="4">
                  <c:v>61.79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49-4A2A-97D0-2D3EDF407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304312"/>
        <c:axId val="289304704"/>
      </c:lineChart>
      <c:dateAx>
        <c:axId val="2893043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304704"/>
        <c:crosses val="autoZero"/>
        <c:auto val="1"/>
        <c:lblOffset val="100"/>
        <c:baseTimeUnit val="years"/>
      </c:dateAx>
      <c:valAx>
        <c:axId val="289304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9304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F4-48DB-9EC6-0944BE93F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305880"/>
        <c:axId val="289306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75.790000000000006</c:v>
                </c:pt>
                <c:pt idx="1">
                  <c:v>77.12</c:v>
                </c:pt>
                <c:pt idx="2">
                  <c:v>68.150000000000006</c:v>
                </c:pt>
                <c:pt idx="3">
                  <c:v>67.489999999999995</c:v>
                </c:pt>
                <c:pt idx="4">
                  <c:v>92.44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F4-48DB-9EC6-0944BE93F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305880"/>
        <c:axId val="289306272"/>
      </c:lineChart>
      <c:dateAx>
        <c:axId val="289305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306272"/>
        <c:crosses val="autoZero"/>
        <c:auto val="1"/>
        <c:lblOffset val="100"/>
        <c:baseTimeUnit val="years"/>
      </c:dateAx>
      <c:valAx>
        <c:axId val="289306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9305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71.39</c:v>
                </c:pt>
                <c:pt idx="1">
                  <c:v>73.319999999999993</c:v>
                </c:pt>
                <c:pt idx="2">
                  <c:v>75.349999999999994</c:v>
                </c:pt>
                <c:pt idx="3">
                  <c:v>80.180000000000007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FC-4FB0-8A38-9D40E3941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555976"/>
        <c:axId val="289556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3FC-4FB0-8A38-9D40E3941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555976"/>
        <c:axId val="289556368"/>
      </c:lineChart>
      <c:dateAx>
        <c:axId val="289555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556368"/>
        <c:crosses val="autoZero"/>
        <c:auto val="1"/>
        <c:lblOffset val="100"/>
        <c:baseTimeUnit val="years"/>
      </c:dateAx>
      <c:valAx>
        <c:axId val="289556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95559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F0-43EB-88F7-DC0009911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557544"/>
        <c:axId val="289557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2F0-43EB-88F7-DC0009911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557544"/>
        <c:axId val="289557936"/>
      </c:lineChart>
      <c:dateAx>
        <c:axId val="2895575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557936"/>
        <c:crosses val="autoZero"/>
        <c:auto val="1"/>
        <c:lblOffset val="100"/>
        <c:baseTimeUnit val="years"/>
      </c:dateAx>
      <c:valAx>
        <c:axId val="289557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9557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1F-4CC7-9D05-A8A989963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020784"/>
        <c:axId val="290021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1F-4CC7-9D05-A8A989963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020784"/>
        <c:axId val="290021176"/>
      </c:lineChart>
      <c:dateAx>
        <c:axId val="290020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90021176"/>
        <c:crosses val="autoZero"/>
        <c:auto val="1"/>
        <c:lblOffset val="100"/>
        <c:baseTimeUnit val="years"/>
      </c:dateAx>
      <c:valAx>
        <c:axId val="290021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90020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B0-4027-ABBA-38E9603C1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022744"/>
        <c:axId val="290023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B0-4027-ABBA-38E9603C1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022744"/>
        <c:axId val="290023136"/>
      </c:lineChart>
      <c:dateAx>
        <c:axId val="2900227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90023136"/>
        <c:crosses val="autoZero"/>
        <c:auto val="1"/>
        <c:lblOffset val="100"/>
        <c:baseTimeUnit val="years"/>
      </c:dateAx>
      <c:valAx>
        <c:axId val="290023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90022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15-43EA-8F92-8458B6E1C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020392"/>
        <c:axId val="290020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15-43EA-8F92-8458B6E1C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020392"/>
        <c:axId val="290020000"/>
      </c:lineChart>
      <c:dateAx>
        <c:axId val="2900203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90020000"/>
        <c:crosses val="autoZero"/>
        <c:auto val="1"/>
        <c:lblOffset val="100"/>
        <c:baseTimeUnit val="years"/>
      </c:dateAx>
      <c:valAx>
        <c:axId val="290020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90020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763.51</c:v>
                </c:pt>
                <c:pt idx="1">
                  <c:v>666.96</c:v>
                </c:pt>
                <c:pt idx="2">
                  <c:v>574.67999999999995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A64-4989-83AD-061FDB808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673264"/>
        <c:axId val="289673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446.63</c:v>
                </c:pt>
                <c:pt idx="1">
                  <c:v>416.91</c:v>
                </c:pt>
                <c:pt idx="2">
                  <c:v>392.19</c:v>
                </c:pt>
                <c:pt idx="3">
                  <c:v>413.5</c:v>
                </c:pt>
                <c:pt idx="4">
                  <c:v>244.85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A64-4989-83AD-061FDB808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673264"/>
        <c:axId val="289673656"/>
      </c:lineChart>
      <c:dateAx>
        <c:axId val="289673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673656"/>
        <c:crosses val="autoZero"/>
        <c:auto val="1"/>
        <c:lblOffset val="100"/>
        <c:baseTimeUnit val="years"/>
      </c:dateAx>
      <c:valAx>
        <c:axId val="289673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9673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36.93</c:v>
                </c:pt>
                <c:pt idx="1">
                  <c:v>34.39</c:v>
                </c:pt>
                <c:pt idx="2">
                  <c:v>34.92</c:v>
                </c:pt>
                <c:pt idx="3">
                  <c:v>37.549999999999997</c:v>
                </c:pt>
                <c:pt idx="4">
                  <c:v>50.11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96-4379-9866-968135BAC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022352"/>
        <c:axId val="289674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58.53</c:v>
                </c:pt>
                <c:pt idx="1">
                  <c:v>57.93</c:v>
                </c:pt>
                <c:pt idx="2">
                  <c:v>57.03</c:v>
                </c:pt>
                <c:pt idx="3">
                  <c:v>55.84</c:v>
                </c:pt>
                <c:pt idx="4">
                  <c:v>64.78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596-4379-9866-968135BAC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022352"/>
        <c:axId val="289674832"/>
      </c:lineChart>
      <c:dateAx>
        <c:axId val="290022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674832"/>
        <c:crosses val="autoZero"/>
        <c:auto val="1"/>
        <c:lblOffset val="100"/>
        <c:baseTimeUnit val="years"/>
      </c:dateAx>
      <c:valAx>
        <c:axId val="289674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90022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524.82000000000005</c:v>
                </c:pt>
                <c:pt idx="1">
                  <c:v>591.08000000000004</c:v>
                </c:pt>
                <c:pt idx="2">
                  <c:v>598.66</c:v>
                </c:pt>
                <c:pt idx="3">
                  <c:v>563.16</c:v>
                </c:pt>
                <c:pt idx="4">
                  <c:v>432.69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A6-4CDC-8542-267E46E5E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559112"/>
        <c:axId val="289303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266.57</c:v>
                </c:pt>
                <c:pt idx="1">
                  <c:v>276.93</c:v>
                </c:pt>
                <c:pt idx="2">
                  <c:v>283.73</c:v>
                </c:pt>
                <c:pt idx="3">
                  <c:v>287.57</c:v>
                </c:pt>
                <c:pt idx="4">
                  <c:v>250.21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DA6-4CDC-8542-267E46E5E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559112"/>
        <c:axId val="289303136"/>
      </c:lineChart>
      <c:dateAx>
        <c:axId val="289559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89303136"/>
        <c:crosses val="autoZero"/>
        <c:auto val="1"/>
        <c:lblOffset val="100"/>
        <c:baseTimeUnit val="years"/>
      </c:dateAx>
      <c:valAx>
        <c:axId val="289303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89559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【329.28】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【76.98】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【269.12】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C4" zoomScale="85" zoomScaleNormal="85" workbookViewId="0">
      <selection activeCell="BF37" sqref="BF37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秋田県　北秋田市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4" t="s">
        <v>1</v>
      </c>
      <c r="C7" s="64"/>
      <c r="D7" s="64"/>
      <c r="E7" s="64"/>
      <c r="F7" s="64"/>
      <c r="G7" s="64"/>
      <c r="H7" s="64"/>
      <c r="I7" s="64" t="s">
        <v>2</v>
      </c>
      <c r="J7" s="64"/>
      <c r="K7" s="64"/>
      <c r="L7" s="64"/>
      <c r="M7" s="64"/>
      <c r="N7" s="64"/>
      <c r="O7" s="64"/>
      <c r="P7" s="64" t="s">
        <v>3</v>
      </c>
      <c r="Q7" s="64"/>
      <c r="R7" s="64"/>
      <c r="S7" s="64"/>
      <c r="T7" s="64"/>
      <c r="U7" s="64"/>
      <c r="V7" s="64"/>
      <c r="W7" s="64" t="s">
        <v>4</v>
      </c>
      <c r="X7" s="64"/>
      <c r="Y7" s="64"/>
      <c r="Z7" s="64"/>
      <c r="AA7" s="64"/>
      <c r="AB7" s="64"/>
      <c r="AC7" s="64"/>
      <c r="AD7" s="64" t="s">
        <v>5</v>
      </c>
      <c r="AE7" s="64"/>
      <c r="AF7" s="64"/>
      <c r="AG7" s="64"/>
      <c r="AH7" s="64"/>
      <c r="AI7" s="64"/>
      <c r="AJ7" s="64"/>
      <c r="AK7" s="3"/>
      <c r="AL7" s="64" t="s">
        <v>6</v>
      </c>
      <c r="AM7" s="64"/>
      <c r="AN7" s="64"/>
      <c r="AO7" s="64"/>
      <c r="AP7" s="64"/>
      <c r="AQ7" s="64"/>
      <c r="AR7" s="64"/>
      <c r="AS7" s="64"/>
      <c r="AT7" s="64" t="s">
        <v>7</v>
      </c>
      <c r="AU7" s="64"/>
      <c r="AV7" s="64"/>
      <c r="AW7" s="64"/>
      <c r="AX7" s="64"/>
      <c r="AY7" s="64"/>
      <c r="AZ7" s="64"/>
      <c r="BA7" s="64"/>
      <c r="BB7" s="64" t="s">
        <v>8</v>
      </c>
      <c r="BC7" s="64"/>
      <c r="BD7" s="64"/>
      <c r="BE7" s="64"/>
      <c r="BF7" s="64"/>
      <c r="BG7" s="64"/>
      <c r="BH7" s="64"/>
      <c r="BI7" s="6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特定地域生活排水処理</v>
      </c>
      <c r="Q8" s="71"/>
      <c r="R8" s="71"/>
      <c r="S8" s="71"/>
      <c r="T8" s="71"/>
      <c r="U8" s="71"/>
      <c r="V8" s="71"/>
      <c r="W8" s="71" t="str">
        <f>データ!L6</f>
        <v>K2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8">
        <f>データ!S6</f>
        <v>32837</v>
      </c>
      <c r="AM8" s="68"/>
      <c r="AN8" s="68"/>
      <c r="AO8" s="68"/>
      <c r="AP8" s="68"/>
      <c r="AQ8" s="68"/>
      <c r="AR8" s="68"/>
      <c r="AS8" s="68"/>
      <c r="AT8" s="67">
        <f>データ!T6</f>
        <v>1152.76</v>
      </c>
      <c r="AU8" s="67"/>
      <c r="AV8" s="67"/>
      <c r="AW8" s="67"/>
      <c r="AX8" s="67"/>
      <c r="AY8" s="67"/>
      <c r="AZ8" s="67"/>
      <c r="BA8" s="67"/>
      <c r="BB8" s="67">
        <f>データ!U6</f>
        <v>28.49</v>
      </c>
      <c r="BC8" s="67"/>
      <c r="BD8" s="67"/>
      <c r="BE8" s="67"/>
      <c r="BF8" s="67"/>
      <c r="BG8" s="67"/>
      <c r="BH8" s="67"/>
      <c r="BI8" s="67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4" t="s">
        <v>12</v>
      </c>
      <c r="C9" s="64"/>
      <c r="D9" s="64"/>
      <c r="E9" s="64"/>
      <c r="F9" s="64"/>
      <c r="G9" s="64"/>
      <c r="H9" s="64"/>
      <c r="I9" s="64" t="s">
        <v>13</v>
      </c>
      <c r="J9" s="64"/>
      <c r="K9" s="64"/>
      <c r="L9" s="64"/>
      <c r="M9" s="64"/>
      <c r="N9" s="64"/>
      <c r="O9" s="64"/>
      <c r="P9" s="64" t="s">
        <v>14</v>
      </c>
      <c r="Q9" s="64"/>
      <c r="R9" s="64"/>
      <c r="S9" s="64"/>
      <c r="T9" s="64"/>
      <c r="U9" s="64"/>
      <c r="V9" s="64"/>
      <c r="W9" s="64" t="s">
        <v>15</v>
      </c>
      <c r="X9" s="64"/>
      <c r="Y9" s="64"/>
      <c r="Z9" s="64"/>
      <c r="AA9" s="64"/>
      <c r="AB9" s="64"/>
      <c r="AC9" s="64"/>
      <c r="AD9" s="64" t="s">
        <v>16</v>
      </c>
      <c r="AE9" s="64"/>
      <c r="AF9" s="64"/>
      <c r="AG9" s="64"/>
      <c r="AH9" s="64"/>
      <c r="AI9" s="64"/>
      <c r="AJ9" s="64"/>
      <c r="AK9" s="3"/>
      <c r="AL9" s="64" t="s">
        <v>17</v>
      </c>
      <c r="AM9" s="64"/>
      <c r="AN9" s="64"/>
      <c r="AO9" s="64"/>
      <c r="AP9" s="64"/>
      <c r="AQ9" s="64"/>
      <c r="AR9" s="64"/>
      <c r="AS9" s="64"/>
      <c r="AT9" s="64" t="s">
        <v>18</v>
      </c>
      <c r="AU9" s="64"/>
      <c r="AV9" s="64"/>
      <c r="AW9" s="64"/>
      <c r="AX9" s="64"/>
      <c r="AY9" s="64"/>
      <c r="AZ9" s="64"/>
      <c r="BA9" s="64"/>
      <c r="BB9" s="64" t="s">
        <v>19</v>
      </c>
      <c r="BC9" s="64"/>
      <c r="BD9" s="64"/>
      <c r="BE9" s="64"/>
      <c r="BF9" s="64"/>
      <c r="BG9" s="64"/>
      <c r="BH9" s="64"/>
      <c r="BI9" s="64"/>
      <c r="BJ9" s="3"/>
      <c r="BK9" s="3"/>
      <c r="BL9" s="65" t="s">
        <v>20</v>
      </c>
      <c r="BM9" s="66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7" t="str">
        <f>データ!N6</f>
        <v>-</v>
      </c>
      <c r="C10" s="67"/>
      <c r="D10" s="67"/>
      <c r="E10" s="67"/>
      <c r="F10" s="67"/>
      <c r="G10" s="67"/>
      <c r="H10" s="67"/>
      <c r="I10" s="67" t="str">
        <f>データ!O6</f>
        <v>該当数値なし</v>
      </c>
      <c r="J10" s="67"/>
      <c r="K10" s="67"/>
      <c r="L10" s="67"/>
      <c r="M10" s="67"/>
      <c r="N10" s="67"/>
      <c r="O10" s="67"/>
      <c r="P10" s="67">
        <f>データ!P6</f>
        <v>1.69</v>
      </c>
      <c r="Q10" s="67"/>
      <c r="R10" s="67"/>
      <c r="S10" s="67"/>
      <c r="T10" s="67"/>
      <c r="U10" s="67"/>
      <c r="V10" s="67"/>
      <c r="W10" s="67">
        <f>データ!Q6</f>
        <v>100</v>
      </c>
      <c r="X10" s="67"/>
      <c r="Y10" s="67"/>
      <c r="Z10" s="67"/>
      <c r="AA10" s="67"/>
      <c r="AB10" s="67"/>
      <c r="AC10" s="67"/>
      <c r="AD10" s="68">
        <f>データ!R6</f>
        <v>2915</v>
      </c>
      <c r="AE10" s="68"/>
      <c r="AF10" s="68"/>
      <c r="AG10" s="68"/>
      <c r="AH10" s="68"/>
      <c r="AI10" s="68"/>
      <c r="AJ10" s="68"/>
      <c r="AK10" s="2"/>
      <c r="AL10" s="68">
        <f>データ!V6</f>
        <v>550</v>
      </c>
      <c r="AM10" s="68"/>
      <c r="AN10" s="68"/>
      <c r="AO10" s="68"/>
      <c r="AP10" s="68"/>
      <c r="AQ10" s="68"/>
      <c r="AR10" s="68"/>
      <c r="AS10" s="68"/>
      <c r="AT10" s="67">
        <f>データ!W6</f>
        <v>0.36</v>
      </c>
      <c r="AU10" s="67"/>
      <c r="AV10" s="67"/>
      <c r="AW10" s="67"/>
      <c r="AX10" s="67"/>
      <c r="AY10" s="67"/>
      <c r="AZ10" s="67"/>
      <c r="BA10" s="67"/>
      <c r="BB10" s="67">
        <f>データ!X6</f>
        <v>1527.78</v>
      </c>
      <c r="BC10" s="67"/>
      <c r="BD10" s="67"/>
      <c r="BE10" s="67"/>
      <c r="BF10" s="67"/>
      <c r="BG10" s="67"/>
      <c r="BH10" s="67"/>
      <c r="BI10" s="67"/>
      <c r="BJ10" s="2"/>
      <c r="BK10" s="2"/>
      <c r="BL10" s="57" t="s">
        <v>22</v>
      </c>
      <c r="BM10" s="5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9" t="s">
        <v>24</v>
      </c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</row>
    <row r="14" spans="1:78" ht="13.5" customHeight="1" x14ac:dyDescent="0.15">
      <c r="A14" s="2"/>
      <c r="B14" s="61" t="s">
        <v>25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3"/>
      <c r="BK14" s="2"/>
      <c r="BL14" s="41" t="s">
        <v>26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125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 x14ac:dyDescent="0.15">
      <c r="A34" s="2"/>
      <c r="B34" s="16"/>
      <c r="C34" s="53" t="s">
        <v>27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28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29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30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0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2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31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123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33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34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35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37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124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38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39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40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【329.28】</v>
      </c>
      <c r="I86" s="25" t="str">
        <f>データ!CA6</f>
        <v>【60.55】</v>
      </c>
      <c r="J86" s="25" t="str">
        <f>データ!CL6</f>
        <v>【269.12】</v>
      </c>
      <c r="K86" s="25" t="str">
        <f>データ!CW6</f>
        <v>【59.35】</v>
      </c>
      <c r="L86" s="25" t="str">
        <f>データ!DH6</f>
        <v>【76.98】</v>
      </c>
      <c r="M86" s="25" t="s">
        <v>56</v>
      </c>
      <c r="N86" s="25" t="s">
        <v>55</v>
      </c>
      <c r="O86" s="25" t="str">
        <f>データ!EO6</f>
        <v>【-】</v>
      </c>
    </row>
  </sheetData>
  <sheetProtection algorithmName="SHA-512" hashValue="We4uRa4R+4s7ezbUtM/9S7V1t32mpbZDJtjBiEMUBkjW2DFmo+9s+ZdHZxS/6y01QjOIuxLlCpadjrvOb1iiJg==" saltValue="/dTKgZsJvKjUOuSTuoXpFg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57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58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59</v>
      </c>
      <c r="B3" s="28" t="s">
        <v>60</v>
      </c>
      <c r="C3" s="28" t="s">
        <v>61</v>
      </c>
      <c r="D3" s="28" t="s">
        <v>62</v>
      </c>
      <c r="E3" s="28" t="s">
        <v>63</v>
      </c>
      <c r="F3" s="28" t="s">
        <v>64</v>
      </c>
      <c r="G3" s="28" t="s">
        <v>65</v>
      </c>
      <c r="H3" s="76" t="s">
        <v>66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67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68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69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70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71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72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73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74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75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76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77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78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79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80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81</v>
      </c>
      <c r="B5" s="30"/>
      <c r="C5" s="30"/>
      <c r="D5" s="30"/>
      <c r="E5" s="30"/>
      <c r="F5" s="30"/>
      <c r="G5" s="30"/>
      <c r="H5" s="31" t="s">
        <v>82</v>
      </c>
      <c r="I5" s="31" t="s">
        <v>83</v>
      </c>
      <c r="J5" s="31" t="s">
        <v>84</v>
      </c>
      <c r="K5" s="31" t="s">
        <v>85</v>
      </c>
      <c r="L5" s="31" t="s">
        <v>86</v>
      </c>
      <c r="M5" s="31" t="s">
        <v>5</v>
      </c>
      <c r="N5" s="31" t="s">
        <v>87</v>
      </c>
      <c r="O5" s="31" t="s">
        <v>88</v>
      </c>
      <c r="P5" s="31" t="s">
        <v>89</v>
      </c>
      <c r="Q5" s="31" t="s">
        <v>90</v>
      </c>
      <c r="R5" s="31" t="s">
        <v>91</v>
      </c>
      <c r="S5" s="31" t="s">
        <v>92</v>
      </c>
      <c r="T5" s="31" t="s">
        <v>93</v>
      </c>
      <c r="U5" s="31" t="s">
        <v>94</v>
      </c>
      <c r="V5" s="31" t="s">
        <v>95</v>
      </c>
      <c r="W5" s="31" t="s">
        <v>96</v>
      </c>
      <c r="X5" s="31" t="s">
        <v>97</v>
      </c>
      <c r="Y5" s="31" t="s">
        <v>98</v>
      </c>
      <c r="Z5" s="31" t="s">
        <v>99</v>
      </c>
      <c r="AA5" s="31" t="s">
        <v>100</v>
      </c>
      <c r="AB5" s="31" t="s">
        <v>101</v>
      </c>
      <c r="AC5" s="31" t="s">
        <v>102</v>
      </c>
      <c r="AD5" s="31" t="s">
        <v>103</v>
      </c>
      <c r="AE5" s="31" t="s">
        <v>104</v>
      </c>
      <c r="AF5" s="31" t="s">
        <v>105</v>
      </c>
      <c r="AG5" s="31" t="s">
        <v>106</v>
      </c>
      <c r="AH5" s="31" t="s">
        <v>107</v>
      </c>
      <c r="AI5" s="31" t="s">
        <v>43</v>
      </c>
      <c r="AJ5" s="31" t="s">
        <v>98</v>
      </c>
      <c r="AK5" s="31" t="s">
        <v>99</v>
      </c>
      <c r="AL5" s="31" t="s">
        <v>100</v>
      </c>
      <c r="AM5" s="31" t="s">
        <v>101</v>
      </c>
      <c r="AN5" s="31" t="s">
        <v>102</v>
      </c>
      <c r="AO5" s="31" t="s">
        <v>103</v>
      </c>
      <c r="AP5" s="31" t="s">
        <v>104</v>
      </c>
      <c r="AQ5" s="31" t="s">
        <v>105</v>
      </c>
      <c r="AR5" s="31" t="s">
        <v>106</v>
      </c>
      <c r="AS5" s="31" t="s">
        <v>107</v>
      </c>
      <c r="AT5" s="31" t="s">
        <v>108</v>
      </c>
      <c r="AU5" s="31" t="s">
        <v>98</v>
      </c>
      <c r="AV5" s="31" t="s">
        <v>99</v>
      </c>
      <c r="AW5" s="31" t="s">
        <v>100</v>
      </c>
      <c r="AX5" s="31" t="s">
        <v>101</v>
      </c>
      <c r="AY5" s="31" t="s">
        <v>102</v>
      </c>
      <c r="AZ5" s="31" t="s">
        <v>103</v>
      </c>
      <c r="BA5" s="31" t="s">
        <v>104</v>
      </c>
      <c r="BB5" s="31" t="s">
        <v>105</v>
      </c>
      <c r="BC5" s="31" t="s">
        <v>106</v>
      </c>
      <c r="BD5" s="31" t="s">
        <v>107</v>
      </c>
      <c r="BE5" s="31" t="s">
        <v>108</v>
      </c>
      <c r="BF5" s="31" t="s">
        <v>98</v>
      </c>
      <c r="BG5" s="31" t="s">
        <v>99</v>
      </c>
      <c r="BH5" s="31" t="s">
        <v>100</v>
      </c>
      <c r="BI5" s="31" t="s">
        <v>101</v>
      </c>
      <c r="BJ5" s="31" t="s">
        <v>102</v>
      </c>
      <c r="BK5" s="31" t="s">
        <v>103</v>
      </c>
      <c r="BL5" s="31" t="s">
        <v>104</v>
      </c>
      <c r="BM5" s="31" t="s">
        <v>105</v>
      </c>
      <c r="BN5" s="31" t="s">
        <v>106</v>
      </c>
      <c r="BO5" s="31" t="s">
        <v>107</v>
      </c>
      <c r="BP5" s="31" t="s">
        <v>108</v>
      </c>
      <c r="BQ5" s="31" t="s">
        <v>98</v>
      </c>
      <c r="BR5" s="31" t="s">
        <v>99</v>
      </c>
      <c r="BS5" s="31" t="s">
        <v>100</v>
      </c>
      <c r="BT5" s="31" t="s">
        <v>101</v>
      </c>
      <c r="BU5" s="31" t="s">
        <v>102</v>
      </c>
      <c r="BV5" s="31" t="s">
        <v>103</v>
      </c>
      <c r="BW5" s="31" t="s">
        <v>104</v>
      </c>
      <c r="BX5" s="31" t="s">
        <v>105</v>
      </c>
      <c r="BY5" s="31" t="s">
        <v>106</v>
      </c>
      <c r="BZ5" s="31" t="s">
        <v>107</v>
      </c>
      <c r="CA5" s="31" t="s">
        <v>108</v>
      </c>
      <c r="CB5" s="31" t="s">
        <v>98</v>
      </c>
      <c r="CC5" s="31" t="s">
        <v>99</v>
      </c>
      <c r="CD5" s="31" t="s">
        <v>100</v>
      </c>
      <c r="CE5" s="31" t="s">
        <v>101</v>
      </c>
      <c r="CF5" s="31" t="s">
        <v>102</v>
      </c>
      <c r="CG5" s="31" t="s">
        <v>103</v>
      </c>
      <c r="CH5" s="31" t="s">
        <v>104</v>
      </c>
      <c r="CI5" s="31" t="s">
        <v>105</v>
      </c>
      <c r="CJ5" s="31" t="s">
        <v>106</v>
      </c>
      <c r="CK5" s="31" t="s">
        <v>107</v>
      </c>
      <c r="CL5" s="31" t="s">
        <v>108</v>
      </c>
      <c r="CM5" s="31" t="s">
        <v>98</v>
      </c>
      <c r="CN5" s="31" t="s">
        <v>99</v>
      </c>
      <c r="CO5" s="31" t="s">
        <v>100</v>
      </c>
      <c r="CP5" s="31" t="s">
        <v>101</v>
      </c>
      <c r="CQ5" s="31" t="s">
        <v>102</v>
      </c>
      <c r="CR5" s="31" t="s">
        <v>103</v>
      </c>
      <c r="CS5" s="31" t="s">
        <v>104</v>
      </c>
      <c r="CT5" s="31" t="s">
        <v>105</v>
      </c>
      <c r="CU5" s="31" t="s">
        <v>106</v>
      </c>
      <c r="CV5" s="31" t="s">
        <v>107</v>
      </c>
      <c r="CW5" s="31" t="s">
        <v>108</v>
      </c>
      <c r="CX5" s="31" t="s">
        <v>98</v>
      </c>
      <c r="CY5" s="31" t="s">
        <v>99</v>
      </c>
      <c r="CZ5" s="31" t="s">
        <v>100</v>
      </c>
      <c r="DA5" s="31" t="s">
        <v>101</v>
      </c>
      <c r="DB5" s="31" t="s">
        <v>102</v>
      </c>
      <c r="DC5" s="31" t="s">
        <v>103</v>
      </c>
      <c r="DD5" s="31" t="s">
        <v>104</v>
      </c>
      <c r="DE5" s="31" t="s">
        <v>105</v>
      </c>
      <c r="DF5" s="31" t="s">
        <v>106</v>
      </c>
      <c r="DG5" s="31" t="s">
        <v>107</v>
      </c>
      <c r="DH5" s="31" t="s">
        <v>108</v>
      </c>
      <c r="DI5" s="31" t="s">
        <v>98</v>
      </c>
      <c r="DJ5" s="31" t="s">
        <v>99</v>
      </c>
      <c r="DK5" s="31" t="s">
        <v>100</v>
      </c>
      <c r="DL5" s="31" t="s">
        <v>101</v>
      </c>
      <c r="DM5" s="31" t="s">
        <v>102</v>
      </c>
      <c r="DN5" s="31" t="s">
        <v>103</v>
      </c>
      <c r="DO5" s="31" t="s">
        <v>104</v>
      </c>
      <c r="DP5" s="31" t="s">
        <v>105</v>
      </c>
      <c r="DQ5" s="31" t="s">
        <v>106</v>
      </c>
      <c r="DR5" s="31" t="s">
        <v>107</v>
      </c>
      <c r="DS5" s="31" t="s">
        <v>108</v>
      </c>
      <c r="DT5" s="31" t="s">
        <v>98</v>
      </c>
      <c r="DU5" s="31" t="s">
        <v>99</v>
      </c>
      <c r="DV5" s="31" t="s">
        <v>100</v>
      </c>
      <c r="DW5" s="31" t="s">
        <v>101</v>
      </c>
      <c r="DX5" s="31" t="s">
        <v>102</v>
      </c>
      <c r="DY5" s="31" t="s">
        <v>103</v>
      </c>
      <c r="DZ5" s="31" t="s">
        <v>104</v>
      </c>
      <c r="EA5" s="31" t="s">
        <v>105</v>
      </c>
      <c r="EB5" s="31" t="s">
        <v>106</v>
      </c>
      <c r="EC5" s="31" t="s">
        <v>107</v>
      </c>
      <c r="ED5" s="31" t="s">
        <v>108</v>
      </c>
      <c r="EE5" s="31" t="s">
        <v>98</v>
      </c>
      <c r="EF5" s="31" t="s">
        <v>99</v>
      </c>
      <c r="EG5" s="31" t="s">
        <v>100</v>
      </c>
      <c r="EH5" s="31" t="s">
        <v>101</v>
      </c>
      <c r="EI5" s="31" t="s">
        <v>102</v>
      </c>
      <c r="EJ5" s="31" t="s">
        <v>103</v>
      </c>
      <c r="EK5" s="31" t="s">
        <v>104</v>
      </c>
      <c r="EL5" s="31" t="s">
        <v>105</v>
      </c>
      <c r="EM5" s="31" t="s">
        <v>106</v>
      </c>
      <c r="EN5" s="31" t="s">
        <v>107</v>
      </c>
      <c r="EO5" s="31" t="s">
        <v>108</v>
      </c>
    </row>
    <row r="6" spans="1:145" s="35" customFormat="1" x14ac:dyDescent="0.15">
      <c r="A6" s="27" t="s">
        <v>109</v>
      </c>
      <c r="B6" s="32">
        <f>B7</f>
        <v>2017</v>
      </c>
      <c r="C6" s="32">
        <f t="shared" ref="C6:X6" si="3">C7</f>
        <v>52132</v>
      </c>
      <c r="D6" s="32">
        <f t="shared" si="3"/>
        <v>47</v>
      </c>
      <c r="E6" s="32">
        <f t="shared" si="3"/>
        <v>18</v>
      </c>
      <c r="F6" s="32">
        <f t="shared" si="3"/>
        <v>0</v>
      </c>
      <c r="G6" s="32">
        <f t="shared" si="3"/>
        <v>0</v>
      </c>
      <c r="H6" s="32" t="str">
        <f t="shared" si="3"/>
        <v>秋田県　北秋田市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特定地域生活排水処理</v>
      </c>
      <c r="L6" s="32" t="str">
        <f t="shared" si="3"/>
        <v>K2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1.69</v>
      </c>
      <c r="Q6" s="33">
        <f t="shared" si="3"/>
        <v>100</v>
      </c>
      <c r="R6" s="33">
        <f t="shared" si="3"/>
        <v>2915</v>
      </c>
      <c r="S6" s="33">
        <f t="shared" si="3"/>
        <v>32837</v>
      </c>
      <c r="T6" s="33">
        <f t="shared" si="3"/>
        <v>1152.76</v>
      </c>
      <c r="U6" s="33">
        <f t="shared" si="3"/>
        <v>28.49</v>
      </c>
      <c r="V6" s="33">
        <f t="shared" si="3"/>
        <v>550</v>
      </c>
      <c r="W6" s="33">
        <f t="shared" si="3"/>
        <v>0.36</v>
      </c>
      <c r="X6" s="33">
        <f t="shared" si="3"/>
        <v>1527.78</v>
      </c>
      <c r="Y6" s="34">
        <f>IF(Y7="",NA(),Y7)</f>
        <v>71.39</v>
      </c>
      <c r="Z6" s="34">
        <f t="shared" ref="Z6:AH6" si="4">IF(Z7="",NA(),Z7)</f>
        <v>73.319999999999993</v>
      </c>
      <c r="AA6" s="34">
        <f t="shared" si="4"/>
        <v>75.349999999999994</v>
      </c>
      <c r="AB6" s="34">
        <f t="shared" si="4"/>
        <v>80.180000000000007</v>
      </c>
      <c r="AC6" s="34">
        <f t="shared" si="4"/>
        <v>100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763.51</v>
      </c>
      <c r="BG6" s="34">
        <f t="shared" ref="BG6:BO6" si="7">IF(BG7="",NA(),BG7)</f>
        <v>666.96</v>
      </c>
      <c r="BH6" s="34">
        <f t="shared" si="7"/>
        <v>574.67999999999995</v>
      </c>
      <c r="BI6" s="33">
        <f t="shared" si="7"/>
        <v>0</v>
      </c>
      <c r="BJ6" s="33">
        <f t="shared" si="7"/>
        <v>0</v>
      </c>
      <c r="BK6" s="34">
        <f t="shared" si="7"/>
        <v>446.63</v>
      </c>
      <c r="BL6" s="34">
        <f t="shared" si="7"/>
        <v>416.91</v>
      </c>
      <c r="BM6" s="34">
        <f t="shared" si="7"/>
        <v>392.19</v>
      </c>
      <c r="BN6" s="34">
        <f t="shared" si="7"/>
        <v>413.5</v>
      </c>
      <c r="BO6" s="34">
        <f t="shared" si="7"/>
        <v>244.85</v>
      </c>
      <c r="BP6" s="33" t="str">
        <f>IF(BP7="","",IF(BP7="-","【-】","【"&amp;SUBSTITUTE(TEXT(BP7,"#,##0.00"),"-","△")&amp;"】"))</f>
        <v>【329.28】</v>
      </c>
      <c r="BQ6" s="34">
        <f>IF(BQ7="",NA(),BQ7)</f>
        <v>36.93</v>
      </c>
      <c r="BR6" s="34">
        <f t="shared" ref="BR6:BZ6" si="8">IF(BR7="",NA(),BR7)</f>
        <v>34.39</v>
      </c>
      <c r="BS6" s="34">
        <f t="shared" si="8"/>
        <v>34.92</v>
      </c>
      <c r="BT6" s="34">
        <f t="shared" si="8"/>
        <v>37.549999999999997</v>
      </c>
      <c r="BU6" s="34">
        <f t="shared" si="8"/>
        <v>50.11</v>
      </c>
      <c r="BV6" s="34">
        <f t="shared" si="8"/>
        <v>58.53</v>
      </c>
      <c r="BW6" s="34">
        <f t="shared" si="8"/>
        <v>57.93</v>
      </c>
      <c r="BX6" s="34">
        <f t="shared" si="8"/>
        <v>57.03</v>
      </c>
      <c r="BY6" s="34">
        <f t="shared" si="8"/>
        <v>55.84</v>
      </c>
      <c r="BZ6" s="34">
        <f t="shared" si="8"/>
        <v>64.78</v>
      </c>
      <c r="CA6" s="33" t="str">
        <f>IF(CA7="","",IF(CA7="-","【-】","【"&amp;SUBSTITUTE(TEXT(CA7,"#,##0.00"),"-","△")&amp;"】"))</f>
        <v>【60.55】</v>
      </c>
      <c r="CB6" s="34">
        <f>IF(CB7="",NA(),CB7)</f>
        <v>524.82000000000005</v>
      </c>
      <c r="CC6" s="34">
        <f t="shared" ref="CC6:CK6" si="9">IF(CC7="",NA(),CC7)</f>
        <v>591.08000000000004</v>
      </c>
      <c r="CD6" s="34">
        <f t="shared" si="9"/>
        <v>598.66</v>
      </c>
      <c r="CE6" s="34">
        <f t="shared" si="9"/>
        <v>563.16</v>
      </c>
      <c r="CF6" s="34">
        <f t="shared" si="9"/>
        <v>432.69</v>
      </c>
      <c r="CG6" s="34">
        <f t="shared" si="9"/>
        <v>266.57</v>
      </c>
      <c r="CH6" s="34">
        <f t="shared" si="9"/>
        <v>276.93</v>
      </c>
      <c r="CI6" s="34">
        <f t="shared" si="9"/>
        <v>283.73</v>
      </c>
      <c r="CJ6" s="34">
        <f t="shared" si="9"/>
        <v>287.57</v>
      </c>
      <c r="CK6" s="34">
        <f t="shared" si="9"/>
        <v>250.21</v>
      </c>
      <c r="CL6" s="33" t="str">
        <f>IF(CL7="","",IF(CL7="-","【-】","【"&amp;SUBSTITUTE(TEXT(CL7,"#,##0.00"),"-","△")&amp;"】"))</f>
        <v>【269.12】</v>
      </c>
      <c r="CM6" s="34">
        <f>IF(CM7="",NA(),CM7)</f>
        <v>36</v>
      </c>
      <c r="CN6" s="34">
        <f t="shared" ref="CN6:CV6" si="10">IF(CN7="",NA(),CN7)</f>
        <v>36</v>
      </c>
      <c r="CO6" s="34">
        <f t="shared" si="10"/>
        <v>36</v>
      </c>
      <c r="CP6" s="34">
        <f t="shared" si="10"/>
        <v>36</v>
      </c>
      <c r="CQ6" s="34">
        <f t="shared" si="10"/>
        <v>36</v>
      </c>
      <c r="CR6" s="34">
        <f t="shared" si="10"/>
        <v>58.06</v>
      </c>
      <c r="CS6" s="34">
        <f t="shared" si="10"/>
        <v>59.08</v>
      </c>
      <c r="CT6" s="34">
        <f t="shared" si="10"/>
        <v>58.25</v>
      </c>
      <c r="CU6" s="34">
        <f t="shared" si="10"/>
        <v>61.55</v>
      </c>
      <c r="CV6" s="34">
        <f t="shared" si="10"/>
        <v>61.79</v>
      </c>
      <c r="CW6" s="33" t="str">
        <f>IF(CW7="","",IF(CW7="-","【-】","【"&amp;SUBSTITUTE(TEXT(CW7,"#,##0.00"),"-","△")&amp;"】"))</f>
        <v>【59.35】</v>
      </c>
      <c r="CX6" s="34">
        <f>IF(CX7="",NA(),CX7)</f>
        <v>100</v>
      </c>
      <c r="CY6" s="34">
        <f t="shared" ref="CY6:DG6" si="11">IF(CY7="",NA(),CY7)</f>
        <v>100</v>
      </c>
      <c r="CZ6" s="34">
        <f t="shared" si="11"/>
        <v>100</v>
      </c>
      <c r="DA6" s="34">
        <f t="shared" si="11"/>
        <v>100</v>
      </c>
      <c r="DB6" s="34">
        <f t="shared" si="11"/>
        <v>100</v>
      </c>
      <c r="DC6" s="34">
        <f t="shared" si="11"/>
        <v>75.790000000000006</v>
      </c>
      <c r="DD6" s="34">
        <f t="shared" si="11"/>
        <v>77.12</v>
      </c>
      <c r="DE6" s="34">
        <f t="shared" si="11"/>
        <v>68.150000000000006</v>
      </c>
      <c r="DF6" s="34">
        <f t="shared" si="11"/>
        <v>67.489999999999995</v>
      </c>
      <c r="DG6" s="34">
        <f t="shared" si="11"/>
        <v>92.44</v>
      </c>
      <c r="DH6" s="33" t="str">
        <f>IF(DH7="","",IF(DH7="-","【-】","【"&amp;SUBSTITUTE(TEXT(DH7,"#,##0.00"),"-","△")&amp;"】"))</f>
        <v>【76.98】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4" t="str">
        <f>IF(EE7="",NA(),EE7)</f>
        <v>-</v>
      </c>
      <c r="EF6" s="34" t="str">
        <f t="shared" ref="EF6:EN6" si="14">IF(EF7="",NA(),EF7)</f>
        <v>-</v>
      </c>
      <c r="EG6" s="34" t="str">
        <f t="shared" si="14"/>
        <v>-</v>
      </c>
      <c r="EH6" s="34" t="str">
        <f t="shared" si="14"/>
        <v>-</v>
      </c>
      <c r="EI6" s="34" t="str">
        <f t="shared" si="14"/>
        <v>-</v>
      </c>
      <c r="EJ6" s="34" t="str">
        <f t="shared" si="14"/>
        <v>-</v>
      </c>
      <c r="EK6" s="34" t="str">
        <f t="shared" si="14"/>
        <v>-</v>
      </c>
      <c r="EL6" s="34" t="str">
        <f t="shared" si="14"/>
        <v>-</v>
      </c>
      <c r="EM6" s="34" t="str">
        <f t="shared" si="14"/>
        <v>-</v>
      </c>
      <c r="EN6" s="34" t="str">
        <f t="shared" si="14"/>
        <v>-</v>
      </c>
      <c r="EO6" s="33" t="str">
        <f>IF(EO7="","",IF(EO7="-","【-】","【"&amp;SUBSTITUTE(TEXT(EO7,"#,##0.00"),"-","△")&amp;"】"))</f>
        <v>【-】</v>
      </c>
    </row>
    <row r="7" spans="1:145" s="35" customFormat="1" x14ac:dyDescent="0.15">
      <c r="A7" s="27"/>
      <c r="B7" s="36">
        <v>2017</v>
      </c>
      <c r="C7" s="36">
        <v>52132</v>
      </c>
      <c r="D7" s="36">
        <v>47</v>
      </c>
      <c r="E7" s="36">
        <v>18</v>
      </c>
      <c r="F7" s="36">
        <v>0</v>
      </c>
      <c r="G7" s="36">
        <v>0</v>
      </c>
      <c r="H7" s="36" t="s">
        <v>110</v>
      </c>
      <c r="I7" s="36" t="s">
        <v>111</v>
      </c>
      <c r="J7" s="36" t="s">
        <v>112</v>
      </c>
      <c r="K7" s="36" t="s">
        <v>113</v>
      </c>
      <c r="L7" s="36" t="s">
        <v>114</v>
      </c>
      <c r="M7" s="36" t="s">
        <v>115</v>
      </c>
      <c r="N7" s="37" t="s">
        <v>116</v>
      </c>
      <c r="O7" s="37" t="s">
        <v>117</v>
      </c>
      <c r="P7" s="37">
        <v>1.69</v>
      </c>
      <c r="Q7" s="37">
        <v>100</v>
      </c>
      <c r="R7" s="37">
        <v>2915</v>
      </c>
      <c r="S7" s="37">
        <v>32837</v>
      </c>
      <c r="T7" s="37">
        <v>1152.76</v>
      </c>
      <c r="U7" s="37">
        <v>28.49</v>
      </c>
      <c r="V7" s="37">
        <v>550</v>
      </c>
      <c r="W7" s="37">
        <v>0.36</v>
      </c>
      <c r="X7" s="37">
        <v>1527.78</v>
      </c>
      <c r="Y7" s="37">
        <v>71.39</v>
      </c>
      <c r="Z7" s="37">
        <v>73.319999999999993</v>
      </c>
      <c r="AA7" s="37">
        <v>75.349999999999994</v>
      </c>
      <c r="AB7" s="37">
        <v>80.180000000000007</v>
      </c>
      <c r="AC7" s="37">
        <v>100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763.51</v>
      </c>
      <c r="BG7" s="37">
        <v>666.96</v>
      </c>
      <c r="BH7" s="37">
        <v>574.67999999999995</v>
      </c>
      <c r="BI7" s="37">
        <v>0</v>
      </c>
      <c r="BJ7" s="37">
        <v>0</v>
      </c>
      <c r="BK7" s="37">
        <v>446.63</v>
      </c>
      <c r="BL7" s="37">
        <v>416.91</v>
      </c>
      <c r="BM7" s="37">
        <v>392.19</v>
      </c>
      <c r="BN7" s="37">
        <v>413.5</v>
      </c>
      <c r="BO7" s="37">
        <v>244.85</v>
      </c>
      <c r="BP7" s="37">
        <v>329.28</v>
      </c>
      <c r="BQ7" s="37">
        <v>36.93</v>
      </c>
      <c r="BR7" s="37">
        <v>34.39</v>
      </c>
      <c r="BS7" s="37">
        <v>34.92</v>
      </c>
      <c r="BT7" s="37">
        <v>37.549999999999997</v>
      </c>
      <c r="BU7" s="37">
        <v>50.11</v>
      </c>
      <c r="BV7" s="37">
        <v>58.53</v>
      </c>
      <c r="BW7" s="37">
        <v>57.93</v>
      </c>
      <c r="BX7" s="37">
        <v>57.03</v>
      </c>
      <c r="BY7" s="37">
        <v>55.84</v>
      </c>
      <c r="BZ7" s="37">
        <v>64.78</v>
      </c>
      <c r="CA7" s="37">
        <v>60.55</v>
      </c>
      <c r="CB7" s="37">
        <v>524.82000000000005</v>
      </c>
      <c r="CC7" s="37">
        <v>591.08000000000004</v>
      </c>
      <c r="CD7" s="37">
        <v>598.66</v>
      </c>
      <c r="CE7" s="37">
        <v>563.16</v>
      </c>
      <c r="CF7" s="37">
        <v>432.69</v>
      </c>
      <c r="CG7" s="37">
        <v>266.57</v>
      </c>
      <c r="CH7" s="37">
        <v>276.93</v>
      </c>
      <c r="CI7" s="37">
        <v>283.73</v>
      </c>
      <c r="CJ7" s="37">
        <v>287.57</v>
      </c>
      <c r="CK7" s="37">
        <v>250.21</v>
      </c>
      <c r="CL7" s="37">
        <v>269.12</v>
      </c>
      <c r="CM7" s="37">
        <v>36</v>
      </c>
      <c r="CN7" s="37">
        <v>36</v>
      </c>
      <c r="CO7" s="37">
        <v>36</v>
      </c>
      <c r="CP7" s="37">
        <v>36</v>
      </c>
      <c r="CQ7" s="37">
        <v>36</v>
      </c>
      <c r="CR7" s="37">
        <v>58.06</v>
      </c>
      <c r="CS7" s="37">
        <v>59.08</v>
      </c>
      <c r="CT7" s="37">
        <v>58.25</v>
      </c>
      <c r="CU7" s="37">
        <v>61.55</v>
      </c>
      <c r="CV7" s="37">
        <v>61.79</v>
      </c>
      <c r="CW7" s="37">
        <v>59.35</v>
      </c>
      <c r="CX7" s="37">
        <v>100</v>
      </c>
      <c r="CY7" s="37">
        <v>100</v>
      </c>
      <c r="CZ7" s="37">
        <v>100</v>
      </c>
      <c r="DA7" s="37">
        <v>100</v>
      </c>
      <c r="DB7" s="37">
        <v>100</v>
      </c>
      <c r="DC7" s="37">
        <v>75.790000000000006</v>
      </c>
      <c r="DD7" s="37">
        <v>77.12</v>
      </c>
      <c r="DE7" s="37">
        <v>68.150000000000006</v>
      </c>
      <c r="DF7" s="37">
        <v>67.489999999999995</v>
      </c>
      <c r="DG7" s="37">
        <v>92.44</v>
      </c>
      <c r="DH7" s="37">
        <v>76.98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 t="s">
        <v>116</v>
      </c>
      <c r="EF7" s="37" t="s">
        <v>116</v>
      </c>
      <c r="EG7" s="37" t="s">
        <v>116</v>
      </c>
      <c r="EH7" s="37" t="s">
        <v>116</v>
      </c>
      <c r="EI7" s="37" t="s">
        <v>116</v>
      </c>
      <c r="EJ7" s="37" t="s">
        <v>116</v>
      </c>
      <c r="EK7" s="37" t="s">
        <v>116</v>
      </c>
      <c r="EL7" s="37" t="s">
        <v>116</v>
      </c>
      <c r="EM7" s="37" t="s">
        <v>116</v>
      </c>
      <c r="EN7" s="37" t="s">
        <v>116</v>
      </c>
      <c r="EO7" s="37" t="s">
        <v>116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118</v>
      </c>
      <c r="C9" s="39" t="s">
        <v>119</v>
      </c>
      <c r="D9" s="39" t="s">
        <v>120</v>
      </c>
      <c r="E9" s="39" t="s">
        <v>121</v>
      </c>
      <c r="F9" s="39" t="s">
        <v>122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60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kitaakita</cp:lastModifiedBy>
  <dcterms:created xsi:type="dcterms:W3CDTF">2018-12-03T09:38:08Z</dcterms:created>
  <dcterms:modified xsi:type="dcterms:W3CDTF">2019-01-16T07:39:17Z</dcterms:modified>
  <cp:category/>
</cp:coreProperties>
</file>