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06_経営比較分析表の策定及び公表\H30\02経営比較分析表提出\"/>
    </mc:Choice>
  </mc:AlternateContent>
  <workbookProtection workbookAlgorithmName="SHA-512" workbookHashValue="VFCYL7QKdT8d2HfOC9CxCX1iDhRXgC8kyLEWAv7lVJ1dDaSPxSC0v+SC2k2rA6FGVCunMahoKpgt3pHGTRglOw==" workbookSaltValue="5MT8rb17BeSbhqoLMgvCuQ==" workbookSpinCount="100000" lockStructure="1"/>
  <bookViews>
    <workbookView xWindow="0" yWindow="0" windowWidth="15360" windowHeight="7635"/>
  </bookViews>
  <sheets>
    <sheet name="法非適用_下水道事業" sheetId="4" r:id="rId1"/>
    <sheet name="データ" sheetId="5" state="hidden" r:id="rId2"/>
  </sheets>
  <calcPr calcId="162913"/>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<sst xmlns="http://schemas.openxmlformats.org/spreadsheetml/2006/main" count="240" uniqueCount="126">
  <si>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</si>
  <si>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</si>
  <si>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</si>
  <si>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</si>
  <si>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</si>
  <si>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</si>
  <si>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</si>
  <si>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</si>
  <si>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</si>
  <si>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</si>
  <si>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</si>
  <si>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</si>
  <si>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</si>
  <si>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</si>
  <si>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</si>
  <si>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</si>
  <si>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</si>
  <si>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</si>
  <si>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</si>
  <si>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</si>
  <si>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</si>
  <si>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</si>
  <si>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</si>
  <si>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</si>
  <si>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</si>
  <si>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</si>
  <si>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</si>
  <si>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</si>
  <si>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</si>
  <si>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</si>
  <si>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</si>
  <si>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</si>
  <si>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</si>
  <si>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</si>
  <si>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</si>
  <si>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</si>
  <si>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</si>
  <si>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</si>
  <si>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</si>
  <si>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</si>
  <si>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</si>
  <si>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</si>
  <si>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</si>
  <si>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</si>
  <si>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</si>
  <si>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</si>
  <si>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</si>
  <si>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</si>
  <si>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</si>
  <si>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</si>
  <si>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</si>
  <si>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</si>
  <si>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</si>
  <si>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</si>
  <si>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</si>
  <si>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</si>
  <si>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</si>
  <si>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</si>
  <si>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</si>
  <si>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</si>
  <si>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</si>
  <si>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</si>
  <si>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</si>
  <si>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</si>
  <si>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</si>
  <si>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</si>
  <si>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</si>
  <si>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</si>
  <si>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</si>
  <si>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</si>
  <si>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</si>
  <si>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</si>
  <si>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</si>
  <si>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</si>
  <si>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</si>
  <si>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</si>
  <si>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</si>
  <si>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</si>
  <si>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</si>
  <si>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</si>
  <si>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</si>
  <si>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</si>
  <si>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</si>
  <si>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</si>
  <si>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</si>
  <si>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</si>
  <si>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</si>
  <si>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</si>
  <si>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</si>
  <si>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</si>
  <si>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</si>
  <si>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</si>
  <si>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</si>
  <si>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</si>
  <si>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</si>
  <si>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</si>
  <si>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</si>
  <si>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</si>
  <si>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</si>
  <si>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</si>
  <si>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</si>
  <si>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</si>
  <si>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</si>
  <si>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</si>
  <si>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</si>
  <si>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</si>
  <si>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</si>
  <si>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</si>
  <si>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</si>
  <si>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</si>
  <si>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</si>
  <si>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</si>
  <si>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</si>
  <si>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</si>
  <si>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</si>
  <si>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</si>
  <si>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</si>
  <si>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</si>
  <si>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</si>
  <si>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</si>
  <si>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</si>
  <si>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</si>
  <si>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</si>
  <si>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農業集落排水事業における健全性ですが、①の収益的収支比率を見ると2.33ポイント下がっています。これは平成27年度に完了した末広地区の償還が徐々に始まっていることに因ります。④の企業債残高対事業規模比率についても、前年度より551.38ポイント減少していますが、使用料収入が低廉であるために已然として類似団体平均より大きく上回っています。生活排水処理整備構想の見直しにより整備事業が終了しているため、企業債残高が膨らむことはありませんが、更新が始まる時期までには解消できる経営方針が必要になると思われます。
　効率性については、⑤の経費回収率が8.74ポイント増加しているものの、類似団体平均の半分以下という状況であり、経費が回収できていない状況が窺えます。⑥の汚水処理原価も分流式下水道に要する経費の算定方法の見直しにより大きく下がってはいるものの類似団体平均と比べると高い状況にあります。⑦の施設利用率は類似団体平均を上回りましたが、⑧水洗化率が低く、効率的な運営にはまだまだ改善の余地があります。</t>
    <rPh sb="1" eb="3">
      <t>ノウギョウ</t>
    </rPh>
    <rPh sb="3" eb="5">
      <t>シュウラク</t>
    </rPh>
    <rPh sb="5" eb="7">
      <t>ハイスイ</t>
    </rPh>
    <rPh sb="7" eb="9">
      <t>ジギョウ</t>
    </rPh>
    <rPh sb="13" eb="15">
      <t>ケンゼン</t>
    </rPh>
    <rPh sb="15" eb="16">
      <t>セイ</t>
    </rPh>
    <rPh sb="22" eb="25">
      <t>シュウエキテキ</t>
    </rPh>
    <rPh sb="25" eb="27">
      <t>シュウシ</t>
    </rPh>
    <rPh sb="27" eb="29">
      <t>ヒリツ</t>
    </rPh>
    <rPh sb="30" eb="31">
      <t>ミ</t>
    </rPh>
    <rPh sb="41" eb="42">
      <t>サ</t>
    </rPh>
    <rPh sb="52" eb="54">
      <t>ヘイセイ</t>
    </rPh>
    <rPh sb="56" eb="58">
      <t>ネンド</t>
    </rPh>
    <rPh sb="59" eb="61">
      <t>カンリョウ</t>
    </rPh>
    <rPh sb="63" eb="65">
      <t>スエヒロ</t>
    </rPh>
    <rPh sb="65" eb="67">
      <t>チク</t>
    </rPh>
    <rPh sb="68" eb="70">
      <t>ショウカン</t>
    </rPh>
    <rPh sb="71" eb="73">
      <t>ジョジョ</t>
    </rPh>
    <rPh sb="74" eb="75">
      <t>ハジ</t>
    </rPh>
    <rPh sb="83" eb="84">
      <t>ヨ</t>
    </rPh>
    <rPh sb="90" eb="92">
      <t>キギョウ</t>
    </rPh>
    <rPh sb="92" eb="93">
      <t>サイ</t>
    </rPh>
    <rPh sb="93" eb="95">
      <t>ザンダカ</t>
    </rPh>
    <rPh sb="95" eb="96">
      <t>タイ</t>
    </rPh>
    <rPh sb="96" eb="98">
      <t>ジギョウ</t>
    </rPh>
    <rPh sb="98" eb="100">
      <t>キボ</t>
    </rPh>
    <rPh sb="100" eb="102">
      <t>ヒリツ</t>
    </rPh>
    <rPh sb="108" eb="111">
      <t>ゼンネンド</t>
    </rPh>
    <rPh sb="123" eb="125">
      <t>ゲンショウ</t>
    </rPh>
    <rPh sb="132" eb="135">
      <t>シヨウリョウ</t>
    </rPh>
    <rPh sb="135" eb="137">
      <t>シュウニュウ</t>
    </rPh>
    <rPh sb="138" eb="140">
      <t>テイレン</t>
    </rPh>
    <rPh sb="146" eb="148">
      <t>イゼン</t>
    </rPh>
    <rPh sb="151" eb="153">
      <t>ルイジ</t>
    </rPh>
    <rPh sb="153" eb="155">
      <t>ダンタイ</t>
    </rPh>
    <rPh sb="155" eb="157">
      <t>ヘイキン</t>
    </rPh>
    <rPh sb="159" eb="160">
      <t>オオ</t>
    </rPh>
    <rPh sb="162" eb="164">
      <t>ウワマワ</t>
    </rPh>
    <rPh sb="170" eb="172">
      <t>セイカツ</t>
    </rPh>
    <rPh sb="172" eb="174">
      <t>ハイスイ</t>
    </rPh>
    <rPh sb="174" eb="176">
      <t>ショリ</t>
    </rPh>
    <rPh sb="176" eb="178">
      <t>セイビ</t>
    </rPh>
    <rPh sb="178" eb="180">
      <t>コウソウ</t>
    </rPh>
    <rPh sb="181" eb="183">
      <t>ミナオ</t>
    </rPh>
    <rPh sb="187" eb="189">
      <t>セイビ</t>
    </rPh>
    <rPh sb="189" eb="191">
      <t>ジギョウ</t>
    </rPh>
    <rPh sb="192" eb="194">
      <t>シュウリョウ</t>
    </rPh>
    <rPh sb="201" eb="203">
      <t>キギョウ</t>
    </rPh>
    <rPh sb="203" eb="204">
      <t>サイ</t>
    </rPh>
    <rPh sb="204" eb="206">
      <t>ザンダカ</t>
    </rPh>
    <rPh sb="207" eb="208">
      <t>フク</t>
    </rPh>
    <rPh sb="220" eb="222">
      <t>コウシン</t>
    </rPh>
    <rPh sb="223" eb="224">
      <t>ハジ</t>
    </rPh>
    <rPh sb="226" eb="228">
      <t>ジキ</t>
    </rPh>
    <rPh sb="232" eb="234">
      <t>カイショウ</t>
    </rPh>
    <rPh sb="237" eb="239">
      <t>ケイエイ</t>
    </rPh>
    <rPh sb="239" eb="241">
      <t>ホウシン</t>
    </rPh>
    <rPh sb="242" eb="244">
      <t>ヒツヨウ</t>
    </rPh>
    <rPh sb="248" eb="249">
      <t>オモ</t>
    </rPh>
    <rPh sb="256" eb="259">
      <t>コウリツセイ</t>
    </rPh>
    <rPh sb="267" eb="269">
      <t>ケイヒ</t>
    </rPh>
    <rPh sb="269" eb="271">
      <t>カイシュウ</t>
    </rPh>
    <rPh sb="271" eb="272">
      <t>リツ</t>
    </rPh>
    <rPh sb="281" eb="283">
      <t>ゾウカ</t>
    </rPh>
    <rPh sb="291" eb="293">
      <t>ルイジ</t>
    </rPh>
    <rPh sb="293" eb="295">
      <t>ダンタイ</t>
    </rPh>
    <rPh sb="295" eb="297">
      <t>ヘイキン</t>
    </rPh>
    <rPh sb="298" eb="300">
      <t>ハンブン</t>
    </rPh>
    <rPh sb="300" eb="302">
      <t>イカ</t>
    </rPh>
    <rPh sb="305" eb="307">
      <t>ジョウキョウ</t>
    </rPh>
    <rPh sb="311" eb="313">
      <t>ケイヒ</t>
    </rPh>
    <rPh sb="314" eb="316">
      <t>カイシュウ</t>
    </rPh>
    <rPh sb="322" eb="324">
      <t>ジョウキョウ</t>
    </rPh>
    <rPh sb="325" eb="326">
      <t>ウカガ</t>
    </rPh>
    <rPh sb="332" eb="334">
      <t>オスイ</t>
    </rPh>
    <rPh sb="334" eb="336">
      <t>ショリ</t>
    </rPh>
    <rPh sb="336" eb="338">
      <t>ゲンカ</t>
    </rPh>
    <rPh sb="339" eb="341">
      <t>ブンリュウ</t>
    </rPh>
    <rPh sb="341" eb="342">
      <t>シキ</t>
    </rPh>
    <rPh sb="342" eb="345">
      <t>ゲスイドウ</t>
    </rPh>
    <rPh sb="346" eb="347">
      <t>ヨウ</t>
    </rPh>
    <rPh sb="349" eb="351">
      <t>ケイヒ</t>
    </rPh>
    <rPh sb="352" eb="354">
      <t>サンテイ</t>
    </rPh>
    <rPh sb="354" eb="356">
      <t>ホウホウ</t>
    </rPh>
    <rPh sb="357" eb="359">
      <t>ミナオ</t>
    </rPh>
    <rPh sb="363" eb="364">
      <t>オオ</t>
    </rPh>
    <rPh sb="366" eb="367">
      <t>サ</t>
    </rPh>
    <rPh sb="376" eb="378">
      <t>ルイジ</t>
    </rPh>
    <rPh sb="378" eb="380">
      <t>ダンタイ</t>
    </rPh>
    <rPh sb="380" eb="382">
      <t>ヘイキン</t>
    </rPh>
    <rPh sb="383" eb="384">
      <t>クラ</t>
    </rPh>
    <rPh sb="387" eb="388">
      <t>タカ</t>
    </rPh>
    <rPh sb="389" eb="391">
      <t>ジョウキョウ</t>
    </rPh>
    <rPh sb="399" eb="401">
      <t>シセツ</t>
    </rPh>
    <rPh sb="401" eb="404">
      <t>リヨウリツ</t>
    </rPh>
    <rPh sb="405" eb="407">
      <t>ルイジ</t>
    </rPh>
    <rPh sb="407" eb="409">
      <t>ダンタイ</t>
    </rPh>
    <rPh sb="409" eb="411">
      <t>ヘイキン</t>
    </rPh>
    <rPh sb="412" eb="414">
      <t>ウワマワ</t>
    </rPh>
    <rPh sb="421" eb="424">
      <t>スイセンカ</t>
    </rPh>
    <rPh sb="424" eb="425">
      <t>リツ</t>
    </rPh>
    <rPh sb="426" eb="427">
      <t>ヒク</t>
    </rPh>
    <rPh sb="429" eb="432">
      <t>コウリツテキ</t>
    </rPh>
    <rPh sb="433" eb="435">
      <t>ウンエイ</t>
    </rPh>
    <rPh sb="441" eb="443">
      <t>カイゼン</t>
    </rPh>
    <rPh sb="444" eb="446">
      <t>ヨチ</t>
    </rPh>
    <phoneticPr fontId="4"/>
  </si>
  <si>
    <t>　本市の農業集落排水事業は平成10年度から事業に着手し、平成13年度から供用開始しており現在17年余が経過していますが、管渠の耐用年数である50年には満たないため、更新費用が発生しておらず老朽化は見られません。
　しかしながら、農業集落排水事業では地区毎に処理施設を有しており、設備や機器類の耐用年数は管渠等に比べ短いことから、初期に整備した地区の処理施設に係る機器類の修繕や更新が始まっています。
　今後は、更新時期が集中しないよう、優先度を適切に把握した計画的な対応が必要になると思われますので、計画を策定し定期的な維持管理による更新を行うことで、費用の平準化を図っていきます。</t>
    <rPh sb="4" eb="6">
      <t>ノウギョウ</t>
    </rPh>
    <rPh sb="6" eb="8">
      <t>シュウラク</t>
    </rPh>
    <rPh sb="8" eb="10">
      <t>ハイスイ</t>
    </rPh>
    <rPh sb="13" eb="15">
      <t>ヘイセイ</t>
    </rPh>
    <rPh sb="114" eb="116">
      <t>ノウギョウ</t>
    </rPh>
    <rPh sb="116" eb="118">
      <t>シュウラク</t>
    </rPh>
    <rPh sb="118" eb="120">
      <t>ハイスイ</t>
    </rPh>
    <rPh sb="120" eb="122">
      <t>ジギョウ</t>
    </rPh>
    <rPh sb="124" eb="126">
      <t>チク</t>
    </rPh>
    <rPh sb="126" eb="127">
      <t>ゴト</t>
    </rPh>
    <rPh sb="128" eb="130">
      <t>ショリ</t>
    </rPh>
    <rPh sb="130" eb="132">
      <t>シセツ</t>
    </rPh>
    <rPh sb="133" eb="134">
      <t>ユウ</t>
    </rPh>
    <rPh sb="164" eb="166">
      <t>ショキ</t>
    </rPh>
    <rPh sb="167" eb="169">
      <t>セイビ</t>
    </rPh>
    <rPh sb="171" eb="173">
      <t>チク</t>
    </rPh>
    <rPh sb="174" eb="176">
      <t>ショリ</t>
    </rPh>
    <rPh sb="176" eb="178">
      <t>シセツ</t>
    </rPh>
    <rPh sb="179" eb="180">
      <t>カカ</t>
    </rPh>
    <rPh sb="181" eb="183">
      <t>キキ</t>
    </rPh>
    <rPh sb="183" eb="184">
      <t>ルイ</t>
    </rPh>
    <rPh sb="185" eb="187">
      <t>シュウゼン</t>
    </rPh>
    <rPh sb="188" eb="190">
      <t>コウシン</t>
    </rPh>
    <rPh sb="191" eb="192">
      <t>ハジ</t>
    </rPh>
    <rPh sb="201" eb="203">
      <t>コンゴ</t>
    </rPh>
    <rPh sb="242" eb="243">
      <t>オモ</t>
    </rPh>
    <rPh sb="256" eb="259">
      <t>テイキテキ</t>
    </rPh>
    <rPh sb="267" eb="269">
      <t>コウシン</t>
    </rPh>
    <phoneticPr fontId="4"/>
  </si>
  <si>
    <t>　本市の農業集落排水事業は、生活排水処理整備構想の見直しにより、平成27年度をもって整備事業が終了しています。これからは、施設の維持管理へシフトしていきますが、地方債残高が多く経費回収率がかなり低いため大幅な経営改善が求められます。
　今後、農業集落排水事業の経営を健全化するためには、維持管理費の抑制や水洗化率の向上に努めることはもとより、料金体系の見直しや下水道事業への統合など経営の抜本的な見直しが不可欠であると考えます。持続的な事業運営を目指すため、これからも経営状況の改善に向けた取組みを進めていきます。</t>
    <rPh sb="4" eb="6">
      <t>ノウギョウ</t>
    </rPh>
    <rPh sb="6" eb="8">
      <t>シュウラク</t>
    </rPh>
    <rPh sb="8" eb="10">
      <t>ハイスイ</t>
    </rPh>
    <rPh sb="14" eb="16">
      <t>セイカツ</t>
    </rPh>
    <rPh sb="16" eb="18">
      <t>ハイスイ</t>
    </rPh>
    <rPh sb="18" eb="20">
      <t>ショリ</t>
    </rPh>
    <rPh sb="20" eb="22">
      <t>セイビ</t>
    </rPh>
    <rPh sb="22" eb="24">
      <t>コウソウ</t>
    </rPh>
    <rPh sb="25" eb="27">
      <t>ミナオ</t>
    </rPh>
    <rPh sb="32" eb="34">
      <t>ヘイセイ</t>
    </rPh>
    <rPh sb="36" eb="38">
      <t>ネンド</t>
    </rPh>
    <rPh sb="42" eb="44">
      <t>セイビ</t>
    </rPh>
    <rPh sb="44" eb="46">
      <t>ジギョウ</t>
    </rPh>
    <rPh sb="47" eb="49">
      <t>シュウリョウ</t>
    </rPh>
    <rPh sb="61" eb="63">
      <t>シセツ</t>
    </rPh>
    <rPh sb="64" eb="66">
      <t>イジ</t>
    </rPh>
    <rPh sb="66" eb="68">
      <t>カンリ</t>
    </rPh>
    <rPh sb="80" eb="83">
      <t>チホウサイ</t>
    </rPh>
    <rPh sb="83" eb="85">
      <t>ザンダカ</t>
    </rPh>
    <rPh sb="86" eb="87">
      <t>オオ</t>
    </rPh>
    <rPh sb="88" eb="90">
      <t>ケイヒ</t>
    </rPh>
    <rPh sb="90" eb="92">
      <t>カイシュウ</t>
    </rPh>
    <rPh sb="92" eb="93">
      <t>リツ</t>
    </rPh>
    <rPh sb="97" eb="98">
      <t>ヒク</t>
    </rPh>
    <rPh sb="101" eb="103">
      <t>オオハバ</t>
    </rPh>
    <rPh sb="104" eb="106">
      <t>ケイエイ</t>
    </rPh>
    <rPh sb="106" eb="108">
      <t>カイゼン</t>
    </rPh>
    <rPh sb="109" eb="110">
      <t>モト</t>
    </rPh>
    <rPh sb="118" eb="120">
      <t>コンゴ</t>
    </rPh>
    <rPh sb="121" eb="123">
      <t>ノウギョウ</t>
    </rPh>
    <rPh sb="123" eb="125">
      <t>シュウラク</t>
    </rPh>
    <rPh sb="125" eb="127">
      <t>ハイスイ</t>
    </rPh>
    <rPh sb="127" eb="129">
      <t>ジギョウ</t>
    </rPh>
    <rPh sb="130" eb="132">
      <t>ケイエイ</t>
    </rPh>
    <rPh sb="133" eb="136">
      <t>ケンゼンカ</t>
    </rPh>
    <rPh sb="143" eb="145">
      <t>イジ</t>
    </rPh>
    <rPh sb="145" eb="148">
      <t>カンリヒ</t>
    </rPh>
    <rPh sb="149" eb="151">
      <t>ヨクセイ</t>
    </rPh>
    <rPh sb="152" eb="155">
      <t>スイセンカ</t>
    </rPh>
    <rPh sb="155" eb="156">
      <t>リツ</t>
    </rPh>
    <rPh sb="157" eb="159">
      <t>コウジョウ</t>
    </rPh>
    <rPh sb="160" eb="161">
      <t>ツト</t>
    </rPh>
    <rPh sb="171" eb="173">
      <t>リョウキン</t>
    </rPh>
    <rPh sb="173" eb="175">
      <t>タイケイ</t>
    </rPh>
    <rPh sb="176" eb="178">
      <t>ミナオ</t>
    </rPh>
    <rPh sb="180" eb="183">
      <t>ゲスイドウ</t>
    </rPh>
    <rPh sb="183" eb="185">
      <t>ジギョウ</t>
    </rPh>
    <rPh sb="187" eb="189">
      <t>トウゴウ</t>
    </rPh>
    <rPh sb="191" eb="193">
      <t>ケイエイ</t>
    </rPh>
    <rPh sb="194" eb="197">
      <t>バッポンテキ</t>
    </rPh>
    <rPh sb="198" eb="200">
      <t>ミナオ</t>
    </rPh>
    <rPh sb="202" eb="205">
      <t>フカケツ</t>
    </rPh>
    <rPh sb="209" eb="210">
      <t>カンガ</t>
    </rPh>
    <rPh sb="214" eb="217">
      <t>ジゾクテキ</t>
    </rPh>
    <rPh sb="218" eb="220">
      <t>ジギョウ</t>
    </rPh>
    <rPh sb="220" eb="222">
      <t>ウンエイ</t>
    </rPh>
    <rPh sb="223" eb="225">
      <t>メザ</t>
    </rPh>
    <rPh sb="234" eb="236">
      <t>ケイエイ</t>
    </rPh>
    <rPh sb="236" eb="238">
      <t>ジョウキョウ</t>
    </rPh>
    <rPh sb="239" eb="241">
      <t>カイゼン</t>
    </rPh>
    <rPh sb="242" eb="243">
      <t>ム</t>
    </rPh>
    <rPh sb="245" eb="247">
      <t>トリク</t>
    </rPh>
    <rPh sb="249" eb="250">
      <t>スステイキテキコウシン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</si>
</sst>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8F3-4992-838F-211F2F0C1A4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0.02</c:v>
                </c:pt>
                <c:pt idx="3">
                  <c:v>2.0499999999999998</c:v>
                </c:pt>
                <c:pt idx="4">
                  <c:v>0.01</c:v>
                </c:pt>
              </c:numCache>
            </c:numRef>
          </c:val>
          <c:smooth val="0"/>
          <c:extLst>
            <c:ext xmlns:c16="http://schemas.microsoft.com/office/drawing/2014/chart" uri="{C3380CC4-5D6E-409C-BE32-E72D297353CC}">
              <c16:uniqueId val="{00000001-F8F3-4992-838F-211F2F0C1A4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71.87</c:v>
                </c:pt>
                <c:pt idx="1">
                  <c:v>69.510000000000005</c:v>
                </c:pt>
                <c:pt idx="2">
                  <c:v>45.67</c:v>
                </c:pt>
                <c:pt idx="3">
                  <c:v>52.48</c:v>
                </c:pt>
                <c:pt idx="4">
                  <c:v>57.05</c:v>
                </c:pt>
              </c:numCache>
            </c:numRef>
          </c:val>
          <c:extLst>
            <c:ext xmlns:c16="http://schemas.microsoft.com/office/drawing/2014/chart" uri="{C3380CC4-5D6E-409C-BE32-E72D297353CC}">
              <c16:uniqueId val="{00000000-342B-413D-85DC-22401D1C4F9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45.95</c:v>
                </c:pt>
                <c:pt idx="1">
                  <c:v>44.69</c:v>
                </c:pt>
                <c:pt idx="2">
                  <c:v>44.69</c:v>
                </c:pt>
                <c:pt idx="3">
                  <c:v>60.65</c:v>
                </c:pt>
                <c:pt idx="4">
                  <c:v>51.75</c:v>
                </c:pt>
              </c:numCache>
            </c:numRef>
          </c:val>
          <c:smooth val="0"/>
          <c:extLst>
            <c:ext xmlns:c16="http://schemas.microsoft.com/office/drawing/2014/chart" uri="{C3380CC4-5D6E-409C-BE32-E72D297353CC}">
              <c16:uniqueId val="{00000001-342B-413D-85DC-22401D1C4F9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72.760000000000005</c:v>
                </c:pt>
                <c:pt idx="1">
                  <c:v>76.739999999999995</c:v>
                </c:pt>
                <c:pt idx="2">
                  <c:v>51.52</c:v>
                </c:pt>
                <c:pt idx="3">
                  <c:v>65.84</c:v>
                </c:pt>
                <c:pt idx="4">
                  <c:v>69.72</c:v>
                </c:pt>
              </c:numCache>
            </c:numRef>
          </c:val>
          <c:extLst>
            <c:ext xmlns:c16="http://schemas.microsoft.com/office/drawing/2014/chart" uri="{C3380CC4-5D6E-409C-BE32-E72D297353CC}">
              <c16:uniqueId val="{00000000-7DB2-4D46-9A68-8A2E3E17F2CA}"/>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71.97</c:v>
                </c:pt>
                <c:pt idx="1">
                  <c:v>70.59</c:v>
                </c:pt>
                <c:pt idx="2">
                  <c:v>69.67</c:v>
                </c:pt>
                <c:pt idx="3">
                  <c:v>84.58</c:v>
                </c:pt>
                <c:pt idx="4">
                  <c:v>84.84</c:v>
                </c:pt>
              </c:numCache>
            </c:numRef>
          </c:val>
          <c:smooth val="0"/>
          <c:extLst>
            <c:ext xmlns:c16="http://schemas.microsoft.com/office/drawing/2014/chart" uri="{C3380CC4-5D6E-409C-BE32-E72D297353CC}">
              <c16:uniqueId val="{00000001-7DB2-4D46-9A68-8A2E3E17F2CA}"/>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58.81</c:v>
                </c:pt>
                <c:pt idx="1">
                  <c:v>60.35</c:v>
                </c:pt>
                <c:pt idx="2">
                  <c:v>64.19</c:v>
                </c:pt>
                <c:pt idx="3">
                  <c:v>70.010000000000005</c:v>
                </c:pt>
                <c:pt idx="4">
                  <c:v>67.680000000000007</c:v>
                </c:pt>
              </c:numCache>
            </c:numRef>
          </c:val>
          <c:extLst>
            <c:ext xmlns:c16="http://schemas.microsoft.com/office/drawing/2014/chart" uri="{C3380CC4-5D6E-409C-BE32-E72D297353CC}">
              <c16:uniqueId val="{00000000-F171-48E0-9FC7-68680F2D4C8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71-48E0-9FC7-68680F2D4C8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577-4AE1-A6FE-41EC03AEEDAB}"/>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577-4AE1-A6FE-41EC03AEEDAB}"/>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3D3-453A-90C8-DB81EF1C184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3D3-453A-90C8-DB81EF1C184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306-4A38-94C0-1FE5BB6166E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306-4A38-94C0-1FE5BB6166E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368-49B3-81ED-38D49A68E25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368-49B3-81ED-38D49A68E25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6471.91</c:v>
                </c:pt>
                <c:pt idx="1">
                  <c:v>7299.08</c:v>
                </c:pt>
                <c:pt idx="2">
                  <c:v>5673.42</c:v>
                </c:pt>
                <c:pt idx="3">
                  <c:v>4663.3599999999997</c:v>
                </c:pt>
                <c:pt idx="4">
                  <c:v>4111.9799999999996</c:v>
                </c:pt>
              </c:numCache>
            </c:numRef>
          </c:val>
          <c:extLst>
            <c:ext xmlns:c16="http://schemas.microsoft.com/office/drawing/2014/chart" uri="{C3380CC4-5D6E-409C-BE32-E72D297353CC}">
              <c16:uniqueId val="{00000000-29B1-4F4A-A1D0-3BD6F9F066B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1117.1099999999999</c:v>
                </c:pt>
                <c:pt idx="1">
                  <c:v>1161.05</c:v>
                </c:pt>
                <c:pt idx="2">
                  <c:v>979.89</c:v>
                </c:pt>
                <c:pt idx="3">
                  <c:v>974.93</c:v>
                </c:pt>
                <c:pt idx="4">
                  <c:v>855.8</c:v>
                </c:pt>
              </c:numCache>
            </c:numRef>
          </c:val>
          <c:smooth val="0"/>
          <c:extLst>
            <c:ext xmlns:c16="http://schemas.microsoft.com/office/drawing/2014/chart" uri="{C3380CC4-5D6E-409C-BE32-E72D297353CC}">
              <c16:uniqueId val="{00000001-29B1-4F4A-A1D0-3BD6F9F066B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22.2</c:v>
                </c:pt>
                <c:pt idx="1">
                  <c:v>22.43</c:v>
                </c:pt>
                <c:pt idx="2">
                  <c:v>21.21</c:v>
                </c:pt>
                <c:pt idx="3">
                  <c:v>18.059999999999999</c:v>
                </c:pt>
                <c:pt idx="4">
                  <c:v>26.8</c:v>
                </c:pt>
              </c:numCache>
            </c:numRef>
          </c:val>
          <c:extLst>
            <c:ext xmlns:c16="http://schemas.microsoft.com/office/drawing/2014/chart" uri="{C3380CC4-5D6E-409C-BE32-E72D297353CC}">
              <c16:uniqueId val="{00000000-0EEE-49E4-BA7B-D39FC2B6061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41.04</c:v>
                </c:pt>
                <c:pt idx="1">
                  <c:v>41.08</c:v>
                </c:pt>
                <c:pt idx="2">
                  <c:v>41.34</c:v>
                </c:pt>
                <c:pt idx="3">
                  <c:v>55.32</c:v>
                </c:pt>
                <c:pt idx="4">
                  <c:v>59.8</c:v>
                </c:pt>
              </c:numCache>
            </c:numRef>
          </c:val>
          <c:smooth val="0"/>
          <c:extLst>
            <c:ext xmlns:c16="http://schemas.microsoft.com/office/drawing/2014/chart" uri="{C3380CC4-5D6E-409C-BE32-E72D297353CC}">
              <c16:uniqueId val="{00000001-0EEE-49E4-BA7B-D39FC2B6061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424.81</c:v>
                </c:pt>
                <c:pt idx="1">
                  <c:v>460.26</c:v>
                </c:pt>
                <c:pt idx="2">
                  <c:v>533.70000000000005</c:v>
                </c:pt>
                <c:pt idx="3">
                  <c:v>626.03</c:v>
                </c:pt>
                <c:pt idx="4">
                  <c:v>429.06</c:v>
                </c:pt>
              </c:numCache>
            </c:numRef>
          </c:val>
          <c:extLst>
            <c:ext xmlns:c16="http://schemas.microsoft.com/office/drawing/2014/chart" uri="{C3380CC4-5D6E-409C-BE32-E72D297353CC}">
              <c16:uniqueId val="{00000000-72EF-41AC-9BC8-EDCB4AFC3D3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357.08</c:v>
                </c:pt>
                <c:pt idx="1">
                  <c:v>378.08</c:v>
                </c:pt>
                <c:pt idx="2">
                  <c:v>357.49</c:v>
                </c:pt>
                <c:pt idx="3">
                  <c:v>283.17</c:v>
                </c:pt>
                <c:pt idx="4">
                  <c:v>263.76</c:v>
                </c:pt>
              </c:numCache>
            </c:numRef>
          </c:val>
          <c:smooth val="0"/>
          <c:extLst>
            <c:ext xmlns:c16="http://schemas.microsoft.com/office/drawing/2014/chart" uri="{C3380CC4-5D6E-409C-BE32-E72D297353CC}">
              <c16:uniqueId val="{00000001-72EF-41AC-9BC8-EDCB4AFC3D3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P4"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鹿角市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6">
        <f>データ!S6</f>
        <v>31604</v>
      </c>
      <c r="AM8" s="66"/>
      <c r="AN8" s="66"/>
      <c r="AO8" s="66"/>
      <c r="AP8" s="66"/>
      <c r="AQ8" s="66"/>
      <c r="AR8" s="66"/>
      <c r="AS8" s="66"/>
      <c r="AT8" s="65">
        <f>データ!T6</f>
        <v>707.52</v>
      </c>
      <c r="AU8" s="65"/>
      <c r="AV8" s="65"/>
      <c r="AW8" s="65"/>
      <c r="AX8" s="65"/>
      <c r="AY8" s="65"/>
      <c r="AZ8" s="65"/>
      <c r="BA8" s="65"/>
      <c r="BB8" s="65">
        <f>データ!U6</f>
        <v>44.67</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5.71</v>
      </c>
      <c r="Q10" s="65"/>
      <c r="R10" s="65"/>
      <c r="S10" s="65"/>
      <c r="T10" s="65"/>
      <c r="U10" s="65"/>
      <c r="V10" s="65"/>
      <c r="W10" s="65">
        <f>データ!Q6</f>
        <v>100</v>
      </c>
      <c r="X10" s="65"/>
      <c r="Y10" s="65"/>
      <c r="Z10" s="65"/>
      <c r="AA10" s="65"/>
      <c r="AB10" s="65"/>
      <c r="AC10" s="65"/>
      <c r="AD10" s="66">
        <f>データ!R6</f>
        <v>3963</v>
      </c>
      <c r="AE10" s="66"/>
      <c r="AF10" s="66"/>
      <c r="AG10" s="66"/>
      <c r="AH10" s="66"/>
      <c r="AI10" s="66"/>
      <c r="AJ10" s="66"/>
      <c r="AK10" s="2"/>
      <c r="AL10" s="66">
        <f>データ!V6</f>
        <v>1790</v>
      </c>
      <c r="AM10" s="66"/>
      <c r="AN10" s="66"/>
      <c r="AO10" s="66"/>
      <c r="AP10" s="66"/>
      <c r="AQ10" s="66"/>
      <c r="AR10" s="66"/>
      <c r="AS10" s="66"/>
      <c r="AT10" s="65">
        <f>データ!W6</f>
        <v>1.25</v>
      </c>
      <c r="AU10" s="65"/>
      <c r="AV10" s="65"/>
      <c r="AW10" s="65"/>
      <c r="AX10" s="65"/>
      <c r="AY10" s="65"/>
      <c r="AZ10" s="65"/>
      <c r="BA10" s="65"/>
      <c r="BB10" s="65">
        <f>データ!X6</f>
        <v>1432</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123</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125</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CKgy5oqglqJSTDg0SXBanifL7sxyd2T8yFoFmsUx4RqPIxbK2AtNMXfdV9l7+XslyL3wuc9N65wR8dAvu4lfjg==" saltValue="QlO5aWOCkeGgcj3j7HqOb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52094</v>
      </c>
      <c r="D6" s="32">
        <f t="shared" si="3"/>
        <v>47</v>
      </c>
      <c r="E6" s="32">
        <f t="shared" si="3"/>
        <v>17</v>
      </c>
      <c r="F6" s="32">
        <f t="shared" si="3"/>
        <v>5</v>
      </c>
      <c r="G6" s="32">
        <f t="shared" si="3"/>
        <v>0</v>
      </c>
      <c r="H6" s="32" t="str">
        <f t="shared" si="3"/>
        <v>秋田県　鹿角市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5.71</v>
      </c>
      <c r="Q6" s="33">
        <f t="shared" si="3"/>
        <v>100</v>
      </c>
      <c r="R6" s="33">
        <f t="shared" si="3"/>
        <v>3963</v>
      </c>
      <c r="S6" s="33">
        <f t="shared" si="3"/>
        <v>31604</v>
      </c>
      <c r="T6" s="33">
        <f t="shared" si="3"/>
        <v>707.52</v>
      </c>
      <c r="U6" s="33">
        <f t="shared" si="3"/>
        <v>44.67</v>
      </c>
      <c r="V6" s="33">
        <f t="shared" si="3"/>
        <v>1790</v>
      </c>
      <c r="W6" s="33">
        <f t="shared" si="3"/>
        <v>1.25</v>
      </c>
      <c r="X6" s="33">
        <f t="shared" si="3"/>
        <v>1432</v>
      </c>
      <c r="Y6" s="34">
        <f>IF(Y7="",NA(),Y7)</f>
        <v>58.81</v>
      </c>
      <c r="Z6" s="34">
        <f t="shared" ref="Z6:AH6" si="4">IF(Z7="",NA(),Z7)</f>
        <v>60.35</v>
      </c>
      <c r="AA6" s="34">
        <f t="shared" si="4"/>
        <v>64.19</v>
      </c>
      <c r="AB6" s="34">
        <f t="shared" si="4"/>
        <v>70.010000000000005</v>
      </c>
      <c r="AC6" s="34">
        <f t="shared" si="4"/>
        <v>67.680000000000007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6471.91</v>
      </c>
      <c r="BG6" s="34">
        <f t="shared" ref="BG6:BO6" si="7">IF(BG7="",NA(),BG7)</f>
        <v>7299.08</v>
      </c>
      <c r="BH6" s="34">
        <f t="shared" si="7"/>
        <v>5673.42</v>
      </c>
      <c r="BI6" s="34">
        <f t="shared" si="7"/>
        <v>4663.3599999999997</v>
      </c>
      <c r="BJ6" s="34">
        <f t="shared" si="7"/>
        <v>4111.9799999999996</v>
      </c>
      <c r="BK6" s="34">
        <f t="shared" si="7"/>
        <v>1117.1099999999999</v>
      </c>
      <c r="BL6" s="34">
        <f t="shared" si="7"/>
        <v>1161.05</v>
      </c>
      <c r="BM6" s="34">
        <f t="shared" si="7"/>
        <v>979.89</v>
      </c>
      <c r="BN6" s="34">
        <f t="shared" si="7"/>
        <v>974.93</v>
      </c>
      <c r="BO6" s="34">
        <f t="shared" si="7"/>
        <v>855.8</v>
      </c>
      <c r="BP6" s="33" t="str">
        <f>IF(BP7="","",IF(BP7="-","【-】","【"&amp;SUBSTITUTE(TEXT(BP7,"#,##0.00"),"-","△")&amp;"】"))</f>
        <v>【814.89】</v>
      </c>
      <c r="BQ6" s="34">
        <f>IF(BQ7="",NA(),BQ7)</f>
        <v>22.2</v>
      </c>
      <c r="BR6" s="34">
        <f t="shared" ref="BR6:BZ6" si="8">IF(BR7="",NA(),BR7)</f>
        <v>22.43</v>
      </c>
      <c r="BS6" s="34">
        <f t="shared" si="8"/>
        <v>21.21</v>
      </c>
      <c r="BT6" s="34">
        <f t="shared" si="8"/>
        <v>18.059999999999999</v>
      </c>
      <c r="BU6" s="34">
        <f t="shared" si="8"/>
        <v>26.8</v>
      </c>
      <c r="BV6" s="34">
        <f t="shared" si="8"/>
        <v>41.04</v>
      </c>
      <c r="BW6" s="34">
        <f t="shared" si="8"/>
        <v>41.08</v>
      </c>
      <c r="BX6" s="34">
        <f t="shared" si="8"/>
        <v>41.34</v>
      </c>
      <c r="BY6" s="34">
        <f t="shared" si="8"/>
        <v>55.32</v>
      </c>
      <c r="BZ6" s="34">
        <f t="shared" si="8"/>
        <v>59.8</v>
      </c>
      <c r="CA6" s="33" t="str">
        <f>IF(CA7="","",IF(CA7="-","【-】","【"&amp;SUBSTITUTE(TEXT(CA7,"#,##0.00"),"-","△")&amp;"】"))</f>
        <v>【60.64】</v>
      </c>
      <c r="CB6" s="34">
        <f>IF(CB7="",NA(),CB7)</f>
        <v>424.81</v>
      </c>
      <c r="CC6" s="34">
        <f t="shared" ref="CC6:CK6" si="9">IF(CC7="",NA(),CC7)</f>
        <v>460.26</v>
      </c>
      <c r="CD6" s="34">
        <f t="shared" si="9"/>
        <v>533.70000000000005</v>
      </c>
      <c r="CE6" s="34">
        <f t="shared" si="9"/>
        <v>626.03</v>
      </c>
      <c r="CF6" s="34">
        <f t="shared" si="9"/>
        <v>429.06</v>
      </c>
      <c r="CG6" s="34">
        <f t="shared" si="9"/>
        <v>357.08</v>
      </c>
      <c r="CH6" s="34">
        <f t="shared" si="9"/>
        <v>378.08</v>
      </c>
      <c r="CI6" s="34">
        <f t="shared" si="9"/>
        <v>357.49</v>
      </c>
      <c r="CJ6" s="34">
        <f t="shared" si="9"/>
        <v>283.17</v>
      </c>
      <c r="CK6" s="34">
        <f t="shared" si="9"/>
        <v>263.76</v>
      </c>
      <c r="CL6" s="33" t="str">
        <f>IF(CL7="","",IF(CL7="-","【-】","【"&amp;SUBSTITUTE(TEXT(CL7,"#,##0.00"),"-","△")&amp;"】"))</f>
        <v>【255.52】</v>
      </c>
      <c r="CM6" s="34">
        <f>IF(CM7="",NA(),CM7)</f>
        <v>71.87</v>
      </c>
      <c r="CN6" s="34">
        <f t="shared" ref="CN6:CV6" si="10">IF(CN7="",NA(),CN7)</f>
        <v>69.510000000000005</v>
      </c>
      <c r="CO6" s="34">
        <f t="shared" si="10"/>
        <v>45.67</v>
      </c>
      <c r="CP6" s="34">
        <f t="shared" si="10"/>
        <v>52.48</v>
      </c>
      <c r="CQ6" s="34">
        <f t="shared" si="10"/>
        <v>57.05</v>
      </c>
      <c r="CR6" s="34">
        <f t="shared" si="10"/>
        <v>45.95</v>
      </c>
      <c r="CS6" s="34">
        <f t="shared" si="10"/>
        <v>44.69</v>
      </c>
      <c r="CT6" s="34">
        <f t="shared" si="10"/>
        <v>44.69</v>
      </c>
      <c r="CU6" s="34">
        <f t="shared" si="10"/>
        <v>60.65</v>
      </c>
      <c r="CV6" s="34">
        <f t="shared" si="10"/>
        <v>51.75</v>
      </c>
      <c r="CW6" s="33" t="str">
        <f>IF(CW7="","",IF(CW7="-","【-】","【"&amp;SUBSTITUTE(TEXT(CW7,"#,##0.00"),"-","△")&amp;"】"))</f>
        <v>【52.49】</v>
      </c>
      <c r="CX6" s="34">
        <f>IF(CX7="",NA(),CX7)</f>
        <v>72.760000000000005</v>
      </c>
      <c r="CY6" s="34">
        <f t="shared" ref="CY6:DG6" si="11">IF(CY7="",NA(),CY7)</f>
        <v>76.739999999999995</v>
      </c>
      <c r="CZ6" s="34">
        <f t="shared" si="11"/>
        <v>51.52</v>
      </c>
      <c r="DA6" s="34">
        <f t="shared" si="11"/>
        <v>65.84</v>
      </c>
      <c r="DB6" s="34">
        <f t="shared" si="11"/>
        <v>69.72</v>
      </c>
      <c r="DC6" s="34">
        <f t="shared" si="11"/>
        <v>71.97</v>
      </c>
      <c r="DD6" s="34">
        <f t="shared" si="11"/>
        <v>70.59</v>
      </c>
      <c r="DE6" s="34">
        <f t="shared" si="11"/>
        <v>69.67</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0.04</v>
      </c>
      <c r="EK6" s="34">
        <f t="shared" si="14"/>
        <v>7.0000000000000007E-2</v>
      </c>
      <c r="EL6" s="34">
        <f t="shared" si="14"/>
        <v>0.02</v>
      </c>
      <c r="EM6" s="34">
        <f t="shared" si="14"/>
        <v>2.0499999999999998</v>
      </c>
      <c r="EN6" s="34">
        <f t="shared" si="14"/>
        <v>0.01</v>
      </c>
      <c r="EO6" s="33" t="str">
        <f>IF(EO7="","",IF(EO7="-","【-】","【"&amp;SUBSTITUTE(TEXT(EO7,"#,##0.00"),"-","△")&amp;"】"))</f>
        <v>【0.11】</v>
      </c>
    </row>
    <row r="7" spans="1:145" s="35" customFormat="1" x14ac:dyDescent="0.15">
      <c r="A7" s="27"/>
      <c r="B7" s="36">
        <v>2017</v>
      </c>
      <c r="C7" s="36">
        <v>52094</v>
      </c>
      <c r="D7" s="36">
        <v>47</v>
      </c>
      <c r="E7" s="36">
        <v>17</v>
      </c>
      <c r="F7" s="36">
        <v>5</v>
      </c>
      <c r="G7" s="36">
        <v>0</v>
      </c>
      <c r="H7" s="36" t="s">
        <v>110</v>
      </c>
      <c r="I7" s="36" t="s">
        <v>111</v>
      </c>
      <c r="J7" s="36" t="s">
        <v>112</v>
      </c>
      <c r="K7" s="36" t="s">
        <v>113</v>
      </c>
      <c r="L7" s="36" t="s">
        <v>114</v>
      </c>
      <c r="M7" s="36" t="s">
        <v>115</v>
      </c>
      <c r="N7" s="37" t="s">
        <v>116</v>
      </c>
      <c r="O7" s="37" t="s">
        <v>117</v>
      </c>
      <c r="P7" s="37">
        <v>5.71</v>
      </c>
      <c r="Q7" s="37">
        <v>100</v>
      </c>
      <c r="R7" s="37">
        <v>3963</v>
      </c>
      <c r="S7" s="37">
        <v>31604</v>
      </c>
      <c r="T7" s="37">
        <v>707.52</v>
      </c>
      <c r="U7" s="37">
        <v>44.67</v>
      </c>
      <c r="V7" s="37">
        <v>1790</v>
      </c>
      <c r="W7" s="37">
        <v>1.25</v>
      </c>
      <c r="X7" s="37">
        <v>1432</v>
      </c>
      <c r="Y7" s="37">
        <v>58.81</v>
      </c>
      <c r="Z7" s="37">
        <v>60.35</v>
      </c>
      <c r="AA7" s="37">
        <v>64.19</v>
      </c>
      <c r="AB7" s="37">
        <v>70.010000000000005</v>
      </c>
      <c r="AC7" s="37">
        <v>67.680000000000007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6471.91</v>
      </c>
      <c r="BG7" s="37">
        <v>7299.08</v>
      </c>
      <c r="BH7" s="37">
        <v>5673.42</v>
      </c>
      <c r="BI7" s="37">
        <v>4663.3599999999997</v>
      </c>
      <c r="BJ7" s="37">
        <v>4111.9799999999996</v>
      </c>
      <c r="BK7" s="37">
        <v>1117.1099999999999</v>
      </c>
      <c r="BL7" s="37">
        <v>1161.05</v>
      </c>
      <c r="BM7" s="37">
        <v>979.89</v>
      </c>
      <c r="BN7" s="37">
        <v>974.93</v>
      </c>
      <c r="BO7" s="37">
        <v>855.8</v>
      </c>
      <c r="BP7" s="37">
        <v>814.89</v>
      </c>
      <c r="BQ7" s="37">
        <v>22.2</v>
      </c>
      <c r="BR7" s="37">
        <v>22.43</v>
      </c>
      <c r="BS7" s="37">
        <v>21.21</v>
      </c>
      <c r="BT7" s="37">
        <v>18.059999999999999</v>
      </c>
      <c r="BU7" s="37">
        <v>26.8</v>
      </c>
      <c r="BV7" s="37">
        <v>41.04</v>
      </c>
      <c r="BW7" s="37">
        <v>41.08</v>
      </c>
      <c r="BX7" s="37">
        <v>41.34</v>
      </c>
      <c r="BY7" s="37">
        <v>55.32</v>
      </c>
      <c r="BZ7" s="37">
        <v>59.8</v>
      </c>
      <c r="CA7" s="37">
        <v>60.64</v>
      </c>
      <c r="CB7" s="37">
        <v>424.81</v>
      </c>
      <c r="CC7" s="37">
        <v>460.26</v>
      </c>
      <c r="CD7" s="37">
        <v>533.70000000000005</v>
      </c>
      <c r="CE7" s="37">
        <v>626.03</v>
      </c>
      <c r="CF7" s="37">
        <v>429.06</v>
      </c>
      <c r="CG7" s="37">
        <v>357.08</v>
      </c>
      <c r="CH7" s="37">
        <v>378.08</v>
      </c>
      <c r="CI7" s="37">
        <v>357.49</v>
      </c>
      <c r="CJ7" s="37">
        <v>283.17</v>
      </c>
      <c r="CK7" s="37">
        <v>263.76</v>
      </c>
      <c r="CL7" s="37">
        <v>255.52</v>
      </c>
      <c r="CM7" s="37">
        <v>71.87</v>
      </c>
      <c r="CN7" s="37">
        <v>69.510000000000005</v>
      </c>
      <c r="CO7" s="37">
        <v>45.67</v>
      </c>
      <c r="CP7" s="37">
        <v>52.48</v>
      </c>
      <c r="CQ7" s="37">
        <v>57.05</v>
      </c>
      <c r="CR7" s="37">
        <v>45.95</v>
      </c>
      <c r="CS7" s="37">
        <v>44.69</v>
      </c>
      <c r="CT7" s="37">
        <v>44.69</v>
      </c>
      <c r="CU7" s="37">
        <v>60.65</v>
      </c>
      <c r="CV7" s="37">
        <v>51.75</v>
      </c>
      <c r="CW7" s="37">
        <v>52.49</v>
      </c>
      <c r="CX7" s="37">
        <v>72.760000000000005</v>
      </c>
      <c r="CY7" s="37">
        <v>76.739999999999995</v>
      </c>
      <c r="CZ7" s="37">
        <v>51.52</v>
      </c>
      <c r="DA7" s="37">
        <v>65.84</v>
      </c>
      <c r="DB7" s="37">
        <v>69.72</v>
      </c>
      <c r="DC7" s="37">
        <v>71.97</v>
      </c>
      <c r="DD7" s="37">
        <v>70.59</v>
      </c>
      <c r="DE7" s="37">
        <v>69.67</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0.04</v>
      </c>
      <c r="EK7" s="37">
        <v>7.0000000000000007E-2</v>
      </c>
      <c r="EL7" s="37">
        <v>0.02</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五日市 栄光</cp:lastModifiedBy>
  <cp:lastPrinted>2019-01-28T00:11:39Z</cp:lastPrinted>
  <dcterms:created xsi:type="dcterms:W3CDTF">2018-12-03T09:20:00Z</dcterms:created>
  <dcterms:modified xsi:type="dcterms:W3CDTF">2019-01-28T00:11:46Z</dcterms:modified>
  <cp:category/>
</cp:coreProperties>
</file>