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v1\上下水道課\共有\21.経営戦略策定\06_経営比較分析表の策定及び公表\H30\02経営比較分析表提出\"/>
    </mc:Choice>
  </mc:AlternateContent>
  <workbookProtection workbookAlgorithmName="SHA-512" workbookHashValue="vSG9CHuOaHdZhPTOdi3zMjUWl+NhDzcqimSpSbbXeaQbdv1YaeSTTajsKrDTwePawKv9pqSqF/imDfe1ZiKZIw==" workbookSaltValue="AZZRZ9mQc6XjyOXMd3pEq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<sst xmlns="http://schemas.openxmlformats.org/spreadsheetml/2006/main" count="240" uniqueCount="125">
  <si>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</si>
  <si>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</si>
  <si>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</si>
  <si>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</si>
  <si>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</si>
  <si>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</si>
  <si>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</si>
  <si>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</si>
  <si>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</si>
  <si>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</si>
  <si>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</si>
  <si>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</si>
  <si>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</si>
  <si>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</si>
  <si>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</si>
  <si>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</si>
  <si>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</si>
  <si>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</si>
  <si>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</si>
  <si>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</si>
  <si>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</si>
  <si>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</si>
  <si>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</si>
  <si>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</si>
  <si>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</si>
  <si>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</si>
  <si>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</si>
  <si>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</si>
  <si>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</si>
  <si>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</si>
  <si>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</si>
  <si>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</si>
  <si>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</si>
  <si>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</si>
  <si>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</si>
  <si>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</si>
  <si>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</si>
  <si>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</si>
  <si>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</si>
  <si>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</si>
  <si>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</si>
  <si>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</si>
  <si>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</si>
  <si>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</si>
  <si>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</si>
  <si>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</si>
  <si>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</si>
  <si>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</si>
  <si>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</si>
  <si>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</si>
  <si>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</si>
  <si>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</si>
  <si>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</si>
  <si>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</si>
  <si>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</si>
  <si>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</si>
  <si>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</si>
  <si>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</si>
  <si>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</si>
  <si>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</si>
  <si>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</si>
  <si>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</si>
  <si>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</si>
  <si>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</si>
  <si>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</si>
  <si>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</si>
  <si>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</si>
  <si>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</si>
  <si>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</si>
  <si>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</si>
  <si>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</si>
  <si>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</si>
  <si>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</si>
  <si>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</si>
  <si>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</si>
  <si>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</si>
  <si>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</si>
  <si>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</si>
  <si>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</si>
  <si>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</si>
  <si>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</si>
  <si>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</si>
  <si>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</si>
  <si>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</si>
  <si>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</si>
  <si>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</si>
  <si>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</si>
  <si>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</si>
  <si>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</si>
  <si>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</si>
  <si>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</si>
  <si>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</si>
  <si>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</si>
  <si>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</si>
  <si>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</si>
  <si>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</si>
  <si>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</si>
  <si>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</si>
  <si>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</si>
  <si>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</si>
  <si>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</si>
  <si>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</si>
  <si>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</si>
  <si>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</si>
  <si>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</si>
  <si>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</si>
  <si>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</si>
  <si>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</si>
  <si>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</si>
  <si>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</si>
  <si>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</si>
  <si>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</si>
  <si>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</si>
  <si>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</si>
  <si>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</si>
  <si>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</si>
  <si>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</si>
  <si>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</si>
  <si>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</si>
  <si>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</si>
  <si>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</si>
  <si>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</si>
  <si>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本市の下水道事業は昭和63年度から事業に着手し、平成7年度から供用開始しており現在23年余が経過していますが、管渠の耐用年数である50年には満たないため、更新費用が発生しておらず老朽化は見られません。
　しかしながら、設備や機器類の耐用年数は管渠等に比べ短いことから、近い将来に更新時期が集中しないよう、優先度を適切に把握し計画的な対応が必要になると考えています。今後は、計画を策定し定期的な維持管理による更新を行うことで、費用の平準化を図っていきます。</t>
    <rPh sb="193" eb="196">
      <t>テイキテキ</t>
    </rPh>
    <rPh sb="204" eb="206">
      <t>コウシン</t>
    </rPh>
    <phoneticPr fontId="4"/>
  </si>
  <si>
    <t>　下水道事業における健全性ですが、①の収益的収支比率は8.39ポイント増加しています。これは、分流式経費に要する経費の算定方法を改めたことにより基準内繰入が多く貰えるようになったことによるものです。一方、④の企業債残高対事業規模比率では現在もなお新規地区の整備を行っていることから類似団体平均と比べて高くなっています。これから徐々に平成前半に行っていた大規模事業の償還が終わっていくため、償還と起債のバランスを注視して経営の健全化に取り組んでいきます。
　下水道事業の効率性ですが、⑤の経費回収率は分流式経費の算定方法の見直しにより、類似団体平均を上回ることができました。しかし、⑥の汚水処理原価は已然として高く、⑦の施設利用率や⑧の水洗化率の伸びが緩やかであるため、類似団体平均と大きく乖離している現状にあります。今後は、水洗化率を向上できるよう下水道区域内にある浄化槽施設の切替を勧めながら、効率的な下水道事業経営に努めていきます。</t>
    <rPh sb="1" eb="4">
      <t>ゲスイドウ</t>
    </rPh>
    <rPh sb="4" eb="6">
      <t>ジギョウ</t>
    </rPh>
    <rPh sb="10" eb="13">
      <t>ケンゼンセイ</t>
    </rPh>
    <rPh sb="19" eb="22">
      <t>シュウエキテキ</t>
    </rPh>
    <rPh sb="22" eb="24">
      <t>シュウシ</t>
    </rPh>
    <rPh sb="24" eb="26">
      <t>ヒリツ</t>
    </rPh>
    <rPh sb="35" eb="37">
      <t>ゾウカ</t>
    </rPh>
    <rPh sb="47" eb="49">
      <t>ブンリュウ</t>
    </rPh>
    <rPh sb="49" eb="50">
      <t>シキ</t>
    </rPh>
    <rPh sb="50" eb="52">
      <t>ケイヒ</t>
    </rPh>
    <rPh sb="53" eb="54">
      <t>ヨウ</t>
    </rPh>
    <rPh sb="56" eb="58">
      <t>ケイヒ</t>
    </rPh>
    <rPh sb="59" eb="61">
      <t>サンテイ</t>
    </rPh>
    <rPh sb="61" eb="63">
      <t>ホウホウ</t>
    </rPh>
    <rPh sb="64" eb="65">
      <t>アラタ</t>
    </rPh>
    <rPh sb="72" eb="75">
      <t>キジュンナイ</t>
    </rPh>
    <rPh sb="75" eb="77">
      <t>クリイレ</t>
    </rPh>
    <rPh sb="78" eb="79">
      <t>オオ</t>
    </rPh>
    <rPh sb="80" eb="81">
      <t>モラ</t>
    </rPh>
    <rPh sb="99" eb="101">
      <t>イッポウ</t>
    </rPh>
    <rPh sb="104" eb="106">
      <t>キギョウ</t>
    </rPh>
    <rPh sb="106" eb="107">
      <t>サイ</t>
    </rPh>
    <rPh sb="107" eb="109">
      <t>ザンダカ</t>
    </rPh>
    <rPh sb="109" eb="110">
      <t>タイ</t>
    </rPh>
    <rPh sb="110" eb="112">
      <t>ジギョウ</t>
    </rPh>
    <rPh sb="112" eb="114">
      <t>キボ</t>
    </rPh>
    <rPh sb="114" eb="116">
      <t>ヒリツ</t>
    </rPh>
    <rPh sb="118" eb="120">
      <t>ゲンザイ</t>
    </rPh>
    <rPh sb="123" eb="125">
      <t>シンキ</t>
    </rPh>
    <rPh sb="125" eb="127">
      <t>チク</t>
    </rPh>
    <rPh sb="128" eb="130">
      <t>セイビ</t>
    </rPh>
    <rPh sb="131" eb="132">
      <t>オコナ</t>
    </rPh>
    <rPh sb="140" eb="142">
      <t>ルイジ</t>
    </rPh>
    <rPh sb="142" eb="144">
      <t>ダンタイ</t>
    </rPh>
    <rPh sb="144" eb="146">
      <t>ヘイキン</t>
    </rPh>
    <rPh sb="147" eb="148">
      <t>クラ</t>
    </rPh>
    <rPh sb="150" eb="151">
      <t>タカ</t>
    </rPh>
    <rPh sb="163" eb="165">
      <t>ジョジョ</t>
    </rPh>
    <rPh sb="166" eb="168">
      <t>ヘイセイ</t>
    </rPh>
    <rPh sb="168" eb="170">
      <t>ゼンハン</t>
    </rPh>
    <rPh sb="171" eb="172">
      <t>オコナ</t>
    </rPh>
    <rPh sb="176" eb="179">
      <t>ダイキボ</t>
    </rPh>
    <rPh sb="179" eb="181">
      <t>ジギョウ</t>
    </rPh>
    <rPh sb="182" eb="184">
      <t>ショウカン</t>
    </rPh>
    <rPh sb="185" eb="186">
      <t>オ</t>
    </rPh>
    <rPh sb="194" eb="196">
      <t>ショウカン</t>
    </rPh>
    <rPh sb="197" eb="199">
      <t>キサイ</t>
    </rPh>
    <rPh sb="205" eb="207">
      <t>チュウシ</t>
    </rPh>
    <rPh sb="209" eb="211">
      <t>ケイエイ</t>
    </rPh>
    <rPh sb="212" eb="215">
      <t>ケンゼンカ</t>
    </rPh>
    <rPh sb="216" eb="217">
      <t>ト</t>
    </rPh>
    <rPh sb="218" eb="219">
      <t>ク</t>
    </rPh>
    <rPh sb="228" eb="231">
      <t>ゲスイドウ</t>
    </rPh>
    <rPh sb="231" eb="233">
      <t>ジギョウ</t>
    </rPh>
    <rPh sb="234" eb="236">
      <t>コウリツ</t>
    </rPh>
    <rPh sb="236" eb="237">
      <t>セイ</t>
    </rPh>
    <rPh sb="243" eb="245">
      <t>ケイヒ</t>
    </rPh>
    <rPh sb="245" eb="247">
      <t>カイシュウ</t>
    </rPh>
    <rPh sb="247" eb="248">
      <t>リツ</t>
    </rPh>
    <rPh sb="249" eb="251">
      <t>ブンリュウ</t>
    </rPh>
    <rPh sb="251" eb="252">
      <t>シキ</t>
    </rPh>
    <rPh sb="252" eb="254">
      <t>ケイヒ</t>
    </rPh>
    <rPh sb="255" eb="257">
      <t>サンテイ</t>
    </rPh>
    <rPh sb="257" eb="259">
      <t>ホウホウ</t>
    </rPh>
    <rPh sb="260" eb="262">
      <t>ミナオ</t>
    </rPh>
    <rPh sb="267" eb="269">
      <t>ルイジ</t>
    </rPh>
    <rPh sb="269" eb="271">
      <t>ダンタイ</t>
    </rPh>
    <rPh sb="271" eb="273">
      <t>ヘイキン</t>
    </rPh>
    <rPh sb="274" eb="276">
      <t>ウワマワ</t>
    </rPh>
    <rPh sb="292" eb="294">
      <t>オスイ</t>
    </rPh>
    <rPh sb="294" eb="296">
      <t>ショリ</t>
    </rPh>
    <rPh sb="296" eb="298">
      <t>ゲンカ</t>
    </rPh>
    <rPh sb="299" eb="301">
      <t>イゼン</t>
    </rPh>
    <rPh sb="304" eb="305">
      <t>タカ</t>
    </rPh>
    <rPh sb="309" eb="311">
      <t>シセツ</t>
    </rPh>
    <rPh sb="311" eb="314">
      <t>リヨウリツ</t>
    </rPh>
    <rPh sb="317" eb="320">
      <t>スイセンカ</t>
    </rPh>
    <rPh sb="320" eb="321">
      <t>リツ</t>
    </rPh>
    <rPh sb="322" eb="323">
      <t>ノ</t>
    </rPh>
    <rPh sb="325" eb="326">
      <t>ユル</t>
    </rPh>
    <rPh sb="334" eb="336">
      <t>ルイジ</t>
    </rPh>
    <rPh sb="336" eb="338">
      <t>ダンタイ</t>
    </rPh>
    <rPh sb="338" eb="340">
      <t>ヘイキン</t>
    </rPh>
    <rPh sb="341" eb="342">
      <t>オオ</t>
    </rPh>
    <rPh sb="344" eb="346">
      <t>カイリ</t>
    </rPh>
    <rPh sb="350" eb="352">
      <t>ゲンジョウ</t>
    </rPh>
    <rPh sb="358" eb="360">
      <t>コンゴ</t>
    </rPh>
    <rPh sb="362" eb="365">
      <t>スイセンカ</t>
    </rPh>
    <rPh sb="365" eb="366">
      <t>リツ</t>
    </rPh>
    <rPh sb="367" eb="369">
      <t>コウジョウ</t>
    </rPh>
    <rPh sb="374" eb="377">
      <t>ゲスイドウ</t>
    </rPh>
    <rPh sb="377" eb="380">
      <t>クイキナイ</t>
    </rPh>
    <rPh sb="383" eb="386">
      <t>ジョウカソウ</t>
    </rPh>
    <rPh sb="386" eb="388">
      <t>シセツ</t>
    </rPh>
    <rPh sb="389" eb="391">
      <t>キリカエ</t>
    </rPh>
    <rPh sb="392" eb="393">
      <t>スス</t>
    </rPh>
    <rPh sb="398" eb="401">
      <t>コウリツテキ</t>
    </rPh>
    <rPh sb="402" eb="405">
      <t>ゲスイドウ</t>
    </rPh>
    <rPh sb="405" eb="407">
      <t>ジギョウ</t>
    </rPh>
    <rPh sb="407" eb="409">
      <t>ケイエイ</t>
    </rPh>
    <rPh sb="410" eb="411">
      <t>ツト</t>
    </rPh>
    <phoneticPr fontId="4"/>
  </si>
  <si>
    <t>　本市の下水道事業は、交付金と地方債を活用した設備投資を進めている最中であり、経営の健全性や効率性を示す指標が類似団体平均に比べ悪い状況にあります。とりわけ水洗化率が低いため、水洗化率の向上が喫緊の課題と言えます。
　今後につきましては、未加入者に対する加入促進を進めるほか、計画を見直すことにより過剰な設備投資を抑制して地方債残高の圧縮を進めることで、持続可能な事業運営を推進します。</t>
    <rPh sb="11" eb="14">
      <t>コウフキン</t>
    </rPh>
    <rPh sb="15" eb="18">
      <t>チホウサイ</t>
    </rPh>
    <rPh sb="19" eb="21">
      <t>カツヨウ</t>
    </rPh>
    <rPh sb="23" eb="25">
      <t>セツビ</t>
    </rPh>
    <rPh sb="25" eb="27">
      <t>トウシ</t>
    </rPh>
    <rPh sb="28" eb="29">
      <t>スス</t>
    </rPh>
    <rPh sb="33" eb="35">
      <t>サイチュウ</t>
    </rPh>
    <rPh sb="39" eb="41">
      <t>ケイエイ</t>
    </rPh>
    <rPh sb="42" eb="45">
      <t>ケンゼンセイ</t>
    </rPh>
    <rPh sb="46" eb="49">
      <t>コウリツセイ</t>
    </rPh>
    <rPh sb="50" eb="51">
      <t>シメ</t>
    </rPh>
    <rPh sb="52" eb="54">
      <t>シヒョウ</t>
    </rPh>
    <rPh sb="55" eb="57">
      <t>ルイジ</t>
    </rPh>
    <rPh sb="57" eb="59">
      <t>ダンタイ</t>
    </rPh>
    <rPh sb="59" eb="61">
      <t>ヘイキン</t>
    </rPh>
    <rPh sb="62" eb="63">
      <t>クラ</t>
    </rPh>
    <rPh sb="64" eb="65">
      <t>ワル</t>
    </rPh>
    <rPh sb="66" eb="68">
      <t>ジョウキョウ</t>
    </rPh>
    <rPh sb="78" eb="81">
      <t>スイセンカ</t>
    </rPh>
    <rPh sb="81" eb="82">
      <t>リツ</t>
    </rPh>
    <rPh sb="83" eb="84">
      <t>ヒク</t>
    </rPh>
    <rPh sb="88" eb="91">
      <t>スイセンカ</t>
    </rPh>
    <rPh sb="91" eb="92">
      <t>リツ</t>
    </rPh>
    <rPh sb="93" eb="95">
      <t>コウジョウ</t>
    </rPh>
    <rPh sb="96" eb="98">
      <t>キッキン</t>
    </rPh>
    <rPh sb="99" eb="101">
      <t>カダイ</t>
    </rPh>
    <rPh sb="102" eb="103">
      <t>イ</t>
    </rPh>
    <rPh sb="109" eb="111">
      <t>コンゴ</t>
    </rPh>
    <rPh sb="119" eb="122">
      <t>ミカニュウ</t>
    </rPh>
    <rPh sb="122" eb="123">
      <t>シャ</t>
    </rPh>
    <rPh sb="124" eb="125">
      <t>タイ</t>
    </rPh>
    <rPh sb="127" eb="129">
      <t>カニュウ</t>
    </rPh>
    <rPh sb="129" eb="131">
      <t>ソクシン</t>
    </rPh>
    <rPh sb="132" eb="133">
      <t>スス</t>
    </rPh>
    <rPh sb="138" eb="140">
      <t>ケイカク</t>
    </rPh>
    <rPh sb="141" eb="143">
      <t>ミナオ</t>
    </rPh>
    <rPh sb="149" eb="151">
      <t>カジョウ</t>
    </rPh>
    <rPh sb="152" eb="154">
      <t>セツビ</t>
    </rPh>
    <rPh sb="154" eb="156">
      <t>トウシ</t>
    </rPh>
    <rPh sb="157" eb="159">
      <t>ヨクセイ</t>
    </rPh>
    <rPh sb="161" eb="164">
      <t>チホウサイ</t>
    </rPh>
    <rPh sb="164" eb="166">
      <t>ザンダカ</t>
    </rPh>
    <rPh sb="167" eb="169">
      <t>アッシュク</t>
    </rPh>
    <rPh sb="170" eb="171">
      <t>スス</t>
    </rPh>
    <rPh sb="182" eb="184">
      <t>ジギョウ</t>
    </rPh>
    <rPh sb="184" eb="186">
      <t>ウンエイ</t>
    </rPh>
    <rPh sb="187" eb="189">
      <t>スイシン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</si>
</sst>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70A-42DD-A6D6-9CDCDE500CD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0.04</c:v>
                </c:pt>
                <c:pt idx="2">
                  <c:v>0.11</c:v>
                </c:pt>
                <c:pt idx="3">
                  <c:v>0.15</c:v>
                </c:pt>
                <c:pt idx="4">
                  <c:v>0.16</c:v>
                </c:pt>
              </c:numCache>
            </c:numRef>
          </c:val>
          <c:smooth val="0"/>
          <c:extLst>
            <c:ext xmlns:c16="http://schemas.microsoft.com/office/drawing/2014/chart" uri="{C3380CC4-5D6E-409C-BE32-E72D297353CC}">
              <c16:uniqueId val="{00000001-470A-42DD-A6D6-9CDCDE500CD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33.369999999999997</c:v>
                </c:pt>
                <c:pt idx="1">
                  <c:v>32.19</c:v>
                </c:pt>
                <c:pt idx="2">
                  <c:v>32.409999999999997</c:v>
                </c:pt>
                <c:pt idx="3">
                  <c:v>33.130000000000003</c:v>
                </c:pt>
                <c:pt idx="4">
                  <c:v>35.090000000000003</c:v>
                </c:pt>
              </c:numCache>
            </c:numRef>
          </c:val>
          <c:extLst>
            <c:ext xmlns:c16="http://schemas.microsoft.com/office/drawing/2014/chart" uri="{C3380CC4-5D6E-409C-BE32-E72D297353CC}">
              <c16:uniqueId val="{00000000-FE72-4D60-B280-9461B0EE1DC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55.81</c:v>
                </c:pt>
                <c:pt idx="1">
                  <c:v>54.44</c:v>
                </c:pt>
                <c:pt idx="2">
                  <c:v>54.67</c:v>
                </c:pt>
                <c:pt idx="3">
                  <c:v>53.51</c:v>
                </c:pt>
                <c:pt idx="4">
                  <c:v>53.5</c:v>
                </c:pt>
              </c:numCache>
            </c:numRef>
          </c:val>
          <c:smooth val="0"/>
          <c:extLst>
            <c:ext xmlns:c16="http://schemas.microsoft.com/office/drawing/2014/chart" uri="{C3380CC4-5D6E-409C-BE32-E72D297353CC}">
              <c16:uniqueId val="{00000001-FE72-4D60-B280-9461B0EE1DC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56.28</c:v>
                </c:pt>
                <c:pt idx="1">
                  <c:v>56.85</c:v>
                </c:pt>
                <c:pt idx="2">
                  <c:v>57.79</c:v>
                </c:pt>
                <c:pt idx="3">
                  <c:v>58.74</c:v>
                </c:pt>
                <c:pt idx="4">
                  <c:v>59.95</c:v>
                </c:pt>
              </c:numCache>
            </c:numRef>
          </c:val>
          <c:extLst>
            <c:ext xmlns:c16="http://schemas.microsoft.com/office/drawing/2014/chart" uri="{C3380CC4-5D6E-409C-BE32-E72D297353CC}">
              <c16:uniqueId val="{00000000-AE0F-4DF0-84E1-B336F3F420F7}"/>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84.41</c:v>
                </c:pt>
                <c:pt idx="1">
                  <c:v>84.2</c:v>
                </c:pt>
                <c:pt idx="2">
                  <c:v>83.8</c:v>
                </c:pt>
                <c:pt idx="3">
                  <c:v>83.91</c:v>
                </c:pt>
                <c:pt idx="4">
                  <c:v>83.51</c:v>
                </c:pt>
              </c:numCache>
            </c:numRef>
          </c:val>
          <c:smooth val="0"/>
          <c:extLst>
            <c:ext xmlns:c16="http://schemas.microsoft.com/office/drawing/2014/chart" uri="{C3380CC4-5D6E-409C-BE32-E72D297353CC}">
              <c16:uniqueId val="{00000001-AE0F-4DF0-84E1-B336F3F420F7}"/>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59.55</c:v>
                </c:pt>
                <c:pt idx="1">
                  <c:v>60.54</c:v>
                </c:pt>
                <c:pt idx="2">
                  <c:v>59.71</c:v>
                </c:pt>
                <c:pt idx="3">
                  <c:v>58.74</c:v>
                </c:pt>
                <c:pt idx="4">
                  <c:v>67.13</c:v>
                </c:pt>
              </c:numCache>
            </c:numRef>
          </c:val>
          <c:extLst>
            <c:ext xmlns:c16="http://schemas.microsoft.com/office/drawing/2014/chart" uri="{C3380CC4-5D6E-409C-BE32-E72D297353CC}">
              <c16:uniqueId val="{00000000-33AB-4BC9-991A-F652494951F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3AB-4BC9-991A-F652494951F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BAE-4ECC-9F07-E3712B57500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BAE-4ECC-9F07-E3712B57500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3A7-4D45-A349-C05EDFC963C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3A7-4D45-A349-C05EDFC963C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081-4DC3-96A3-E711A71612C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081-4DC3-96A3-E711A71612C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B15-45A8-9314-2AF5F4AEC9F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B15-45A8-9314-2AF5F4AEC9F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1984.14</c:v>
                </c:pt>
                <c:pt idx="1">
                  <c:v>1802.24</c:v>
                </c:pt>
                <c:pt idx="2">
                  <c:v>2126.0100000000002</c:v>
                </c:pt>
                <c:pt idx="3">
                  <c:v>1982.31</c:v>
                </c:pt>
                <c:pt idx="4">
                  <c:v>1924.42</c:v>
                </c:pt>
              </c:numCache>
            </c:numRef>
          </c:val>
          <c:extLst>
            <c:ext xmlns:c16="http://schemas.microsoft.com/office/drawing/2014/chart" uri="{C3380CC4-5D6E-409C-BE32-E72D297353CC}">
              <c16:uniqueId val="{00000000-3CA6-4DEB-AC15-A808B83747C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1209.95</c:v>
                </c:pt>
                <c:pt idx="1">
                  <c:v>1136.5</c:v>
                </c:pt>
                <c:pt idx="2">
                  <c:v>1118.56</c:v>
                </c:pt>
                <c:pt idx="3">
                  <c:v>1111.31</c:v>
                </c:pt>
                <c:pt idx="4">
                  <c:v>966.33</c:v>
                </c:pt>
              </c:numCache>
            </c:numRef>
          </c:val>
          <c:smooth val="0"/>
          <c:extLst>
            <c:ext xmlns:c16="http://schemas.microsoft.com/office/drawing/2014/chart" uri="{C3380CC4-5D6E-409C-BE32-E72D297353CC}">
              <c16:uniqueId val="{00000001-3CA6-4DEB-AC15-A808B83747C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52.5</c:v>
                </c:pt>
                <c:pt idx="1">
                  <c:v>56.88</c:v>
                </c:pt>
                <c:pt idx="2">
                  <c:v>54.95</c:v>
                </c:pt>
                <c:pt idx="3">
                  <c:v>54.3</c:v>
                </c:pt>
                <c:pt idx="4">
                  <c:v>82.84</c:v>
                </c:pt>
              </c:numCache>
            </c:numRef>
          </c:val>
          <c:extLst>
            <c:ext xmlns:c16="http://schemas.microsoft.com/office/drawing/2014/chart" uri="{C3380CC4-5D6E-409C-BE32-E72D297353CC}">
              <c16:uniqueId val="{00000000-D36E-466A-8610-98C4C8B21601}"/>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69.48</c:v>
                </c:pt>
                <c:pt idx="1">
                  <c:v>71.650000000000006</c:v>
                </c:pt>
                <c:pt idx="2">
                  <c:v>72.33</c:v>
                </c:pt>
                <c:pt idx="3">
                  <c:v>75.540000000000006</c:v>
                </c:pt>
                <c:pt idx="4">
                  <c:v>81.739999999999995</c:v>
                </c:pt>
              </c:numCache>
            </c:numRef>
          </c:val>
          <c:smooth val="0"/>
          <c:extLst>
            <c:ext xmlns:c16="http://schemas.microsoft.com/office/drawing/2014/chart" uri="{C3380CC4-5D6E-409C-BE32-E72D297353CC}">
              <c16:uniqueId val="{00000001-D36E-466A-8610-98C4C8B21601}"/>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354.83</c:v>
                </c:pt>
                <c:pt idx="1">
                  <c:v>335.15</c:v>
                </c:pt>
                <c:pt idx="2">
                  <c:v>348.35</c:v>
                </c:pt>
                <c:pt idx="3">
                  <c:v>352.31</c:v>
                </c:pt>
                <c:pt idx="4">
                  <c:v>230.83</c:v>
                </c:pt>
              </c:numCache>
            </c:numRef>
          </c:val>
          <c:extLst>
            <c:ext xmlns:c16="http://schemas.microsoft.com/office/drawing/2014/chart" uri="{C3380CC4-5D6E-409C-BE32-E72D297353CC}">
              <c16:uniqueId val="{00000000-EE6B-4008-81E1-0CDC097924A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220.67</c:v>
                </c:pt>
                <c:pt idx="1">
                  <c:v>217.82</c:v>
                </c:pt>
                <c:pt idx="2">
                  <c:v>215.28</c:v>
                </c:pt>
                <c:pt idx="3">
                  <c:v>207.96</c:v>
                </c:pt>
                <c:pt idx="4">
                  <c:v>194.31</c:v>
                </c:pt>
              </c:numCache>
            </c:numRef>
          </c:val>
          <c:smooth val="0"/>
          <c:extLst>
            <c:ext xmlns:c16="http://schemas.microsoft.com/office/drawing/2014/chart" uri="{C3380CC4-5D6E-409C-BE32-E72D297353CC}">
              <c16:uniqueId val="{00000001-EE6B-4008-81E1-0CDC097924A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K7"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秋田県　鹿角市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公共下水道</v>
      </c>
      <c r="Q8" s="47"/>
      <c r="R8" s="47"/>
      <c r="S8" s="47"/>
      <c r="T8" s="47"/>
      <c r="U8" s="47"/>
      <c r="V8" s="47"/>
      <c r="W8" s="47" t="str">
        <f>データ!L6</f>
        <v>Cc2</v>
      </c>
      <c r="X8" s="47"/>
      <c r="Y8" s="47"/>
      <c r="Z8" s="47"/>
      <c r="AA8" s="47"/>
      <c r="AB8" s="47"/>
      <c r="AC8" s="47"/>
      <c r="AD8" s="48" t="str">
        <f>データ!$M$6</f>
        <v>非設置</v>
      </c>
      <c r="AE8" s="48"/>
      <c r="AF8" s="48"/>
      <c r="AG8" s="48"/>
      <c r="AH8" s="48"/>
      <c r="AI8" s="48"/>
      <c r="AJ8" s="48"/>
      <c r="AK8" s="3"/>
      <c r="AL8" s="49">
        <f>データ!S6</f>
        <v>31604</v>
      </c>
      <c r="AM8" s="49"/>
      <c r="AN8" s="49"/>
      <c r="AO8" s="49"/>
      <c r="AP8" s="49"/>
      <c r="AQ8" s="49"/>
      <c r="AR8" s="49"/>
      <c r="AS8" s="49"/>
      <c r="AT8" s="44">
        <f>データ!T6</f>
        <v>707.52</v>
      </c>
      <c r="AU8" s="44"/>
      <c r="AV8" s="44"/>
      <c r="AW8" s="44"/>
      <c r="AX8" s="44"/>
      <c r="AY8" s="44"/>
      <c r="AZ8" s="44"/>
      <c r="BA8" s="44"/>
      <c r="BB8" s="44">
        <f>データ!U6</f>
        <v>44.67</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44.9</v>
      </c>
      <c r="Q10" s="44"/>
      <c r="R10" s="44"/>
      <c r="S10" s="44"/>
      <c r="T10" s="44"/>
      <c r="U10" s="44"/>
      <c r="V10" s="44"/>
      <c r="W10" s="44">
        <f>データ!Q6</f>
        <v>91.07</v>
      </c>
      <c r="X10" s="44"/>
      <c r="Y10" s="44"/>
      <c r="Z10" s="44"/>
      <c r="AA10" s="44"/>
      <c r="AB10" s="44"/>
      <c r="AC10" s="44"/>
      <c r="AD10" s="49">
        <f>データ!R6</f>
        <v>3348</v>
      </c>
      <c r="AE10" s="49"/>
      <c r="AF10" s="49"/>
      <c r="AG10" s="49"/>
      <c r="AH10" s="49"/>
      <c r="AI10" s="49"/>
      <c r="AJ10" s="49"/>
      <c r="AK10" s="2"/>
      <c r="AL10" s="49">
        <f>データ!V6</f>
        <v>14072</v>
      </c>
      <c r="AM10" s="49"/>
      <c r="AN10" s="49"/>
      <c r="AO10" s="49"/>
      <c r="AP10" s="49"/>
      <c r="AQ10" s="49"/>
      <c r="AR10" s="49"/>
      <c r="AS10" s="49"/>
      <c r="AT10" s="44">
        <f>データ!W6</f>
        <v>5.42</v>
      </c>
      <c r="AU10" s="44"/>
      <c r="AV10" s="44"/>
      <c r="AW10" s="44"/>
      <c r="AX10" s="44"/>
      <c r="AY10" s="44"/>
      <c r="AZ10" s="44"/>
      <c r="BA10" s="44"/>
      <c r="BB10" s="44">
        <f>データ!X6</f>
        <v>2596.31</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123</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122</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124</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56</v>
      </c>
      <c r="H86" s="25" t="str">
        <f>データ!BP6</f>
        <v>【707.33】</v>
      </c>
      <c r="I86" s="25" t="str">
        <f>データ!CA6</f>
        <v>【101.26】</v>
      </c>
      <c r="J86" s="25" t="str">
        <f>データ!CL6</f>
        <v>【136.39】</v>
      </c>
      <c r="K86" s="25" t="str">
        <f>データ!CW6</f>
        <v>【60.13】</v>
      </c>
      <c r="L86" s="25" t="str">
        <f>データ!DH6</f>
        <v>【95.06】</v>
      </c>
      <c r="M86" s="25" t="s">
        <v>55</v>
      </c>
      <c r="N86" s="25" t="s">
        <v>55</v>
      </c>
      <c r="O86" s="25" t="str">
        <f>データ!EO6</f>
        <v>【0.23】</v>
      </c>
    </row>
  </sheetData>
  <sheetProtection algorithmName="SHA-512" hashValue="gFKbRDd0omITpiJ5p6a05wUAtOgW61fS6gwReKmEkJgOAQZ67IHNv4qnCAsvjV+PwgU4OqwRrCCTd9ZkhTqL9w==" saltValue="zbqtXxYw1y9W9ZN5pZ15GQ=="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36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68</v>
      </c>
      <c r="B4" s="29"/>
      <c r="C4" s="29"/>
      <c r="D4" s="29"/>
      <c r="E4" s="29"/>
      <c r="F4" s="29"/>
      <c r="G4" s="29"/>
      <c r="H4" s="79"/>
      <c r="I4" s="80"/>
      <c r="J4" s="80"/>
      <c r="K4" s="80"/>
      <c r="L4" s="80"/>
      <c r="M4" s="80"/>
      <c r="N4" s="80"/>
      <c r="O4" s="80"/>
      <c r="P4" s="80"/>
      <c r="Q4" s="80"/>
      <c r="R4" s="80"/>
      <c r="S4" s="80"/>
      <c r="T4" s="80"/>
      <c r="U4" s="80"/>
      <c r="V4" s="80"/>
      <c r="W4" s="80"/>
      <c r="X4" s="81"/>
      <c r="Y4" s="75" t="s">
        <v>69</v>
      </c>
      <c r="Z4" s="75"/>
      <c r="AA4" s="75"/>
      <c r="AB4" s="75"/>
      <c r="AC4" s="75"/>
      <c r="AD4" s="75"/>
      <c r="AE4" s="75"/>
      <c r="AF4" s="75"/>
      <c r="AG4" s="75"/>
      <c r="AH4" s="75"/>
      <c r="AI4" s="75"/>
      <c r="AJ4" s="75" t="s">
        <v>70</v>
      </c>
      <c r="AK4" s="75"/>
      <c r="AL4" s="75"/>
      <c r="AM4" s="75"/>
      <c r="AN4" s="75"/>
      <c r="AO4" s="75"/>
      <c r="AP4" s="75"/>
      <c r="AQ4" s="75"/>
      <c r="AR4" s="75"/>
      <c r="AS4" s="75"/>
      <c r="AT4" s="75"/>
      <c r="AU4" s="75" t="s">
        <v>71</v>
      </c>
      <c r="AV4" s="75"/>
      <c r="AW4" s="75"/>
      <c r="AX4" s="75"/>
      <c r="AY4" s="75"/>
      <c r="AZ4" s="75"/>
      <c r="BA4" s="75"/>
      <c r="BB4" s="75"/>
      <c r="BC4" s="75"/>
      <c r="BD4" s="75"/>
      <c r="BE4" s="75"/>
      <c r="BF4" s="75" t="s">
        <v>72</v>
      </c>
      <c r="BG4" s="75"/>
      <c r="BH4" s="75"/>
      <c r="BI4" s="75"/>
      <c r="BJ4" s="75"/>
      <c r="BK4" s="75"/>
      <c r="BL4" s="75"/>
      <c r="BM4" s="75"/>
      <c r="BN4" s="75"/>
      <c r="BO4" s="75"/>
      <c r="BP4" s="75"/>
      <c r="BQ4" s="75" t="s">
        <v>73</v>
      </c>
      <c r="BR4" s="75"/>
      <c r="BS4" s="75"/>
      <c r="BT4" s="75"/>
      <c r="BU4" s="75"/>
      <c r="BV4" s="75"/>
      <c r="BW4" s="75"/>
      <c r="BX4" s="75"/>
      <c r="BY4" s="75"/>
      <c r="BZ4" s="75"/>
      <c r="CA4" s="75"/>
      <c r="CB4" s="75" t="s">
        <v>74</v>
      </c>
      <c r="CC4" s="75"/>
      <c r="CD4" s="75"/>
      <c r="CE4" s="75"/>
      <c r="CF4" s="75"/>
      <c r="CG4" s="75"/>
      <c r="CH4" s="75"/>
      <c r="CI4" s="75"/>
      <c r="CJ4" s="75"/>
      <c r="CK4" s="75"/>
      <c r="CL4" s="75"/>
      <c r="CM4" s="75" t="s">
        <v>75</v>
      </c>
      <c r="CN4" s="75"/>
      <c r="CO4" s="75"/>
      <c r="CP4" s="75"/>
      <c r="CQ4" s="75"/>
      <c r="CR4" s="75"/>
      <c r="CS4" s="75"/>
      <c r="CT4" s="75"/>
      <c r="CU4" s="75"/>
      <c r="CV4" s="75"/>
      <c r="CW4" s="75"/>
      <c r="CX4" s="75" t="s">
        <v>76</v>
      </c>
      <c r="CY4" s="75"/>
      <c r="CZ4" s="75"/>
      <c r="DA4" s="75"/>
      <c r="DB4" s="75"/>
      <c r="DC4" s="75"/>
      <c r="DD4" s="75"/>
      <c r="DE4" s="75"/>
      <c r="DF4" s="75"/>
      <c r="DG4" s="75"/>
      <c r="DH4" s="75"/>
      <c r="DI4" s="75" t="s">
        <v>77</v>
      </c>
      <c r="DJ4" s="75"/>
      <c r="DK4" s="75"/>
      <c r="DL4" s="75"/>
      <c r="DM4" s="75"/>
      <c r="DN4" s="75"/>
      <c r="DO4" s="75"/>
      <c r="DP4" s="75"/>
      <c r="DQ4" s="75"/>
      <c r="DR4" s="75"/>
      <c r="DS4" s="75"/>
      <c r="DT4" s="75" t="s">
        <v>78</v>
      </c>
      <c r="DU4" s="75"/>
      <c r="DV4" s="75"/>
      <c r="DW4" s="75"/>
      <c r="DX4" s="75"/>
      <c r="DY4" s="75"/>
      <c r="DZ4" s="75"/>
      <c r="EA4" s="75"/>
      <c r="EB4" s="75"/>
      <c r="EC4" s="75"/>
      <c r="ED4" s="75"/>
      <c r="EE4" s="75" t="s">
        <v>79</v>
      </c>
      <c r="EF4" s="75"/>
      <c r="EG4" s="75"/>
      <c r="EH4" s="75"/>
      <c r="EI4" s="75"/>
      <c r="EJ4" s="75"/>
      <c r="EK4" s="75"/>
      <c r="EL4" s="75"/>
      <c r="EM4" s="75"/>
      <c r="EN4" s="75"/>
      <c r="EO4" s="75"/>
    </row>
    <row r="5" spans="1:145" x14ac:dyDescent="0.15">
      <c r="A5" s="27" t="s">
        <v>80</v>
      </c>
      <c r="B5" s="30"/>
      <c r="C5" s="30"/>
      <c r="D5" s="30"/>
      <c r="E5" s="30"/>
      <c r="F5" s="30"/>
      <c r="G5" s="30"/>
      <c r="H5" s="31" t="s">
        <v>81</v>
      </c>
      <c r="I5" s="31" t="s">
        <v>82</v>
      </c>
      <c r="J5" s="31" t="s">
        <v>83</v>
      </c>
      <c r="K5" s="31" t="s">
        <v>84</v>
      </c>
      <c r="L5" s="31" t="s">
        <v>85</v>
      </c>
      <c r="M5" s="31" t="s">
        <v>5</v>
      </c>
      <c r="N5" s="31" t="s">
        <v>86</v>
      </c>
      <c r="O5" s="31" t="s">
        <v>87</v>
      </c>
      <c r="P5" s="31" t="s">
        <v>88</v>
      </c>
      <c r="Q5" s="31" t="s">
        <v>89</v>
      </c>
      <c r="R5" s="31" t="s">
        <v>90</v>
      </c>
      <c r="S5" s="31" t="s">
        <v>91</v>
      </c>
      <c r="T5" s="31" t="s">
        <v>92</v>
      </c>
      <c r="U5" s="31" t="s">
        <v>93</v>
      </c>
      <c r="V5" s="31" t="s">
        <v>94</v>
      </c>
      <c r="W5" s="31" t="s">
        <v>95</v>
      </c>
      <c r="X5" s="31" t="s">
        <v>96</v>
      </c>
      <c r="Y5" s="31" t="s">
        <v>97</v>
      </c>
      <c r="Z5" s="31" t="s">
        <v>98</v>
      </c>
      <c r="AA5" s="31" t="s">
        <v>99</v>
      </c>
      <c r="AB5" s="31" t="s">
        <v>100</v>
      </c>
      <c r="AC5" s="31" t="s">
        <v>101</v>
      </c>
      <c r="AD5" s="31" t="s">
        <v>102</v>
      </c>
      <c r="AE5" s="31" t="s">
        <v>103</v>
      </c>
      <c r="AF5" s="31" t="s">
        <v>104</v>
      </c>
      <c r="AG5" s="31" t="s">
        <v>105</v>
      </c>
      <c r="AH5" s="31" t="s">
        <v>106</v>
      </c>
      <c r="AI5" s="31" t="s">
        <v>43</v>
      </c>
      <c r="AJ5" s="31" t="s">
        <v>97</v>
      </c>
      <c r="AK5" s="31" t="s">
        <v>98</v>
      </c>
      <c r="AL5" s="31" t="s">
        <v>99</v>
      </c>
      <c r="AM5" s="31" t="s">
        <v>100</v>
      </c>
      <c r="AN5" s="31" t="s">
        <v>101</v>
      </c>
      <c r="AO5" s="31" t="s">
        <v>102</v>
      </c>
      <c r="AP5" s="31" t="s">
        <v>103</v>
      </c>
      <c r="AQ5" s="31" t="s">
        <v>104</v>
      </c>
      <c r="AR5" s="31" t="s">
        <v>105</v>
      </c>
      <c r="AS5" s="31" t="s">
        <v>106</v>
      </c>
      <c r="AT5" s="31" t="s">
        <v>107</v>
      </c>
      <c r="AU5" s="31" t="s">
        <v>97</v>
      </c>
      <c r="AV5" s="31" t="s">
        <v>98</v>
      </c>
      <c r="AW5" s="31" t="s">
        <v>99</v>
      </c>
      <c r="AX5" s="31" t="s">
        <v>100</v>
      </c>
      <c r="AY5" s="31" t="s">
        <v>101</v>
      </c>
      <c r="AZ5" s="31" t="s">
        <v>102</v>
      </c>
      <c r="BA5" s="31" t="s">
        <v>103</v>
      </c>
      <c r="BB5" s="31" t="s">
        <v>104</v>
      </c>
      <c r="BC5" s="31" t="s">
        <v>105</v>
      </c>
      <c r="BD5" s="31" t="s">
        <v>106</v>
      </c>
      <c r="BE5" s="31" t="s">
        <v>107</v>
      </c>
      <c r="BF5" s="31" t="s">
        <v>97</v>
      </c>
      <c r="BG5" s="31" t="s">
        <v>98</v>
      </c>
      <c r="BH5" s="31" t="s">
        <v>99</v>
      </c>
      <c r="BI5" s="31" t="s">
        <v>100</v>
      </c>
      <c r="BJ5" s="31" t="s">
        <v>101</v>
      </c>
      <c r="BK5" s="31" t="s">
        <v>102</v>
      </c>
      <c r="BL5" s="31" t="s">
        <v>103</v>
      </c>
      <c r="BM5" s="31" t="s">
        <v>104</v>
      </c>
      <c r="BN5" s="31" t="s">
        <v>105</v>
      </c>
      <c r="BO5" s="31" t="s">
        <v>106</v>
      </c>
      <c r="BP5" s="31" t="s">
        <v>107</v>
      </c>
      <c r="BQ5" s="31" t="s">
        <v>97</v>
      </c>
      <c r="BR5" s="31" t="s">
        <v>98</v>
      </c>
      <c r="BS5" s="31" t="s">
        <v>99</v>
      </c>
      <c r="BT5" s="31" t="s">
        <v>100</v>
      </c>
      <c r="BU5" s="31" t="s">
        <v>101</v>
      </c>
      <c r="BV5" s="31" t="s">
        <v>102</v>
      </c>
      <c r="BW5" s="31" t="s">
        <v>103</v>
      </c>
      <c r="BX5" s="31" t="s">
        <v>104</v>
      </c>
      <c r="BY5" s="31" t="s">
        <v>105</v>
      </c>
      <c r="BZ5" s="31" t="s">
        <v>106</v>
      </c>
      <c r="CA5" s="31" t="s">
        <v>107</v>
      </c>
      <c r="CB5" s="31" t="s">
        <v>97</v>
      </c>
      <c r="CC5" s="31" t="s">
        <v>98</v>
      </c>
      <c r="CD5" s="31" t="s">
        <v>99</v>
      </c>
      <c r="CE5" s="31" t="s">
        <v>100</v>
      </c>
      <c r="CF5" s="31" t="s">
        <v>101</v>
      </c>
      <c r="CG5" s="31" t="s">
        <v>102</v>
      </c>
      <c r="CH5" s="31" t="s">
        <v>103</v>
      </c>
      <c r="CI5" s="31" t="s">
        <v>104</v>
      </c>
      <c r="CJ5" s="31" t="s">
        <v>105</v>
      </c>
      <c r="CK5" s="31" t="s">
        <v>106</v>
      </c>
      <c r="CL5" s="31" t="s">
        <v>107</v>
      </c>
      <c r="CM5" s="31" t="s">
        <v>97</v>
      </c>
      <c r="CN5" s="31" t="s">
        <v>98</v>
      </c>
      <c r="CO5" s="31" t="s">
        <v>99</v>
      </c>
      <c r="CP5" s="31" t="s">
        <v>100</v>
      </c>
      <c r="CQ5" s="31" t="s">
        <v>101</v>
      </c>
      <c r="CR5" s="31" t="s">
        <v>102</v>
      </c>
      <c r="CS5" s="31" t="s">
        <v>103</v>
      </c>
      <c r="CT5" s="31" t="s">
        <v>104</v>
      </c>
      <c r="CU5" s="31" t="s">
        <v>105</v>
      </c>
      <c r="CV5" s="31" t="s">
        <v>106</v>
      </c>
      <c r="CW5" s="31" t="s">
        <v>107</v>
      </c>
      <c r="CX5" s="31" t="s">
        <v>97</v>
      </c>
      <c r="CY5" s="31" t="s">
        <v>98</v>
      </c>
      <c r="CZ5" s="31" t="s">
        <v>99</v>
      </c>
      <c r="DA5" s="31" t="s">
        <v>100</v>
      </c>
      <c r="DB5" s="31" t="s">
        <v>101</v>
      </c>
      <c r="DC5" s="31" t="s">
        <v>102</v>
      </c>
      <c r="DD5" s="31" t="s">
        <v>103</v>
      </c>
      <c r="DE5" s="31" t="s">
        <v>104</v>
      </c>
      <c r="DF5" s="31" t="s">
        <v>105</v>
      </c>
      <c r="DG5" s="31" t="s">
        <v>106</v>
      </c>
      <c r="DH5" s="31" t="s">
        <v>107</v>
      </c>
      <c r="DI5" s="31" t="s">
        <v>97</v>
      </c>
      <c r="DJ5" s="31" t="s">
        <v>98</v>
      </c>
      <c r="DK5" s="31" t="s">
        <v>99</v>
      </c>
      <c r="DL5" s="31" t="s">
        <v>100</v>
      </c>
      <c r="DM5" s="31" t="s">
        <v>101</v>
      </c>
      <c r="DN5" s="31" t="s">
        <v>102</v>
      </c>
      <c r="DO5" s="31" t="s">
        <v>103</v>
      </c>
      <c r="DP5" s="31" t="s">
        <v>104</v>
      </c>
      <c r="DQ5" s="31" t="s">
        <v>105</v>
      </c>
      <c r="DR5" s="31" t="s">
        <v>106</v>
      </c>
      <c r="DS5" s="31" t="s">
        <v>107</v>
      </c>
      <c r="DT5" s="31" t="s">
        <v>97</v>
      </c>
      <c r="DU5" s="31" t="s">
        <v>98</v>
      </c>
      <c r="DV5" s="31" t="s">
        <v>99</v>
      </c>
      <c r="DW5" s="31" t="s">
        <v>100</v>
      </c>
      <c r="DX5" s="31" t="s">
        <v>101</v>
      </c>
      <c r="DY5" s="31" t="s">
        <v>102</v>
      </c>
      <c r="DZ5" s="31" t="s">
        <v>103</v>
      </c>
      <c r="EA5" s="31" t="s">
        <v>104</v>
      </c>
      <c r="EB5" s="31" t="s">
        <v>105</v>
      </c>
      <c r="EC5" s="31" t="s">
        <v>106</v>
      </c>
      <c r="ED5" s="31" t="s">
        <v>107</v>
      </c>
      <c r="EE5" s="31" t="s">
        <v>97</v>
      </c>
      <c r="EF5" s="31" t="s">
        <v>98</v>
      </c>
      <c r="EG5" s="31" t="s">
        <v>99</v>
      </c>
      <c r="EH5" s="31" t="s">
        <v>100</v>
      </c>
      <c r="EI5" s="31" t="s">
        <v>101</v>
      </c>
      <c r="EJ5" s="31" t="s">
        <v>102</v>
      </c>
      <c r="EK5" s="31" t="s">
        <v>103</v>
      </c>
      <c r="EL5" s="31" t="s">
        <v>104</v>
      </c>
      <c r="EM5" s="31" t="s">
        <v>105</v>
      </c>
      <c r="EN5" s="31" t="s">
        <v>106</v>
      </c>
      <c r="EO5" s="31" t="s">
        <v>107</v>
      </c>
    </row>
    <row r="6" spans="1:145" s="35" customFormat="1" x14ac:dyDescent="0.15">
      <c r="A6" s="27" t="s">
        <v>108</v>
      </c>
      <c r="B6" s="32">
        <f>B7</f>
        <v>2017</v>
      </c>
      <c r="C6" s="32">
        <f t="shared" ref="C6:X6" si="3">C7</f>
        <v>52094</v>
      </c>
      <c r="D6" s="32">
        <f t="shared" si="3"/>
        <v>47</v>
      </c>
      <c r="E6" s="32">
        <f t="shared" si="3"/>
        <v>17</v>
      </c>
      <c r="F6" s="32">
        <f t="shared" si="3"/>
        <v>1</v>
      </c>
      <c r="G6" s="32">
        <f t="shared" si="3"/>
        <v>0</v>
      </c>
      <c r="H6" s="32" t="str">
        <f t="shared" si="3"/>
        <v>秋田県　鹿角市</v>
      </c>
      <c r="I6" s="32" t="str">
        <f t="shared" si="3"/>
        <v>法非適用</v>
      </c>
      <c r="J6" s="32" t="str">
        <f t="shared" si="3"/>
        <v>下水道事業</v>
      </c>
      <c r="K6" s="32" t="str">
        <f t="shared" si="3"/>
        <v>公共下水道</v>
      </c>
      <c r="L6" s="32" t="str">
        <f t="shared" si="3"/>
        <v>Cc2</v>
      </c>
      <c r="M6" s="32" t="str">
        <f t="shared" si="3"/>
        <v>非設置</v>
      </c>
      <c r="N6" s="33" t="str">
        <f t="shared" si="3"/>
        <v>-</v>
      </c>
      <c r="O6" s="33" t="str">
        <f t="shared" si="3"/>
        <v>該当数値なし</v>
      </c>
      <c r="P6" s="33">
        <f t="shared" si="3"/>
        <v>44.9</v>
      </c>
      <c r="Q6" s="33">
        <f t="shared" si="3"/>
        <v>91.07</v>
      </c>
      <c r="R6" s="33">
        <f t="shared" si="3"/>
        <v>3348</v>
      </c>
      <c r="S6" s="33">
        <f t="shared" si="3"/>
        <v>31604</v>
      </c>
      <c r="T6" s="33">
        <f t="shared" si="3"/>
        <v>707.52</v>
      </c>
      <c r="U6" s="33">
        <f t="shared" si="3"/>
        <v>44.67</v>
      </c>
      <c r="V6" s="33">
        <f t="shared" si="3"/>
        <v>14072</v>
      </c>
      <c r="W6" s="33">
        <f t="shared" si="3"/>
        <v>5.42</v>
      </c>
      <c r="X6" s="33">
        <f t="shared" si="3"/>
        <v>2596.31</v>
      </c>
      <c r="Y6" s="34">
        <f>IF(Y7="",NA(),Y7)</f>
        <v>59.55</v>
      </c>
      <c r="Z6" s="34">
        <f t="shared" ref="Z6:AH6" si="4">IF(Z7="",NA(),Z7)</f>
        <v>60.54</v>
      </c>
      <c r="AA6" s="34">
        <f t="shared" si="4"/>
        <v>59.71</v>
      </c>
      <c r="AB6" s="34">
        <f t="shared" si="4"/>
        <v>58.74</v>
      </c>
      <c r="AC6" s="34">
        <f t="shared" si="4"/>
        <v>67.13</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1984.14</v>
      </c>
      <c r="BG6" s="34">
        <f t="shared" ref="BG6:BO6" si="7">IF(BG7="",NA(),BG7)</f>
        <v>1802.24</v>
      </c>
      <c r="BH6" s="34">
        <f t="shared" si="7"/>
        <v>2126.0100000000002</v>
      </c>
      <c r="BI6" s="34">
        <f t="shared" si="7"/>
        <v>1982.31</v>
      </c>
      <c r="BJ6" s="34">
        <f t="shared" si="7"/>
        <v>1924.42</v>
      </c>
      <c r="BK6" s="34">
        <f t="shared" si="7"/>
        <v>1209.95</v>
      </c>
      <c r="BL6" s="34">
        <f t="shared" si="7"/>
        <v>1136.5</v>
      </c>
      <c r="BM6" s="34">
        <f t="shared" si="7"/>
        <v>1118.56</v>
      </c>
      <c r="BN6" s="34">
        <f t="shared" si="7"/>
        <v>1111.31</v>
      </c>
      <c r="BO6" s="34">
        <f t="shared" si="7"/>
        <v>966.33</v>
      </c>
      <c r="BP6" s="33" t="str">
        <f>IF(BP7="","",IF(BP7="-","【-】","【"&amp;SUBSTITUTE(TEXT(BP7,"#,##0.00"),"-","△")&amp;"】"))</f>
        <v>【707.33】</v>
      </c>
      <c r="BQ6" s="34">
        <f>IF(BQ7="",NA(),BQ7)</f>
        <v>52.5</v>
      </c>
      <c r="BR6" s="34">
        <f t="shared" ref="BR6:BZ6" si="8">IF(BR7="",NA(),BR7)</f>
        <v>56.88</v>
      </c>
      <c r="BS6" s="34">
        <f t="shared" si="8"/>
        <v>54.95</v>
      </c>
      <c r="BT6" s="34">
        <f t="shared" si="8"/>
        <v>54.3</v>
      </c>
      <c r="BU6" s="34">
        <f t="shared" si="8"/>
        <v>82.84</v>
      </c>
      <c r="BV6" s="34">
        <f t="shared" si="8"/>
        <v>69.48</v>
      </c>
      <c r="BW6" s="34">
        <f t="shared" si="8"/>
        <v>71.650000000000006</v>
      </c>
      <c r="BX6" s="34">
        <f t="shared" si="8"/>
        <v>72.33</v>
      </c>
      <c r="BY6" s="34">
        <f t="shared" si="8"/>
        <v>75.540000000000006</v>
      </c>
      <c r="BZ6" s="34">
        <f t="shared" si="8"/>
        <v>81.739999999999995</v>
      </c>
      <c r="CA6" s="33" t="str">
        <f>IF(CA7="","",IF(CA7="-","【-】","【"&amp;SUBSTITUTE(TEXT(CA7,"#,##0.00"),"-","△")&amp;"】"))</f>
        <v>【101.26】</v>
      </c>
      <c r="CB6" s="34">
        <f>IF(CB7="",NA(),CB7)</f>
        <v>354.83</v>
      </c>
      <c r="CC6" s="34">
        <f t="shared" ref="CC6:CK6" si="9">IF(CC7="",NA(),CC7)</f>
        <v>335.15</v>
      </c>
      <c r="CD6" s="34">
        <f t="shared" si="9"/>
        <v>348.35</v>
      </c>
      <c r="CE6" s="34">
        <f t="shared" si="9"/>
        <v>352.31</v>
      </c>
      <c r="CF6" s="34">
        <f t="shared" si="9"/>
        <v>230.83</v>
      </c>
      <c r="CG6" s="34">
        <f t="shared" si="9"/>
        <v>220.67</v>
      </c>
      <c r="CH6" s="34">
        <f t="shared" si="9"/>
        <v>217.82</v>
      </c>
      <c r="CI6" s="34">
        <f t="shared" si="9"/>
        <v>215.28</v>
      </c>
      <c r="CJ6" s="34">
        <f t="shared" si="9"/>
        <v>207.96</v>
      </c>
      <c r="CK6" s="34">
        <f t="shared" si="9"/>
        <v>194.31</v>
      </c>
      <c r="CL6" s="33" t="str">
        <f>IF(CL7="","",IF(CL7="-","【-】","【"&amp;SUBSTITUTE(TEXT(CL7,"#,##0.00"),"-","△")&amp;"】"))</f>
        <v>【136.39】</v>
      </c>
      <c r="CM6" s="34">
        <f>IF(CM7="",NA(),CM7)</f>
        <v>33.369999999999997</v>
      </c>
      <c r="CN6" s="34">
        <f t="shared" ref="CN6:CV6" si="10">IF(CN7="",NA(),CN7)</f>
        <v>32.19</v>
      </c>
      <c r="CO6" s="34">
        <f t="shared" si="10"/>
        <v>32.409999999999997</v>
      </c>
      <c r="CP6" s="34">
        <f t="shared" si="10"/>
        <v>33.130000000000003</v>
      </c>
      <c r="CQ6" s="34">
        <f t="shared" si="10"/>
        <v>35.090000000000003</v>
      </c>
      <c r="CR6" s="34">
        <f t="shared" si="10"/>
        <v>55.81</v>
      </c>
      <c r="CS6" s="34">
        <f t="shared" si="10"/>
        <v>54.44</v>
      </c>
      <c r="CT6" s="34">
        <f t="shared" si="10"/>
        <v>54.67</v>
      </c>
      <c r="CU6" s="34">
        <f t="shared" si="10"/>
        <v>53.51</v>
      </c>
      <c r="CV6" s="34">
        <f t="shared" si="10"/>
        <v>53.5</v>
      </c>
      <c r="CW6" s="33" t="str">
        <f>IF(CW7="","",IF(CW7="-","【-】","【"&amp;SUBSTITUTE(TEXT(CW7,"#,##0.00"),"-","△")&amp;"】"))</f>
        <v>【60.13】</v>
      </c>
      <c r="CX6" s="34">
        <f>IF(CX7="",NA(),CX7)</f>
        <v>56.28</v>
      </c>
      <c r="CY6" s="34">
        <f t="shared" ref="CY6:DG6" si="11">IF(CY7="",NA(),CY7)</f>
        <v>56.85</v>
      </c>
      <c r="CZ6" s="34">
        <f t="shared" si="11"/>
        <v>57.79</v>
      </c>
      <c r="DA6" s="34">
        <f t="shared" si="11"/>
        <v>58.74</v>
      </c>
      <c r="DB6" s="34">
        <f t="shared" si="11"/>
        <v>59.95</v>
      </c>
      <c r="DC6" s="34">
        <f t="shared" si="11"/>
        <v>84.41</v>
      </c>
      <c r="DD6" s="34">
        <f t="shared" si="11"/>
        <v>84.2</v>
      </c>
      <c r="DE6" s="34">
        <f t="shared" si="11"/>
        <v>83.8</v>
      </c>
      <c r="DF6" s="34">
        <f t="shared" si="11"/>
        <v>83.91</v>
      </c>
      <c r="DG6" s="34">
        <f t="shared" si="11"/>
        <v>83.51</v>
      </c>
      <c r="DH6" s="33" t="str">
        <f>IF(DH7="","",IF(DH7="-","【-】","【"&amp;SUBSTITUTE(TEXT(DH7,"#,##0.00"),"-","△")&amp;"】"))</f>
        <v>【95.06】</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7.0000000000000007E-2</v>
      </c>
      <c r="EK6" s="34">
        <f t="shared" si="14"/>
        <v>0.04</v>
      </c>
      <c r="EL6" s="34">
        <f t="shared" si="14"/>
        <v>0.11</v>
      </c>
      <c r="EM6" s="34">
        <f t="shared" si="14"/>
        <v>0.15</v>
      </c>
      <c r="EN6" s="34">
        <f t="shared" si="14"/>
        <v>0.16</v>
      </c>
      <c r="EO6" s="33" t="str">
        <f>IF(EO7="","",IF(EO7="-","【-】","【"&amp;SUBSTITUTE(TEXT(EO7,"#,##0.00"),"-","△")&amp;"】"))</f>
        <v>【0.23】</v>
      </c>
    </row>
    <row r="7" spans="1:145" s="35" customFormat="1" x14ac:dyDescent="0.15">
      <c r="A7" s="27"/>
      <c r="B7" s="36">
        <v>2017</v>
      </c>
      <c r="C7" s="36">
        <v>52094</v>
      </c>
      <c r="D7" s="36">
        <v>47</v>
      </c>
      <c r="E7" s="36">
        <v>17</v>
      </c>
      <c r="F7" s="36">
        <v>1</v>
      </c>
      <c r="G7" s="36">
        <v>0</v>
      </c>
      <c r="H7" s="36" t="s">
        <v>109</v>
      </c>
      <c r="I7" s="36" t="s">
        <v>110</v>
      </c>
      <c r="J7" s="36" t="s">
        <v>111</v>
      </c>
      <c r="K7" s="36" t="s">
        <v>112</v>
      </c>
      <c r="L7" s="36" t="s">
        <v>113</v>
      </c>
      <c r="M7" s="36" t="s">
        <v>114</v>
      </c>
      <c r="N7" s="37" t="s">
        <v>115</v>
      </c>
      <c r="O7" s="37" t="s">
        <v>116</v>
      </c>
      <c r="P7" s="37">
        <v>44.9</v>
      </c>
      <c r="Q7" s="37">
        <v>91.07</v>
      </c>
      <c r="R7" s="37">
        <v>3348</v>
      </c>
      <c r="S7" s="37">
        <v>31604</v>
      </c>
      <c r="T7" s="37">
        <v>707.52</v>
      </c>
      <c r="U7" s="37">
        <v>44.67</v>
      </c>
      <c r="V7" s="37">
        <v>14072</v>
      </c>
      <c r="W7" s="37">
        <v>5.42</v>
      </c>
      <c r="X7" s="37">
        <v>2596.31</v>
      </c>
      <c r="Y7" s="37">
        <v>59.55</v>
      </c>
      <c r="Z7" s="37">
        <v>60.54</v>
      </c>
      <c r="AA7" s="37">
        <v>59.71</v>
      </c>
      <c r="AB7" s="37">
        <v>58.74</v>
      </c>
      <c r="AC7" s="37">
        <v>67.13</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1984.14</v>
      </c>
      <c r="BG7" s="37">
        <v>1802.24</v>
      </c>
      <c r="BH7" s="37">
        <v>2126.0100000000002</v>
      </c>
      <c r="BI7" s="37">
        <v>1982.31</v>
      </c>
      <c r="BJ7" s="37">
        <v>1924.42</v>
      </c>
      <c r="BK7" s="37">
        <v>1209.95</v>
      </c>
      <c r="BL7" s="37">
        <v>1136.5</v>
      </c>
      <c r="BM7" s="37">
        <v>1118.56</v>
      </c>
      <c r="BN7" s="37">
        <v>1111.31</v>
      </c>
      <c r="BO7" s="37">
        <v>966.33</v>
      </c>
      <c r="BP7" s="37">
        <v>707.33</v>
      </c>
      <c r="BQ7" s="37">
        <v>52.5</v>
      </c>
      <c r="BR7" s="37">
        <v>56.88</v>
      </c>
      <c r="BS7" s="37">
        <v>54.95</v>
      </c>
      <c r="BT7" s="37">
        <v>54.3</v>
      </c>
      <c r="BU7" s="37">
        <v>82.84</v>
      </c>
      <c r="BV7" s="37">
        <v>69.48</v>
      </c>
      <c r="BW7" s="37">
        <v>71.650000000000006</v>
      </c>
      <c r="BX7" s="37">
        <v>72.33</v>
      </c>
      <c r="BY7" s="37">
        <v>75.540000000000006</v>
      </c>
      <c r="BZ7" s="37">
        <v>81.739999999999995</v>
      </c>
      <c r="CA7" s="37">
        <v>101.26</v>
      </c>
      <c r="CB7" s="37">
        <v>354.83</v>
      </c>
      <c r="CC7" s="37">
        <v>335.15</v>
      </c>
      <c r="CD7" s="37">
        <v>348.35</v>
      </c>
      <c r="CE7" s="37">
        <v>352.31</v>
      </c>
      <c r="CF7" s="37">
        <v>230.83</v>
      </c>
      <c r="CG7" s="37">
        <v>220.67</v>
      </c>
      <c r="CH7" s="37">
        <v>217.82</v>
      </c>
      <c r="CI7" s="37">
        <v>215.28</v>
      </c>
      <c r="CJ7" s="37">
        <v>207.96</v>
      </c>
      <c r="CK7" s="37">
        <v>194.31</v>
      </c>
      <c r="CL7" s="37">
        <v>136.38999999999999</v>
      </c>
      <c r="CM7" s="37">
        <v>33.369999999999997</v>
      </c>
      <c r="CN7" s="37">
        <v>32.19</v>
      </c>
      <c r="CO7" s="37">
        <v>32.409999999999997</v>
      </c>
      <c r="CP7" s="37">
        <v>33.130000000000003</v>
      </c>
      <c r="CQ7" s="37">
        <v>35.090000000000003</v>
      </c>
      <c r="CR7" s="37">
        <v>55.81</v>
      </c>
      <c r="CS7" s="37">
        <v>54.44</v>
      </c>
      <c r="CT7" s="37">
        <v>54.67</v>
      </c>
      <c r="CU7" s="37">
        <v>53.51</v>
      </c>
      <c r="CV7" s="37">
        <v>53.5</v>
      </c>
      <c r="CW7" s="37">
        <v>60.13</v>
      </c>
      <c r="CX7" s="37">
        <v>56.28</v>
      </c>
      <c r="CY7" s="37">
        <v>56.85</v>
      </c>
      <c r="CZ7" s="37">
        <v>57.79</v>
      </c>
      <c r="DA7" s="37">
        <v>58.74</v>
      </c>
      <c r="DB7" s="37">
        <v>59.95</v>
      </c>
      <c r="DC7" s="37">
        <v>84.41</v>
      </c>
      <c r="DD7" s="37">
        <v>84.2</v>
      </c>
      <c r="DE7" s="37">
        <v>83.8</v>
      </c>
      <c r="DF7" s="37">
        <v>83.91</v>
      </c>
      <c r="DG7" s="37">
        <v>83.51</v>
      </c>
      <c r="DH7" s="37">
        <v>95.06</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7.0000000000000007E-2</v>
      </c>
      <c r="EK7" s="37">
        <v>0.04</v>
      </c>
      <c r="EL7" s="37">
        <v>0.11</v>
      </c>
      <c r="EM7" s="37">
        <v>0.15</v>
      </c>
      <c r="EN7" s="37">
        <v>0.16</v>
      </c>
      <c r="EO7" s="37">
        <v>0.23</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117</v>
      </c>
      <c r="C9" s="39" t="s">
        <v>118</v>
      </c>
      <c r="D9" s="39" t="s">
        <v>119</v>
      </c>
      <c r="E9" s="39" t="s">
        <v>120</v>
      </c>
      <c r="F9" s="39" t="s">
        <v>121</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五日市 栄光</cp:lastModifiedBy>
  <cp:lastPrinted>2019-01-25T05:16:45Z</cp:lastPrinted>
  <dcterms:created xsi:type="dcterms:W3CDTF">2018-12-03T08:59:39Z</dcterms:created>
  <dcterms:modified xsi:type="dcterms:W3CDTF">2019-01-25T08:33:03Z</dcterms:modified>
  <cp:category/>
</cp:coreProperties>
</file>