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6GJMA+jmp/8V0bYx5h2+kfzr0JbTVa4NdMJYWxUH6dXwX4+Sm6Bmig0AdivWHSczmny/DO7Uh6zO2DTSCiGHw==" workbookSaltValue="j7GzotIprjPX94Marr0On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AL10" i="4"/>
  <c r="AL8" i="4"/>
  <c r="P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<sst xmlns="http://schemas.openxmlformats.org/spreadsheetml/2006/main" count="240" uniqueCount="126">
  <si>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</si>
  <si>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</si>
  <si>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</si>
  <si>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</si>
  <si>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</si>
  <si>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</si>
  <si>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</si>
  <si>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</si>
  <si>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</si>
  <si>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</si>
  <si>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</si>
  <si>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</si>
  <si>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</si>
  <si>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</si>
  <si>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</si>
  <si>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</si>
  <si>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</si>
  <si>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</si>
  <si>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</si>
  <si>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</si>
  <si>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</si>
  <si>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</si>
  <si>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</si>
  <si>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</si>
  <si>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</si>
  <si>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</si>
  <si>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</si>
  <si>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</si>
  <si>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</si>
  <si>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</si>
  <si>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</si>
  <si>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</si>
  <si>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</si>
  <si>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</si>
  <si>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</si>
  <si>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</si>
  <si>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</si>
  <si>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</si>
  <si>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</si>
  <si>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</si>
  <si>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</si>
  <si>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</si>
  <si>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</si>
  <si>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</si>
  <si>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</si>
  <si>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</si>
  <si>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</si>
  <si>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</si>
  <si>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</si>
  <si>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</si>
  <si>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</si>
  <si>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</si>
  <si>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</si>
  <si>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</si>
  <si>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</si>
  <si>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</si>
  <si>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</si>
  <si>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</si>
  <si>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</si>
  <si>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</si>
  <si>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</si>
  <si>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</si>
  <si>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</si>
  <si>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</si>
  <si>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</si>
  <si>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</si>
  <si>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</si>
  <si>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</si>
  <si>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</si>
  <si>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</si>
  <si>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</si>
  <si>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</si>
  <si>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</si>
  <si>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</si>
  <si>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</si>
  <si>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</si>
  <si>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</si>
  <si>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</si>
  <si>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</si>
  <si>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</si>
  <si>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</si>
  <si>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</si>
  <si>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</si>
  <si>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</si>
  <si>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</si>
  <si>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</si>
  <si>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</si>
  <si>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</si>
  <si>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</si>
  <si>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</si>
  <si>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</si>
  <si>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</si>
  <si>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</si>
  <si>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</si>
  <si>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</si>
  <si>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</si>
  <si>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</si>
  <si>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</si>
  <si>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</si>
  <si>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</si>
  <si>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</si>
  <si>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</si>
  <si>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</si>
  <si>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</si>
  <si>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</si>
  <si>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</si>
  <si>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</si>
  <si>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</si>
  <si>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</si>
  <si>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</si>
  <si>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</si>
  <si>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</si>
  <si>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</si>
  <si>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</si>
  <si>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</si>
  <si>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</si>
  <si>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</si>
  <si>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</si>
  <si>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</si>
  <si>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</si>
  <si>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</si>
  <si>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</si>
  <si>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</si>
  <si>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平成３年度整備開始から</t>
    </r>
    <r>
      <rPr>
        <sz val="11"/>
        <color rgb="FFFF0000"/>
        <rFont val="ＭＳ ゴシック"/>
        <family val="3"/>
        <charset val="128"/>
      </rPr>
      <t>27</t>
    </r>
    <r>
      <rPr>
        <sz val="11"/>
        <color theme="1"/>
        <rFont val="ＭＳ ゴシック"/>
        <family val="3"/>
        <charset val="128"/>
      </rPr>
      <t>年経過で耐用年数未到来であることから、下水道管渠については更新事業を開始していません。
　湯沢市生活排水処理整備構想においては、平成28年度から平成37年度までの10年間で面整備を終了する目標としており、未普及地域解消のための面整備を継続しております。管渠の更新事業は、その後に耐用年数を考慮し行うこととしています。
　処理場の更新事業については、平成24年度策定の長寿命化計画に基づき平成29年度までに機械設備等の更新を行うと共に、耐用年数により平成38年度から施設更新を行うこととしています。</t>
    </r>
    <rPh sb="82" eb="83">
      <t>ネン</t>
    </rPh>
    <rPh sb="83" eb="84">
      <t>ド</t>
    </rPh>
    <rPh sb="86" eb="88">
      <t>ヘイセイ</t>
    </rPh>
    <phoneticPr fontId="4"/>
  </si>
  <si>
    <r>
      <t>　公共下水道は、湯沢処理区のみで平成３年度から整備を開始し、現在も継続中です。
　下水道整備の財源は約半分が国からの交付金と残りの半分を企業債（借入金）で賄っています。企業債の大部分は返済期間が28年又は30年ですので、まだ返済が終了しておりません。そのため公共下水道の維持管理費と企業債返済額を合わせた金額が増加傾向にありますが、公費負担の算定方法を見直したことにより「収益的収支比率」は</t>
    </r>
    <r>
      <rPr>
        <sz val="11"/>
        <color rgb="FFFF0000"/>
        <rFont val="ＭＳ ゴシック"/>
        <family val="3"/>
        <charset val="128"/>
      </rPr>
      <t>74</t>
    </r>
    <r>
      <rPr>
        <sz val="11"/>
        <color theme="1"/>
        <rFont val="ＭＳ ゴシック"/>
        <family val="3"/>
        <charset val="128"/>
      </rPr>
      <t>％、また同様の理由により「経費回収率」も</t>
    </r>
    <r>
      <rPr>
        <sz val="11"/>
        <color rgb="FFFF0000"/>
        <rFont val="ＭＳ ゴシック"/>
        <family val="3"/>
        <charset val="128"/>
      </rPr>
      <t>100</t>
    </r>
    <r>
      <rPr>
        <sz val="11"/>
        <color theme="1"/>
        <rFont val="ＭＳ ゴシック"/>
        <family val="3"/>
        <charset val="128"/>
      </rPr>
      <t>％まで上昇しております。
　一方で経済的に困難であることや今の生活環境に不便を感じていない高齢者世帯などで未接続者が多く、水洗化率が</t>
    </r>
    <r>
      <rPr>
        <sz val="11"/>
        <color rgb="FFFF0000"/>
        <rFont val="ＭＳ ゴシック"/>
        <family val="3"/>
        <charset val="128"/>
      </rPr>
      <t>68</t>
    </r>
    <r>
      <rPr>
        <sz val="11"/>
        <color theme="1"/>
        <rFont val="ＭＳ ゴシック"/>
        <family val="3"/>
        <charset val="128"/>
      </rPr>
      <t>％と低レベルとなっていること、面整備の進捗の遅れ等により、処理場に流入する汚水量が少なく、「施設利用率」は51％と類似団体と比較して低い状況にあります。</t>
    </r>
    <rPh sb="146" eb="147">
      <t>ガク</t>
    </rPh>
    <rPh sb="148" eb="149">
      <t>ア</t>
    </rPh>
    <rPh sb="152" eb="154">
      <t>キンガク</t>
    </rPh>
    <rPh sb="155" eb="157">
      <t>ゾウカ</t>
    </rPh>
    <rPh sb="157" eb="159">
      <t>ケイコウ</t>
    </rPh>
    <rPh sb="201" eb="203">
      <t>ドウヨウ</t>
    </rPh>
    <rPh sb="204" eb="206">
      <t>リユウ</t>
    </rPh>
    <rPh sb="223" eb="225">
      <t>ジョウショウ</t>
    </rPh>
    <rPh sb="234" eb="236">
      <t>イッポウ</t>
    </rPh>
    <rPh sb="307" eb="309">
      <t>シンチョク</t>
    </rPh>
    <rPh sb="312" eb="313">
      <t>トウ</t>
    </rPh>
    <rPh sb="345" eb="347">
      <t>ルイジ</t>
    </rPh>
    <rPh sb="347" eb="349">
      <t>ダンタイ</t>
    </rPh>
    <rPh sb="350" eb="352">
      <t>ヒカク</t>
    </rPh>
    <rPh sb="356" eb="358">
      <t>ジョウキョウ</t>
    </rPh>
    <phoneticPr fontId="4"/>
  </si>
  <si>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面整備事業及び更新事業については、将来的な処理区域内人口を考慮した最適な処理方法を検証し選択するとともに、財源となる企業債については、毎年度の元金返済額を超えない範囲で利用することにより残高の低減を目指します。
　平成28年度から施設の維持管理業務を運転管理業務と必要な物品や電力等の調達等を併せて委託する包括的民間委託に移行しました。引き続き、民間活用による経費の節減を目指します。</t>
    <rPh sb="12" eb="13">
      <t>ヒ</t>
    </rPh>
    <rPh sb="14" eb="15">
      <t>ツヅ</t>
    </rPh>
    <rPh sb="16" eb="18">
      <t>オスイ</t>
    </rPh>
    <rPh sb="18" eb="20">
      <t>ショリ</t>
    </rPh>
    <rPh sb="20" eb="22">
      <t>ゲンカ</t>
    </rPh>
    <rPh sb="23" eb="25">
      <t>イシキ</t>
    </rPh>
    <rPh sb="31" eb="33">
      <t>ミナオ</t>
    </rPh>
    <rPh sb="51" eb="52">
      <t>タイ</t>
    </rPh>
    <rPh sb="136" eb="138">
      <t>ショウライ</t>
    </rPh>
    <rPh sb="138" eb="139">
      <t>テキ</t>
    </rPh>
    <rPh sb="140" eb="142">
      <t>ショリ</t>
    </rPh>
    <rPh sb="142" eb="144">
      <t>クイキ</t>
    </rPh>
    <rPh sb="144" eb="145">
      <t>ナイ</t>
    </rPh>
    <rPh sb="160" eb="162">
      <t>ケンショウ</t>
    </rPh>
    <rPh sb="163" eb="165">
      <t>センタク</t>
    </rPh>
    <rPh sb="172" eb="174">
      <t>ザイゲン</t>
    </rPh>
    <rPh sb="287" eb="288">
      <t>ヒ</t>
    </rPh>
    <rPh sb="289" eb="290">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</si>
</sst>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formatCode="#,##0.00;&quot;△&quot;#,##0.00;&quot;-&quot;">
                  <c:v>0.01</c:v>
                </c:pt>
              </c:numCache>
            </c:numRef>
          </c:val>
          <c:extLst xmlns:c16r2="http://schemas.microsoft.com/office/drawing/2015/06/chart">
            <c:ext xmlns:c16="http://schemas.microsoft.com/office/drawing/2014/chart" uri="{C3380CC4-5D6E-409C-BE32-E72D297353CC}">
              <c16:uniqueId val="{00000000-0D8C-4B7F-A73D-0EA623DA7055}"/>
            </c:ext>
          </c:extLst>
        </c:ser>
        <c:dLbls>
          <c:showLegendKey val="0"/>
          <c:showVal val="0"/>
          <c:showCatName val="0"/>
          <c:showSerName val="0"/>
          <c:showPercent val="0"/>
          <c:showBubbleSize val="0"/>
        </c:dLbls>
        <c:gapWidth val="150"/>
        <c:axId val="191566208"/>
        <c:axId val="19156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0D8C-4B7F-A73D-0EA623DA7055}"/>
            </c:ext>
          </c:extLst>
        </c:ser>
        <c:dLbls>
          <c:showLegendKey val="0"/>
          <c:showVal val="0"/>
          <c:showCatName val="0"/>
          <c:showSerName val="0"/>
          <c:showPercent val="0"/>
          <c:showBubbleSize val="0"/>
        </c:dLbls>
        <c:marker val="1"/>
        <c:smooth val="0"/>
        <c:axId val="191566208"/>
        <c:axId val="191568128"/>
      </c:lineChart>
      <c:dateAx>
        <c:axId val="191566208"/>
        <c:scaling>
          <c:orientation val="minMax"/>
        </c:scaling>
        <c:delete val="1"/>
        <c:axPos val="b"/>
        <c:numFmt formatCode="ge" sourceLinked="1"/>
        <c:majorTickMark val="none"/>
        <c:minorTickMark val="none"/>
        <c:tickLblPos val="none"/>
        <c:crossAx val="191568128"/>
        <c:crosses val="autoZero"/>
        <c:auto val="1"/>
        <c:lblOffset val="100"/>
        <c:baseTimeUnit val="years"/>
      </c:dateAx>
      <c:valAx>
        <c:axId val="19156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6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43.94</c:v>
                </c:pt>
                <c:pt idx="1">
                  <c:v>44.7</c:v>
                </c:pt>
                <c:pt idx="2">
                  <c:v>45.52</c:v>
                </c:pt>
                <c:pt idx="3">
                  <c:v>48.7</c:v>
                </c:pt>
                <c:pt idx="4">
                  <c:v>50.76</c:v>
                </c:pt>
              </c:numCache>
            </c:numRef>
          </c:val>
          <c:extLst xmlns:c16r2="http://schemas.microsoft.com/office/drawing/2015/06/chart">
            <c:ext xmlns:c16="http://schemas.microsoft.com/office/drawing/2014/chart" uri="{C3380CC4-5D6E-409C-BE32-E72D297353CC}">
              <c16:uniqueId val="{00000000-7900-43B1-B898-9764405E108E}"/>
            </c:ext>
          </c:extLst>
        </c:ser>
        <c:dLbls>
          <c:showLegendKey val="0"/>
          <c:showVal val="0"/>
          <c:showCatName val="0"/>
          <c:showSerName val="0"/>
          <c:showPercent val="0"/>
          <c:showBubbleSize val="0"/>
        </c:dLbls>
        <c:gapWidth val="150"/>
        <c:axId val="192205184"/>
        <c:axId val="19220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7900-43B1-B898-9764405E108E}"/>
            </c:ext>
          </c:extLst>
        </c:ser>
        <c:dLbls>
          <c:showLegendKey val="0"/>
          <c:showVal val="0"/>
          <c:showCatName val="0"/>
          <c:showSerName val="0"/>
          <c:showPercent val="0"/>
          <c:showBubbleSize val="0"/>
        </c:dLbls>
        <c:marker val="1"/>
        <c:smooth val="0"/>
        <c:axId val="192205184"/>
        <c:axId val="192207104"/>
      </c:lineChart>
      <c:dateAx>
        <c:axId val="192205184"/>
        <c:scaling>
          <c:orientation val="minMax"/>
        </c:scaling>
        <c:delete val="1"/>
        <c:axPos val="b"/>
        <c:numFmt formatCode="ge" sourceLinked="1"/>
        <c:majorTickMark val="none"/>
        <c:minorTickMark val="none"/>
        <c:tickLblPos val="none"/>
        <c:crossAx val="192207104"/>
        <c:crosses val="autoZero"/>
        <c:auto val="1"/>
        <c:lblOffset val="100"/>
        <c:baseTimeUnit val="years"/>
      </c:dateAx>
      <c:valAx>
        <c:axId val="1922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0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63.5</c:v>
                </c:pt>
                <c:pt idx="1">
                  <c:v>64.709999999999994</c:v>
                </c:pt>
                <c:pt idx="2">
                  <c:v>66.849999999999994</c:v>
                </c:pt>
                <c:pt idx="3">
                  <c:v>68.58</c:v>
                </c:pt>
                <c:pt idx="4">
                  <c:v>68.39</c:v>
                </c:pt>
              </c:numCache>
            </c:numRef>
          </c:val>
          <c:extLst xmlns:c16r2="http://schemas.microsoft.com/office/drawing/2015/06/chart">
            <c:ext xmlns:c16="http://schemas.microsoft.com/office/drawing/2014/chart" uri="{C3380CC4-5D6E-409C-BE32-E72D297353CC}">
              <c16:uniqueId val="{00000000-87DB-4C98-8AD5-6B82F987B980}"/>
            </c:ext>
          </c:extLst>
        </c:ser>
        <c:dLbls>
          <c:showLegendKey val="0"/>
          <c:showVal val="0"/>
          <c:showCatName val="0"/>
          <c:showSerName val="0"/>
          <c:showPercent val="0"/>
          <c:showBubbleSize val="0"/>
        </c:dLbls>
        <c:gapWidth val="150"/>
        <c:axId val="192316160"/>
        <c:axId val="192318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87DB-4C98-8AD5-6B82F987B980}"/>
            </c:ext>
          </c:extLst>
        </c:ser>
        <c:dLbls>
          <c:showLegendKey val="0"/>
          <c:showVal val="0"/>
          <c:showCatName val="0"/>
          <c:showSerName val="0"/>
          <c:showPercent val="0"/>
          <c:showBubbleSize val="0"/>
        </c:dLbls>
        <c:marker val="1"/>
        <c:smooth val="0"/>
        <c:axId val="192316160"/>
        <c:axId val="192318080"/>
      </c:lineChart>
      <c:dateAx>
        <c:axId val="192316160"/>
        <c:scaling>
          <c:orientation val="minMax"/>
        </c:scaling>
        <c:delete val="1"/>
        <c:axPos val="b"/>
        <c:numFmt formatCode="ge" sourceLinked="1"/>
        <c:majorTickMark val="none"/>
        <c:minorTickMark val="none"/>
        <c:tickLblPos val="none"/>
        <c:crossAx val="192318080"/>
        <c:crosses val="autoZero"/>
        <c:auto val="1"/>
        <c:lblOffset val="100"/>
        <c:baseTimeUnit val="years"/>
      </c:dateAx>
      <c:valAx>
        <c:axId val="19231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1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56.02</c:v>
                </c:pt>
                <c:pt idx="1">
                  <c:v>56.74</c:v>
                </c:pt>
                <c:pt idx="2">
                  <c:v>58.84</c:v>
                </c:pt>
                <c:pt idx="3">
                  <c:v>59.02</c:v>
                </c:pt>
                <c:pt idx="4">
                  <c:v>73.87</c:v>
                </c:pt>
              </c:numCache>
            </c:numRef>
          </c:val>
          <c:extLst xmlns:c16r2="http://schemas.microsoft.com/office/drawing/2015/06/chart">
            <c:ext xmlns:c16="http://schemas.microsoft.com/office/drawing/2014/chart" uri="{C3380CC4-5D6E-409C-BE32-E72D297353CC}">
              <c16:uniqueId val="{00000000-A2F2-4745-BF00-61AB228467D7}"/>
            </c:ext>
          </c:extLst>
        </c:ser>
        <c:dLbls>
          <c:showLegendKey val="0"/>
          <c:showVal val="0"/>
          <c:showCatName val="0"/>
          <c:showSerName val="0"/>
          <c:showPercent val="0"/>
          <c:showBubbleSize val="0"/>
        </c:dLbls>
        <c:gapWidth val="150"/>
        <c:axId val="191611648"/>
        <c:axId val="191613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2F2-4745-BF00-61AB228467D7}"/>
            </c:ext>
          </c:extLst>
        </c:ser>
        <c:dLbls>
          <c:showLegendKey val="0"/>
          <c:showVal val="0"/>
          <c:showCatName val="0"/>
          <c:showSerName val="0"/>
          <c:showPercent val="0"/>
          <c:showBubbleSize val="0"/>
        </c:dLbls>
        <c:marker val="1"/>
        <c:smooth val="0"/>
        <c:axId val="191611648"/>
        <c:axId val="191613568"/>
      </c:lineChart>
      <c:dateAx>
        <c:axId val="191611648"/>
        <c:scaling>
          <c:orientation val="minMax"/>
        </c:scaling>
        <c:delete val="1"/>
        <c:axPos val="b"/>
        <c:numFmt formatCode="ge" sourceLinked="1"/>
        <c:majorTickMark val="none"/>
        <c:minorTickMark val="none"/>
        <c:tickLblPos val="none"/>
        <c:crossAx val="191613568"/>
        <c:crosses val="autoZero"/>
        <c:auto val="1"/>
        <c:lblOffset val="100"/>
        <c:baseTimeUnit val="years"/>
      </c:dateAx>
      <c:valAx>
        <c:axId val="19161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1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17B-4BA3-9BC2-48F6E4525E9C}"/>
            </c:ext>
          </c:extLst>
        </c:ser>
        <c:dLbls>
          <c:showLegendKey val="0"/>
          <c:showVal val="0"/>
          <c:showCatName val="0"/>
          <c:showSerName val="0"/>
          <c:showPercent val="0"/>
          <c:showBubbleSize val="0"/>
        </c:dLbls>
        <c:gapWidth val="150"/>
        <c:axId val="191849600"/>
        <c:axId val="19185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7B-4BA3-9BC2-48F6E4525E9C}"/>
            </c:ext>
          </c:extLst>
        </c:ser>
        <c:dLbls>
          <c:showLegendKey val="0"/>
          <c:showVal val="0"/>
          <c:showCatName val="0"/>
          <c:showSerName val="0"/>
          <c:showPercent val="0"/>
          <c:showBubbleSize val="0"/>
        </c:dLbls>
        <c:marker val="1"/>
        <c:smooth val="0"/>
        <c:axId val="191849600"/>
        <c:axId val="191851520"/>
      </c:lineChart>
      <c:dateAx>
        <c:axId val="191849600"/>
        <c:scaling>
          <c:orientation val="minMax"/>
        </c:scaling>
        <c:delete val="1"/>
        <c:axPos val="b"/>
        <c:numFmt formatCode="ge" sourceLinked="1"/>
        <c:majorTickMark val="none"/>
        <c:minorTickMark val="none"/>
        <c:tickLblPos val="none"/>
        <c:crossAx val="191851520"/>
        <c:crosses val="autoZero"/>
        <c:auto val="1"/>
        <c:lblOffset val="100"/>
        <c:baseTimeUnit val="years"/>
      </c:dateAx>
      <c:valAx>
        <c:axId val="19185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4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635-443A-88C5-2E2FF9814F61}"/>
            </c:ext>
          </c:extLst>
        </c:ser>
        <c:dLbls>
          <c:showLegendKey val="0"/>
          <c:showVal val="0"/>
          <c:showCatName val="0"/>
          <c:showSerName val="0"/>
          <c:showPercent val="0"/>
          <c:showBubbleSize val="0"/>
        </c:dLbls>
        <c:gapWidth val="150"/>
        <c:axId val="191882752"/>
        <c:axId val="19188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635-443A-88C5-2E2FF9814F61}"/>
            </c:ext>
          </c:extLst>
        </c:ser>
        <c:dLbls>
          <c:showLegendKey val="0"/>
          <c:showVal val="0"/>
          <c:showCatName val="0"/>
          <c:showSerName val="0"/>
          <c:showPercent val="0"/>
          <c:showBubbleSize val="0"/>
        </c:dLbls>
        <c:marker val="1"/>
        <c:smooth val="0"/>
        <c:axId val="191882752"/>
        <c:axId val="191884672"/>
      </c:lineChart>
      <c:dateAx>
        <c:axId val="191882752"/>
        <c:scaling>
          <c:orientation val="minMax"/>
        </c:scaling>
        <c:delete val="1"/>
        <c:axPos val="b"/>
        <c:numFmt formatCode="ge" sourceLinked="1"/>
        <c:majorTickMark val="none"/>
        <c:minorTickMark val="none"/>
        <c:tickLblPos val="none"/>
        <c:crossAx val="191884672"/>
        <c:crosses val="autoZero"/>
        <c:auto val="1"/>
        <c:lblOffset val="100"/>
        <c:baseTimeUnit val="years"/>
      </c:dateAx>
      <c:valAx>
        <c:axId val="19188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8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30C-4963-9D35-F6BFC6DA6802}"/>
            </c:ext>
          </c:extLst>
        </c:ser>
        <c:dLbls>
          <c:showLegendKey val="0"/>
          <c:showVal val="0"/>
          <c:showCatName val="0"/>
          <c:showSerName val="0"/>
          <c:showPercent val="0"/>
          <c:showBubbleSize val="0"/>
        </c:dLbls>
        <c:gapWidth val="150"/>
        <c:axId val="191934848"/>
        <c:axId val="19193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30C-4963-9D35-F6BFC6DA6802}"/>
            </c:ext>
          </c:extLst>
        </c:ser>
        <c:dLbls>
          <c:showLegendKey val="0"/>
          <c:showVal val="0"/>
          <c:showCatName val="0"/>
          <c:showSerName val="0"/>
          <c:showPercent val="0"/>
          <c:showBubbleSize val="0"/>
        </c:dLbls>
        <c:marker val="1"/>
        <c:smooth val="0"/>
        <c:axId val="191934848"/>
        <c:axId val="191936768"/>
      </c:lineChart>
      <c:dateAx>
        <c:axId val="191934848"/>
        <c:scaling>
          <c:orientation val="minMax"/>
        </c:scaling>
        <c:delete val="1"/>
        <c:axPos val="b"/>
        <c:numFmt formatCode="ge" sourceLinked="1"/>
        <c:majorTickMark val="none"/>
        <c:minorTickMark val="none"/>
        <c:tickLblPos val="none"/>
        <c:crossAx val="191936768"/>
        <c:crosses val="autoZero"/>
        <c:auto val="1"/>
        <c:lblOffset val="100"/>
        <c:baseTimeUnit val="years"/>
      </c:dateAx>
      <c:valAx>
        <c:axId val="19193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3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BAD-4B35-8058-4A6FDFE87542}"/>
            </c:ext>
          </c:extLst>
        </c:ser>
        <c:dLbls>
          <c:showLegendKey val="0"/>
          <c:showVal val="0"/>
          <c:showCatName val="0"/>
          <c:showSerName val="0"/>
          <c:showPercent val="0"/>
          <c:showBubbleSize val="0"/>
        </c:dLbls>
        <c:gapWidth val="150"/>
        <c:axId val="192221952"/>
        <c:axId val="19222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BAD-4B35-8058-4A6FDFE87542}"/>
            </c:ext>
          </c:extLst>
        </c:ser>
        <c:dLbls>
          <c:showLegendKey val="0"/>
          <c:showVal val="0"/>
          <c:showCatName val="0"/>
          <c:showSerName val="0"/>
          <c:showPercent val="0"/>
          <c:showBubbleSize val="0"/>
        </c:dLbls>
        <c:marker val="1"/>
        <c:smooth val="0"/>
        <c:axId val="192221952"/>
        <c:axId val="192223872"/>
      </c:lineChart>
      <c:dateAx>
        <c:axId val="192221952"/>
        <c:scaling>
          <c:orientation val="minMax"/>
        </c:scaling>
        <c:delete val="1"/>
        <c:axPos val="b"/>
        <c:numFmt formatCode="ge" sourceLinked="1"/>
        <c:majorTickMark val="none"/>
        <c:minorTickMark val="none"/>
        <c:tickLblPos val="none"/>
        <c:crossAx val="192223872"/>
        <c:crosses val="autoZero"/>
        <c:auto val="1"/>
        <c:lblOffset val="100"/>
        <c:baseTimeUnit val="years"/>
      </c:dateAx>
      <c:valAx>
        <c:axId val="19222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2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2488.36</c:v>
                </c:pt>
                <c:pt idx="1">
                  <c:v>2279.08</c:v>
                </c:pt>
                <c:pt idx="2">
                  <c:v>1240.93</c:v>
                </c:pt>
                <c:pt idx="3">
                  <c:v>1079.79</c:v>
                </c:pt>
                <c:pt idx="4">
                  <c:v>1147.44</c:v>
                </c:pt>
              </c:numCache>
            </c:numRef>
          </c:val>
          <c:extLst xmlns:c16r2="http://schemas.microsoft.com/office/drawing/2015/06/chart">
            <c:ext xmlns:c16="http://schemas.microsoft.com/office/drawing/2014/chart" uri="{C3380CC4-5D6E-409C-BE32-E72D297353CC}">
              <c16:uniqueId val="{00000000-3C37-4736-9418-097ABD158DAA}"/>
            </c:ext>
          </c:extLst>
        </c:ser>
        <c:dLbls>
          <c:showLegendKey val="0"/>
          <c:showVal val="0"/>
          <c:showCatName val="0"/>
          <c:showSerName val="0"/>
          <c:showPercent val="0"/>
          <c:showBubbleSize val="0"/>
        </c:dLbls>
        <c:gapWidth val="150"/>
        <c:axId val="192020480"/>
        <c:axId val="19202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3C37-4736-9418-097ABD158DAA}"/>
            </c:ext>
          </c:extLst>
        </c:ser>
        <c:dLbls>
          <c:showLegendKey val="0"/>
          <c:showVal val="0"/>
          <c:showCatName val="0"/>
          <c:showSerName val="0"/>
          <c:showPercent val="0"/>
          <c:showBubbleSize val="0"/>
        </c:dLbls>
        <c:marker val="1"/>
        <c:smooth val="0"/>
        <c:axId val="192020480"/>
        <c:axId val="192021632"/>
      </c:lineChart>
      <c:dateAx>
        <c:axId val="192020480"/>
        <c:scaling>
          <c:orientation val="minMax"/>
        </c:scaling>
        <c:delete val="1"/>
        <c:axPos val="b"/>
        <c:numFmt formatCode="ge" sourceLinked="1"/>
        <c:majorTickMark val="none"/>
        <c:minorTickMark val="none"/>
        <c:tickLblPos val="none"/>
        <c:crossAx val="192021632"/>
        <c:crosses val="autoZero"/>
        <c:auto val="1"/>
        <c:lblOffset val="100"/>
        <c:baseTimeUnit val="years"/>
      </c:dateAx>
      <c:valAx>
        <c:axId val="19202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2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35.729999999999997</c:v>
                </c:pt>
                <c:pt idx="1">
                  <c:v>37.799999999999997</c:v>
                </c:pt>
                <c:pt idx="2">
                  <c:v>40.98</c:v>
                </c:pt>
                <c:pt idx="3">
                  <c:v>48.75</c:v>
                </c:pt>
                <c:pt idx="4">
                  <c:v>100</c:v>
                </c:pt>
              </c:numCache>
            </c:numRef>
          </c:val>
          <c:extLst xmlns:c16r2="http://schemas.microsoft.com/office/drawing/2015/06/chart">
            <c:ext xmlns:c16="http://schemas.microsoft.com/office/drawing/2014/chart" uri="{C3380CC4-5D6E-409C-BE32-E72D297353CC}">
              <c16:uniqueId val="{00000000-C98E-4532-AAB9-1C196629B8CB}"/>
            </c:ext>
          </c:extLst>
        </c:ser>
        <c:dLbls>
          <c:showLegendKey val="0"/>
          <c:showVal val="0"/>
          <c:showCatName val="0"/>
          <c:showSerName val="0"/>
          <c:showPercent val="0"/>
          <c:showBubbleSize val="0"/>
        </c:dLbls>
        <c:gapWidth val="150"/>
        <c:axId val="192052608"/>
        <c:axId val="19205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C98E-4532-AAB9-1C196629B8CB}"/>
            </c:ext>
          </c:extLst>
        </c:ser>
        <c:dLbls>
          <c:showLegendKey val="0"/>
          <c:showVal val="0"/>
          <c:showCatName val="0"/>
          <c:showSerName val="0"/>
          <c:showPercent val="0"/>
          <c:showBubbleSize val="0"/>
        </c:dLbls>
        <c:marker val="1"/>
        <c:smooth val="0"/>
        <c:axId val="192052608"/>
        <c:axId val="192058880"/>
      </c:lineChart>
      <c:dateAx>
        <c:axId val="192052608"/>
        <c:scaling>
          <c:orientation val="minMax"/>
        </c:scaling>
        <c:delete val="1"/>
        <c:axPos val="b"/>
        <c:numFmt formatCode="ge" sourceLinked="1"/>
        <c:majorTickMark val="none"/>
        <c:minorTickMark val="none"/>
        <c:tickLblPos val="none"/>
        <c:crossAx val="192058880"/>
        <c:crosses val="autoZero"/>
        <c:auto val="1"/>
        <c:lblOffset val="100"/>
        <c:baseTimeUnit val="years"/>
      </c:dateAx>
      <c:valAx>
        <c:axId val="19205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5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467.74</c:v>
                </c:pt>
                <c:pt idx="1">
                  <c:v>460.22</c:v>
                </c:pt>
                <c:pt idx="2">
                  <c:v>436.42</c:v>
                </c:pt>
                <c:pt idx="3">
                  <c:v>376.78</c:v>
                </c:pt>
                <c:pt idx="4">
                  <c:v>187.73</c:v>
                </c:pt>
              </c:numCache>
            </c:numRef>
          </c:val>
          <c:extLst xmlns:c16r2="http://schemas.microsoft.com/office/drawing/2015/06/chart">
            <c:ext xmlns:c16="http://schemas.microsoft.com/office/drawing/2014/chart" uri="{C3380CC4-5D6E-409C-BE32-E72D297353CC}">
              <c16:uniqueId val="{00000000-E2BB-4F3B-BEB3-2BF212DA2154}"/>
            </c:ext>
          </c:extLst>
        </c:ser>
        <c:dLbls>
          <c:showLegendKey val="0"/>
          <c:showVal val="0"/>
          <c:showCatName val="0"/>
          <c:showSerName val="0"/>
          <c:showPercent val="0"/>
          <c:showBubbleSize val="0"/>
        </c:dLbls>
        <c:gapWidth val="150"/>
        <c:axId val="192167936"/>
        <c:axId val="19216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E2BB-4F3B-BEB3-2BF212DA2154}"/>
            </c:ext>
          </c:extLst>
        </c:ser>
        <c:dLbls>
          <c:showLegendKey val="0"/>
          <c:showVal val="0"/>
          <c:showCatName val="0"/>
          <c:showSerName val="0"/>
          <c:showPercent val="0"/>
          <c:showBubbleSize val="0"/>
        </c:dLbls>
        <c:marker val="1"/>
        <c:smooth val="0"/>
        <c:axId val="192167936"/>
        <c:axId val="192169856"/>
      </c:lineChart>
      <c:dateAx>
        <c:axId val="192167936"/>
        <c:scaling>
          <c:orientation val="minMax"/>
        </c:scaling>
        <c:delete val="1"/>
        <c:axPos val="b"/>
        <c:numFmt formatCode="ge" sourceLinked="1"/>
        <c:majorTickMark val="none"/>
        <c:minorTickMark val="none"/>
        <c:tickLblPos val="none"/>
        <c:crossAx val="192169856"/>
        <c:crosses val="autoZero"/>
        <c:auto val="1"/>
        <c:lblOffset val="100"/>
        <c:baseTimeUnit val="years"/>
      </c:dateAx>
      <c:valAx>
        <c:axId val="19216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6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湯沢市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6">
        <f>データ!S6</f>
        <v>46330</v>
      </c>
      <c r="AM8" s="66"/>
      <c r="AN8" s="66"/>
      <c r="AO8" s="66"/>
      <c r="AP8" s="66"/>
      <c r="AQ8" s="66"/>
      <c r="AR8" s="66"/>
      <c r="AS8" s="66"/>
      <c r="AT8" s="65">
        <f>データ!T6</f>
        <v>790.91</v>
      </c>
      <c r="AU8" s="65"/>
      <c r="AV8" s="65"/>
      <c r="AW8" s="65"/>
      <c r="AX8" s="65"/>
      <c r="AY8" s="65"/>
      <c r="AZ8" s="65"/>
      <c r="BA8" s="65"/>
      <c r="BB8" s="65">
        <f>データ!U6</f>
        <v>58.58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29.01</v>
      </c>
      <c r="Q10" s="65"/>
      <c r="R10" s="65"/>
      <c r="S10" s="65"/>
      <c r="T10" s="65"/>
      <c r="U10" s="65"/>
      <c r="V10" s="65"/>
      <c r="W10" s="65">
        <f>データ!Q6</f>
        <v>90.93</v>
      </c>
      <c r="X10" s="65"/>
      <c r="Y10" s="65"/>
      <c r="Z10" s="65"/>
      <c r="AA10" s="65"/>
      <c r="AB10" s="65"/>
      <c r="AC10" s="65"/>
      <c r="AD10" s="66">
        <f>データ!R6</f>
        <v>3606</v>
      </c>
      <c r="AE10" s="66"/>
      <c r="AF10" s="66"/>
      <c r="AG10" s="66"/>
      <c r="AH10" s="66"/>
      <c r="AI10" s="66"/>
      <c r="AJ10" s="66"/>
      <c r="AK10" s="2"/>
      <c r="AL10" s="66">
        <f>データ!V6</f>
        <v>13321</v>
      </c>
      <c r="AM10" s="66"/>
      <c r="AN10" s="66"/>
      <c r="AO10" s="66"/>
      <c r="AP10" s="66"/>
      <c r="AQ10" s="66"/>
      <c r="AR10" s="66"/>
      <c r="AS10" s="66"/>
      <c r="AT10" s="65">
        <f>データ!W6</f>
        <v>4.28</v>
      </c>
      <c r="AU10" s="65"/>
      <c r="AV10" s="65"/>
      <c r="AW10" s="65"/>
      <c r="AX10" s="65"/>
      <c r="AY10" s="65"/>
      <c r="AZ10" s="65"/>
      <c r="BA10" s="65"/>
      <c r="BB10" s="65">
        <f>データ!X6</f>
        <v>3112.38</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125</v>
      </c>
      <c r="BM66" s="84"/>
      <c r="BN66" s="84"/>
      <c r="BO66" s="84"/>
      <c r="BP66" s="84"/>
      <c r="BQ66" s="84"/>
      <c r="BR66" s="84"/>
      <c r="BS66" s="84"/>
      <c r="BT66" s="84"/>
      <c r="BU66" s="84"/>
      <c r="BV66" s="84"/>
      <c r="BW66" s="84"/>
      <c r="BX66" s="84"/>
      <c r="BY66" s="84"/>
      <c r="BZ66" s="8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83"/>
      <c r="BM79" s="84"/>
      <c r="BN79" s="84"/>
      <c r="BO79" s="84"/>
      <c r="BP79" s="84"/>
      <c r="BQ79" s="84"/>
      <c r="BR79" s="84"/>
      <c r="BS79" s="84"/>
      <c r="BT79" s="84"/>
      <c r="BU79" s="84"/>
      <c r="BV79" s="84"/>
      <c r="BW79" s="84"/>
      <c r="BX79" s="84"/>
      <c r="BY79" s="84"/>
      <c r="BZ79" s="85"/>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83"/>
      <c r="BM80" s="84"/>
      <c r="BN80" s="84"/>
      <c r="BO80" s="84"/>
      <c r="BP80" s="84"/>
      <c r="BQ80" s="84"/>
      <c r="BR80" s="84"/>
      <c r="BS80" s="84"/>
      <c r="BT80" s="84"/>
      <c r="BU80" s="84"/>
      <c r="BV80" s="84"/>
      <c r="BW80" s="84"/>
      <c r="BX80" s="84"/>
      <c r="BY80" s="84"/>
      <c r="BZ80" s="85"/>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3"/>
      <c r="BM81" s="84"/>
      <c r="BN81" s="84"/>
      <c r="BO81" s="84"/>
      <c r="BP81" s="84"/>
      <c r="BQ81" s="84"/>
      <c r="BR81" s="84"/>
      <c r="BS81" s="84"/>
      <c r="BT81" s="84"/>
      <c r="BU81" s="84"/>
      <c r="BV81" s="84"/>
      <c r="BW81" s="84"/>
      <c r="BX81" s="84"/>
      <c r="BY81" s="84"/>
      <c r="BZ81" s="85"/>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6"/>
      <c r="BM82" s="87"/>
      <c r="BN82" s="87"/>
      <c r="BO82" s="87"/>
      <c r="BP82" s="87"/>
      <c r="BQ82" s="87"/>
      <c r="BR82" s="87"/>
      <c r="BS82" s="87"/>
      <c r="BT82" s="87"/>
      <c r="BU82" s="87"/>
      <c r="BV82" s="87"/>
      <c r="BW82" s="87"/>
      <c r="BX82" s="87"/>
      <c r="BY82" s="87"/>
      <c r="BZ82" s="88"/>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PnurP+uSRDWZtTZ4YblOaXAmbK5ss+L/LKynWbDucgzGfefPmsL0cj8h4tvlvezfoVKzuVnHHiR4FtU54eg2Kg==" saltValue="44hY/3cIbnUuqDtzgYm8C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52078</v>
      </c>
      <c r="D6" s="32">
        <f t="shared" si="3"/>
        <v>47</v>
      </c>
      <c r="E6" s="32">
        <f t="shared" si="3"/>
        <v>17</v>
      </c>
      <c r="F6" s="32">
        <f t="shared" si="3"/>
        <v>1</v>
      </c>
      <c r="G6" s="32">
        <f t="shared" si="3"/>
        <v>0</v>
      </c>
      <c r="H6" s="32" t="str">
        <f t="shared" si="3"/>
        <v>秋田県　湯沢市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29.01</v>
      </c>
      <c r="Q6" s="33">
        <f t="shared" si="3"/>
        <v>90.93</v>
      </c>
      <c r="R6" s="33">
        <f t="shared" si="3"/>
        <v>3606</v>
      </c>
      <c r="S6" s="33">
        <f t="shared" si="3"/>
        <v>46330</v>
      </c>
      <c r="T6" s="33">
        <f t="shared" si="3"/>
        <v>790.91</v>
      </c>
      <c r="U6" s="33">
        <f t="shared" si="3"/>
        <v>58.58</v>
      </c>
      <c r="V6" s="33">
        <f t="shared" si="3"/>
        <v>13321</v>
      </c>
      <c r="W6" s="33">
        <f t="shared" si="3"/>
        <v>4.28</v>
      </c>
      <c r="X6" s="33">
        <f t="shared" si="3"/>
        <v>3112.38</v>
      </c>
      <c r="Y6" s="34">
        <f>IF(Y7="",NA(),Y7)</f>
        <v>56.02</v>
      </c>
      <c r="Z6" s="34">
        <f t="shared" ref="Z6:AH6" si="4">IF(Z7="",NA(),Z7)</f>
        <v>56.74</v>
      </c>
      <c r="AA6" s="34">
        <f t="shared" si="4"/>
        <v>58.84</v>
      </c>
      <c r="AB6" s="34">
        <f t="shared" si="4"/>
        <v>59.02</v>
      </c>
      <c r="AC6" s="34">
        <f t="shared" si="4"/>
        <v>73.87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2488.36</v>
      </c>
      <c r="BG6" s="34">
        <f t="shared" ref="BG6:BO6" si="7">IF(BG7="",NA(),BG7)</f>
        <v>2279.08</v>
      </c>
      <c r="BH6" s="34">
        <f t="shared" si="7"/>
        <v>1240.93</v>
      </c>
      <c r="BI6" s="34">
        <f t="shared" si="7"/>
        <v>1079.79</v>
      </c>
      <c r="BJ6" s="34">
        <f t="shared" si="7"/>
        <v>1147.44</v>
      </c>
      <c r="BK6" s="34">
        <f t="shared" si="7"/>
        <v>1209.95</v>
      </c>
      <c r="BL6" s="34">
        <f t="shared" si="7"/>
        <v>1136.5</v>
      </c>
      <c r="BM6" s="34">
        <f t="shared" si="7"/>
        <v>1118.56</v>
      </c>
      <c r="BN6" s="34">
        <f t="shared" si="7"/>
        <v>1111.31</v>
      </c>
      <c r="BO6" s="34">
        <f t="shared" si="7"/>
        <v>966.33</v>
      </c>
      <c r="BP6" s="33" t="str">
        <f>IF(BP7="","",IF(BP7="-","【-】","【"&amp;SUBSTITUTE(TEXT(BP7,"#,##0.00"),"-","△")&amp;"】"))</f>
        <v>【707.33】</v>
      </c>
      <c r="BQ6" s="34">
        <f>IF(BQ7="",NA(),BQ7)</f>
        <v>35.729999999999997</v>
      </c>
      <c r="BR6" s="34">
        <f t="shared" ref="BR6:BZ6" si="8">IF(BR7="",NA(),BR7)</f>
        <v>37.799999999999997</v>
      </c>
      <c r="BS6" s="34">
        <f t="shared" si="8"/>
        <v>40.98</v>
      </c>
      <c r="BT6" s="34">
        <f t="shared" si="8"/>
        <v>48.75</v>
      </c>
      <c r="BU6" s="34">
        <f t="shared" si="8"/>
        <v>100</v>
      </c>
      <c r="BV6" s="34">
        <f t="shared" si="8"/>
        <v>69.48</v>
      </c>
      <c r="BW6" s="34">
        <f t="shared" si="8"/>
        <v>71.650000000000006</v>
      </c>
      <c r="BX6" s="34">
        <f t="shared" si="8"/>
        <v>72.33</v>
      </c>
      <c r="BY6" s="34">
        <f t="shared" si="8"/>
        <v>75.540000000000006</v>
      </c>
      <c r="BZ6" s="34">
        <f t="shared" si="8"/>
        <v>81.739999999999995</v>
      </c>
      <c r="CA6" s="33" t="str">
        <f>IF(CA7="","",IF(CA7="-","【-】","【"&amp;SUBSTITUTE(TEXT(CA7,"#,##0.00"),"-","△")&amp;"】"))</f>
        <v>【101.26】</v>
      </c>
      <c r="CB6" s="34">
        <f>IF(CB7="",NA(),CB7)</f>
        <v>467.74</v>
      </c>
      <c r="CC6" s="34">
        <f t="shared" ref="CC6:CK6" si="9">IF(CC7="",NA(),CC7)</f>
        <v>460.22</v>
      </c>
      <c r="CD6" s="34">
        <f t="shared" si="9"/>
        <v>436.42</v>
      </c>
      <c r="CE6" s="34">
        <f t="shared" si="9"/>
        <v>376.78</v>
      </c>
      <c r="CF6" s="34">
        <f t="shared" si="9"/>
        <v>187.73</v>
      </c>
      <c r="CG6" s="34">
        <f t="shared" si="9"/>
        <v>220.67</v>
      </c>
      <c r="CH6" s="34">
        <f t="shared" si="9"/>
        <v>217.82</v>
      </c>
      <c r="CI6" s="34">
        <f t="shared" si="9"/>
        <v>215.28</v>
      </c>
      <c r="CJ6" s="34">
        <f t="shared" si="9"/>
        <v>207.96</v>
      </c>
      <c r="CK6" s="34">
        <f t="shared" si="9"/>
        <v>194.31</v>
      </c>
      <c r="CL6" s="33" t="str">
        <f>IF(CL7="","",IF(CL7="-","【-】","【"&amp;SUBSTITUTE(TEXT(CL7,"#,##0.00"),"-","△")&amp;"】"))</f>
        <v>【136.39】</v>
      </c>
      <c r="CM6" s="34">
        <f>IF(CM7="",NA(),CM7)</f>
        <v>43.94</v>
      </c>
      <c r="CN6" s="34">
        <f t="shared" ref="CN6:CV6" si="10">IF(CN7="",NA(),CN7)</f>
        <v>44.7</v>
      </c>
      <c r="CO6" s="34">
        <f t="shared" si="10"/>
        <v>45.52</v>
      </c>
      <c r="CP6" s="34">
        <f t="shared" si="10"/>
        <v>48.7</v>
      </c>
      <c r="CQ6" s="34">
        <f t="shared" si="10"/>
        <v>50.76</v>
      </c>
      <c r="CR6" s="34">
        <f t="shared" si="10"/>
        <v>55.81</v>
      </c>
      <c r="CS6" s="34">
        <f t="shared" si="10"/>
        <v>54.44</v>
      </c>
      <c r="CT6" s="34">
        <f t="shared" si="10"/>
        <v>54.67</v>
      </c>
      <c r="CU6" s="34">
        <f t="shared" si="10"/>
        <v>53.51</v>
      </c>
      <c r="CV6" s="34">
        <f t="shared" si="10"/>
        <v>53.5</v>
      </c>
      <c r="CW6" s="33" t="str">
        <f>IF(CW7="","",IF(CW7="-","【-】","【"&amp;SUBSTITUTE(TEXT(CW7,"#,##0.00"),"-","△")&amp;"】"))</f>
        <v>【60.13】</v>
      </c>
      <c r="CX6" s="34">
        <f>IF(CX7="",NA(),CX7)</f>
        <v>63.5</v>
      </c>
      <c r="CY6" s="34">
        <f t="shared" ref="CY6:DG6" si="11">IF(CY7="",NA(),CY7)</f>
        <v>64.709999999999994</v>
      </c>
      <c r="CZ6" s="34">
        <f t="shared" si="11"/>
        <v>66.849999999999994</v>
      </c>
      <c r="DA6" s="34">
        <f t="shared" si="11"/>
        <v>68.58</v>
      </c>
      <c r="DB6" s="34">
        <f t="shared" si="11"/>
        <v>68.39</v>
      </c>
      <c r="DC6" s="34">
        <f t="shared" si="11"/>
        <v>84.41</v>
      </c>
      <c r="DD6" s="34">
        <f t="shared" si="11"/>
        <v>84.2</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4">
        <f t="shared" si="14"/>
        <v>0.01</v>
      </c>
      <c r="EJ6" s="34">
        <f t="shared" si="14"/>
        <v>7.0000000000000007E-2</v>
      </c>
      <c r="EK6" s="34">
        <f t="shared" si="14"/>
        <v>0.04</v>
      </c>
      <c r="EL6" s="34">
        <f t="shared" si="14"/>
        <v>0.11</v>
      </c>
      <c r="EM6" s="34">
        <f t="shared" si="14"/>
        <v>0.15</v>
      </c>
      <c r="EN6" s="34">
        <f t="shared" si="14"/>
        <v>0.16</v>
      </c>
      <c r="EO6" s="33" t="str">
        <f>IF(EO7="","",IF(EO7="-","【-】","【"&amp;SUBSTITUTE(TEXT(EO7,"#,##0.00"),"-","△")&amp;"】"))</f>
        <v>【0.23】</v>
      </c>
    </row>
    <row r="7" spans="1:145" s="35" customFormat="1" x14ac:dyDescent="0.15">
      <c r="A7" s="27"/>
      <c r="B7" s="36">
        <v>2017</v>
      </c>
      <c r="C7" s="36">
        <v>52078</v>
      </c>
      <c r="D7" s="36">
        <v>47</v>
      </c>
      <c r="E7" s="36">
        <v>17</v>
      </c>
      <c r="F7" s="36">
        <v>1</v>
      </c>
      <c r="G7" s="36">
        <v>0</v>
      </c>
      <c r="H7" s="36" t="s">
        <v>110</v>
      </c>
      <c r="I7" s="36" t="s">
        <v>111</v>
      </c>
      <c r="J7" s="36" t="s">
        <v>112</v>
      </c>
      <c r="K7" s="36" t="s">
        <v>113</v>
      </c>
      <c r="L7" s="36" t="s">
        <v>114</v>
      </c>
      <c r="M7" s="36" t="s">
        <v>115</v>
      </c>
      <c r="N7" s="37" t="s">
        <v>116</v>
      </c>
      <c r="O7" s="37" t="s">
        <v>117</v>
      </c>
      <c r="P7" s="37">
        <v>29.01</v>
      </c>
      <c r="Q7" s="37">
        <v>90.93</v>
      </c>
      <c r="R7" s="37">
        <v>3606</v>
      </c>
      <c r="S7" s="37">
        <v>46330</v>
      </c>
      <c r="T7" s="37">
        <v>790.91</v>
      </c>
      <c r="U7" s="37">
        <v>58.58</v>
      </c>
      <c r="V7" s="37">
        <v>13321</v>
      </c>
      <c r="W7" s="37">
        <v>4.28</v>
      </c>
      <c r="X7" s="37">
        <v>3112.38</v>
      </c>
      <c r="Y7" s="37">
        <v>56.02</v>
      </c>
      <c r="Z7" s="37">
        <v>56.74</v>
      </c>
      <c r="AA7" s="37">
        <v>58.84</v>
      </c>
      <c r="AB7" s="37">
        <v>59.02</v>
      </c>
      <c r="AC7" s="37">
        <v>73.87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2488.36</v>
      </c>
      <c r="BG7" s="37">
        <v>2279.08</v>
      </c>
      <c r="BH7" s="37">
        <v>1240.93</v>
      </c>
      <c r="BI7" s="37">
        <v>1079.79</v>
      </c>
      <c r="BJ7" s="37">
        <v>1147.44</v>
      </c>
      <c r="BK7" s="37">
        <v>1209.95</v>
      </c>
      <c r="BL7" s="37">
        <v>1136.5</v>
      </c>
      <c r="BM7" s="37">
        <v>1118.56</v>
      </c>
      <c r="BN7" s="37">
        <v>1111.31</v>
      </c>
      <c r="BO7" s="37">
        <v>966.33</v>
      </c>
      <c r="BP7" s="37">
        <v>707.33</v>
      </c>
      <c r="BQ7" s="37">
        <v>35.729999999999997</v>
      </c>
      <c r="BR7" s="37">
        <v>37.799999999999997</v>
      </c>
      <c r="BS7" s="37">
        <v>40.98</v>
      </c>
      <c r="BT7" s="37">
        <v>48.75</v>
      </c>
      <c r="BU7" s="37">
        <v>100</v>
      </c>
      <c r="BV7" s="37">
        <v>69.48</v>
      </c>
      <c r="BW7" s="37">
        <v>71.650000000000006</v>
      </c>
      <c r="BX7" s="37">
        <v>72.33</v>
      </c>
      <c r="BY7" s="37">
        <v>75.540000000000006</v>
      </c>
      <c r="BZ7" s="37">
        <v>81.739999999999995</v>
      </c>
      <c r="CA7" s="37">
        <v>101.26</v>
      </c>
      <c r="CB7" s="37">
        <v>467.74</v>
      </c>
      <c r="CC7" s="37">
        <v>460.22</v>
      </c>
      <c r="CD7" s="37">
        <v>436.42</v>
      </c>
      <c r="CE7" s="37">
        <v>376.78</v>
      </c>
      <c r="CF7" s="37">
        <v>187.73</v>
      </c>
      <c r="CG7" s="37">
        <v>220.67</v>
      </c>
      <c r="CH7" s="37">
        <v>217.82</v>
      </c>
      <c r="CI7" s="37">
        <v>215.28</v>
      </c>
      <c r="CJ7" s="37">
        <v>207.96</v>
      </c>
      <c r="CK7" s="37">
        <v>194.31</v>
      </c>
      <c r="CL7" s="37">
        <v>136.38999999999999</v>
      </c>
      <c r="CM7" s="37">
        <v>43.94</v>
      </c>
      <c r="CN7" s="37">
        <v>44.7</v>
      </c>
      <c r="CO7" s="37">
        <v>45.52</v>
      </c>
      <c r="CP7" s="37">
        <v>48.7</v>
      </c>
      <c r="CQ7" s="37">
        <v>50.76</v>
      </c>
      <c r="CR7" s="37">
        <v>55.81</v>
      </c>
      <c r="CS7" s="37">
        <v>54.44</v>
      </c>
      <c r="CT7" s="37">
        <v>54.67</v>
      </c>
      <c r="CU7" s="37">
        <v>53.51</v>
      </c>
      <c r="CV7" s="37">
        <v>53.5</v>
      </c>
      <c r="CW7" s="37">
        <v>60.13</v>
      </c>
      <c r="CX7" s="37">
        <v>63.5</v>
      </c>
      <c r="CY7" s="37">
        <v>64.709999999999994</v>
      </c>
      <c r="CZ7" s="37">
        <v>66.849999999999994</v>
      </c>
      <c r="DA7" s="37">
        <v>68.58</v>
      </c>
      <c r="DB7" s="37">
        <v>68.39</v>
      </c>
      <c r="DC7" s="37">
        <v>84.41</v>
      </c>
      <c r="DD7" s="37">
        <v>84.2</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0.01</v>
      </c>
      <c r="EJ7" s="37">
        <v>7.0000000000000007E-2</v>
      </c>
      <c r="EK7" s="37">
        <v>0.04</v>
      </c>
      <c r="EL7" s="37">
        <v>0.11</v>
      </c>
      <c r="EM7" s="37">
        <v>0.15</v>
      </c>
      <c r="EN7" s="37">
        <v>0.16</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2019-01-20T22:44:44Z</cp:lastPrinted>
  <dcterms:created xsi:type="dcterms:W3CDTF">2018-12-03T08:59:38Z</dcterms:created>
  <dcterms:modified xsi:type="dcterms:W3CDTF">2019-02-08T08:02:23Z</dcterms:modified>
  <cp:category/>
</cp:coreProperties>
</file>