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6yPHxRw9fws4owRv+CI4OuRubQ5XrZddsrt4EdUm9+UbZE9d11hMaS402+XSu+s7KuDuKOumyOhf2ugb3FrWw==" workbookSaltValue="pYAhoPbX2ppVoMLvnukcFQ==" workbookSpinCount="100000" lockStructure="1"/>
  <bookViews>
    <workbookView xWindow="0" yWindow="0" windowWidth="15360" windowHeight="7632"/>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<sst xmlns="http://schemas.openxmlformats.org/spreadsheetml/2006/main" count="240" uniqueCount="127">
  <si>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</si>
  <si>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</si>
  <si>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</si>
  <si>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</si>
  <si>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</si>
  <si>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</si>
  <si>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</si>
  <si>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</si>
  <si>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</si>
  <si>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</si>
  <si>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</si>
  <si>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</si>
  <si>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</si>
  <si>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</si>
  <si>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</si>
  <si>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</si>
  <si>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</si>
  <si>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</si>
  <si>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</si>
  <si>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</si>
  <si>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</si>
  <si>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</si>
  <si>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</si>
  <si>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</si>
  <si>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</si>
  <si>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</si>
  <si>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</si>
  <si>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</si>
  <si>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</si>
  <si>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</si>
  <si>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</si>
  <si>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</si>
  <si>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</si>
  <si>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</si>
  <si>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</si>
  <si>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</si>
  <si>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</si>
  <si>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</si>
  <si>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</si>
  <si>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</si>
  <si>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</si>
  <si>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</si>
  <si>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</si>
  <si>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</si>
  <si>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</si>
  <si>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</si>
  <si>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</si>
  <si>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</si>
  <si>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</si>
  <si>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</si>
  <si>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</si>
  <si>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</si>
  <si>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</si>
  <si>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</si>
  <si>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</si>
  <si>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</si>
  <si>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</si>
  <si>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</si>
  <si>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</si>
  <si>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</si>
  <si>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</si>
  <si>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</si>
  <si>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</si>
  <si>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</si>
  <si>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</si>
  <si>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</si>
  <si>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</si>
  <si>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</si>
  <si>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</si>
  <si>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</si>
  <si>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</si>
  <si>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</si>
  <si>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</si>
  <si>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</si>
  <si>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</si>
  <si>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</si>
  <si>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</si>
  <si>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</si>
  <si>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</si>
  <si>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</si>
  <si>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</si>
  <si>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</si>
  <si>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</si>
  <si>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</si>
  <si>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</si>
  <si>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</si>
  <si>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</si>
  <si>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</si>
  <si>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</si>
  <si>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</si>
  <si>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</si>
  <si>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</si>
  <si>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</si>
  <si>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</si>
  <si>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</si>
  <si>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</si>
  <si>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</si>
  <si>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</si>
  <si>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</si>
  <si>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</si>
  <si>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</si>
  <si>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</si>
  <si>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</si>
  <si>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</si>
  <si>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</si>
  <si>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</si>
  <si>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</si>
  <si>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</si>
  <si>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</si>
  <si>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</si>
  <si>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</si>
  <si>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</si>
  <si>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</si>
  <si>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</si>
  <si>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</si>
  <si>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</si>
  <si>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</si>
  <si>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</si>
  <si>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</si>
  <si>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</si>
  <si>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</si>
  <si>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</si>
  <si>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</si>
  <si>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</si>
  <si>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平成４年度整備開始で</t>
    </r>
    <r>
      <rPr>
        <sz val="11"/>
        <color rgb="FFFF0000"/>
        <rFont val="ＭＳ ゴシック"/>
        <family val="3"/>
        <charset val="128"/>
      </rPr>
      <t>26</t>
    </r>
    <r>
      <rPr>
        <sz val="11"/>
        <color theme="1"/>
        <rFont val="ＭＳ ゴシック"/>
        <family val="3"/>
        <charset val="128"/>
      </rPr>
      <t>年経過の耐用年数未到来であることから、排水管渠については更新事業を開始していません。更新事業は、今後耐用年数を考慮し行うこととしています。
　処理場の更新事業については、湯沢市生活排水処理整備構想において、耐用年数を考慮しながら処理区を順次統合し、最終的には公共下水道に接続する予定です。</t>
    </r>
    <phoneticPr fontId="4"/>
  </si>
  <si>
    <t xml:space="preserve">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維持経費の節減のため、平成29年度に山田中央処理区を山田東部処理区に接続しました。また、耐用年数により深堀処理区を平成32年度から38年度までに山田東部処理区に接続、山田東部処理区を平成36年度から45年度までに公共下水道に接続、松岡処理区を平成44年度から49年度までに公共下水道に接続することとしています。
</t>
    <phoneticPr fontId="4"/>
  </si>
  <si>
    <t>　農業集落排水の事業開始は、山田中央処理区平成４年度、深堀処理区平成８年度、山田東部処理区平成12年度及び松岡処理区平成18年度で、整備は終了しています。
　施設整備の財源は約半分が国からの交付金で、残りの半分を企業債（借入金）で賄っていましたが、その大部分は返済期間が28年又は30年ですので、まだ返済が終了しておりません。そのため、施設の維持管理費と企業債返済額を合わせた金額がが高止まり状態にありますが、公費負担の算定方法を見直したことにより「収益的収支比率」は97％、また同様の理由により「経費回収率」も66％まで上昇しました。
　一方で経済的に困難であることや今の生活環境に不便を感じていない高齢者世帯などで未接続者が多く、水洗化率が60％と低レベルとなっていること、処理場に流入する汚水量が少なく、「施設利用率」は38％と類似団体と比較して低い状況にあります。</t>
    <rPh sb="142" eb="143">
      <t>ネン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</si>
</sst>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422-4033-8928-80D2D1B8BD25}"/>
            </c:ext>
          </c:extLst>
        </c:ser>
        <c:dLbls>
          <c:showLegendKey val="0"/>
          <c:showVal val="0"/>
          <c:showCatName val="0"/>
          <c:showSerName val="0"/>
          <c:showPercent val="0"/>
          <c:showBubbleSize val="0"/>
        </c:dLbls>
        <c:gapWidth val="150"/>
        <c:axId val="50847232"/>
        <c:axId val="20611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1422-4033-8928-80D2D1B8BD25}"/>
            </c:ext>
          </c:extLst>
        </c:ser>
        <c:dLbls>
          <c:showLegendKey val="0"/>
          <c:showVal val="0"/>
          <c:showCatName val="0"/>
          <c:showSerName val="0"/>
          <c:showPercent val="0"/>
          <c:showBubbleSize val="0"/>
        </c:dLbls>
        <c:marker val="1"/>
        <c:smooth val="0"/>
        <c:axId val="50847232"/>
        <c:axId val="206118912"/>
      </c:lineChart>
      <c:dateAx>
        <c:axId val="50847232"/>
        <c:scaling>
          <c:orientation val="minMax"/>
        </c:scaling>
        <c:delete val="1"/>
        <c:axPos val="b"/>
        <c:numFmt formatCode="ge" sourceLinked="1"/>
        <c:majorTickMark val="none"/>
        <c:minorTickMark val="none"/>
        <c:tickLblPos val="none"/>
        <c:crossAx val="206118912"/>
        <c:crosses val="autoZero"/>
        <c:auto val="1"/>
        <c:lblOffset val="100"/>
        <c:baseTimeUnit val="years"/>
      </c:dateAx>
      <c:valAx>
        <c:axId val="20611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84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38.409999999999997</c:v>
                </c:pt>
                <c:pt idx="1">
                  <c:v>38.409999999999997</c:v>
                </c:pt>
                <c:pt idx="2">
                  <c:v>37.549999999999997</c:v>
                </c:pt>
                <c:pt idx="3">
                  <c:v>37.61</c:v>
                </c:pt>
                <c:pt idx="4">
                  <c:v>37.71</c:v>
                </c:pt>
              </c:numCache>
            </c:numRef>
          </c:val>
          <c:extLst xmlns:c16r2="http://schemas.microsoft.com/office/drawing/2015/06/chart">
            <c:ext xmlns:c16="http://schemas.microsoft.com/office/drawing/2014/chart" uri="{C3380CC4-5D6E-409C-BE32-E72D297353CC}">
              <c16:uniqueId val="{00000000-43FE-4D31-9C13-30C0C413E864}"/>
            </c:ext>
          </c:extLst>
        </c:ser>
        <c:dLbls>
          <c:showLegendKey val="0"/>
          <c:showVal val="0"/>
          <c:showCatName val="0"/>
          <c:showSerName val="0"/>
          <c:showPercent val="0"/>
          <c:showBubbleSize val="0"/>
        </c:dLbls>
        <c:gapWidth val="150"/>
        <c:axId val="204224000"/>
        <c:axId val="23798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43FE-4D31-9C13-30C0C413E864}"/>
            </c:ext>
          </c:extLst>
        </c:ser>
        <c:dLbls>
          <c:showLegendKey val="0"/>
          <c:showVal val="0"/>
          <c:showCatName val="0"/>
          <c:showSerName val="0"/>
          <c:showPercent val="0"/>
          <c:showBubbleSize val="0"/>
        </c:dLbls>
        <c:marker val="1"/>
        <c:smooth val="0"/>
        <c:axId val="204224000"/>
        <c:axId val="237982208"/>
      </c:lineChart>
      <c:dateAx>
        <c:axId val="204224000"/>
        <c:scaling>
          <c:orientation val="minMax"/>
        </c:scaling>
        <c:delete val="1"/>
        <c:axPos val="b"/>
        <c:numFmt formatCode="ge" sourceLinked="1"/>
        <c:majorTickMark val="none"/>
        <c:minorTickMark val="none"/>
        <c:tickLblPos val="none"/>
        <c:crossAx val="237982208"/>
        <c:crosses val="autoZero"/>
        <c:auto val="1"/>
        <c:lblOffset val="100"/>
        <c:baseTimeUnit val="years"/>
      </c:dateAx>
      <c:valAx>
        <c:axId val="23798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2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55.23</c:v>
                </c:pt>
                <c:pt idx="1">
                  <c:v>57.34</c:v>
                </c:pt>
                <c:pt idx="2">
                  <c:v>58.95</c:v>
                </c:pt>
                <c:pt idx="3">
                  <c:v>60.31</c:v>
                </c:pt>
                <c:pt idx="4">
                  <c:v>60.02</c:v>
                </c:pt>
              </c:numCache>
            </c:numRef>
          </c:val>
          <c:extLst xmlns:c16r2="http://schemas.microsoft.com/office/drawing/2015/06/chart">
            <c:ext xmlns:c16="http://schemas.microsoft.com/office/drawing/2014/chart" uri="{C3380CC4-5D6E-409C-BE32-E72D297353CC}">
              <c16:uniqueId val="{00000000-1C84-41DA-A2B6-76BAADEC869A}"/>
            </c:ext>
          </c:extLst>
        </c:ser>
        <c:dLbls>
          <c:showLegendKey val="0"/>
          <c:showVal val="0"/>
          <c:showCatName val="0"/>
          <c:showSerName val="0"/>
          <c:showPercent val="0"/>
          <c:showBubbleSize val="0"/>
        </c:dLbls>
        <c:gapWidth val="150"/>
        <c:axId val="204226048"/>
        <c:axId val="23798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1C84-41DA-A2B6-76BAADEC869A}"/>
            </c:ext>
          </c:extLst>
        </c:ser>
        <c:dLbls>
          <c:showLegendKey val="0"/>
          <c:showVal val="0"/>
          <c:showCatName val="0"/>
          <c:showSerName val="0"/>
          <c:showPercent val="0"/>
          <c:showBubbleSize val="0"/>
        </c:dLbls>
        <c:marker val="1"/>
        <c:smooth val="0"/>
        <c:axId val="204226048"/>
        <c:axId val="237985088"/>
      </c:lineChart>
      <c:dateAx>
        <c:axId val="204226048"/>
        <c:scaling>
          <c:orientation val="minMax"/>
        </c:scaling>
        <c:delete val="1"/>
        <c:axPos val="b"/>
        <c:numFmt formatCode="ge" sourceLinked="1"/>
        <c:majorTickMark val="none"/>
        <c:minorTickMark val="none"/>
        <c:tickLblPos val="none"/>
        <c:crossAx val="237985088"/>
        <c:crosses val="autoZero"/>
        <c:auto val="1"/>
        <c:lblOffset val="100"/>
        <c:baseTimeUnit val="years"/>
      </c:dateAx>
      <c:valAx>
        <c:axId val="23798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72.2</c:v>
                </c:pt>
                <c:pt idx="1">
                  <c:v>72.7</c:v>
                </c:pt>
                <c:pt idx="2">
                  <c:v>71.430000000000007</c:v>
                </c:pt>
                <c:pt idx="3">
                  <c:v>81.72</c:v>
                </c:pt>
                <c:pt idx="4">
                  <c:v>97.27</c:v>
                </c:pt>
              </c:numCache>
            </c:numRef>
          </c:val>
          <c:extLst xmlns:c16r2="http://schemas.microsoft.com/office/drawing/2015/06/chart">
            <c:ext xmlns:c16="http://schemas.microsoft.com/office/drawing/2014/chart" uri="{C3380CC4-5D6E-409C-BE32-E72D297353CC}">
              <c16:uniqueId val="{00000000-816F-4498-9261-71BDBD2FB8F7}"/>
            </c:ext>
          </c:extLst>
        </c:ser>
        <c:dLbls>
          <c:showLegendKey val="0"/>
          <c:showVal val="0"/>
          <c:showCatName val="0"/>
          <c:showSerName val="0"/>
          <c:showPercent val="0"/>
          <c:showBubbleSize val="0"/>
        </c:dLbls>
        <c:gapWidth val="150"/>
        <c:axId val="162297344"/>
        <c:axId val="206125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6F-4498-9261-71BDBD2FB8F7}"/>
            </c:ext>
          </c:extLst>
        </c:ser>
        <c:dLbls>
          <c:showLegendKey val="0"/>
          <c:showVal val="0"/>
          <c:showCatName val="0"/>
          <c:showSerName val="0"/>
          <c:showPercent val="0"/>
          <c:showBubbleSize val="0"/>
        </c:dLbls>
        <c:marker val="1"/>
        <c:smooth val="0"/>
        <c:axId val="162297344"/>
        <c:axId val="206125824"/>
      </c:lineChart>
      <c:dateAx>
        <c:axId val="162297344"/>
        <c:scaling>
          <c:orientation val="minMax"/>
        </c:scaling>
        <c:delete val="1"/>
        <c:axPos val="b"/>
        <c:numFmt formatCode="ge" sourceLinked="1"/>
        <c:majorTickMark val="none"/>
        <c:minorTickMark val="none"/>
        <c:tickLblPos val="none"/>
        <c:crossAx val="206125824"/>
        <c:crosses val="autoZero"/>
        <c:auto val="1"/>
        <c:lblOffset val="100"/>
        <c:baseTimeUnit val="years"/>
      </c:dateAx>
      <c:valAx>
        <c:axId val="20612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29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880-4097-A4AE-11E1B109E523}"/>
            </c:ext>
          </c:extLst>
        </c:ser>
        <c:dLbls>
          <c:showLegendKey val="0"/>
          <c:showVal val="0"/>
          <c:showCatName val="0"/>
          <c:showSerName val="0"/>
          <c:showPercent val="0"/>
          <c:showBubbleSize val="0"/>
        </c:dLbls>
        <c:gapWidth val="150"/>
        <c:axId val="162299392"/>
        <c:axId val="21817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80-4097-A4AE-11E1B109E523}"/>
            </c:ext>
          </c:extLst>
        </c:ser>
        <c:dLbls>
          <c:showLegendKey val="0"/>
          <c:showVal val="0"/>
          <c:showCatName val="0"/>
          <c:showSerName val="0"/>
          <c:showPercent val="0"/>
          <c:showBubbleSize val="0"/>
        </c:dLbls>
        <c:marker val="1"/>
        <c:smooth val="0"/>
        <c:axId val="162299392"/>
        <c:axId val="218178112"/>
      </c:lineChart>
      <c:dateAx>
        <c:axId val="162299392"/>
        <c:scaling>
          <c:orientation val="minMax"/>
        </c:scaling>
        <c:delete val="1"/>
        <c:axPos val="b"/>
        <c:numFmt formatCode="ge" sourceLinked="1"/>
        <c:majorTickMark val="none"/>
        <c:minorTickMark val="none"/>
        <c:tickLblPos val="none"/>
        <c:crossAx val="218178112"/>
        <c:crosses val="autoZero"/>
        <c:auto val="1"/>
        <c:lblOffset val="100"/>
        <c:baseTimeUnit val="years"/>
      </c:dateAx>
      <c:valAx>
        <c:axId val="21817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29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ECC-4FAC-AD8C-BAF803E19507}"/>
            </c:ext>
          </c:extLst>
        </c:ser>
        <c:dLbls>
          <c:showLegendKey val="0"/>
          <c:showVal val="0"/>
          <c:showCatName val="0"/>
          <c:showSerName val="0"/>
          <c:showPercent val="0"/>
          <c:showBubbleSize val="0"/>
        </c:dLbls>
        <c:gapWidth val="150"/>
        <c:axId val="162596352"/>
        <c:axId val="21817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ECC-4FAC-AD8C-BAF803E19507}"/>
            </c:ext>
          </c:extLst>
        </c:ser>
        <c:dLbls>
          <c:showLegendKey val="0"/>
          <c:showVal val="0"/>
          <c:showCatName val="0"/>
          <c:showSerName val="0"/>
          <c:showPercent val="0"/>
          <c:showBubbleSize val="0"/>
        </c:dLbls>
        <c:marker val="1"/>
        <c:smooth val="0"/>
        <c:axId val="162596352"/>
        <c:axId val="218179840"/>
      </c:lineChart>
      <c:dateAx>
        <c:axId val="162596352"/>
        <c:scaling>
          <c:orientation val="minMax"/>
        </c:scaling>
        <c:delete val="1"/>
        <c:axPos val="b"/>
        <c:numFmt formatCode="ge" sourceLinked="1"/>
        <c:majorTickMark val="none"/>
        <c:minorTickMark val="none"/>
        <c:tickLblPos val="none"/>
        <c:crossAx val="218179840"/>
        <c:crosses val="autoZero"/>
        <c:auto val="1"/>
        <c:lblOffset val="100"/>
        <c:baseTimeUnit val="years"/>
      </c:dateAx>
      <c:valAx>
        <c:axId val="21817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59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6D-4A8A-B948-659085FADE88}"/>
            </c:ext>
          </c:extLst>
        </c:ser>
        <c:dLbls>
          <c:showLegendKey val="0"/>
          <c:showVal val="0"/>
          <c:showCatName val="0"/>
          <c:showSerName val="0"/>
          <c:showPercent val="0"/>
          <c:showBubbleSize val="0"/>
        </c:dLbls>
        <c:gapWidth val="150"/>
        <c:axId val="162598400"/>
        <c:axId val="21818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6D-4A8A-B948-659085FADE88}"/>
            </c:ext>
          </c:extLst>
        </c:ser>
        <c:dLbls>
          <c:showLegendKey val="0"/>
          <c:showVal val="0"/>
          <c:showCatName val="0"/>
          <c:showSerName val="0"/>
          <c:showPercent val="0"/>
          <c:showBubbleSize val="0"/>
        </c:dLbls>
        <c:marker val="1"/>
        <c:smooth val="0"/>
        <c:axId val="162598400"/>
        <c:axId val="218181568"/>
      </c:lineChart>
      <c:dateAx>
        <c:axId val="162598400"/>
        <c:scaling>
          <c:orientation val="minMax"/>
        </c:scaling>
        <c:delete val="1"/>
        <c:axPos val="b"/>
        <c:numFmt formatCode="ge" sourceLinked="1"/>
        <c:majorTickMark val="none"/>
        <c:minorTickMark val="none"/>
        <c:tickLblPos val="none"/>
        <c:crossAx val="218181568"/>
        <c:crosses val="autoZero"/>
        <c:auto val="1"/>
        <c:lblOffset val="100"/>
        <c:baseTimeUnit val="years"/>
      </c:dateAx>
      <c:valAx>
        <c:axId val="2181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59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EE0-44F6-B5CA-81D5CCF6EB1C}"/>
            </c:ext>
          </c:extLst>
        </c:ser>
        <c:dLbls>
          <c:showLegendKey val="0"/>
          <c:showVal val="0"/>
          <c:showCatName val="0"/>
          <c:showSerName val="0"/>
          <c:showPercent val="0"/>
          <c:showBubbleSize val="0"/>
        </c:dLbls>
        <c:gapWidth val="150"/>
        <c:axId val="162694656"/>
        <c:axId val="21818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EE0-44F6-B5CA-81D5CCF6EB1C}"/>
            </c:ext>
          </c:extLst>
        </c:ser>
        <c:dLbls>
          <c:showLegendKey val="0"/>
          <c:showVal val="0"/>
          <c:showCatName val="0"/>
          <c:showSerName val="0"/>
          <c:showPercent val="0"/>
          <c:showBubbleSize val="0"/>
        </c:dLbls>
        <c:marker val="1"/>
        <c:smooth val="0"/>
        <c:axId val="162694656"/>
        <c:axId val="218183296"/>
      </c:lineChart>
      <c:dateAx>
        <c:axId val="162694656"/>
        <c:scaling>
          <c:orientation val="minMax"/>
        </c:scaling>
        <c:delete val="1"/>
        <c:axPos val="b"/>
        <c:numFmt formatCode="ge" sourceLinked="1"/>
        <c:majorTickMark val="none"/>
        <c:minorTickMark val="none"/>
        <c:tickLblPos val="none"/>
        <c:crossAx val="218183296"/>
        <c:crosses val="autoZero"/>
        <c:auto val="1"/>
        <c:lblOffset val="100"/>
        <c:baseTimeUnit val="years"/>
      </c:dateAx>
      <c:valAx>
        <c:axId val="21818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69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2078.79</c:v>
                </c:pt>
                <c:pt idx="1">
                  <c:v>1704.72</c:v>
                </c:pt>
                <c:pt idx="2">
                  <c:v>1353.4</c:v>
                </c:pt>
                <c:pt idx="3">
                  <c:v>1264.07</c:v>
                </c:pt>
                <c:pt idx="4">
                  <c:v>1108.68</c:v>
                </c:pt>
              </c:numCache>
            </c:numRef>
          </c:val>
          <c:extLst xmlns:c16r2="http://schemas.microsoft.com/office/drawing/2015/06/chart">
            <c:ext xmlns:c16="http://schemas.microsoft.com/office/drawing/2014/chart" uri="{C3380CC4-5D6E-409C-BE32-E72D297353CC}">
              <c16:uniqueId val="{00000000-5443-44BD-8E9D-C2C9E0214B8D}"/>
            </c:ext>
          </c:extLst>
        </c:ser>
        <c:dLbls>
          <c:showLegendKey val="0"/>
          <c:showVal val="0"/>
          <c:showCatName val="0"/>
          <c:showSerName val="0"/>
          <c:showPercent val="0"/>
          <c:showBubbleSize val="0"/>
        </c:dLbls>
        <c:gapWidth val="150"/>
        <c:axId val="162696704"/>
        <c:axId val="21818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5443-44BD-8E9D-C2C9E0214B8D}"/>
            </c:ext>
          </c:extLst>
        </c:ser>
        <c:dLbls>
          <c:showLegendKey val="0"/>
          <c:showVal val="0"/>
          <c:showCatName val="0"/>
          <c:showSerName val="0"/>
          <c:showPercent val="0"/>
          <c:showBubbleSize val="0"/>
        </c:dLbls>
        <c:marker val="1"/>
        <c:smooth val="0"/>
        <c:axId val="162696704"/>
        <c:axId val="218185024"/>
      </c:lineChart>
      <c:dateAx>
        <c:axId val="162696704"/>
        <c:scaling>
          <c:orientation val="minMax"/>
        </c:scaling>
        <c:delete val="1"/>
        <c:axPos val="b"/>
        <c:numFmt formatCode="ge" sourceLinked="1"/>
        <c:majorTickMark val="none"/>
        <c:minorTickMark val="none"/>
        <c:tickLblPos val="none"/>
        <c:crossAx val="218185024"/>
        <c:crosses val="autoZero"/>
        <c:auto val="1"/>
        <c:lblOffset val="100"/>
        <c:baseTimeUnit val="years"/>
      </c:dateAx>
      <c:valAx>
        <c:axId val="21818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6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33.07</c:v>
                </c:pt>
                <c:pt idx="1">
                  <c:v>32.47</c:v>
                </c:pt>
                <c:pt idx="2">
                  <c:v>35.22</c:v>
                </c:pt>
                <c:pt idx="3">
                  <c:v>39.770000000000003</c:v>
                </c:pt>
                <c:pt idx="4">
                  <c:v>66.010000000000005</c:v>
                </c:pt>
              </c:numCache>
            </c:numRef>
          </c:val>
          <c:extLst xmlns:c16r2="http://schemas.microsoft.com/office/drawing/2015/06/chart">
            <c:ext xmlns:c16="http://schemas.microsoft.com/office/drawing/2014/chart" uri="{C3380CC4-5D6E-409C-BE32-E72D297353CC}">
              <c16:uniqueId val="{00000000-7493-40D1-A6D0-BEE4050DCC7B}"/>
            </c:ext>
          </c:extLst>
        </c:ser>
        <c:dLbls>
          <c:showLegendKey val="0"/>
          <c:showVal val="0"/>
          <c:showCatName val="0"/>
          <c:showSerName val="0"/>
          <c:showPercent val="0"/>
          <c:showBubbleSize val="0"/>
        </c:dLbls>
        <c:gapWidth val="150"/>
        <c:axId val="194663936"/>
        <c:axId val="23797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7493-40D1-A6D0-BEE4050DCC7B}"/>
            </c:ext>
          </c:extLst>
        </c:ser>
        <c:dLbls>
          <c:showLegendKey val="0"/>
          <c:showVal val="0"/>
          <c:showCatName val="0"/>
          <c:showSerName val="0"/>
          <c:showPercent val="0"/>
          <c:showBubbleSize val="0"/>
        </c:dLbls>
        <c:marker val="1"/>
        <c:smooth val="0"/>
        <c:axId val="194663936"/>
        <c:axId val="237978752"/>
      </c:lineChart>
      <c:dateAx>
        <c:axId val="194663936"/>
        <c:scaling>
          <c:orientation val="minMax"/>
        </c:scaling>
        <c:delete val="1"/>
        <c:axPos val="b"/>
        <c:numFmt formatCode="ge" sourceLinked="1"/>
        <c:majorTickMark val="none"/>
        <c:minorTickMark val="none"/>
        <c:tickLblPos val="none"/>
        <c:crossAx val="237978752"/>
        <c:crosses val="autoZero"/>
        <c:auto val="1"/>
        <c:lblOffset val="100"/>
        <c:baseTimeUnit val="years"/>
      </c:dateAx>
      <c:valAx>
        <c:axId val="2379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457.97</c:v>
                </c:pt>
                <c:pt idx="1">
                  <c:v>504.24</c:v>
                </c:pt>
                <c:pt idx="2">
                  <c:v>488.07</c:v>
                </c:pt>
                <c:pt idx="3">
                  <c:v>448.87</c:v>
                </c:pt>
                <c:pt idx="4">
                  <c:v>279.01</c:v>
                </c:pt>
              </c:numCache>
            </c:numRef>
          </c:val>
          <c:extLst xmlns:c16r2="http://schemas.microsoft.com/office/drawing/2015/06/chart">
            <c:ext xmlns:c16="http://schemas.microsoft.com/office/drawing/2014/chart" uri="{C3380CC4-5D6E-409C-BE32-E72D297353CC}">
              <c16:uniqueId val="{00000000-BEBE-4328-A7DD-C22FA74CBD62}"/>
            </c:ext>
          </c:extLst>
        </c:ser>
        <c:dLbls>
          <c:showLegendKey val="0"/>
          <c:showVal val="0"/>
          <c:showCatName val="0"/>
          <c:showSerName val="0"/>
          <c:showPercent val="0"/>
          <c:showBubbleSize val="0"/>
        </c:dLbls>
        <c:gapWidth val="150"/>
        <c:axId val="194665984"/>
        <c:axId val="23798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BEBE-4328-A7DD-C22FA74CBD62}"/>
            </c:ext>
          </c:extLst>
        </c:ser>
        <c:dLbls>
          <c:showLegendKey val="0"/>
          <c:showVal val="0"/>
          <c:showCatName val="0"/>
          <c:showSerName val="0"/>
          <c:showPercent val="0"/>
          <c:showBubbleSize val="0"/>
        </c:dLbls>
        <c:marker val="1"/>
        <c:smooth val="0"/>
        <c:axId val="194665984"/>
        <c:axId val="237980480"/>
      </c:lineChart>
      <c:dateAx>
        <c:axId val="194665984"/>
        <c:scaling>
          <c:orientation val="minMax"/>
        </c:scaling>
        <c:delete val="1"/>
        <c:axPos val="b"/>
        <c:numFmt formatCode="ge" sourceLinked="1"/>
        <c:majorTickMark val="none"/>
        <c:minorTickMark val="none"/>
        <c:tickLblPos val="none"/>
        <c:crossAx val="237980480"/>
        <c:crosses val="autoZero"/>
        <c:auto val="1"/>
        <c:lblOffset val="100"/>
        <c:baseTimeUnit val="years"/>
      </c:dateAx>
      <c:valAx>
        <c:axId val="23798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6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22"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2">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2">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2" t="str">
        <f>データ!H6</f>
        <v>秋田県　湯沢市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2">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46330</v>
      </c>
      <c r="AM8" s="49"/>
      <c r="AN8" s="49"/>
      <c r="AO8" s="49"/>
      <c r="AP8" s="49"/>
      <c r="AQ8" s="49"/>
      <c r="AR8" s="49"/>
      <c r="AS8" s="49"/>
      <c r="AT8" s="44">
        <f>データ!T6</f>
        <v>790.91</v>
      </c>
      <c r="AU8" s="44"/>
      <c r="AV8" s="44"/>
      <c r="AW8" s="44"/>
      <c r="AX8" s="44"/>
      <c r="AY8" s="44"/>
      <c r="AZ8" s="44"/>
      <c r="BA8" s="44"/>
      <c r="BB8" s="44">
        <f>データ!U6</f>
        <v>58.58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2">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2">
      <c r="A10" s="2"/>
      <c r="B10" s="44" t="str">
        <f>データ!N6</f>
        <v>-</v>
      </c>
      <c r="C10" s="44"/>
      <c r="D10" s="44"/>
      <c r="E10" s="44"/>
      <c r="F10" s="44"/>
      <c r="G10" s="44"/>
      <c r="H10" s="44"/>
      <c r="I10" s="44" t="str">
        <f>データ!O6</f>
        <v>該当数値なし</v>
      </c>
      <c r="J10" s="44"/>
      <c r="K10" s="44"/>
      <c r="L10" s="44"/>
      <c r="M10" s="44"/>
      <c r="N10" s="44"/>
      <c r="O10" s="44"/>
      <c r="P10" s="44">
        <f>データ!P6</f>
        <v>8.3699999999999992</v>
      </c>
      <c r="Q10" s="44"/>
      <c r="R10" s="44"/>
      <c r="S10" s="44"/>
      <c r="T10" s="44"/>
      <c r="U10" s="44"/>
      <c r="V10" s="44"/>
      <c r="W10" s="44">
        <f>データ!Q6</f>
        <v>89.81</v>
      </c>
      <c r="X10" s="44"/>
      <c r="Y10" s="44"/>
      <c r="Z10" s="44"/>
      <c r="AA10" s="44"/>
      <c r="AB10" s="44"/>
      <c r="AC10" s="44"/>
      <c r="AD10" s="49">
        <f>データ!R6</f>
        <v>3606</v>
      </c>
      <c r="AE10" s="49"/>
      <c r="AF10" s="49"/>
      <c r="AG10" s="49"/>
      <c r="AH10" s="49"/>
      <c r="AI10" s="49"/>
      <c r="AJ10" s="49"/>
      <c r="AK10" s="2"/>
      <c r="AL10" s="49">
        <f>データ!V6</f>
        <v>3842</v>
      </c>
      <c r="AM10" s="49"/>
      <c r="AN10" s="49"/>
      <c r="AO10" s="49"/>
      <c r="AP10" s="49"/>
      <c r="AQ10" s="49"/>
      <c r="AR10" s="49"/>
      <c r="AS10" s="49"/>
      <c r="AT10" s="44">
        <f>データ!W6</f>
        <v>1.86</v>
      </c>
      <c r="AU10" s="44"/>
      <c r="AV10" s="44"/>
      <c r="AW10" s="44"/>
      <c r="AX10" s="44"/>
      <c r="AY10" s="44"/>
      <c r="AZ10" s="44"/>
      <c r="BA10" s="44"/>
      <c r="BB10" s="44">
        <f>データ!X6</f>
        <v>2065.59</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2">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2">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2">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2">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2">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2">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2">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2">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2">
      <c r="C83" s="2" t="s">
        <v>41</v>
      </c>
    </row>
    <row r="84" spans="1:78" x14ac:dyDescent="0.2">
      <c r="C84" s="2" t="s">
        <v>42</v>
      </c>
    </row>
    <row r="85" spans="1:78" hidden="1" x14ac:dyDescent="0.2">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2">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L3WzRtOTpzal86nybYE28cAoWXYsa8KGPFjpdZ816kkxEuen9EfU5YfvGlbbqGJxh+FTNzf/WOqms2DYkaqrbQ==" saltValue="kfj2iZSp4VuxTBqnRups/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2" x14ac:dyDescent="0.2"/>
  <cols>
    <col min="2" max="144" width="11.88671875" customWidth="1"/>
  </cols>
  <sheetData>
    <row r="1" spans="1:145" x14ac:dyDescent="0.2">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2">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2">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2">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2">
      <c r="A6" s="27" t="s">
        <v>110</v>
      </c>
      <c r="B6" s="32">
        <f>B7</f>
        <v>2017</v>
      </c>
      <c r="C6" s="32">
        <f t="shared" ref="C6:X6" si="3">C7</f>
        <v>52078</v>
      </c>
      <c r="D6" s="32">
        <f t="shared" si="3"/>
        <v>47</v>
      </c>
      <c r="E6" s="32">
        <f t="shared" si="3"/>
        <v>17</v>
      </c>
      <c r="F6" s="32">
        <f t="shared" si="3"/>
        <v>5</v>
      </c>
      <c r="G6" s="32">
        <f t="shared" si="3"/>
        <v>0</v>
      </c>
      <c r="H6" s="32" t="str">
        <f t="shared" si="3"/>
        <v>秋田県　湯沢市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8.3699999999999992</v>
      </c>
      <c r="Q6" s="33">
        <f t="shared" si="3"/>
        <v>89.81</v>
      </c>
      <c r="R6" s="33">
        <f t="shared" si="3"/>
        <v>3606</v>
      </c>
      <c r="S6" s="33">
        <f t="shared" si="3"/>
        <v>46330</v>
      </c>
      <c r="T6" s="33">
        <f t="shared" si="3"/>
        <v>790.91</v>
      </c>
      <c r="U6" s="33">
        <f t="shared" si="3"/>
        <v>58.58</v>
      </c>
      <c r="V6" s="33">
        <f t="shared" si="3"/>
        <v>3842</v>
      </c>
      <c r="W6" s="33">
        <f t="shared" si="3"/>
        <v>1.86</v>
      </c>
      <c r="X6" s="33">
        <f t="shared" si="3"/>
        <v>2065.59</v>
      </c>
      <c r="Y6" s="34">
        <f>IF(Y7="",NA(),Y7)</f>
        <v>72.2</v>
      </c>
      <c r="Z6" s="34">
        <f t="shared" ref="Z6:AH6" si="4">IF(Z7="",NA(),Z7)</f>
        <v>72.7</v>
      </c>
      <c r="AA6" s="34">
        <f t="shared" si="4"/>
        <v>71.430000000000007</v>
      </c>
      <c r="AB6" s="34">
        <f t="shared" si="4"/>
        <v>81.72</v>
      </c>
      <c r="AC6" s="34">
        <f t="shared" si="4"/>
        <v>97.27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2078.79</v>
      </c>
      <c r="BG6" s="34">
        <f t="shared" ref="BG6:BO6" si="7">IF(BG7="",NA(),BG7)</f>
        <v>1704.72</v>
      </c>
      <c r="BH6" s="34">
        <f t="shared" si="7"/>
        <v>1353.4</v>
      </c>
      <c r="BI6" s="34">
        <f t="shared" si="7"/>
        <v>1264.07</v>
      </c>
      <c r="BJ6" s="34">
        <f t="shared" si="7"/>
        <v>1108.68</v>
      </c>
      <c r="BK6" s="34">
        <f t="shared" si="7"/>
        <v>1126.77</v>
      </c>
      <c r="BL6" s="34">
        <f t="shared" si="7"/>
        <v>1044.8</v>
      </c>
      <c r="BM6" s="34">
        <f t="shared" si="7"/>
        <v>1081.8</v>
      </c>
      <c r="BN6" s="34">
        <f t="shared" si="7"/>
        <v>974.93</v>
      </c>
      <c r="BO6" s="34">
        <f t="shared" si="7"/>
        <v>855.8</v>
      </c>
      <c r="BP6" s="33" t="str">
        <f>IF(BP7="","",IF(BP7="-","【-】","【"&amp;SUBSTITUTE(TEXT(BP7,"#,##0.00"),"-","△")&amp;"】"))</f>
        <v>【814.89】</v>
      </c>
      <c r="BQ6" s="34">
        <f>IF(BQ7="",NA(),BQ7)</f>
        <v>33.07</v>
      </c>
      <c r="BR6" s="34">
        <f t="shared" ref="BR6:BZ6" si="8">IF(BR7="",NA(),BR7)</f>
        <v>32.47</v>
      </c>
      <c r="BS6" s="34">
        <f t="shared" si="8"/>
        <v>35.22</v>
      </c>
      <c r="BT6" s="34">
        <f t="shared" si="8"/>
        <v>39.770000000000003</v>
      </c>
      <c r="BU6" s="34">
        <f t="shared" si="8"/>
        <v>66.010000000000005</v>
      </c>
      <c r="BV6" s="34">
        <f t="shared" si="8"/>
        <v>50.9</v>
      </c>
      <c r="BW6" s="34">
        <f t="shared" si="8"/>
        <v>50.82</v>
      </c>
      <c r="BX6" s="34">
        <f t="shared" si="8"/>
        <v>52.19</v>
      </c>
      <c r="BY6" s="34">
        <f t="shared" si="8"/>
        <v>55.32</v>
      </c>
      <c r="BZ6" s="34">
        <f t="shared" si="8"/>
        <v>59.8</v>
      </c>
      <c r="CA6" s="33" t="str">
        <f>IF(CA7="","",IF(CA7="-","【-】","【"&amp;SUBSTITUTE(TEXT(CA7,"#,##0.00"),"-","△")&amp;"】"))</f>
        <v>【60.64】</v>
      </c>
      <c r="CB6" s="34">
        <f>IF(CB7="",NA(),CB7)</f>
        <v>457.97</v>
      </c>
      <c r="CC6" s="34">
        <f t="shared" ref="CC6:CK6" si="9">IF(CC7="",NA(),CC7)</f>
        <v>504.24</v>
      </c>
      <c r="CD6" s="34">
        <f t="shared" si="9"/>
        <v>488.07</v>
      </c>
      <c r="CE6" s="34">
        <f t="shared" si="9"/>
        <v>448.87</v>
      </c>
      <c r="CF6" s="34">
        <f t="shared" si="9"/>
        <v>279.01</v>
      </c>
      <c r="CG6" s="34">
        <f t="shared" si="9"/>
        <v>293.27</v>
      </c>
      <c r="CH6" s="34">
        <f t="shared" si="9"/>
        <v>300.52</v>
      </c>
      <c r="CI6" s="34">
        <f t="shared" si="9"/>
        <v>296.14</v>
      </c>
      <c r="CJ6" s="34">
        <f t="shared" si="9"/>
        <v>283.17</v>
      </c>
      <c r="CK6" s="34">
        <f t="shared" si="9"/>
        <v>263.76</v>
      </c>
      <c r="CL6" s="33" t="str">
        <f>IF(CL7="","",IF(CL7="-","【-】","【"&amp;SUBSTITUTE(TEXT(CL7,"#,##0.00"),"-","△")&amp;"】"))</f>
        <v>【255.52】</v>
      </c>
      <c r="CM6" s="34">
        <f>IF(CM7="",NA(),CM7)</f>
        <v>38.409999999999997</v>
      </c>
      <c r="CN6" s="34">
        <f t="shared" ref="CN6:CV6" si="10">IF(CN7="",NA(),CN7)</f>
        <v>38.409999999999997</v>
      </c>
      <c r="CO6" s="34">
        <f t="shared" si="10"/>
        <v>37.549999999999997</v>
      </c>
      <c r="CP6" s="34">
        <f t="shared" si="10"/>
        <v>37.61</v>
      </c>
      <c r="CQ6" s="34">
        <f t="shared" si="10"/>
        <v>37.71</v>
      </c>
      <c r="CR6" s="34">
        <f t="shared" si="10"/>
        <v>53.78</v>
      </c>
      <c r="CS6" s="34">
        <f t="shared" si="10"/>
        <v>53.24</v>
      </c>
      <c r="CT6" s="34">
        <f t="shared" si="10"/>
        <v>52.31</v>
      </c>
      <c r="CU6" s="34">
        <f t="shared" si="10"/>
        <v>60.65</v>
      </c>
      <c r="CV6" s="34">
        <f t="shared" si="10"/>
        <v>51.75</v>
      </c>
      <c r="CW6" s="33" t="str">
        <f>IF(CW7="","",IF(CW7="-","【-】","【"&amp;SUBSTITUTE(TEXT(CW7,"#,##0.00"),"-","△")&amp;"】"))</f>
        <v>【52.49】</v>
      </c>
      <c r="CX6" s="34">
        <f>IF(CX7="",NA(),CX7)</f>
        <v>55.23</v>
      </c>
      <c r="CY6" s="34">
        <f t="shared" ref="CY6:DG6" si="11">IF(CY7="",NA(),CY7)</f>
        <v>57.34</v>
      </c>
      <c r="CZ6" s="34">
        <f t="shared" si="11"/>
        <v>58.95</v>
      </c>
      <c r="DA6" s="34">
        <f t="shared" si="11"/>
        <v>60.31</v>
      </c>
      <c r="DB6" s="34">
        <f t="shared" si="11"/>
        <v>60.02</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2">
      <c r="A7" s="27"/>
      <c r="B7" s="36">
        <v>2017</v>
      </c>
      <c r="C7" s="36">
        <v>52078</v>
      </c>
      <c r="D7" s="36">
        <v>47</v>
      </c>
      <c r="E7" s="36">
        <v>17</v>
      </c>
      <c r="F7" s="36">
        <v>5</v>
      </c>
      <c r="G7" s="36">
        <v>0</v>
      </c>
      <c r="H7" s="36" t="s">
        <v>111</v>
      </c>
      <c r="I7" s="36" t="s">
        <v>112</v>
      </c>
      <c r="J7" s="36" t="s">
        <v>113</v>
      </c>
      <c r="K7" s="36" t="s">
        <v>114</v>
      </c>
      <c r="L7" s="36" t="s">
        <v>115</v>
      </c>
      <c r="M7" s="36" t="s">
        <v>116</v>
      </c>
      <c r="N7" s="37" t="s">
        <v>117</v>
      </c>
      <c r="O7" s="37" t="s">
        <v>118</v>
      </c>
      <c r="P7" s="37">
        <v>8.3699999999999992</v>
      </c>
      <c r="Q7" s="37">
        <v>89.81</v>
      </c>
      <c r="R7" s="37">
        <v>3606</v>
      </c>
      <c r="S7" s="37">
        <v>46330</v>
      </c>
      <c r="T7" s="37">
        <v>790.91</v>
      </c>
      <c r="U7" s="37">
        <v>58.58</v>
      </c>
      <c r="V7" s="37">
        <v>3842</v>
      </c>
      <c r="W7" s="37">
        <v>1.86</v>
      </c>
      <c r="X7" s="37">
        <v>2065.59</v>
      </c>
      <c r="Y7" s="37">
        <v>72.2</v>
      </c>
      <c r="Z7" s="37">
        <v>72.7</v>
      </c>
      <c r="AA7" s="37">
        <v>71.430000000000007</v>
      </c>
      <c r="AB7" s="37">
        <v>81.72</v>
      </c>
      <c r="AC7" s="37">
        <v>97.27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2078.79</v>
      </c>
      <c r="BG7" s="37">
        <v>1704.72</v>
      </c>
      <c r="BH7" s="37">
        <v>1353.4</v>
      </c>
      <c r="BI7" s="37">
        <v>1264.07</v>
      </c>
      <c r="BJ7" s="37">
        <v>1108.68</v>
      </c>
      <c r="BK7" s="37">
        <v>1126.77</v>
      </c>
      <c r="BL7" s="37">
        <v>1044.8</v>
      </c>
      <c r="BM7" s="37">
        <v>1081.8</v>
      </c>
      <c r="BN7" s="37">
        <v>974.93</v>
      </c>
      <c r="BO7" s="37">
        <v>855.8</v>
      </c>
      <c r="BP7" s="37">
        <v>814.89</v>
      </c>
      <c r="BQ7" s="37">
        <v>33.07</v>
      </c>
      <c r="BR7" s="37">
        <v>32.47</v>
      </c>
      <c r="BS7" s="37">
        <v>35.22</v>
      </c>
      <c r="BT7" s="37">
        <v>39.770000000000003</v>
      </c>
      <c r="BU7" s="37">
        <v>66.010000000000005</v>
      </c>
      <c r="BV7" s="37">
        <v>50.9</v>
      </c>
      <c r="BW7" s="37">
        <v>50.82</v>
      </c>
      <c r="BX7" s="37">
        <v>52.19</v>
      </c>
      <c r="BY7" s="37">
        <v>55.32</v>
      </c>
      <c r="BZ7" s="37">
        <v>59.8</v>
      </c>
      <c r="CA7" s="37">
        <v>60.64</v>
      </c>
      <c r="CB7" s="37">
        <v>457.97</v>
      </c>
      <c r="CC7" s="37">
        <v>504.24</v>
      </c>
      <c r="CD7" s="37">
        <v>488.07</v>
      </c>
      <c r="CE7" s="37">
        <v>448.87</v>
      </c>
      <c r="CF7" s="37">
        <v>279.01</v>
      </c>
      <c r="CG7" s="37">
        <v>293.27</v>
      </c>
      <c r="CH7" s="37">
        <v>300.52</v>
      </c>
      <c r="CI7" s="37">
        <v>296.14</v>
      </c>
      <c r="CJ7" s="37">
        <v>283.17</v>
      </c>
      <c r="CK7" s="37">
        <v>263.76</v>
      </c>
      <c r="CL7" s="37">
        <v>255.52</v>
      </c>
      <c r="CM7" s="37">
        <v>38.409999999999997</v>
      </c>
      <c r="CN7" s="37">
        <v>38.409999999999997</v>
      </c>
      <c r="CO7" s="37">
        <v>37.549999999999997</v>
      </c>
      <c r="CP7" s="37">
        <v>37.61</v>
      </c>
      <c r="CQ7" s="37">
        <v>37.71</v>
      </c>
      <c r="CR7" s="37">
        <v>53.78</v>
      </c>
      <c r="CS7" s="37">
        <v>53.24</v>
      </c>
      <c r="CT7" s="37">
        <v>52.31</v>
      </c>
      <c r="CU7" s="37">
        <v>60.65</v>
      </c>
      <c r="CV7" s="37">
        <v>51.75</v>
      </c>
      <c r="CW7" s="37">
        <v>52.49</v>
      </c>
      <c r="CX7" s="37">
        <v>55.23</v>
      </c>
      <c r="CY7" s="37">
        <v>57.34</v>
      </c>
      <c r="CZ7" s="37">
        <v>58.95</v>
      </c>
      <c r="DA7" s="37">
        <v>60.31</v>
      </c>
      <c r="DB7" s="37">
        <v>60.02</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2">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2">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2">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佳紀</cp:lastModifiedBy>
  <cp:lastPrinted>2019-01-20T22:45:54Z</cp:lastPrinted>
  <dcterms:created xsi:type="dcterms:W3CDTF">2018-12-03T09:19:59Z</dcterms:created>
  <dcterms:modified xsi:type="dcterms:W3CDTF">2019-01-23T00:50:15Z</dcterms:modified>
  <cp:category/>
</cp:coreProperties>
</file>