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L+7PTOKnPME1doY8cpXiQpcMmZKG4IfrWKrpJc20vBWBJ7rH62q2CCg9N+KvU3//xeg+Ilv2vhe9uEY5debb1w==" workbookSaltValue="YQbIc+rH57pGtte8C3GSfw==" workbookSpinCount="100000" lockStructure="1"/>
  <bookViews>
    <workbookView xWindow="0" yWindow="0" windowWidth="15360" windowHeight="7632"/>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R6" i="5"/>
  <c r="Q6" i="5"/>
  <c r="P6" i="5"/>
  <c r="P10" i="4" s="1"/>
  <c r="O6" i="5"/>
  <c r="N6" i="5"/>
  <c r="M6" i="5"/>
  <c r="AD8" i="4" s="1"/>
  <c r="L6" i="5"/>
  <c r="W8" i="4" s="1"/>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E86" i="4"/>
  <c r="AD10" i="4"/>
  <c r="W10" i="4"/>
  <c r="I10" i="4"/>
  <c r="B10" i="4"/>
  <c r="AL8" i="4"/>
  <c r="P8" i="4"/>
  <c r="D10" i="5" l="1"/>
  <c r="C10" i="5"/>
  <c r="E10" i="5"/>
  <c r="B10" i="5"/>
</calcChain>
</file>

<file path=xl/sharedStrings.xml><?xml version="1.0" encoding="utf-8"?>
<sst xmlns="http://schemas.openxmlformats.org/spreadsheetml/2006/main" count="253" uniqueCount="126">
  <si>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</si>
  <si>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</si>
  <si>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</si>
  <si>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</si>
  <si>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</si>
  <si>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</si>
  <si>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</si>
  <si>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</si>
  <si>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</si>
  <si>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</si>
  <si>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</si>
  <si>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</si>
  <si>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</si>
  <si>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</si>
  <si>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</si>
  <si>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</si>
  <si>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</si>
  <si>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</si>
  <si>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</si>
  <si>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</si>
  <si>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</si>
  <si>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</si>
  <si>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</si>
  <si>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</si>
  <si>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</si>
  <si>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</si>
  <si>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</si>
  <si>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</si>
  <si>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</si>
  <si>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</si>
  <si>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</si>
  <si>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</si>
  <si>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</si>
  <si>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</si>
  <si>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</si>
  <si>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</si>
  <si>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</si>
  <si>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</si>
  <si>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</si>
  <si>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</si>
  <si>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</si>
  <si>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</si>
  <si>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</si>
  <si>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</si>
  <si>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</si>
  <si>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</si>
  <si>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</si>
  <si>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</si>
  <si>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</si>
  <si>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</si>
  <si>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</si>
  <si>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</si>
  <si>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</si>
  <si>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</si>
  <si>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</si>
  <si>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</si>
  <si>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</si>
  <si>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</si>
  <si>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</si>
  <si>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</si>
  <si>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</si>
  <si>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</si>
  <si>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</si>
  <si>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</si>
  <si>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</si>
  <si>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</si>
  <si>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</si>
  <si>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</si>
  <si>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</si>
  <si>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</si>
  <si>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</si>
  <si>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</si>
  <si>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</si>
  <si>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</si>
  <si>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</si>
  <si>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</si>
  <si>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</si>
  <si>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</si>
  <si>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</si>
  <si>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</si>
  <si>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</si>
  <si>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</si>
  <si>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</si>
  <si>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</si>
  <si>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</si>
  <si>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</si>
  <si>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</si>
  <si>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</si>
  <si>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</si>
  <si>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</si>
  <si>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</si>
  <si>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</si>
  <si>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</si>
  <si>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</si>
  <si>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</si>
  <si>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</si>
  <si>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</si>
  <si>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</si>
  <si>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</si>
  <si>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</si>
  <si>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</si>
  <si>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</si>
  <si>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</si>
  <si>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</si>
  <si>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</si>
  <si>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</si>
  <si>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</si>
  <si>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</si>
  <si>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</si>
  <si>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</si>
  <si>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</si>
  <si>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</si>
  <si>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</si>
  <si>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</si>
  <si>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</si>
  <si>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</si>
  <si>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</si>
  <si>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</si>
  <si>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</si>
  <si>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</si>
  <si>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</si>
  <si>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</si>
  <si>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</si>
  <si>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平成11年度整備開始から</t>
    </r>
    <r>
      <rPr>
        <sz val="11"/>
        <color rgb="FFFF0000"/>
        <rFont val="ＭＳ ゴシック"/>
        <family val="3"/>
        <charset val="128"/>
      </rPr>
      <t>19</t>
    </r>
    <r>
      <rPr>
        <sz val="11"/>
        <color theme="1"/>
        <rFont val="ＭＳ ゴシック"/>
        <family val="3"/>
        <charset val="128"/>
      </rPr>
      <t>年経過で耐用年数未到来であることから、浄化槽の更新事業を開始していません。
　しかし、浄化槽の付帯設備維持管理費の増加に加え、浄化槽本体の修繕が出始めていることから、今後増加していくものと思われます。</t>
    </r>
    <phoneticPr fontId="4"/>
  </si>
  <si>
    <t>　使用料の適正化のため、引き続き汚水処理原価を意識した使用料の見直しに努めます。また、滞納対策を強化し収納率の向上を目指します。
　浄化槽の更新については、耐用年数によりそれぞれ皆瀬地区は平成41年度から、稲川地区は平成44年度から行うこととしています。</t>
    <phoneticPr fontId="4"/>
  </si>
  <si>
    <r>
      <t>　特定地域生活排水の事業開始が、皆瀬地区平成11年度、稲川地区平成14年度で、整備事業は終了しています。
　浄化槽整備の財源は約半分が国からの交付金ですが、残りの半分を企業債（借入金）で賄っています。その大部分は返済期間が30年ですので、まだ返済が終了しておりません。
　そのため、浄化槽の維持費と企業債返済額を合わせた金額が高止まり状態にありますが、公費負担の算定方法を見直したことにより「収益的収支比率」は98％、また同様の理由により「経費回収率」も83％まで上昇しました。
　また「汚水処理原価」についても、上記と同様の理由により平成29年度から改善したものの既存浄化槽の維持管理費が増加する一方、新規整備が無いこと人口減少等により有収水量が微減していることにより類似団体より</t>
    </r>
    <r>
      <rPr>
        <sz val="11"/>
        <color rgb="FFFF0000"/>
        <rFont val="ＭＳ ゴシック"/>
        <family val="3"/>
        <charset val="128"/>
      </rPr>
      <t>96</t>
    </r>
    <r>
      <rPr>
        <sz val="11"/>
        <color theme="1"/>
        <rFont val="ＭＳ ゴシック"/>
        <family val="3"/>
        <charset val="128"/>
      </rPr>
      <t>円以上高く</t>
    </r>
    <r>
      <rPr>
        <sz val="11"/>
        <color rgb="FFFF0000"/>
        <rFont val="ＭＳ ゴシック"/>
        <family val="3"/>
        <charset val="128"/>
      </rPr>
      <t>346</t>
    </r>
    <r>
      <rPr>
        <sz val="11"/>
        <color theme="1"/>
        <rFont val="ＭＳ ゴシック"/>
        <family val="3"/>
        <charset val="128"/>
      </rPr>
      <t>円となっています。</t>
    </r>
    <rPh sb="163" eb="165">
      <t>タカド</t>
    </rPh>
    <rPh sb="167" eb="169">
      <t>ジョウタイ</t>
    </rPh>
    <rPh sb="257" eb="259">
      <t>ジョウキ</t>
    </rPh>
    <rPh sb="260" eb="262">
      <t>ドウヨウ</t>
    </rPh>
    <rPh sb="263" eb="265">
      <t>リユウ</t>
    </rPh>
    <rPh sb="268" eb="270">
      <t>ヘイセイ</t>
    </rPh>
    <rPh sb="272" eb="274">
      <t>ネンド</t>
    </rPh>
    <rPh sb="276" eb="278">
      <t>カイゼン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</si>
</sst>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D83-4C95-BA75-BC111472BD2F}"/>
            </c:ext>
          </c:extLst>
        </c:ser>
        <c:dLbls>
          <c:showLegendKey val="0"/>
          <c:showVal val="0"/>
          <c:showCatName val="0"/>
          <c:showSerName val="0"/>
          <c:showPercent val="0"/>
          <c:showBubbleSize val="0"/>
        </c:dLbls>
        <c:gapWidth val="150"/>
        <c:axId val="248417792"/>
        <c:axId val="223296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AD83-4C95-BA75-BC111472BD2F}"/>
            </c:ext>
          </c:extLst>
        </c:ser>
        <c:dLbls>
          <c:showLegendKey val="0"/>
          <c:showVal val="0"/>
          <c:showCatName val="0"/>
          <c:showSerName val="0"/>
          <c:showPercent val="0"/>
          <c:showBubbleSize val="0"/>
        </c:dLbls>
        <c:marker val="1"/>
        <c:smooth val="0"/>
        <c:axId val="248417792"/>
        <c:axId val="223296832"/>
      </c:lineChart>
      <c:dateAx>
        <c:axId val="248417792"/>
        <c:scaling>
          <c:orientation val="minMax"/>
        </c:scaling>
        <c:delete val="1"/>
        <c:axPos val="b"/>
        <c:numFmt formatCode="ge" sourceLinked="1"/>
        <c:majorTickMark val="none"/>
        <c:minorTickMark val="none"/>
        <c:tickLblPos val="none"/>
        <c:crossAx val="223296832"/>
        <c:crosses val="autoZero"/>
        <c:auto val="1"/>
        <c:lblOffset val="100"/>
        <c:baseTimeUnit val="years"/>
      </c:dateAx>
      <c:valAx>
        <c:axId val="223296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8417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0</c:v>
                </c:pt>
                <c:pt idx="1">
                  <c:v>0</c:v>
                </c:pt>
                <c:pt idx="2">
                  <c:v>55.38</c:v>
                </c:pt>
                <c:pt idx="3">
                  <c:v>54.03</c:v>
                </c:pt>
                <c:pt idx="4">
                  <c:v>54.05</c:v>
                </c:pt>
              </c:numCache>
            </c:numRef>
          </c:val>
          <c:extLst xmlns:c16r2="http://schemas.microsoft.com/office/drawing/2015/06/chart">
            <c:ext xmlns:c16="http://schemas.microsoft.com/office/drawing/2014/chart" uri="{C3380CC4-5D6E-409C-BE32-E72D297353CC}">
              <c16:uniqueId val="{00000000-95BD-4598-904A-4290324C9BB6}"/>
            </c:ext>
          </c:extLst>
        </c:ser>
        <c:dLbls>
          <c:showLegendKey val="0"/>
          <c:showVal val="0"/>
          <c:showCatName val="0"/>
          <c:showSerName val="0"/>
          <c:showPercent val="0"/>
          <c:showBubbleSize val="0"/>
        </c:dLbls>
        <c:gapWidth val="150"/>
        <c:axId val="264157184"/>
        <c:axId val="264266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58.06</c:v>
                </c:pt>
                <c:pt idx="1">
                  <c:v>53.84</c:v>
                </c:pt>
                <c:pt idx="2">
                  <c:v>60.25</c:v>
                </c:pt>
                <c:pt idx="3">
                  <c:v>61.94</c:v>
                </c:pt>
                <c:pt idx="4">
                  <c:v>61.79</c:v>
                </c:pt>
              </c:numCache>
            </c:numRef>
          </c:val>
          <c:smooth val="0"/>
          <c:extLst xmlns:c16r2="http://schemas.microsoft.com/office/drawing/2015/06/chart">
            <c:ext xmlns:c16="http://schemas.microsoft.com/office/drawing/2014/chart" uri="{C3380CC4-5D6E-409C-BE32-E72D297353CC}">
              <c16:uniqueId val="{00000001-95BD-4598-904A-4290324C9BB6}"/>
            </c:ext>
          </c:extLst>
        </c:ser>
        <c:dLbls>
          <c:showLegendKey val="0"/>
          <c:showVal val="0"/>
          <c:showCatName val="0"/>
          <c:showSerName val="0"/>
          <c:showPercent val="0"/>
          <c:showBubbleSize val="0"/>
        </c:dLbls>
        <c:marker val="1"/>
        <c:smooth val="0"/>
        <c:axId val="264157184"/>
        <c:axId val="264266304"/>
      </c:lineChart>
      <c:dateAx>
        <c:axId val="264157184"/>
        <c:scaling>
          <c:orientation val="minMax"/>
        </c:scaling>
        <c:delete val="1"/>
        <c:axPos val="b"/>
        <c:numFmt formatCode="ge" sourceLinked="1"/>
        <c:majorTickMark val="none"/>
        <c:minorTickMark val="none"/>
        <c:tickLblPos val="none"/>
        <c:crossAx val="264266304"/>
        <c:crosses val="autoZero"/>
        <c:auto val="1"/>
        <c:lblOffset val="100"/>
        <c:baseTimeUnit val="years"/>
      </c:dateAx>
      <c:valAx>
        <c:axId val="26426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4157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6B3A-47BD-957D-996B5D12432C}"/>
            </c:ext>
          </c:extLst>
        </c:ser>
        <c:dLbls>
          <c:showLegendKey val="0"/>
          <c:showVal val="0"/>
          <c:showCatName val="0"/>
          <c:showSerName val="0"/>
          <c:showPercent val="0"/>
          <c:showBubbleSize val="0"/>
        </c:dLbls>
        <c:gapWidth val="150"/>
        <c:axId val="195780608"/>
        <c:axId val="264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75.790000000000006</c:v>
                </c:pt>
                <c:pt idx="1">
                  <c:v>95.04</c:v>
                </c:pt>
                <c:pt idx="2">
                  <c:v>95.26</c:v>
                </c:pt>
                <c:pt idx="3">
                  <c:v>94.14</c:v>
                </c:pt>
                <c:pt idx="4">
                  <c:v>92.44</c:v>
                </c:pt>
              </c:numCache>
            </c:numRef>
          </c:val>
          <c:smooth val="0"/>
          <c:extLst xmlns:c16r2="http://schemas.microsoft.com/office/drawing/2015/06/chart">
            <c:ext xmlns:c16="http://schemas.microsoft.com/office/drawing/2014/chart" uri="{C3380CC4-5D6E-409C-BE32-E72D297353CC}">
              <c16:uniqueId val="{00000001-6B3A-47BD-957D-996B5D12432C}"/>
            </c:ext>
          </c:extLst>
        </c:ser>
        <c:dLbls>
          <c:showLegendKey val="0"/>
          <c:showVal val="0"/>
          <c:showCatName val="0"/>
          <c:showSerName val="0"/>
          <c:showPercent val="0"/>
          <c:showBubbleSize val="0"/>
        </c:dLbls>
        <c:marker val="1"/>
        <c:smooth val="0"/>
        <c:axId val="195780608"/>
        <c:axId val="264268032"/>
      </c:lineChart>
      <c:dateAx>
        <c:axId val="195780608"/>
        <c:scaling>
          <c:orientation val="minMax"/>
        </c:scaling>
        <c:delete val="1"/>
        <c:axPos val="b"/>
        <c:numFmt formatCode="ge" sourceLinked="1"/>
        <c:majorTickMark val="none"/>
        <c:minorTickMark val="none"/>
        <c:tickLblPos val="none"/>
        <c:crossAx val="264268032"/>
        <c:crosses val="autoZero"/>
        <c:auto val="1"/>
        <c:lblOffset val="100"/>
        <c:baseTimeUnit val="years"/>
      </c:dateAx>
      <c:valAx>
        <c:axId val="264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780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80.11</c:v>
                </c:pt>
                <c:pt idx="1">
                  <c:v>77.36</c:v>
                </c:pt>
                <c:pt idx="2">
                  <c:v>77.2</c:v>
                </c:pt>
                <c:pt idx="3">
                  <c:v>89.24</c:v>
                </c:pt>
                <c:pt idx="4">
                  <c:v>98.07</c:v>
                </c:pt>
              </c:numCache>
            </c:numRef>
          </c:val>
          <c:extLst xmlns:c16r2="http://schemas.microsoft.com/office/drawing/2015/06/chart">
            <c:ext xmlns:c16="http://schemas.microsoft.com/office/drawing/2014/chart" uri="{C3380CC4-5D6E-409C-BE32-E72D297353CC}">
              <c16:uniqueId val="{00000000-ACE4-4EDA-B26F-25D3E6F4E6E7}"/>
            </c:ext>
          </c:extLst>
        </c:ser>
        <c:dLbls>
          <c:showLegendKey val="0"/>
          <c:showVal val="0"/>
          <c:showCatName val="0"/>
          <c:showSerName val="0"/>
          <c:showPercent val="0"/>
          <c:showBubbleSize val="0"/>
        </c:dLbls>
        <c:gapWidth val="150"/>
        <c:axId val="251921920"/>
        <c:axId val="226560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CE4-4EDA-B26F-25D3E6F4E6E7}"/>
            </c:ext>
          </c:extLst>
        </c:ser>
        <c:dLbls>
          <c:showLegendKey val="0"/>
          <c:showVal val="0"/>
          <c:showCatName val="0"/>
          <c:showSerName val="0"/>
          <c:showPercent val="0"/>
          <c:showBubbleSize val="0"/>
        </c:dLbls>
        <c:marker val="1"/>
        <c:smooth val="0"/>
        <c:axId val="251921920"/>
        <c:axId val="226560832"/>
      </c:lineChart>
      <c:dateAx>
        <c:axId val="251921920"/>
        <c:scaling>
          <c:orientation val="minMax"/>
        </c:scaling>
        <c:delete val="1"/>
        <c:axPos val="b"/>
        <c:numFmt formatCode="ge" sourceLinked="1"/>
        <c:majorTickMark val="none"/>
        <c:minorTickMark val="none"/>
        <c:tickLblPos val="none"/>
        <c:crossAx val="226560832"/>
        <c:crosses val="autoZero"/>
        <c:auto val="1"/>
        <c:lblOffset val="100"/>
        <c:baseTimeUnit val="years"/>
      </c:dateAx>
      <c:valAx>
        <c:axId val="226560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192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1F5-41F7-80F2-48E3F137C636}"/>
            </c:ext>
          </c:extLst>
        </c:ser>
        <c:dLbls>
          <c:showLegendKey val="0"/>
          <c:showVal val="0"/>
          <c:showCatName val="0"/>
          <c:showSerName val="0"/>
          <c:showPercent val="0"/>
          <c:showBubbleSize val="0"/>
        </c:dLbls>
        <c:gapWidth val="150"/>
        <c:axId val="251923968"/>
        <c:axId val="226562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1F5-41F7-80F2-48E3F137C636}"/>
            </c:ext>
          </c:extLst>
        </c:ser>
        <c:dLbls>
          <c:showLegendKey val="0"/>
          <c:showVal val="0"/>
          <c:showCatName val="0"/>
          <c:showSerName val="0"/>
          <c:showPercent val="0"/>
          <c:showBubbleSize val="0"/>
        </c:dLbls>
        <c:marker val="1"/>
        <c:smooth val="0"/>
        <c:axId val="251923968"/>
        <c:axId val="226562560"/>
      </c:lineChart>
      <c:dateAx>
        <c:axId val="251923968"/>
        <c:scaling>
          <c:orientation val="minMax"/>
        </c:scaling>
        <c:delete val="1"/>
        <c:axPos val="b"/>
        <c:numFmt formatCode="ge" sourceLinked="1"/>
        <c:majorTickMark val="none"/>
        <c:minorTickMark val="none"/>
        <c:tickLblPos val="none"/>
        <c:crossAx val="226562560"/>
        <c:crosses val="autoZero"/>
        <c:auto val="1"/>
        <c:lblOffset val="100"/>
        <c:baseTimeUnit val="years"/>
      </c:dateAx>
      <c:valAx>
        <c:axId val="226562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1923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ABE-4ED9-A8F7-827DD2F0DE5F}"/>
            </c:ext>
          </c:extLst>
        </c:ser>
        <c:dLbls>
          <c:showLegendKey val="0"/>
          <c:showVal val="0"/>
          <c:showCatName val="0"/>
          <c:showSerName val="0"/>
          <c:showPercent val="0"/>
          <c:showBubbleSize val="0"/>
        </c:dLbls>
        <c:gapWidth val="150"/>
        <c:axId val="252032512"/>
        <c:axId val="226564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ABE-4ED9-A8F7-827DD2F0DE5F}"/>
            </c:ext>
          </c:extLst>
        </c:ser>
        <c:dLbls>
          <c:showLegendKey val="0"/>
          <c:showVal val="0"/>
          <c:showCatName val="0"/>
          <c:showSerName val="0"/>
          <c:showPercent val="0"/>
          <c:showBubbleSize val="0"/>
        </c:dLbls>
        <c:marker val="1"/>
        <c:smooth val="0"/>
        <c:axId val="252032512"/>
        <c:axId val="226564288"/>
      </c:lineChart>
      <c:dateAx>
        <c:axId val="252032512"/>
        <c:scaling>
          <c:orientation val="minMax"/>
        </c:scaling>
        <c:delete val="1"/>
        <c:axPos val="b"/>
        <c:numFmt formatCode="ge" sourceLinked="1"/>
        <c:majorTickMark val="none"/>
        <c:minorTickMark val="none"/>
        <c:tickLblPos val="none"/>
        <c:crossAx val="226564288"/>
        <c:crosses val="autoZero"/>
        <c:auto val="1"/>
        <c:lblOffset val="100"/>
        <c:baseTimeUnit val="years"/>
      </c:dateAx>
      <c:valAx>
        <c:axId val="22656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2032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4FA-4DFE-ACB6-5A99BD71ED74}"/>
            </c:ext>
          </c:extLst>
        </c:ser>
        <c:dLbls>
          <c:showLegendKey val="0"/>
          <c:showVal val="0"/>
          <c:showCatName val="0"/>
          <c:showSerName val="0"/>
          <c:showPercent val="0"/>
          <c:showBubbleSize val="0"/>
        </c:dLbls>
        <c:gapWidth val="150"/>
        <c:axId val="263999488"/>
        <c:axId val="252395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4FA-4DFE-ACB6-5A99BD71ED74}"/>
            </c:ext>
          </c:extLst>
        </c:ser>
        <c:dLbls>
          <c:showLegendKey val="0"/>
          <c:showVal val="0"/>
          <c:showCatName val="0"/>
          <c:showSerName val="0"/>
          <c:showPercent val="0"/>
          <c:showBubbleSize val="0"/>
        </c:dLbls>
        <c:marker val="1"/>
        <c:smooth val="0"/>
        <c:axId val="263999488"/>
        <c:axId val="252395520"/>
      </c:lineChart>
      <c:dateAx>
        <c:axId val="263999488"/>
        <c:scaling>
          <c:orientation val="minMax"/>
        </c:scaling>
        <c:delete val="1"/>
        <c:axPos val="b"/>
        <c:numFmt formatCode="ge" sourceLinked="1"/>
        <c:majorTickMark val="none"/>
        <c:minorTickMark val="none"/>
        <c:tickLblPos val="none"/>
        <c:crossAx val="252395520"/>
        <c:crosses val="autoZero"/>
        <c:auto val="1"/>
        <c:lblOffset val="100"/>
        <c:baseTimeUnit val="years"/>
      </c:dateAx>
      <c:valAx>
        <c:axId val="252395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3999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D04-4F68-B30A-219593809B54}"/>
            </c:ext>
          </c:extLst>
        </c:ser>
        <c:dLbls>
          <c:showLegendKey val="0"/>
          <c:showVal val="0"/>
          <c:showCatName val="0"/>
          <c:showSerName val="0"/>
          <c:showPercent val="0"/>
          <c:showBubbleSize val="0"/>
        </c:dLbls>
        <c:gapWidth val="150"/>
        <c:axId val="264001536"/>
        <c:axId val="252397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D04-4F68-B30A-219593809B54}"/>
            </c:ext>
          </c:extLst>
        </c:ser>
        <c:dLbls>
          <c:showLegendKey val="0"/>
          <c:showVal val="0"/>
          <c:showCatName val="0"/>
          <c:showSerName val="0"/>
          <c:showPercent val="0"/>
          <c:showBubbleSize val="0"/>
        </c:dLbls>
        <c:marker val="1"/>
        <c:smooth val="0"/>
        <c:axId val="264001536"/>
        <c:axId val="252397248"/>
      </c:lineChart>
      <c:dateAx>
        <c:axId val="264001536"/>
        <c:scaling>
          <c:orientation val="minMax"/>
        </c:scaling>
        <c:delete val="1"/>
        <c:axPos val="b"/>
        <c:numFmt formatCode="ge" sourceLinked="1"/>
        <c:majorTickMark val="none"/>
        <c:minorTickMark val="none"/>
        <c:tickLblPos val="none"/>
        <c:crossAx val="252397248"/>
        <c:crosses val="autoZero"/>
        <c:auto val="1"/>
        <c:lblOffset val="100"/>
        <c:baseTimeUnit val="years"/>
      </c:dateAx>
      <c:valAx>
        <c:axId val="252397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4001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338.06</c:v>
                </c:pt>
                <c:pt idx="1">
                  <c:v>308.33</c:v>
                </c:pt>
                <c:pt idx="2">
                  <c:v>308.55</c:v>
                </c:pt>
                <c:pt idx="3">
                  <c:v>300.14</c:v>
                </c:pt>
                <c:pt idx="4">
                  <c:v>275.42</c:v>
                </c:pt>
              </c:numCache>
            </c:numRef>
          </c:val>
          <c:extLst xmlns:c16r2="http://schemas.microsoft.com/office/drawing/2015/06/chart">
            <c:ext xmlns:c16="http://schemas.microsoft.com/office/drawing/2014/chart" uri="{C3380CC4-5D6E-409C-BE32-E72D297353CC}">
              <c16:uniqueId val="{00000000-A5BA-4CA8-BF31-AAA71BB08565}"/>
            </c:ext>
          </c:extLst>
        </c:ser>
        <c:dLbls>
          <c:showLegendKey val="0"/>
          <c:showVal val="0"/>
          <c:showCatName val="0"/>
          <c:showSerName val="0"/>
          <c:showPercent val="0"/>
          <c:showBubbleSize val="0"/>
        </c:dLbls>
        <c:gapWidth val="150"/>
        <c:axId val="264044544"/>
        <c:axId val="252398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446.63</c:v>
                </c:pt>
                <c:pt idx="1">
                  <c:v>261.08</c:v>
                </c:pt>
                <c:pt idx="2">
                  <c:v>241.49</c:v>
                </c:pt>
                <c:pt idx="3">
                  <c:v>248.44</c:v>
                </c:pt>
                <c:pt idx="4">
                  <c:v>244.85</c:v>
                </c:pt>
              </c:numCache>
            </c:numRef>
          </c:val>
          <c:smooth val="0"/>
          <c:extLst xmlns:c16r2="http://schemas.microsoft.com/office/drawing/2015/06/chart">
            <c:ext xmlns:c16="http://schemas.microsoft.com/office/drawing/2014/chart" uri="{C3380CC4-5D6E-409C-BE32-E72D297353CC}">
              <c16:uniqueId val="{00000001-A5BA-4CA8-BF31-AAA71BB08565}"/>
            </c:ext>
          </c:extLst>
        </c:ser>
        <c:dLbls>
          <c:showLegendKey val="0"/>
          <c:showVal val="0"/>
          <c:showCatName val="0"/>
          <c:showSerName val="0"/>
          <c:showPercent val="0"/>
          <c:showBubbleSize val="0"/>
        </c:dLbls>
        <c:marker val="1"/>
        <c:smooth val="0"/>
        <c:axId val="264044544"/>
        <c:axId val="252398976"/>
      </c:lineChart>
      <c:dateAx>
        <c:axId val="264044544"/>
        <c:scaling>
          <c:orientation val="minMax"/>
        </c:scaling>
        <c:delete val="1"/>
        <c:axPos val="b"/>
        <c:numFmt formatCode="ge" sourceLinked="1"/>
        <c:majorTickMark val="none"/>
        <c:minorTickMark val="none"/>
        <c:tickLblPos val="none"/>
        <c:crossAx val="252398976"/>
        <c:crosses val="autoZero"/>
        <c:auto val="1"/>
        <c:lblOffset val="100"/>
        <c:baseTimeUnit val="years"/>
      </c:dateAx>
      <c:valAx>
        <c:axId val="252398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4044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75.540000000000006</c:v>
                </c:pt>
                <c:pt idx="1">
                  <c:v>72.41</c:v>
                </c:pt>
                <c:pt idx="2">
                  <c:v>72.36</c:v>
                </c:pt>
                <c:pt idx="3">
                  <c:v>69.819999999999993</c:v>
                </c:pt>
                <c:pt idx="4">
                  <c:v>82.62</c:v>
                </c:pt>
              </c:numCache>
            </c:numRef>
          </c:val>
          <c:extLst xmlns:c16r2="http://schemas.microsoft.com/office/drawing/2015/06/chart">
            <c:ext xmlns:c16="http://schemas.microsoft.com/office/drawing/2014/chart" uri="{C3380CC4-5D6E-409C-BE32-E72D297353CC}">
              <c16:uniqueId val="{00000000-2B63-4E72-A6E1-44359067795A}"/>
            </c:ext>
          </c:extLst>
        </c:ser>
        <c:dLbls>
          <c:showLegendKey val="0"/>
          <c:showVal val="0"/>
          <c:showCatName val="0"/>
          <c:showSerName val="0"/>
          <c:showPercent val="0"/>
          <c:showBubbleSize val="0"/>
        </c:dLbls>
        <c:gapWidth val="150"/>
        <c:axId val="264046592"/>
        <c:axId val="25240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58.53</c:v>
                </c:pt>
                <c:pt idx="1">
                  <c:v>68.61</c:v>
                </c:pt>
                <c:pt idx="2">
                  <c:v>65.7</c:v>
                </c:pt>
                <c:pt idx="3">
                  <c:v>66.73</c:v>
                </c:pt>
                <c:pt idx="4">
                  <c:v>64.78</c:v>
                </c:pt>
              </c:numCache>
            </c:numRef>
          </c:val>
          <c:smooth val="0"/>
          <c:extLst xmlns:c16r2="http://schemas.microsoft.com/office/drawing/2015/06/chart">
            <c:ext xmlns:c16="http://schemas.microsoft.com/office/drawing/2014/chart" uri="{C3380CC4-5D6E-409C-BE32-E72D297353CC}">
              <c16:uniqueId val="{00000001-2B63-4E72-A6E1-44359067795A}"/>
            </c:ext>
          </c:extLst>
        </c:ser>
        <c:dLbls>
          <c:showLegendKey val="0"/>
          <c:showVal val="0"/>
          <c:showCatName val="0"/>
          <c:showSerName val="0"/>
          <c:showPercent val="0"/>
          <c:showBubbleSize val="0"/>
        </c:dLbls>
        <c:marker val="1"/>
        <c:smooth val="0"/>
        <c:axId val="264046592"/>
        <c:axId val="252400704"/>
      </c:lineChart>
      <c:dateAx>
        <c:axId val="264046592"/>
        <c:scaling>
          <c:orientation val="minMax"/>
        </c:scaling>
        <c:delete val="1"/>
        <c:axPos val="b"/>
        <c:numFmt formatCode="ge" sourceLinked="1"/>
        <c:majorTickMark val="none"/>
        <c:minorTickMark val="none"/>
        <c:tickLblPos val="none"/>
        <c:crossAx val="252400704"/>
        <c:crosses val="autoZero"/>
        <c:auto val="1"/>
        <c:lblOffset val="100"/>
        <c:baseTimeUnit val="years"/>
      </c:dateAx>
      <c:valAx>
        <c:axId val="252400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4046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330.07</c:v>
                </c:pt>
                <c:pt idx="1">
                  <c:v>351.02</c:v>
                </c:pt>
                <c:pt idx="2">
                  <c:v>369.34</c:v>
                </c:pt>
                <c:pt idx="3">
                  <c:v>393.97</c:v>
                </c:pt>
                <c:pt idx="4">
                  <c:v>345.95</c:v>
                </c:pt>
              </c:numCache>
            </c:numRef>
          </c:val>
          <c:extLst xmlns:c16r2="http://schemas.microsoft.com/office/drawing/2015/06/chart">
            <c:ext xmlns:c16="http://schemas.microsoft.com/office/drawing/2014/chart" uri="{C3380CC4-5D6E-409C-BE32-E72D297353CC}">
              <c16:uniqueId val="{00000000-2626-4351-9EB4-BCD250EBFBF2}"/>
            </c:ext>
          </c:extLst>
        </c:ser>
        <c:dLbls>
          <c:showLegendKey val="0"/>
          <c:showVal val="0"/>
          <c:showCatName val="0"/>
          <c:showSerName val="0"/>
          <c:showPercent val="0"/>
          <c:showBubbleSize val="0"/>
        </c:dLbls>
        <c:gapWidth val="150"/>
        <c:axId val="264155136"/>
        <c:axId val="252402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266.57</c:v>
                </c:pt>
                <c:pt idx="1">
                  <c:v>241.18</c:v>
                </c:pt>
                <c:pt idx="2">
                  <c:v>247.94</c:v>
                </c:pt>
                <c:pt idx="3">
                  <c:v>241.29</c:v>
                </c:pt>
                <c:pt idx="4">
                  <c:v>250.21</c:v>
                </c:pt>
              </c:numCache>
            </c:numRef>
          </c:val>
          <c:smooth val="0"/>
          <c:extLst xmlns:c16r2="http://schemas.microsoft.com/office/drawing/2015/06/chart">
            <c:ext xmlns:c16="http://schemas.microsoft.com/office/drawing/2014/chart" uri="{C3380CC4-5D6E-409C-BE32-E72D297353CC}">
              <c16:uniqueId val="{00000001-2626-4351-9EB4-BCD250EBFBF2}"/>
            </c:ext>
          </c:extLst>
        </c:ser>
        <c:dLbls>
          <c:showLegendKey val="0"/>
          <c:showVal val="0"/>
          <c:showCatName val="0"/>
          <c:showSerName val="0"/>
          <c:showPercent val="0"/>
          <c:showBubbleSize val="0"/>
        </c:dLbls>
        <c:marker val="1"/>
        <c:smooth val="0"/>
        <c:axId val="264155136"/>
        <c:axId val="252402432"/>
      </c:lineChart>
      <c:dateAx>
        <c:axId val="264155136"/>
        <c:scaling>
          <c:orientation val="minMax"/>
        </c:scaling>
        <c:delete val="1"/>
        <c:axPos val="b"/>
        <c:numFmt formatCode="ge" sourceLinked="1"/>
        <c:majorTickMark val="none"/>
        <c:minorTickMark val="none"/>
        <c:tickLblPos val="none"/>
        <c:crossAx val="252402432"/>
        <c:crosses val="autoZero"/>
        <c:auto val="1"/>
        <c:lblOffset val="100"/>
        <c:baseTimeUnit val="years"/>
      </c:dateAx>
      <c:valAx>
        <c:axId val="252402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4155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【329.28】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【76.98】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【269.12】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【60.55】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D16" zoomScale="115" zoomScaleNormal="115" workbookViewId="0">
      <selection activeCell="BL45" sqref="BL45:BZ46"/>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2">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2">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4" t="str">
        <f>データ!H6</f>
        <v>秋田県　湯沢市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x14ac:dyDescent="0.2">
      <c r="A8" s="2"/>
      <c r="B8" s="71" t="str">
        <f>データ!I6</f>
        <v>法非適用</v>
      </c>
      <c r="C8" s="71"/>
      <c r="D8" s="71"/>
      <c r="E8" s="71"/>
      <c r="F8" s="71"/>
      <c r="G8" s="71"/>
      <c r="H8" s="71"/>
      <c r="I8" s="71" t="str">
        <f>データ!J6</f>
        <v>下水道事業</v>
      </c>
      <c r="J8" s="71"/>
      <c r="K8" s="71"/>
      <c r="L8" s="71"/>
      <c r="M8" s="71"/>
      <c r="N8" s="71"/>
      <c r="O8" s="71"/>
      <c r="P8" s="71" t="str">
        <f>データ!K6</f>
        <v>特定地域生活排水処理</v>
      </c>
      <c r="Q8" s="71"/>
      <c r="R8" s="71"/>
      <c r="S8" s="71"/>
      <c r="T8" s="71"/>
      <c r="U8" s="71"/>
      <c r="V8" s="71"/>
      <c r="W8" s="71" t="str">
        <f>データ!L6</f>
        <v>K2</v>
      </c>
      <c r="X8" s="71"/>
      <c r="Y8" s="71"/>
      <c r="Z8" s="71"/>
      <c r="AA8" s="71"/>
      <c r="AB8" s="71"/>
      <c r="AC8" s="71"/>
      <c r="AD8" s="72" t="str">
        <f>データ!$M$6</f>
        <v>非設置</v>
      </c>
      <c r="AE8" s="72"/>
      <c r="AF8" s="72"/>
      <c r="AG8" s="72"/>
      <c r="AH8" s="72"/>
      <c r="AI8" s="72"/>
      <c r="AJ8" s="72"/>
      <c r="AK8" s="3"/>
      <c r="AL8" s="66">
        <f>データ!S6</f>
        <v>46330</v>
      </c>
      <c r="AM8" s="66"/>
      <c r="AN8" s="66"/>
      <c r="AO8" s="66"/>
      <c r="AP8" s="66"/>
      <c r="AQ8" s="66"/>
      <c r="AR8" s="66"/>
      <c r="AS8" s="66"/>
      <c r="AT8" s="65">
        <f>データ!T6</f>
        <v>790.91</v>
      </c>
      <c r="AU8" s="65"/>
      <c r="AV8" s="65"/>
      <c r="AW8" s="65"/>
      <c r="AX8" s="65"/>
      <c r="AY8" s="65"/>
      <c r="AZ8" s="65"/>
      <c r="BA8" s="65"/>
      <c r="BB8" s="65">
        <f>データ!U6</f>
        <v>58.58</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2">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x14ac:dyDescent="0.2">
      <c r="A10" s="2"/>
      <c r="B10" s="65" t="str">
        <f>データ!N6</f>
        <v>-</v>
      </c>
      <c r="C10" s="65"/>
      <c r="D10" s="65"/>
      <c r="E10" s="65"/>
      <c r="F10" s="65"/>
      <c r="G10" s="65"/>
      <c r="H10" s="65"/>
      <c r="I10" s="65" t="str">
        <f>データ!O6</f>
        <v>該当数値なし</v>
      </c>
      <c r="J10" s="65"/>
      <c r="K10" s="65"/>
      <c r="L10" s="65"/>
      <c r="M10" s="65"/>
      <c r="N10" s="65"/>
      <c r="O10" s="65"/>
      <c r="P10" s="65">
        <f>データ!P6</f>
        <v>10.55</v>
      </c>
      <c r="Q10" s="65"/>
      <c r="R10" s="65"/>
      <c r="S10" s="65"/>
      <c r="T10" s="65"/>
      <c r="U10" s="65"/>
      <c r="V10" s="65"/>
      <c r="W10" s="65">
        <f>データ!Q6</f>
        <v>100</v>
      </c>
      <c r="X10" s="65"/>
      <c r="Y10" s="65"/>
      <c r="Z10" s="65"/>
      <c r="AA10" s="65"/>
      <c r="AB10" s="65"/>
      <c r="AC10" s="65"/>
      <c r="AD10" s="66">
        <f>データ!R6</f>
        <v>6560</v>
      </c>
      <c r="AE10" s="66"/>
      <c r="AF10" s="66"/>
      <c r="AG10" s="66"/>
      <c r="AH10" s="66"/>
      <c r="AI10" s="66"/>
      <c r="AJ10" s="66"/>
      <c r="AK10" s="2"/>
      <c r="AL10" s="66">
        <f>データ!V6</f>
        <v>4843</v>
      </c>
      <c r="AM10" s="66"/>
      <c r="AN10" s="66"/>
      <c r="AO10" s="66"/>
      <c r="AP10" s="66"/>
      <c r="AQ10" s="66"/>
      <c r="AR10" s="66"/>
      <c r="AS10" s="66"/>
      <c r="AT10" s="65">
        <f>データ!W6</f>
        <v>1.27</v>
      </c>
      <c r="AU10" s="65"/>
      <c r="AV10" s="65"/>
      <c r="AW10" s="65"/>
      <c r="AX10" s="65"/>
      <c r="AY10" s="65"/>
      <c r="AZ10" s="65"/>
      <c r="BA10" s="65"/>
      <c r="BB10" s="65">
        <f>データ!X6</f>
        <v>3813.39</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2">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2">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125</v>
      </c>
      <c r="BM16" s="48"/>
      <c r="BN16" s="48"/>
      <c r="BO16" s="48"/>
      <c r="BP16" s="48"/>
      <c r="BQ16" s="48"/>
      <c r="BR16" s="48"/>
      <c r="BS16" s="48"/>
      <c r="BT16" s="48"/>
      <c r="BU16" s="48"/>
      <c r="BV16" s="48"/>
      <c r="BW16" s="48"/>
      <c r="BX16" s="48"/>
      <c r="BY16" s="48"/>
      <c r="BZ16" s="49"/>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2">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2">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123</v>
      </c>
      <c r="BM47" s="48"/>
      <c r="BN47" s="48"/>
      <c r="BO47" s="48"/>
      <c r="BP47" s="48"/>
      <c r="BQ47" s="48"/>
      <c r="BR47" s="48"/>
      <c r="BS47" s="48"/>
      <c r="BT47" s="48"/>
      <c r="BU47" s="48"/>
      <c r="BV47" s="48"/>
      <c r="BW47" s="48"/>
      <c r="BX47" s="48"/>
      <c r="BY47" s="48"/>
      <c r="BZ47" s="49"/>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2">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2">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2">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2">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2">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2">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124</v>
      </c>
      <c r="BM66" s="48"/>
      <c r="BN66" s="48"/>
      <c r="BO66" s="48"/>
      <c r="BP66" s="48"/>
      <c r="BQ66" s="48"/>
      <c r="BR66" s="48"/>
      <c r="BS66" s="48"/>
      <c r="BT66" s="48"/>
      <c r="BU66" s="48"/>
      <c r="BV66" s="48"/>
      <c r="BW66" s="48"/>
      <c r="BX66" s="48"/>
      <c r="BY66" s="48"/>
      <c r="BZ66" s="49"/>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2">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2">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2">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2">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2">
      <c r="C83" s="2" t="s">
        <v>41</v>
      </c>
    </row>
    <row r="84" spans="1:78" x14ac:dyDescent="0.2">
      <c r="C84" s="2" t="s">
        <v>42</v>
      </c>
    </row>
    <row r="85" spans="1:78" hidden="1" x14ac:dyDescent="0.2">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2">
      <c r="B86" s="25"/>
      <c r="C86" s="25"/>
      <c r="D86" s="25"/>
      <c r="E86" s="25" t="str">
        <f>データ!AI6</f>
        <v/>
      </c>
      <c r="F86" s="25" t="s">
        <v>55</v>
      </c>
      <c r="G86" s="25" t="s">
        <v>56</v>
      </c>
      <c r="H86" s="25" t="str">
        <f>データ!BP6</f>
        <v>【329.28】</v>
      </c>
      <c r="I86" s="25" t="str">
        <f>データ!CA6</f>
        <v>【60.55】</v>
      </c>
      <c r="J86" s="25" t="str">
        <f>データ!CL6</f>
        <v>【269.12】</v>
      </c>
      <c r="K86" s="25" t="str">
        <f>データ!CW6</f>
        <v>【59.35】</v>
      </c>
      <c r="L86" s="25" t="str">
        <f>データ!DH6</f>
        <v>【76.98】</v>
      </c>
      <c r="M86" s="25" t="s">
        <v>55</v>
      </c>
      <c r="N86" s="25" t="s">
        <v>55</v>
      </c>
      <c r="O86" s="25" t="str">
        <f>データ!EO6</f>
        <v>【-】</v>
      </c>
    </row>
  </sheetData>
  <sheetProtection algorithmName="SHA-512" hashValue="EuTJge8Z9S7b455HiXKyh2OU1Bk32P+0vM5xbd0OSbOO7FctHRxKKkHO7hdidRNU0kvhv8qSzl9Oug81ZnlN/A==" saltValue="A542KWr1GfIKwRE/dMEldQ=="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horizont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2" x14ac:dyDescent="0.2"/>
  <cols>
    <col min="2" max="144" width="11.88671875" customWidth="1"/>
  </cols>
  <sheetData>
    <row r="1" spans="1:145" x14ac:dyDescent="0.2">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2">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2">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2">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2">
      <c r="A6" s="27" t="s">
        <v>109</v>
      </c>
      <c r="B6" s="32">
        <f>B7</f>
        <v>2017</v>
      </c>
      <c r="C6" s="32">
        <f t="shared" ref="C6:X6" si="3">C7</f>
        <v>52078</v>
      </c>
      <c r="D6" s="32">
        <f t="shared" si="3"/>
        <v>47</v>
      </c>
      <c r="E6" s="32">
        <f t="shared" si="3"/>
        <v>18</v>
      </c>
      <c r="F6" s="32">
        <f t="shared" si="3"/>
        <v>0</v>
      </c>
      <c r="G6" s="32">
        <f t="shared" si="3"/>
        <v>0</v>
      </c>
      <c r="H6" s="32" t="str">
        <f t="shared" si="3"/>
        <v>秋田県　湯沢市</v>
      </c>
      <c r="I6" s="32" t="str">
        <f t="shared" si="3"/>
        <v>法非適用</v>
      </c>
      <c r="J6" s="32" t="str">
        <f t="shared" si="3"/>
        <v>下水道事業</v>
      </c>
      <c r="K6" s="32" t="str">
        <f t="shared" si="3"/>
        <v>特定地域生活排水処理</v>
      </c>
      <c r="L6" s="32" t="str">
        <f t="shared" si="3"/>
        <v>K2</v>
      </c>
      <c r="M6" s="32" t="str">
        <f t="shared" si="3"/>
        <v>非設置</v>
      </c>
      <c r="N6" s="33" t="str">
        <f t="shared" si="3"/>
        <v>-</v>
      </c>
      <c r="O6" s="33" t="str">
        <f t="shared" si="3"/>
        <v>該当数値なし</v>
      </c>
      <c r="P6" s="33">
        <f t="shared" si="3"/>
        <v>10.55</v>
      </c>
      <c r="Q6" s="33">
        <f t="shared" si="3"/>
        <v>100</v>
      </c>
      <c r="R6" s="33">
        <f t="shared" si="3"/>
        <v>6560</v>
      </c>
      <c r="S6" s="33">
        <f t="shared" si="3"/>
        <v>46330</v>
      </c>
      <c r="T6" s="33">
        <f t="shared" si="3"/>
        <v>790.91</v>
      </c>
      <c r="U6" s="33">
        <f t="shared" si="3"/>
        <v>58.58</v>
      </c>
      <c r="V6" s="33">
        <f t="shared" si="3"/>
        <v>4843</v>
      </c>
      <c r="W6" s="33">
        <f t="shared" si="3"/>
        <v>1.27</v>
      </c>
      <c r="X6" s="33">
        <f t="shared" si="3"/>
        <v>3813.39</v>
      </c>
      <c r="Y6" s="34">
        <f>IF(Y7="",NA(),Y7)</f>
        <v>80.11</v>
      </c>
      <c r="Z6" s="34">
        <f t="shared" ref="Z6:AH6" si="4">IF(Z7="",NA(),Z7)</f>
        <v>77.36</v>
      </c>
      <c r="AA6" s="34">
        <f t="shared" si="4"/>
        <v>77.2</v>
      </c>
      <c r="AB6" s="34">
        <f t="shared" si="4"/>
        <v>89.24</v>
      </c>
      <c r="AC6" s="34">
        <f t="shared" si="4"/>
        <v>98.07</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338.06</v>
      </c>
      <c r="BG6" s="34">
        <f t="shared" ref="BG6:BO6" si="7">IF(BG7="",NA(),BG7)</f>
        <v>308.33</v>
      </c>
      <c r="BH6" s="34">
        <f t="shared" si="7"/>
        <v>308.55</v>
      </c>
      <c r="BI6" s="34">
        <f t="shared" si="7"/>
        <v>300.14</v>
      </c>
      <c r="BJ6" s="34">
        <f t="shared" si="7"/>
        <v>275.42</v>
      </c>
      <c r="BK6" s="34">
        <f t="shared" si="7"/>
        <v>446.63</v>
      </c>
      <c r="BL6" s="34">
        <f t="shared" si="7"/>
        <v>261.08</v>
      </c>
      <c r="BM6" s="34">
        <f t="shared" si="7"/>
        <v>241.49</v>
      </c>
      <c r="BN6" s="34">
        <f t="shared" si="7"/>
        <v>248.44</v>
      </c>
      <c r="BO6" s="34">
        <f t="shared" si="7"/>
        <v>244.85</v>
      </c>
      <c r="BP6" s="33" t="str">
        <f>IF(BP7="","",IF(BP7="-","【-】","【"&amp;SUBSTITUTE(TEXT(BP7,"#,##0.00"),"-","△")&amp;"】"))</f>
        <v>【329.28】</v>
      </c>
      <c r="BQ6" s="34">
        <f>IF(BQ7="",NA(),BQ7)</f>
        <v>75.540000000000006</v>
      </c>
      <c r="BR6" s="34">
        <f t="shared" ref="BR6:BZ6" si="8">IF(BR7="",NA(),BR7)</f>
        <v>72.41</v>
      </c>
      <c r="BS6" s="34">
        <f t="shared" si="8"/>
        <v>72.36</v>
      </c>
      <c r="BT6" s="34">
        <f t="shared" si="8"/>
        <v>69.819999999999993</v>
      </c>
      <c r="BU6" s="34">
        <f t="shared" si="8"/>
        <v>82.62</v>
      </c>
      <c r="BV6" s="34">
        <f t="shared" si="8"/>
        <v>58.53</v>
      </c>
      <c r="BW6" s="34">
        <f t="shared" si="8"/>
        <v>68.61</v>
      </c>
      <c r="BX6" s="34">
        <f t="shared" si="8"/>
        <v>65.7</v>
      </c>
      <c r="BY6" s="34">
        <f t="shared" si="8"/>
        <v>66.73</v>
      </c>
      <c r="BZ6" s="34">
        <f t="shared" si="8"/>
        <v>64.78</v>
      </c>
      <c r="CA6" s="33" t="str">
        <f>IF(CA7="","",IF(CA7="-","【-】","【"&amp;SUBSTITUTE(TEXT(CA7,"#,##0.00"),"-","△")&amp;"】"))</f>
        <v>【60.55】</v>
      </c>
      <c r="CB6" s="34">
        <f>IF(CB7="",NA(),CB7)</f>
        <v>330.07</v>
      </c>
      <c r="CC6" s="34">
        <f t="shared" ref="CC6:CK6" si="9">IF(CC7="",NA(),CC7)</f>
        <v>351.02</v>
      </c>
      <c r="CD6" s="34">
        <f t="shared" si="9"/>
        <v>369.34</v>
      </c>
      <c r="CE6" s="34">
        <f t="shared" si="9"/>
        <v>393.97</v>
      </c>
      <c r="CF6" s="34">
        <f t="shared" si="9"/>
        <v>345.95</v>
      </c>
      <c r="CG6" s="34">
        <f t="shared" si="9"/>
        <v>266.57</v>
      </c>
      <c r="CH6" s="34">
        <f t="shared" si="9"/>
        <v>241.18</v>
      </c>
      <c r="CI6" s="34">
        <f t="shared" si="9"/>
        <v>247.94</v>
      </c>
      <c r="CJ6" s="34">
        <f t="shared" si="9"/>
        <v>241.29</v>
      </c>
      <c r="CK6" s="34">
        <f t="shared" si="9"/>
        <v>250.21</v>
      </c>
      <c r="CL6" s="33" t="str">
        <f>IF(CL7="","",IF(CL7="-","【-】","【"&amp;SUBSTITUTE(TEXT(CL7,"#,##0.00"),"-","△")&amp;"】"))</f>
        <v>【269.12】</v>
      </c>
      <c r="CM6" s="34" t="str">
        <f>IF(CM7="",NA(),CM7)</f>
        <v>-</v>
      </c>
      <c r="CN6" s="34" t="str">
        <f t="shared" ref="CN6:CV6" si="10">IF(CN7="",NA(),CN7)</f>
        <v>-</v>
      </c>
      <c r="CO6" s="34">
        <f t="shared" si="10"/>
        <v>55.38</v>
      </c>
      <c r="CP6" s="34">
        <f t="shared" si="10"/>
        <v>54.03</v>
      </c>
      <c r="CQ6" s="34">
        <f t="shared" si="10"/>
        <v>54.05</v>
      </c>
      <c r="CR6" s="34">
        <f t="shared" si="10"/>
        <v>58.06</v>
      </c>
      <c r="CS6" s="34">
        <f t="shared" si="10"/>
        <v>53.84</v>
      </c>
      <c r="CT6" s="34">
        <f t="shared" si="10"/>
        <v>60.25</v>
      </c>
      <c r="CU6" s="34">
        <f t="shared" si="10"/>
        <v>61.94</v>
      </c>
      <c r="CV6" s="34">
        <f t="shared" si="10"/>
        <v>61.79</v>
      </c>
      <c r="CW6" s="33" t="str">
        <f>IF(CW7="","",IF(CW7="-","【-】","【"&amp;SUBSTITUTE(TEXT(CW7,"#,##0.00"),"-","△")&amp;"】"))</f>
        <v>【59.35】</v>
      </c>
      <c r="CX6" s="34">
        <f>IF(CX7="",NA(),CX7)</f>
        <v>100</v>
      </c>
      <c r="CY6" s="34">
        <f t="shared" ref="CY6:DG6" si="11">IF(CY7="",NA(),CY7)</f>
        <v>100</v>
      </c>
      <c r="CZ6" s="34">
        <f t="shared" si="11"/>
        <v>100</v>
      </c>
      <c r="DA6" s="34">
        <f t="shared" si="11"/>
        <v>100</v>
      </c>
      <c r="DB6" s="34">
        <f t="shared" si="11"/>
        <v>100</v>
      </c>
      <c r="DC6" s="34">
        <f t="shared" si="11"/>
        <v>75.790000000000006</v>
      </c>
      <c r="DD6" s="34">
        <f t="shared" si="11"/>
        <v>95.04</v>
      </c>
      <c r="DE6" s="34">
        <f t="shared" si="11"/>
        <v>95.26</v>
      </c>
      <c r="DF6" s="34">
        <f t="shared" si="11"/>
        <v>94.14</v>
      </c>
      <c r="DG6" s="34">
        <f t="shared" si="11"/>
        <v>92.44</v>
      </c>
      <c r="DH6" s="33" t="str">
        <f>IF(DH7="","",IF(DH7="-","【-】","【"&amp;SUBSTITUTE(TEXT(DH7,"#,##0.00"),"-","△")&amp;"】"))</f>
        <v>【76.98】</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4" t="str">
        <f>IF(EE7="",NA(),EE7)</f>
        <v>-</v>
      </c>
      <c r="EF6" s="34" t="str">
        <f t="shared" ref="EF6:EN6" si="14">IF(EF7="",NA(),EF7)</f>
        <v>-</v>
      </c>
      <c r="EG6" s="34" t="str">
        <f t="shared" si="14"/>
        <v>-</v>
      </c>
      <c r="EH6" s="34" t="str">
        <f t="shared" si="14"/>
        <v>-</v>
      </c>
      <c r="EI6" s="34" t="str">
        <f t="shared" si="14"/>
        <v>-</v>
      </c>
      <c r="EJ6" s="34" t="str">
        <f t="shared" si="14"/>
        <v>-</v>
      </c>
      <c r="EK6" s="34" t="str">
        <f t="shared" si="14"/>
        <v>-</v>
      </c>
      <c r="EL6" s="34" t="str">
        <f t="shared" si="14"/>
        <v>-</v>
      </c>
      <c r="EM6" s="34" t="str">
        <f t="shared" si="14"/>
        <v>-</v>
      </c>
      <c r="EN6" s="34" t="str">
        <f t="shared" si="14"/>
        <v>-</v>
      </c>
      <c r="EO6" s="33" t="str">
        <f>IF(EO7="","",IF(EO7="-","【-】","【"&amp;SUBSTITUTE(TEXT(EO7,"#,##0.00"),"-","△")&amp;"】"))</f>
        <v>【-】</v>
      </c>
    </row>
    <row r="7" spans="1:145" s="35" customFormat="1" x14ac:dyDescent="0.2">
      <c r="A7" s="27"/>
      <c r="B7" s="36">
        <v>2017</v>
      </c>
      <c r="C7" s="36">
        <v>52078</v>
      </c>
      <c r="D7" s="36">
        <v>47</v>
      </c>
      <c r="E7" s="36">
        <v>18</v>
      </c>
      <c r="F7" s="36">
        <v>0</v>
      </c>
      <c r="G7" s="36">
        <v>0</v>
      </c>
      <c r="H7" s="36" t="s">
        <v>110</v>
      </c>
      <c r="I7" s="36" t="s">
        <v>111</v>
      </c>
      <c r="J7" s="36" t="s">
        <v>112</v>
      </c>
      <c r="K7" s="36" t="s">
        <v>113</v>
      </c>
      <c r="L7" s="36" t="s">
        <v>114</v>
      </c>
      <c r="M7" s="36" t="s">
        <v>115</v>
      </c>
      <c r="N7" s="37" t="s">
        <v>116</v>
      </c>
      <c r="O7" s="37" t="s">
        <v>117</v>
      </c>
      <c r="P7" s="37">
        <v>10.55</v>
      </c>
      <c r="Q7" s="37">
        <v>100</v>
      </c>
      <c r="R7" s="37">
        <v>6560</v>
      </c>
      <c r="S7" s="37">
        <v>46330</v>
      </c>
      <c r="T7" s="37">
        <v>790.91</v>
      </c>
      <c r="U7" s="37">
        <v>58.58</v>
      </c>
      <c r="V7" s="37">
        <v>4843</v>
      </c>
      <c r="W7" s="37">
        <v>1.27</v>
      </c>
      <c r="X7" s="37">
        <v>3813.39</v>
      </c>
      <c r="Y7" s="37">
        <v>80.11</v>
      </c>
      <c r="Z7" s="37">
        <v>77.36</v>
      </c>
      <c r="AA7" s="37">
        <v>77.2</v>
      </c>
      <c r="AB7" s="37">
        <v>89.24</v>
      </c>
      <c r="AC7" s="37">
        <v>98.07</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338.06</v>
      </c>
      <c r="BG7" s="37">
        <v>308.33</v>
      </c>
      <c r="BH7" s="37">
        <v>308.55</v>
      </c>
      <c r="BI7" s="37">
        <v>300.14</v>
      </c>
      <c r="BJ7" s="37">
        <v>275.42</v>
      </c>
      <c r="BK7" s="37">
        <v>446.63</v>
      </c>
      <c r="BL7" s="37">
        <v>261.08</v>
      </c>
      <c r="BM7" s="37">
        <v>241.49</v>
      </c>
      <c r="BN7" s="37">
        <v>248.44</v>
      </c>
      <c r="BO7" s="37">
        <v>244.85</v>
      </c>
      <c r="BP7" s="37">
        <v>329.28</v>
      </c>
      <c r="BQ7" s="37">
        <v>75.540000000000006</v>
      </c>
      <c r="BR7" s="37">
        <v>72.41</v>
      </c>
      <c r="BS7" s="37">
        <v>72.36</v>
      </c>
      <c r="BT7" s="37">
        <v>69.819999999999993</v>
      </c>
      <c r="BU7" s="37">
        <v>82.62</v>
      </c>
      <c r="BV7" s="37">
        <v>58.53</v>
      </c>
      <c r="BW7" s="37">
        <v>68.61</v>
      </c>
      <c r="BX7" s="37">
        <v>65.7</v>
      </c>
      <c r="BY7" s="37">
        <v>66.73</v>
      </c>
      <c r="BZ7" s="37">
        <v>64.78</v>
      </c>
      <c r="CA7" s="37">
        <v>60.55</v>
      </c>
      <c r="CB7" s="37">
        <v>330.07</v>
      </c>
      <c r="CC7" s="37">
        <v>351.02</v>
      </c>
      <c r="CD7" s="37">
        <v>369.34</v>
      </c>
      <c r="CE7" s="37">
        <v>393.97</v>
      </c>
      <c r="CF7" s="37">
        <v>345.95</v>
      </c>
      <c r="CG7" s="37">
        <v>266.57</v>
      </c>
      <c r="CH7" s="37">
        <v>241.18</v>
      </c>
      <c r="CI7" s="37">
        <v>247.94</v>
      </c>
      <c r="CJ7" s="37">
        <v>241.29</v>
      </c>
      <c r="CK7" s="37">
        <v>250.21</v>
      </c>
      <c r="CL7" s="37">
        <v>269.12</v>
      </c>
      <c r="CM7" s="37" t="s">
        <v>116</v>
      </c>
      <c r="CN7" s="37" t="s">
        <v>116</v>
      </c>
      <c r="CO7" s="37">
        <v>55.38</v>
      </c>
      <c r="CP7" s="37">
        <v>54.03</v>
      </c>
      <c r="CQ7" s="37">
        <v>54.05</v>
      </c>
      <c r="CR7" s="37">
        <v>58.06</v>
      </c>
      <c r="CS7" s="37">
        <v>53.84</v>
      </c>
      <c r="CT7" s="37">
        <v>60.25</v>
      </c>
      <c r="CU7" s="37">
        <v>61.94</v>
      </c>
      <c r="CV7" s="37">
        <v>61.79</v>
      </c>
      <c r="CW7" s="37">
        <v>59.35</v>
      </c>
      <c r="CX7" s="37">
        <v>100</v>
      </c>
      <c r="CY7" s="37">
        <v>100</v>
      </c>
      <c r="CZ7" s="37">
        <v>100</v>
      </c>
      <c r="DA7" s="37">
        <v>100</v>
      </c>
      <c r="DB7" s="37">
        <v>100</v>
      </c>
      <c r="DC7" s="37">
        <v>75.790000000000006</v>
      </c>
      <c r="DD7" s="37">
        <v>95.04</v>
      </c>
      <c r="DE7" s="37">
        <v>95.26</v>
      </c>
      <c r="DF7" s="37">
        <v>94.14</v>
      </c>
      <c r="DG7" s="37">
        <v>92.44</v>
      </c>
      <c r="DH7" s="37">
        <v>76.98</v>
      </c>
      <c r="DI7" s="37"/>
      <c r="DJ7" s="37"/>
      <c r="DK7" s="37"/>
      <c r="DL7" s="37"/>
      <c r="DM7" s="37"/>
      <c r="DN7" s="37"/>
      <c r="DO7" s="37"/>
      <c r="DP7" s="37"/>
      <c r="DQ7" s="37"/>
      <c r="DR7" s="37"/>
      <c r="DS7" s="37"/>
      <c r="DT7" s="37"/>
      <c r="DU7" s="37"/>
      <c r="DV7" s="37"/>
      <c r="DW7" s="37"/>
      <c r="DX7" s="37"/>
      <c r="DY7" s="37"/>
      <c r="DZ7" s="37"/>
      <c r="EA7" s="37"/>
      <c r="EB7" s="37"/>
      <c r="EC7" s="37"/>
      <c r="ED7" s="37"/>
      <c r="EE7" s="37" t="s">
        <v>116</v>
      </c>
      <c r="EF7" s="37" t="s">
        <v>116</v>
      </c>
      <c r="EG7" s="37" t="s">
        <v>116</v>
      </c>
      <c r="EH7" s="37" t="s">
        <v>116</v>
      </c>
      <c r="EI7" s="37" t="s">
        <v>116</v>
      </c>
      <c r="EJ7" s="37" t="s">
        <v>116</v>
      </c>
      <c r="EK7" s="37" t="s">
        <v>116</v>
      </c>
      <c r="EL7" s="37" t="s">
        <v>116</v>
      </c>
      <c r="EM7" s="37" t="s">
        <v>116</v>
      </c>
      <c r="EN7" s="37" t="s">
        <v>116</v>
      </c>
      <c r="EO7" s="37" t="s">
        <v>116</v>
      </c>
    </row>
    <row r="8" spans="1:145" x14ac:dyDescent="0.2">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2">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2">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　佳紀</cp:lastModifiedBy>
  <cp:lastPrinted>2019-01-22T09:47:12Z</cp:lastPrinted>
  <dcterms:created xsi:type="dcterms:W3CDTF">2018-12-03T09:38:04Z</dcterms:created>
  <dcterms:modified xsi:type="dcterms:W3CDTF">2019-01-23T00:52:18Z</dcterms:modified>
  <cp:category/>
</cp:coreProperties>
</file>