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jHPo3wWde4BZZev1Jpa0An3CmEH0vVNEfZ4JiyXsZnkyUrcoGFwrB4Reh0feJWKkzN/WygzpuVI8ebESPPHTkw==" workbookSaltValue="DjSnzPZI6XBo//77qwZJuQ=="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I10" i="4"/>
  <c r="AL8" i="4"/>
  <c r="P8" i="4"/>
  <c r="I8" i="4"/>
  <c r="C10" i="5" l="1"/>
  <c r="D10" i="5"/>
  <c r="E10" i="5"/>
  <c r="B10" i="5"/>
</calcChain>
</file>

<file path=xl/sharedStrings.xml><?xml version="1.0" encoding="utf-8"?>
<sst xmlns="http://schemas.openxmlformats.org/spreadsheetml/2006/main" count="240" uniqueCount="126">
  <si>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</si>
  <si>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</si>
  <si>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</si>
  <si>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</si>
  <si>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</si>
  <si>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</si>
  <si>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</si>
  <si>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</si>
  <si>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</si>
  <si>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</si>
  <si>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</si>
  <si>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</si>
  <si>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</si>
  <si>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</si>
  <si>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</si>
  <si>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</si>
  <si>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</si>
  <si>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</si>
  <si>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</si>
  <si>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</si>
  <si>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</si>
  <si>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</si>
  <si>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</si>
  <si>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</si>
  <si>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</si>
  <si>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</si>
  <si>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</si>
  <si>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</si>
  <si>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</si>
  <si>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</si>
  <si>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</si>
  <si>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</si>
  <si>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</si>
  <si>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</si>
  <si>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</si>
  <si>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</si>
  <si>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</si>
  <si>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</si>
  <si>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</si>
  <si>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</si>
  <si>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</si>
  <si>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</si>
  <si>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</si>
  <si>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</si>
  <si>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</si>
  <si>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</si>
  <si>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</si>
  <si>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</si>
  <si>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</si>
  <si>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</si>
  <si>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</si>
  <si>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</si>
  <si>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</si>
  <si>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</si>
  <si>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</si>
  <si>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</si>
  <si>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</si>
  <si>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</si>
  <si>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</si>
  <si>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</si>
  <si>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</si>
  <si>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</si>
  <si>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</si>
  <si>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</si>
  <si>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</si>
  <si>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</si>
  <si>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</si>
  <si>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</si>
  <si>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</si>
  <si>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</si>
  <si>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</si>
  <si>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</si>
  <si>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</si>
  <si>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</si>
  <si>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</si>
  <si>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</si>
  <si>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</si>
  <si>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</si>
  <si>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</si>
  <si>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</si>
  <si>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</si>
  <si>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</si>
  <si>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</si>
  <si>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</si>
  <si>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</si>
  <si>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</si>
  <si>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</si>
  <si>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</si>
  <si>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</si>
  <si>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</si>
  <si>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</si>
  <si>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</si>
  <si>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</si>
  <si>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</si>
  <si>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</si>
  <si>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</si>
  <si>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</si>
  <si>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</si>
  <si>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</si>
  <si>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</si>
  <si>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</si>
  <si>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</si>
  <si>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</si>
  <si>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</si>
  <si>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</si>
  <si>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</si>
  <si>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</si>
  <si>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</si>
  <si>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</si>
  <si>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</si>
  <si>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大館市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</si>
  <si>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</si>
  <si>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</si>
  <si>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</si>
  <si>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</si>
  <si>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</si>
  <si>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</si>
  <si>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</si>
  <si>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</si>
  <si>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</si>
  <si>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</si>
  <si>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</si>
  <si>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</si>
  <si>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農業集落排水処理施設について、供用開始から20年を経過し老朽化が目立つ施設もあり、処理能力の低下や機器関係の故障により水質処理が困難になる可能性が想定される。今後は改修工事の検討が必要とされる中、平成29年度に沢尻地区農業集落排水処理場を廃止し、十二所北地区に統合、さらに機能保全構想策定を行い、今後の各施設の公共下水道への接続までの間、施設維持のための改修・工事等の検討している。</t>
    <rPh sb="106" eb="108">
      <t>サワジリ</t>
    </rPh>
    <rPh sb="108" eb="110">
      <t>チク</t>
    </rPh>
    <rPh sb="110" eb="112">
      <t>ノウギョウ</t>
    </rPh>
    <rPh sb="112" eb="114">
      <t>シュウラク</t>
    </rPh>
    <rPh sb="114" eb="116">
      <t>ハイスイ</t>
    </rPh>
    <rPh sb="116" eb="118">
      <t>ショリ</t>
    </rPh>
    <rPh sb="118" eb="119">
      <t>ジョウ</t>
    </rPh>
    <rPh sb="120" eb="122">
      <t>ハイシ</t>
    </rPh>
    <rPh sb="124" eb="127">
      <t>ジュウニショ</t>
    </rPh>
    <rPh sb="127" eb="128">
      <t>キタ</t>
    </rPh>
    <rPh sb="128" eb="130">
      <t>チク</t>
    </rPh>
    <rPh sb="131" eb="133">
      <t>トウゴウ</t>
    </rPh>
    <rPh sb="149" eb="151">
      <t>コンゴ</t>
    </rPh>
    <rPh sb="156" eb="158">
      <t>コウキョウ</t>
    </rPh>
    <rPh sb="158" eb="161">
      <t>ゲスイドウ</t>
    </rPh>
    <rPh sb="163" eb="165">
      <t>セツゾク</t>
    </rPh>
    <rPh sb="168" eb="169">
      <t>カン</t>
    </rPh>
    <rPh sb="170" eb="172">
      <t>シセツ</t>
    </rPh>
    <rPh sb="172" eb="174">
      <t>イジ</t>
    </rPh>
    <phoneticPr fontId="15"/>
  </si>
  <si>
    <t>　使用料等の滞納対策強化、維持管理費コスト削減による経常経費の徹底した削減に努め経費回収率の改善を図るとともに、公共下水道接続までの間、老朽化した施設の改修工事及び修繕工事を施工による延命化を図り、財政的に負担が少ない工事方法の採用等を図る。</t>
    <rPh sb="40" eb="42">
      <t>ケイヒ</t>
    </rPh>
    <rPh sb="42" eb="44">
      <t>カイシュウ</t>
    </rPh>
    <rPh sb="44" eb="45">
      <t>リツ</t>
    </rPh>
    <rPh sb="46" eb="48">
      <t>カイゼン</t>
    </rPh>
    <rPh sb="49" eb="50">
      <t>ハカ</t>
    </rPh>
    <rPh sb="56" eb="58">
      <t>コウキョウ</t>
    </rPh>
    <rPh sb="58" eb="61">
      <t>ゲスイドウ</t>
    </rPh>
    <rPh sb="61" eb="63">
      <t>セツゾク</t>
    </rPh>
    <rPh sb="66" eb="67">
      <t>カン</t>
    </rPh>
    <rPh sb="82" eb="84">
      <t>シュウゼン</t>
    </rPh>
    <rPh sb="84" eb="86">
      <t>コウジ</t>
    </rPh>
    <rPh sb="87" eb="89">
      <t>セコウ</t>
    </rPh>
    <rPh sb="92" eb="94">
      <t>エンメイ</t>
    </rPh>
    <rPh sb="94" eb="95">
      <t>カ</t>
    </rPh>
    <rPh sb="96" eb="97">
      <t>ハカ</t>
    </rPh>
    <rPh sb="114" eb="116">
      <t>サイヨウ</t>
    </rPh>
    <rPh sb="116" eb="117">
      <t>トウ</t>
    </rPh>
    <phoneticPr fontId="15"/>
  </si>
  <si>
    <t>　平成29年度に、一般会計からの繰入金と資本費の算定区分の見直しを行った結果、「収益的収支比率」「経費回収率」「汚水処理原価」が大幅に改善した。この要因を除いても、処理場の運転方法の変更等により、平成27年度から収支の改善がみられる。
　11地区において農業集落排水事業を供用しているが、全地区の開始が平成2年度から平成22年度と建設からかなり経過していることから、建設費に充てた企業債の残高が減少しているため、「企業債残高対事業規模比率」が年々減少している。
　水洗便所設置済人口が減少しているが、生活環境の多様化等により、汚水量は若干増加したことから「施設利用率」が増になった。
 水洗化率変動の要因として、新規加入者による微増と処理区域内の人口減少による減少割合が大きいことによる。
 農業集落排水地区では、高齢者の割合が比較的多く新規加入の見込みが少ないことから、人口減少による使用料収入だけでは賄いきれない状況にあり、一般会計の繰出金を繰入れているが、一般財源の使用用途の公平性を保つよう企業債償還金に係る分に留める。
 更なる使用料等の滞納対策強化、水洗化率の向上対策、維持管理費コスト削減の実施、経常経費の徹底した削減に努め、効率的な資金管理を図る。</t>
    <rPh sb="297" eb="299">
      <t>ヘンドウ</t>
    </rPh>
    <rPh sb="450" eb="452">
      <t>キギョウ</t>
    </rPh>
    <rPh sb="452" eb="453">
      <t>サイ</t>
    </rPh>
    <rPh sb="453" eb="456">
      <t>ショウカンキン</t>
    </rPh>
    <phoneticPr fontId="15"/>
  </si>
</sst>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2" applyFont="1" applyBorder="1" applyAlignment="1" applyProtection="1">
      <alignment horizontal="left" vertical="top" wrapText="1"/>
      <protection locked="0"/>
    </xf>
    <xf numFmtId="0" fontId="5" fillId="0" borderId="0" xfId="2" applyFont="1" applyBorder="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formatCode="#,##0.00;&quot;△&quot;#,##0.00;&quot;-&quot;">
                  <c:v>2.09</c:v>
                </c:pt>
                <c:pt idx="4">
                  <c:v>0</c:v>
                </c:pt>
              </c:numCache>
            </c:numRef>
          </c:val>
          <c:extLst xmlns:c16r2="http://schemas.microsoft.com/office/drawing/2015/06/chart">
            <c:ext xmlns:c16="http://schemas.microsoft.com/office/drawing/2014/chart" uri="{C3380CC4-5D6E-409C-BE32-E72D297353CC}">
              <c16:uniqueId val="{00000000-AD35-46F0-A8E8-9AA984DE38EE}"/>
            </c:ext>
          </c:extLst>
        </c:ser>
        <c:dLbls>
          <c:showLegendKey val="0"/>
          <c:showVal val="0"/>
          <c:showCatName val="0"/>
          <c:showSerName val="0"/>
          <c:showPercent val="0"/>
          <c:showBubbleSize val="0"/>
        </c:dLbls>
        <c:gapWidth val="150"/>
        <c:axId val="191959424"/>
        <c:axId val="191961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0.03</c:v>
                </c:pt>
                <c:pt idx="1">
                  <c:v>0.02</c:v>
                </c:pt>
                <c:pt idx="2">
                  <c:v>0.01</c:v>
                </c:pt>
                <c:pt idx="3">
                  <c:v>2.0499999999999998</c:v>
                </c:pt>
                <c:pt idx="4">
                  <c:v>0.01</c:v>
                </c:pt>
              </c:numCache>
            </c:numRef>
          </c:val>
          <c:smooth val="0"/>
          <c:extLst xmlns:c16r2="http://schemas.microsoft.com/office/drawing/2015/06/chart">
            <c:ext xmlns:c16="http://schemas.microsoft.com/office/drawing/2014/chart" uri="{C3380CC4-5D6E-409C-BE32-E72D297353CC}">
              <c16:uniqueId val="{00000001-AD35-46F0-A8E8-9AA984DE38EE}"/>
            </c:ext>
          </c:extLst>
        </c:ser>
        <c:dLbls>
          <c:showLegendKey val="0"/>
          <c:showVal val="0"/>
          <c:showCatName val="0"/>
          <c:showSerName val="0"/>
          <c:showPercent val="0"/>
          <c:showBubbleSize val="0"/>
        </c:dLbls>
        <c:marker val="1"/>
        <c:smooth val="0"/>
        <c:axId val="191959424"/>
        <c:axId val="191961344"/>
      </c:lineChart>
      <c:dateAx>
        <c:axId val="191959424"/>
        <c:scaling>
          <c:orientation val="minMax"/>
        </c:scaling>
        <c:delete val="1"/>
        <c:axPos val="b"/>
        <c:numFmt formatCode="ge" sourceLinked="1"/>
        <c:majorTickMark val="none"/>
        <c:minorTickMark val="none"/>
        <c:tickLblPos val="none"/>
        <c:crossAx val="191961344"/>
        <c:crosses val="autoZero"/>
        <c:auto val="1"/>
        <c:lblOffset val="100"/>
        <c:baseTimeUnit val="years"/>
      </c:dateAx>
      <c:valAx>
        <c:axId val="191961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959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45.91</c:v>
                </c:pt>
                <c:pt idx="1">
                  <c:v>44.25</c:v>
                </c:pt>
                <c:pt idx="2">
                  <c:v>47.77</c:v>
                </c:pt>
                <c:pt idx="3">
                  <c:v>47.48</c:v>
                </c:pt>
                <c:pt idx="4">
                  <c:v>48.13</c:v>
                </c:pt>
              </c:numCache>
            </c:numRef>
          </c:val>
          <c:extLst xmlns:c16r2="http://schemas.microsoft.com/office/drawing/2015/06/chart">
            <c:ext xmlns:c16="http://schemas.microsoft.com/office/drawing/2014/chart" uri="{C3380CC4-5D6E-409C-BE32-E72D297353CC}">
              <c16:uniqueId val="{00000000-A892-47E3-B7A2-94D590BF06FA}"/>
            </c:ext>
          </c:extLst>
        </c:ser>
        <c:dLbls>
          <c:showLegendKey val="0"/>
          <c:showVal val="0"/>
          <c:showCatName val="0"/>
          <c:showSerName val="0"/>
          <c:showPercent val="0"/>
          <c:showBubbleSize val="0"/>
        </c:dLbls>
        <c:gapWidth val="150"/>
        <c:axId val="199287168"/>
        <c:axId val="1992890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53.78</c:v>
                </c:pt>
                <c:pt idx="1">
                  <c:v>53.24</c:v>
                </c:pt>
                <c:pt idx="2">
                  <c:v>52.31</c:v>
                </c:pt>
                <c:pt idx="3">
                  <c:v>60.65</c:v>
                </c:pt>
                <c:pt idx="4">
                  <c:v>51.75</c:v>
                </c:pt>
              </c:numCache>
            </c:numRef>
          </c:val>
          <c:smooth val="0"/>
          <c:extLst xmlns:c16r2="http://schemas.microsoft.com/office/drawing/2015/06/chart">
            <c:ext xmlns:c16="http://schemas.microsoft.com/office/drawing/2014/chart" uri="{C3380CC4-5D6E-409C-BE32-E72D297353CC}">
              <c16:uniqueId val="{00000001-A892-47E3-B7A2-94D590BF06FA}"/>
            </c:ext>
          </c:extLst>
        </c:ser>
        <c:dLbls>
          <c:showLegendKey val="0"/>
          <c:showVal val="0"/>
          <c:showCatName val="0"/>
          <c:showSerName val="0"/>
          <c:showPercent val="0"/>
          <c:showBubbleSize val="0"/>
        </c:dLbls>
        <c:marker val="1"/>
        <c:smooth val="0"/>
        <c:axId val="199287168"/>
        <c:axId val="199289088"/>
      </c:lineChart>
      <c:dateAx>
        <c:axId val="199287168"/>
        <c:scaling>
          <c:orientation val="minMax"/>
        </c:scaling>
        <c:delete val="1"/>
        <c:axPos val="b"/>
        <c:numFmt formatCode="ge" sourceLinked="1"/>
        <c:majorTickMark val="none"/>
        <c:minorTickMark val="none"/>
        <c:tickLblPos val="none"/>
        <c:crossAx val="199289088"/>
        <c:crosses val="autoZero"/>
        <c:auto val="1"/>
        <c:lblOffset val="100"/>
        <c:baseTimeUnit val="years"/>
      </c:dateAx>
      <c:valAx>
        <c:axId val="199289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9287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86.97</c:v>
                </c:pt>
                <c:pt idx="1">
                  <c:v>88.29</c:v>
                </c:pt>
                <c:pt idx="2">
                  <c:v>82.74</c:v>
                </c:pt>
                <c:pt idx="3">
                  <c:v>83.1</c:v>
                </c:pt>
                <c:pt idx="4">
                  <c:v>83.43</c:v>
                </c:pt>
              </c:numCache>
            </c:numRef>
          </c:val>
          <c:extLst xmlns:c16r2="http://schemas.microsoft.com/office/drawing/2015/06/chart">
            <c:ext xmlns:c16="http://schemas.microsoft.com/office/drawing/2014/chart" uri="{C3380CC4-5D6E-409C-BE32-E72D297353CC}">
              <c16:uniqueId val="{00000000-B4EB-4B53-A4AC-20496D81BBD1}"/>
            </c:ext>
          </c:extLst>
        </c:ser>
        <c:dLbls>
          <c:showLegendKey val="0"/>
          <c:showVal val="0"/>
          <c:showCatName val="0"/>
          <c:showSerName val="0"/>
          <c:showPercent val="0"/>
          <c:showBubbleSize val="0"/>
        </c:dLbls>
        <c:gapWidth val="150"/>
        <c:axId val="199394048"/>
        <c:axId val="199395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84.06</c:v>
                </c:pt>
                <c:pt idx="1">
                  <c:v>84.07</c:v>
                </c:pt>
                <c:pt idx="2">
                  <c:v>84.32</c:v>
                </c:pt>
                <c:pt idx="3">
                  <c:v>84.58</c:v>
                </c:pt>
                <c:pt idx="4">
                  <c:v>84.84</c:v>
                </c:pt>
              </c:numCache>
            </c:numRef>
          </c:val>
          <c:smooth val="0"/>
          <c:extLst xmlns:c16r2="http://schemas.microsoft.com/office/drawing/2015/06/chart">
            <c:ext xmlns:c16="http://schemas.microsoft.com/office/drawing/2014/chart" uri="{C3380CC4-5D6E-409C-BE32-E72D297353CC}">
              <c16:uniqueId val="{00000001-B4EB-4B53-A4AC-20496D81BBD1}"/>
            </c:ext>
          </c:extLst>
        </c:ser>
        <c:dLbls>
          <c:showLegendKey val="0"/>
          <c:showVal val="0"/>
          <c:showCatName val="0"/>
          <c:showSerName val="0"/>
          <c:showPercent val="0"/>
          <c:showBubbleSize val="0"/>
        </c:dLbls>
        <c:marker val="1"/>
        <c:smooth val="0"/>
        <c:axId val="199394048"/>
        <c:axId val="199395968"/>
      </c:lineChart>
      <c:dateAx>
        <c:axId val="199394048"/>
        <c:scaling>
          <c:orientation val="minMax"/>
        </c:scaling>
        <c:delete val="1"/>
        <c:axPos val="b"/>
        <c:numFmt formatCode="ge" sourceLinked="1"/>
        <c:majorTickMark val="none"/>
        <c:minorTickMark val="none"/>
        <c:tickLblPos val="none"/>
        <c:crossAx val="199395968"/>
        <c:crosses val="autoZero"/>
        <c:auto val="1"/>
        <c:lblOffset val="100"/>
        <c:baseTimeUnit val="years"/>
      </c:dateAx>
      <c:valAx>
        <c:axId val="199395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9394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69.47</c:v>
                </c:pt>
                <c:pt idx="1">
                  <c:v>65.63</c:v>
                </c:pt>
                <c:pt idx="2">
                  <c:v>64.569999999999993</c:v>
                </c:pt>
                <c:pt idx="3">
                  <c:v>67.680000000000007</c:v>
                </c:pt>
                <c:pt idx="4">
                  <c:v>75.55</c:v>
                </c:pt>
              </c:numCache>
            </c:numRef>
          </c:val>
          <c:extLst xmlns:c16r2="http://schemas.microsoft.com/office/drawing/2015/06/chart">
            <c:ext xmlns:c16="http://schemas.microsoft.com/office/drawing/2014/chart" uri="{C3380CC4-5D6E-409C-BE32-E72D297353CC}">
              <c16:uniqueId val="{00000000-3FEC-48A6-BCFB-370093879CD2}"/>
            </c:ext>
          </c:extLst>
        </c:ser>
        <c:dLbls>
          <c:showLegendKey val="0"/>
          <c:showVal val="0"/>
          <c:showCatName val="0"/>
          <c:showSerName val="0"/>
          <c:showPercent val="0"/>
          <c:showBubbleSize val="0"/>
        </c:dLbls>
        <c:gapWidth val="150"/>
        <c:axId val="192004864"/>
        <c:axId val="1920067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FEC-48A6-BCFB-370093879CD2}"/>
            </c:ext>
          </c:extLst>
        </c:ser>
        <c:dLbls>
          <c:showLegendKey val="0"/>
          <c:showVal val="0"/>
          <c:showCatName val="0"/>
          <c:showSerName val="0"/>
          <c:showPercent val="0"/>
          <c:showBubbleSize val="0"/>
        </c:dLbls>
        <c:marker val="1"/>
        <c:smooth val="0"/>
        <c:axId val="192004864"/>
        <c:axId val="192006784"/>
      </c:lineChart>
      <c:dateAx>
        <c:axId val="192004864"/>
        <c:scaling>
          <c:orientation val="minMax"/>
        </c:scaling>
        <c:delete val="1"/>
        <c:axPos val="b"/>
        <c:numFmt formatCode="ge" sourceLinked="1"/>
        <c:majorTickMark val="none"/>
        <c:minorTickMark val="none"/>
        <c:tickLblPos val="none"/>
        <c:crossAx val="192006784"/>
        <c:crosses val="autoZero"/>
        <c:auto val="1"/>
        <c:lblOffset val="100"/>
        <c:baseTimeUnit val="years"/>
      </c:dateAx>
      <c:valAx>
        <c:axId val="192006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004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0E5-4DB2-ADF3-D062EB07EA75}"/>
            </c:ext>
          </c:extLst>
        </c:ser>
        <c:dLbls>
          <c:showLegendKey val="0"/>
          <c:showVal val="0"/>
          <c:showCatName val="0"/>
          <c:showSerName val="0"/>
          <c:showPercent val="0"/>
          <c:showBubbleSize val="0"/>
        </c:dLbls>
        <c:gapWidth val="150"/>
        <c:axId val="198861952"/>
        <c:axId val="198863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0E5-4DB2-ADF3-D062EB07EA75}"/>
            </c:ext>
          </c:extLst>
        </c:ser>
        <c:dLbls>
          <c:showLegendKey val="0"/>
          <c:showVal val="0"/>
          <c:showCatName val="0"/>
          <c:showSerName val="0"/>
          <c:showPercent val="0"/>
          <c:showBubbleSize val="0"/>
        </c:dLbls>
        <c:marker val="1"/>
        <c:smooth val="0"/>
        <c:axId val="198861952"/>
        <c:axId val="198863872"/>
      </c:lineChart>
      <c:dateAx>
        <c:axId val="198861952"/>
        <c:scaling>
          <c:orientation val="minMax"/>
        </c:scaling>
        <c:delete val="1"/>
        <c:axPos val="b"/>
        <c:numFmt formatCode="ge" sourceLinked="1"/>
        <c:majorTickMark val="none"/>
        <c:minorTickMark val="none"/>
        <c:tickLblPos val="none"/>
        <c:crossAx val="198863872"/>
        <c:crosses val="autoZero"/>
        <c:auto val="1"/>
        <c:lblOffset val="100"/>
        <c:baseTimeUnit val="years"/>
      </c:dateAx>
      <c:valAx>
        <c:axId val="198863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861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ED7-40B9-97BC-8278D12771D9}"/>
            </c:ext>
          </c:extLst>
        </c:ser>
        <c:dLbls>
          <c:showLegendKey val="0"/>
          <c:showVal val="0"/>
          <c:showCatName val="0"/>
          <c:showSerName val="0"/>
          <c:showPercent val="0"/>
          <c:showBubbleSize val="0"/>
        </c:dLbls>
        <c:gapWidth val="150"/>
        <c:axId val="198891008"/>
        <c:axId val="198892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ED7-40B9-97BC-8278D12771D9}"/>
            </c:ext>
          </c:extLst>
        </c:ser>
        <c:dLbls>
          <c:showLegendKey val="0"/>
          <c:showVal val="0"/>
          <c:showCatName val="0"/>
          <c:showSerName val="0"/>
          <c:showPercent val="0"/>
          <c:showBubbleSize val="0"/>
        </c:dLbls>
        <c:marker val="1"/>
        <c:smooth val="0"/>
        <c:axId val="198891008"/>
        <c:axId val="198892928"/>
      </c:lineChart>
      <c:dateAx>
        <c:axId val="198891008"/>
        <c:scaling>
          <c:orientation val="minMax"/>
        </c:scaling>
        <c:delete val="1"/>
        <c:axPos val="b"/>
        <c:numFmt formatCode="ge" sourceLinked="1"/>
        <c:majorTickMark val="none"/>
        <c:minorTickMark val="none"/>
        <c:tickLblPos val="none"/>
        <c:crossAx val="198892928"/>
        <c:crosses val="autoZero"/>
        <c:auto val="1"/>
        <c:lblOffset val="100"/>
        <c:baseTimeUnit val="years"/>
      </c:dateAx>
      <c:valAx>
        <c:axId val="198892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891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F4A-41B4-8628-C3BA06CD35FA}"/>
            </c:ext>
          </c:extLst>
        </c:ser>
        <c:dLbls>
          <c:showLegendKey val="0"/>
          <c:showVal val="0"/>
          <c:showCatName val="0"/>
          <c:showSerName val="0"/>
          <c:showPercent val="0"/>
          <c:showBubbleSize val="0"/>
        </c:dLbls>
        <c:gapWidth val="150"/>
        <c:axId val="198940928"/>
        <c:axId val="198947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F4A-41B4-8628-C3BA06CD35FA}"/>
            </c:ext>
          </c:extLst>
        </c:ser>
        <c:dLbls>
          <c:showLegendKey val="0"/>
          <c:showVal val="0"/>
          <c:showCatName val="0"/>
          <c:showSerName val="0"/>
          <c:showPercent val="0"/>
          <c:showBubbleSize val="0"/>
        </c:dLbls>
        <c:marker val="1"/>
        <c:smooth val="0"/>
        <c:axId val="198940928"/>
        <c:axId val="198947200"/>
      </c:lineChart>
      <c:dateAx>
        <c:axId val="198940928"/>
        <c:scaling>
          <c:orientation val="minMax"/>
        </c:scaling>
        <c:delete val="1"/>
        <c:axPos val="b"/>
        <c:numFmt formatCode="ge" sourceLinked="1"/>
        <c:majorTickMark val="none"/>
        <c:minorTickMark val="none"/>
        <c:tickLblPos val="none"/>
        <c:crossAx val="198947200"/>
        <c:crosses val="autoZero"/>
        <c:auto val="1"/>
        <c:lblOffset val="100"/>
        <c:baseTimeUnit val="years"/>
      </c:dateAx>
      <c:valAx>
        <c:axId val="198947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940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4C8-4621-A745-46A94CE91865}"/>
            </c:ext>
          </c:extLst>
        </c:ser>
        <c:dLbls>
          <c:showLegendKey val="0"/>
          <c:showVal val="0"/>
          <c:showCatName val="0"/>
          <c:showSerName val="0"/>
          <c:showPercent val="0"/>
          <c:showBubbleSize val="0"/>
        </c:dLbls>
        <c:gapWidth val="150"/>
        <c:axId val="198969984"/>
        <c:axId val="198980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4C8-4621-A745-46A94CE91865}"/>
            </c:ext>
          </c:extLst>
        </c:ser>
        <c:dLbls>
          <c:showLegendKey val="0"/>
          <c:showVal val="0"/>
          <c:showCatName val="0"/>
          <c:showSerName val="0"/>
          <c:showPercent val="0"/>
          <c:showBubbleSize val="0"/>
        </c:dLbls>
        <c:marker val="1"/>
        <c:smooth val="0"/>
        <c:axId val="198969984"/>
        <c:axId val="198980352"/>
      </c:lineChart>
      <c:dateAx>
        <c:axId val="198969984"/>
        <c:scaling>
          <c:orientation val="minMax"/>
        </c:scaling>
        <c:delete val="1"/>
        <c:axPos val="b"/>
        <c:numFmt formatCode="ge" sourceLinked="1"/>
        <c:majorTickMark val="none"/>
        <c:minorTickMark val="none"/>
        <c:tickLblPos val="none"/>
        <c:crossAx val="198980352"/>
        <c:crosses val="autoZero"/>
        <c:auto val="1"/>
        <c:lblOffset val="100"/>
        <c:baseTimeUnit val="years"/>
      </c:dateAx>
      <c:valAx>
        <c:axId val="198980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969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2237.23</c:v>
                </c:pt>
                <c:pt idx="1">
                  <c:v>2060.9499999999998</c:v>
                </c:pt>
                <c:pt idx="2">
                  <c:v>1600.66</c:v>
                </c:pt>
                <c:pt idx="3">
                  <c:v>1617.16</c:v>
                </c:pt>
                <c:pt idx="4">
                  <c:v>876.27</c:v>
                </c:pt>
              </c:numCache>
            </c:numRef>
          </c:val>
          <c:extLst xmlns:c16r2="http://schemas.microsoft.com/office/drawing/2015/06/chart">
            <c:ext xmlns:c16="http://schemas.microsoft.com/office/drawing/2014/chart" uri="{C3380CC4-5D6E-409C-BE32-E72D297353CC}">
              <c16:uniqueId val="{00000000-D753-4F14-9A09-7AF88A3213C7}"/>
            </c:ext>
          </c:extLst>
        </c:ser>
        <c:dLbls>
          <c:showLegendKey val="0"/>
          <c:showVal val="0"/>
          <c:showCatName val="0"/>
          <c:showSerName val="0"/>
          <c:showPercent val="0"/>
          <c:showBubbleSize val="0"/>
        </c:dLbls>
        <c:gapWidth val="150"/>
        <c:axId val="199027712"/>
        <c:axId val="1990995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1126.77</c:v>
                </c:pt>
                <c:pt idx="1">
                  <c:v>1044.8</c:v>
                </c:pt>
                <c:pt idx="2">
                  <c:v>1081.8</c:v>
                </c:pt>
                <c:pt idx="3">
                  <c:v>974.93</c:v>
                </c:pt>
                <c:pt idx="4">
                  <c:v>855.8</c:v>
                </c:pt>
              </c:numCache>
            </c:numRef>
          </c:val>
          <c:smooth val="0"/>
          <c:extLst xmlns:c16r2="http://schemas.microsoft.com/office/drawing/2015/06/chart">
            <c:ext xmlns:c16="http://schemas.microsoft.com/office/drawing/2014/chart" uri="{C3380CC4-5D6E-409C-BE32-E72D297353CC}">
              <c16:uniqueId val="{00000001-D753-4F14-9A09-7AF88A3213C7}"/>
            </c:ext>
          </c:extLst>
        </c:ser>
        <c:dLbls>
          <c:showLegendKey val="0"/>
          <c:showVal val="0"/>
          <c:showCatName val="0"/>
          <c:showSerName val="0"/>
          <c:showPercent val="0"/>
          <c:showBubbleSize val="0"/>
        </c:dLbls>
        <c:marker val="1"/>
        <c:smooth val="0"/>
        <c:axId val="199027712"/>
        <c:axId val="199099520"/>
      </c:lineChart>
      <c:dateAx>
        <c:axId val="199027712"/>
        <c:scaling>
          <c:orientation val="minMax"/>
        </c:scaling>
        <c:delete val="1"/>
        <c:axPos val="b"/>
        <c:numFmt formatCode="ge" sourceLinked="1"/>
        <c:majorTickMark val="none"/>
        <c:minorTickMark val="none"/>
        <c:tickLblPos val="none"/>
        <c:crossAx val="199099520"/>
        <c:crosses val="autoZero"/>
        <c:auto val="1"/>
        <c:lblOffset val="100"/>
        <c:baseTimeUnit val="years"/>
      </c:dateAx>
      <c:valAx>
        <c:axId val="199099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9027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45.97</c:v>
                </c:pt>
                <c:pt idx="1">
                  <c:v>46.22</c:v>
                </c:pt>
                <c:pt idx="2">
                  <c:v>47.82</c:v>
                </c:pt>
                <c:pt idx="3">
                  <c:v>52.37</c:v>
                </c:pt>
                <c:pt idx="4">
                  <c:v>77.05</c:v>
                </c:pt>
              </c:numCache>
            </c:numRef>
          </c:val>
          <c:extLst xmlns:c16r2="http://schemas.microsoft.com/office/drawing/2015/06/chart">
            <c:ext xmlns:c16="http://schemas.microsoft.com/office/drawing/2014/chart" uri="{C3380CC4-5D6E-409C-BE32-E72D297353CC}">
              <c16:uniqueId val="{00000000-49F1-4711-9984-D46A728F7B9A}"/>
            </c:ext>
          </c:extLst>
        </c:ser>
        <c:dLbls>
          <c:showLegendKey val="0"/>
          <c:showVal val="0"/>
          <c:showCatName val="0"/>
          <c:showSerName val="0"/>
          <c:showPercent val="0"/>
          <c:showBubbleSize val="0"/>
        </c:dLbls>
        <c:gapWidth val="150"/>
        <c:axId val="199134592"/>
        <c:axId val="199140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50.9</c:v>
                </c:pt>
                <c:pt idx="1">
                  <c:v>50.82</c:v>
                </c:pt>
                <c:pt idx="2">
                  <c:v>52.19</c:v>
                </c:pt>
                <c:pt idx="3">
                  <c:v>55.32</c:v>
                </c:pt>
                <c:pt idx="4">
                  <c:v>59.8</c:v>
                </c:pt>
              </c:numCache>
            </c:numRef>
          </c:val>
          <c:smooth val="0"/>
          <c:extLst xmlns:c16r2="http://schemas.microsoft.com/office/drawing/2015/06/chart">
            <c:ext xmlns:c16="http://schemas.microsoft.com/office/drawing/2014/chart" uri="{C3380CC4-5D6E-409C-BE32-E72D297353CC}">
              <c16:uniqueId val="{00000001-49F1-4711-9984-D46A728F7B9A}"/>
            </c:ext>
          </c:extLst>
        </c:ser>
        <c:dLbls>
          <c:showLegendKey val="0"/>
          <c:showVal val="0"/>
          <c:showCatName val="0"/>
          <c:showSerName val="0"/>
          <c:showPercent val="0"/>
          <c:showBubbleSize val="0"/>
        </c:dLbls>
        <c:marker val="1"/>
        <c:smooth val="0"/>
        <c:axId val="199134592"/>
        <c:axId val="199140864"/>
      </c:lineChart>
      <c:dateAx>
        <c:axId val="199134592"/>
        <c:scaling>
          <c:orientation val="minMax"/>
        </c:scaling>
        <c:delete val="1"/>
        <c:axPos val="b"/>
        <c:numFmt formatCode="ge" sourceLinked="1"/>
        <c:majorTickMark val="none"/>
        <c:minorTickMark val="none"/>
        <c:tickLblPos val="none"/>
        <c:crossAx val="199140864"/>
        <c:crosses val="autoZero"/>
        <c:auto val="1"/>
        <c:lblOffset val="100"/>
        <c:baseTimeUnit val="years"/>
      </c:dateAx>
      <c:valAx>
        <c:axId val="199140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9134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302.08999999999997</c:v>
                </c:pt>
                <c:pt idx="1">
                  <c:v>322.29000000000002</c:v>
                </c:pt>
                <c:pt idx="2">
                  <c:v>357.76</c:v>
                </c:pt>
                <c:pt idx="3">
                  <c:v>324.64</c:v>
                </c:pt>
                <c:pt idx="4">
                  <c:v>223.58</c:v>
                </c:pt>
              </c:numCache>
            </c:numRef>
          </c:val>
          <c:extLst xmlns:c16r2="http://schemas.microsoft.com/office/drawing/2015/06/chart">
            <c:ext xmlns:c16="http://schemas.microsoft.com/office/drawing/2014/chart" uri="{C3380CC4-5D6E-409C-BE32-E72D297353CC}">
              <c16:uniqueId val="{00000000-3D1E-4F31-BB70-A43DC55FD597}"/>
            </c:ext>
          </c:extLst>
        </c:ser>
        <c:dLbls>
          <c:showLegendKey val="0"/>
          <c:showVal val="0"/>
          <c:showCatName val="0"/>
          <c:showSerName val="0"/>
          <c:showPercent val="0"/>
          <c:showBubbleSize val="0"/>
        </c:dLbls>
        <c:gapWidth val="150"/>
        <c:axId val="199249920"/>
        <c:axId val="1992518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293.27</c:v>
                </c:pt>
                <c:pt idx="1">
                  <c:v>300.52</c:v>
                </c:pt>
                <c:pt idx="2">
                  <c:v>296.14</c:v>
                </c:pt>
                <c:pt idx="3">
                  <c:v>283.17</c:v>
                </c:pt>
                <c:pt idx="4">
                  <c:v>263.76</c:v>
                </c:pt>
              </c:numCache>
            </c:numRef>
          </c:val>
          <c:smooth val="0"/>
          <c:extLst xmlns:c16r2="http://schemas.microsoft.com/office/drawing/2015/06/chart">
            <c:ext xmlns:c16="http://schemas.microsoft.com/office/drawing/2014/chart" uri="{C3380CC4-5D6E-409C-BE32-E72D297353CC}">
              <c16:uniqueId val="{00000001-3D1E-4F31-BB70-A43DC55FD597}"/>
            </c:ext>
          </c:extLst>
        </c:ser>
        <c:dLbls>
          <c:showLegendKey val="0"/>
          <c:showVal val="0"/>
          <c:showCatName val="0"/>
          <c:showSerName val="0"/>
          <c:showPercent val="0"/>
          <c:showBubbleSize val="0"/>
        </c:dLbls>
        <c:marker val="1"/>
        <c:smooth val="0"/>
        <c:axId val="199249920"/>
        <c:axId val="199251840"/>
      </c:lineChart>
      <c:dateAx>
        <c:axId val="199249920"/>
        <c:scaling>
          <c:orientation val="minMax"/>
        </c:scaling>
        <c:delete val="1"/>
        <c:axPos val="b"/>
        <c:numFmt formatCode="ge" sourceLinked="1"/>
        <c:majorTickMark val="none"/>
        <c:minorTickMark val="none"/>
        <c:tickLblPos val="none"/>
        <c:crossAx val="199251840"/>
        <c:crosses val="autoZero"/>
        <c:auto val="1"/>
        <c:lblOffset val="100"/>
        <c:baseTimeUnit val="years"/>
      </c:dateAx>
      <c:valAx>
        <c:axId val="199251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9249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【814.89】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【85.49】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【52.49】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【255.52】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2" t="str">
        <f>データ!H6</f>
        <v>秋田県　大館市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c r="A8" s="2"/>
      <c r="B8" s="47" t="str">
        <f>データ!I6</f>
        <v>法非適用</v>
      </c>
      <c r="C8" s="47"/>
      <c r="D8" s="47"/>
      <c r="E8" s="47"/>
      <c r="F8" s="47"/>
      <c r="G8" s="47"/>
      <c r="H8" s="47"/>
      <c r="I8" s="47" t="str">
        <f>データ!J6</f>
        <v>下水道事業</v>
      </c>
      <c r="J8" s="47"/>
      <c r="K8" s="47"/>
      <c r="L8" s="47"/>
      <c r="M8" s="47"/>
      <c r="N8" s="47"/>
      <c r="O8" s="47"/>
      <c r="P8" s="47" t="str">
        <f>データ!K6</f>
        <v>農業集落排水</v>
      </c>
      <c r="Q8" s="47"/>
      <c r="R8" s="47"/>
      <c r="S8" s="47"/>
      <c r="T8" s="47"/>
      <c r="U8" s="47"/>
      <c r="V8" s="47"/>
      <c r="W8" s="47" t="str">
        <f>データ!L6</f>
        <v>F2</v>
      </c>
      <c r="X8" s="47"/>
      <c r="Y8" s="47"/>
      <c r="Z8" s="47"/>
      <c r="AA8" s="47"/>
      <c r="AB8" s="47"/>
      <c r="AC8" s="47"/>
      <c r="AD8" s="48" t="str">
        <f>データ!$M$6</f>
        <v>非設置</v>
      </c>
      <c r="AE8" s="48"/>
      <c r="AF8" s="48"/>
      <c r="AG8" s="48"/>
      <c r="AH8" s="48"/>
      <c r="AI8" s="48"/>
      <c r="AJ8" s="48"/>
      <c r="AK8" s="3"/>
      <c r="AL8" s="49">
        <f>データ!S6</f>
        <v>73632</v>
      </c>
      <c r="AM8" s="49"/>
      <c r="AN8" s="49"/>
      <c r="AO8" s="49"/>
      <c r="AP8" s="49"/>
      <c r="AQ8" s="49"/>
      <c r="AR8" s="49"/>
      <c r="AS8" s="49"/>
      <c r="AT8" s="44">
        <f>データ!T6</f>
        <v>913.22</v>
      </c>
      <c r="AU8" s="44"/>
      <c r="AV8" s="44"/>
      <c r="AW8" s="44"/>
      <c r="AX8" s="44"/>
      <c r="AY8" s="44"/>
      <c r="AZ8" s="44"/>
      <c r="BA8" s="44"/>
      <c r="BB8" s="44">
        <f>データ!U6</f>
        <v>80.63</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c r="A10" s="2"/>
      <c r="B10" s="44" t="str">
        <f>データ!N6</f>
        <v>-</v>
      </c>
      <c r="C10" s="44"/>
      <c r="D10" s="44"/>
      <c r="E10" s="44"/>
      <c r="F10" s="44"/>
      <c r="G10" s="44"/>
      <c r="H10" s="44"/>
      <c r="I10" s="44" t="str">
        <f>データ!O6</f>
        <v>該当数値なし</v>
      </c>
      <c r="J10" s="44"/>
      <c r="K10" s="44"/>
      <c r="L10" s="44"/>
      <c r="M10" s="44"/>
      <c r="N10" s="44"/>
      <c r="O10" s="44"/>
      <c r="P10" s="44">
        <f>データ!P6</f>
        <v>10.41</v>
      </c>
      <c r="Q10" s="44"/>
      <c r="R10" s="44"/>
      <c r="S10" s="44"/>
      <c r="T10" s="44"/>
      <c r="U10" s="44"/>
      <c r="V10" s="44"/>
      <c r="W10" s="44">
        <f>データ!Q6</f>
        <v>85.95</v>
      </c>
      <c r="X10" s="44"/>
      <c r="Y10" s="44"/>
      <c r="Z10" s="44"/>
      <c r="AA10" s="44"/>
      <c r="AB10" s="44"/>
      <c r="AC10" s="44"/>
      <c r="AD10" s="49">
        <f>データ!R6</f>
        <v>3132</v>
      </c>
      <c r="AE10" s="49"/>
      <c r="AF10" s="49"/>
      <c r="AG10" s="49"/>
      <c r="AH10" s="49"/>
      <c r="AI10" s="49"/>
      <c r="AJ10" s="49"/>
      <c r="AK10" s="2"/>
      <c r="AL10" s="49">
        <f>データ!V6</f>
        <v>7596</v>
      </c>
      <c r="AM10" s="49"/>
      <c r="AN10" s="49"/>
      <c r="AO10" s="49"/>
      <c r="AP10" s="49"/>
      <c r="AQ10" s="49"/>
      <c r="AR10" s="49"/>
      <c r="AS10" s="49"/>
      <c r="AT10" s="44">
        <f>データ!W6</f>
        <v>4.63</v>
      </c>
      <c r="AU10" s="44"/>
      <c r="AV10" s="44"/>
      <c r="AW10" s="44"/>
      <c r="AX10" s="44"/>
      <c r="AY10" s="44"/>
      <c r="AZ10" s="44"/>
      <c r="BA10" s="44"/>
      <c r="BB10" s="44">
        <f>データ!X6</f>
        <v>1640.6</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125</v>
      </c>
      <c r="BM16" s="69"/>
      <c r="BN16" s="69"/>
      <c r="BO16" s="69"/>
      <c r="BP16" s="69"/>
      <c r="BQ16" s="69"/>
      <c r="BR16" s="69"/>
      <c r="BS16" s="69"/>
      <c r="BT16" s="69"/>
      <c r="BU16" s="69"/>
      <c r="BV16" s="69"/>
      <c r="BW16" s="69"/>
      <c r="BX16" s="69"/>
      <c r="BY16" s="69"/>
      <c r="BZ16" s="70"/>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123</v>
      </c>
      <c r="BM47" s="69"/>
      <c r="BN47" s="69"/>
      <c r="BO47" s="69"/>
      <c r="BP47" s="69"/>
      <c r="BQ47" s="69"/>
      <c r="BR47" s="69"/>
      <c r="BS47" s="69"/>
      <c r="BT47" s="69"/>
      <c r="BU47" s="69"/>
      <c r="BV47" s="69"/>
      <c r="BW47" s="69"/>
      <c r="BX47" s="69"/>
      <c r="BY47" s="69"/>
      <c r="BZ47" s="70"/>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124</v>
      </c>
      <c r="BM66" s="69"/>
      <c r="BN66" s="69"/>
      <c r="BO66" s="69"/>
      <c r="BP66" s="69"/>
      <c r="BQ66" s="69"/>
      <c r="BR66" s="69"/>
      <c r="BS66" s="69"/>
      <c r="BT66" s="69"/>
      <c r="BU66" s="69"/>
      <c r="BV66" s="69"/>
      <c r="BW66" s="69"/>
      <c r="BX66" s="69"/>
      <c r="BY66" s="69"/>
      <c r="BZ66" s="70"/>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c r="C83" s="2" t="s">
        <v>41</v>
      </c>
    </row>
    <row r="84" spans="1:78">
      <c r="C84" s="2" t="s">
        <v>42</v>
      </c>
    </row>
    <row r="85" spans="1:78" hidden="1">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c r="B86" s="25"/>
      <c r="C86" s="25"/>
      <c r="D86" s="25"/>
      <c r="E86" s="25" t="str">
        <f>データ!AI6</f>
        <v/>
      </c>
      <c r="F86" s="25" t="s">
        <v>55</v>
      </c>
      <c r="G86" s="25" t="s">
        <v>55</v>
      </c>
      <c r="H86" s="25" t="str">
        <f>データ!BP6</f>
        <v>【814.89】</v>
      </c>
      <c r="I86" s="25" t="str">
        <f>データ!CA6</f>
        <v>【60.64】</v>
      </c>
      <c r="J86" s="25" t="str">
        <f>データ!CL6</f>
        <v>【255.52】</v>
      </c>
      <c r="K86" s="25" t="str">
        <f>データ!CW6</f>
        <v>【52.49】</v>
      </c>
      <c r="L86" s="25" t="str">
        <f>データ!DH6</f>
        <v>【85.49】</v>
      </c>
      <c r="M86" s="25" t="s">
        <v>55</v>
      </c>
      <c r="N86" s="25" t="s">
        <v>56</v>
      </c>
      <c r="O86" s="25" t="str">
        <f>データ!EO6</f>
        <v>【0.11】</v>
      </c>
    </row>
  </sheetData>
  <sheetProtection algorithmName="SHA-512" hashValue="fT5JwQ0g/ykXdwnyzjP6ugV2+MpqrqBaYTvkFTbG3mPoNgoFEEGwWZwQptfUjyKyJ11avaGKgdTWs1h5IPJSpw==" saltValue="hNMKvPHFKlIeAgZHSUA9cg=="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2" max="144" width="11.875" customWidth="1"/>
  </cols>
  <sheetData>
    <row r="1" spans="1:14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c r="A6" s="27" t="s">
        <v>109</v>
      </c>
      <c r="B6" s="32">
        <f>B7</f>
        <v>2017</v>
      </c>
      <c r="C6" s="32">
        <f t="shared" ref="C6:X6" si="3">C7</f>
        <v>52043</v>
      </c>
      <c r="D6" s="32">
        <f t="shared" si="3"/>
        <v>47</v>
      </c>
      <c r="E6" s="32">
        <f t="shared" si="3"/>
        <v>17</v>
      </c>
      <c r="F6" s="32">
        <f t="shared" si="3"/>
        <v>5</v>
      </c>
      <c r="G6" s="32">
        <f t="shared" si="3"/>
        <v>0</v>
      </c>
      <c r="H6" s="32" t="str">
        <f t="shared" si="3"/>
        <v>秋田県　大館市</v>
      </c>
      <c r="I6" s="32" t="str">
        <f t="shared" si="3"/>
        <v>法非適用</v>
      </c>
      <c r="J6" s="32" t="str">
        <f t="shared" si="3"/>
        <v>下水道事業</v>
      </c>
      <c r="K6" s="32" t="str">
        <f t="shared" si="3"/>
        <v>農業集落排水</v>
      </c>
      <c r="L6" s="32" t="str">
        <f t="shared" si="3"/>
        <v>F2</v>
      </c>
      <c r="M6" s="32" t="str">
        <f t="shared" si="3"/>
        <v>非設置</v>
      </c>
      <c r="N6" s="33" t="str">
        <f t="shared" si="3"/>
        <v>-</v>
      </c>
      <c r="O6" s="33" t="str">
        <f t="shared" si="3"/>
        <v>該当数値なし</v>
      </c>
      <c r="P6" s="33">
        <f t="shared" si="3"/>
        <v>10.41</v>
      </c>
      <c r="Q6" s="33">
        <f t="shared" si="3"/>
        <v>85.95</v>
      </c>
      <c r="R6" s="33">
        <f t="shared" si="3"/>
        <v>3132</v>
      </c>
      <c r="S6" s="33">
        <f t="shared" si="3"/>
        <v>73632</v>
      </c>
      <c r="T6" s="33">
        <f t="shared" si="3"/>
        <v>913.22</v>
      </c>
      <c r="U6" s="33">
        <f t="shared" si="3"/>
        <v>80.63</v>
      </c>
      <c r="V6" s="33">
        <f t="shared" si="3"/>
        <v>7596</v>
      </c>
      <c r="W6" s="33">
        <f t="shared" si="3"/>
        <v>4.63</v>
      </c>
      <c r="X6" s="33">
        <f t="shared" si="3"/>
        <v>1640.6</v>
      </c>
      <c r="Y6" s="34">
        <f>IF(Y7="",NA(),Y7)</f>
        <v>69.47</v>
      </c>
      <c r="Z6" s="34">
        <f t="shared" ref="Z6:AH6" si="4">IF(Z7="",NA(),Z7)</f>
        <v>65.63</v>
      </c>
      <c r="AA6" s="34">
        <f t="shared" si="4"/>
        <v>64.569999999999993</v>
      </c>
      <c r="AB6" s="34">
        <f t="shared" si="4"/>
        <v>67.680000000000007</v>
      </c>
      <c r="AC6" s="34">
        <f t="shared" si="4"/>
        <v>75.55</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2237.23</v>
      </c>
      <c r="BG6" s="34">
        <f t="shared" ref="BG6:BO6" si="7">IF(BG7="",NA(),BG7)</f>
        <v>2060.9499999999998</v>
      </c>
      <c r="BH6" s="34">
        <f t="shared" si="7"/>
        <v>1600.66</v>
      </c>
      <c r="BI6" s="34">
        <f t="shared" si="7"/>
        <v>1617.16</v>
      </c>
      <c r="BJ6" s="34">
        <f t="shared" si="7"/>
        <v>876.27</v>
      </c>
      <c r="BK6" s="34">
        <f t="shared" si="7"/>
        <v>1126.77</v>
      </c>
      <c r="BL6" s="34">
        <f t="shared" si="7"/>
        <v>1044.8</v>
      </c>
      <c r="BM6" s="34">
        <f t="shared" si="7"/>
        <v>1081.8</v>
      </c>
      <c r="BN6" s="34">
        <f t="shared" si="7"/>
        <v>974.93</v>
      </c>
      <c r="BO6" s="34">
        <f t="shared" si="7"/>
        <v>855.8</v>
      </c>
      <c r="BP6" s="33" t="str">
        <f>IF(BP7="","",IF(BP7="-","【-】","【"&amp;SUBSTITUTE(TEXT(BP7,"#,##0.00"),"-","△")&amp;"】"))</f>
        <v>【814.89】</v>
      </c>
      <c r="BQ6" s="34">
        <f>IF(BQ7="",NA(),BQ7)</f>
        <v>45.97</v>
      </c>
      <c r="BR6" s="34">
        <f t="shared" ref="BR6:BZ6" si="8">IF(BR7="",NA(),BR7)</f>
        <v>46.22</v>
      </c>
      <c r="BS6" s="34">
        <f t="shared" si="8"/>
        <v>47.82</v>
      </c>
      <c r="BT6" s="34">
        <f t="shared" si="8"/>
        <v>52.37</v>
      </c>
      <c r="BU6" s="34">
        <f t="shared" si="8"/>
        <v>77.05</v>
      </c>
      <c r="BV6" s="34">
        <f t="shared" si="8"/>
        <v>50.9</v>
      </c>
      <c r="BW6" s="34">
        <f t="shared" si="8"/>
        <v>50.82</v>
      </c>
      <c r="BX6" s="34">
        <f t="shared" si="8"/>
        <v>52.19</v>
      </c>
      <c r="BY6" s="34">
        <f t="shared" si="8"/>
        <v>55.32</v>
      </c>
      <c r="BZ6" s="34">
        <f t="shared" si="8"/>
        <v>59.8</v>
      </c>
      <c r="CA6" s="33" t="str">
        <f>IF(CA7="","",IF(CA7="-","【-】","【"&amp;SUBSTITUTE(TEXT(CA7,"#,##0.00"),"-","△")&amp;"】"))</f>
        <v>【60.64】</v>
      </c>
      <c r="CB6" s="34">
        <f>IF(CB7="",NA(),CB7)</f>
        <v>302.08999999999997</v>
      </c>
      <c r="CC6" s="34">
        <f t="shared" ref="CC6:CK6" si="9">IF(CC7="",NA(),CC7)</f>
        <v>322.29000000000002</v>
      </c>
      <c r="CD6" s="34">
        <f t="shared" si="9"/>
        <v>357.76</v>
      </c>
      <c r="CE6" s="34">
        <f t="shared" si="9"/>
        <v>324.64</v>
      </c>
      <c r="CF6" s="34">
        <f t="shared" si="9"/>
        <v>223.58</v>
      </c>
      <c r="CG6" s="34">
        <f t="shared" si="9"/>
        <v>293.27</v>
      </c>
      <c r="CH6" s="34">
        <f t="shared" si="9"/>
        <v>300.52</v>
      </c>
      <c r="CI6" s="34">
        <f t="shared" si="9"/>
        <v>296.14</v>
      </c>
      <c r="CJ6" s="34">
        <f t="shared" si="9"/>
        <v>283.17</v>
      </c>
      <c r="CK6" s="34">
        <f t="shared" si="9"/>
        <v>263.76</v>
      </c>
      <c r="CL6" s="33" t="str">
        <f>IF(CL7="","",IF(CL7="-","【-】","【"&amp;SUBSTITUTE(TEXT(CL7,"#,##0.00"),"-","△")&amp;"】"))</f>
        <v>【255.52】</v>
      </c>
      <c r="CM6" s="34">
        <f>IF(CM7="",NA(),CM7)</f>
        <v>45.91</v>
      </c>
      <c r="CN6" s="34">
        <f t="shared" ref="CN6:CV6" si="10">IF(CN7="",NA(),CN7)</f>
        <v>44.25</v>
      </c>
      <c r="CO6" s="34">
        <f t="shared" si="10"/>
        <v>47.77</v>
      </c>
      <c r="CP6" s="34">
        <f t="shared" si="10"/>
        <v>47.48</v>
      </c>
      <c r="CQ6" s="34">
        <f t="shared" si="10"/>
        <v>48.13</v>
      </c>
      <c r="CR6" s="34">
        <f t="shared" si="10"/>
        <v>53.78</v>
      </c>
      <c r="CS6" s="34">
        <f t="shared" si="10"/>
        <v>53.24</v>
      </c>
      <c r="CT6" s="34">
        <f t="shared" si="10"/>
        <v>52.31</v>
      </c>
      <c r="CU6" s="34">
        <f t="shared" si="10"/>
        <v>60.65</v>
      </c>
      <c r="CV6" s="34">
        <f t="shared" si="10"/>
        <v>51.75</v>
      </c>
      <c r="CW6" s="33" t="str">
        <f>IF(CW7="","",IF(CW7="-","【-】","【"&amp;SUBSTITUTE(TEXT(CW7,"#,##0.00"),"-","△")&amp;"】"))</f>
        <v>【52.49】</v>
      </c>
      <c r="CX6" s="34">
        <f>IF(CX7="",NA(),CX7)</f>
        <v>86.97</v>
      </c>
      <c r="CY6" s="34">
        <f t="shared" ref="CY6:DG6" si="11">IF(CY7="",NA(),CY7)</f>
        <v>88.29</v>
      </c>
      <c r="CZ6" s="34">
        <f t="shared" si="11"/>
        <v>82.74</v>
      </c>
      <c r="DA6" s="34">
        <f t="shared" si="11"/>
        <v>83.1</v>
      </c>
      <c r="DB6" s="34">
        <f t="shared" si="11"/>
        <v>83.43</v>
      </c>
      <c r="DC6" s="34">
        <f t="shared" si="11"/>
        <v>84.06</v>
      </c>
      <c r="DD6" s="34">
        <f t="shared" si="11"/>
        <v>84.07</v>
      </c>
      <c r="DE6" s="34">
        <f t="shared" si="11"/>
        <v>84.32</v>
      </c>
      <c r="DF6" s="34">
        <f t="shared" si="11"/>
        <v>84.58</v>
      </c>
      <c r="DG6" s="34">
        <f t="shared" si="11"/>
        <v>84.84</v>
      </c>
      <c r="DH6" s="33" t="str">
        <f>IF(DH7="","",IF(DH7="-","【-】","【"&amp;SUBSTITUTE(TEXT(DH7,"#,##0.00"),"-","△")&amp;"】"))</f>
        <v>【85.49】</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4">
        <f t="shared" si="14"/>
        <v>2.09</v>
      </c>
      <c r="EI6" s="33">
        <f t="shared" si="14"/>
        <v>0</v>
      </c>
      <c r="EJ6" s="34">
        <f t="shared" si="14"/>
        <v>0.03</v>
      </c>
      <c r="EK6" s="34">
        <f t="shared" si="14"/>
        <v>0.02</v>
      </c>
      <c r="EL6" s="34">
        <f t="shared" si="14"/>
        <v>0.01</v>
      </c>
      <c r="EM6" s="34">
        <f t="shared" si="14"/>
        <v>2.0499999999999998</v>
      </c>
      <c r="EN6" s="34">
        <f t="shared" si="14"/>
        <v>0.01</v>
      </c>
      <c r="EO6" s="33" t="str">
        <f>IF(EO7="","",IF(EO7="-","【-】","【"&amp;SUBSTITUTE(TEXT(EO7,"#,##0.00"),"-","△")&amp;"】"))</f>
        <v>【0.11】</v>
      </c>
    </row>
    <row r="7" spans="1:145" s="35" customFormat="1">
      <c r="A7" s="27"/>
      <c r="B7" s="36">
        <v>2017</v>
      </c>
      <c r="C7" s="36">
        <v>52043</v>
      </c>
      <c r="D7" s="36">
        <v>47</v>
      </c>
      <c r="E7" s="36">
        <v>17</v>
      </c>
      <c r="F7" s="36">
        <v>5</v>
      </c>
      <c r="G7" s="36">
        <v>0</v>
      </c>
      <c r="H7" s="36" t="s">
        <v>110</v>
      </c>
      <c r="I7" s="36" t="s">
        <v>111</v>
      </c>
      <c r="J7" s="36" t="s">
        <v>112</v>
      </c>
      <c r="K7" s="36" t="s">
        <v>113</v>
      </c>
      <c r="L7" s="36" t="s">
        <v>114</v>
      </c>
      <c r="M7" s="36" t="s">
        <v>115</v>
      </c>
      <c r="N7" s="37" t="s">
        <v>116</v>
      </c>
      <c r="O7" s="37" t="s">
        <v>117</v>
      </c>
      <c r="P7" s="37">
        <v>10.41</v>
      </c>
      <c r="Q7" s="37">
        <v>85.95</v>
      </c>
      <c r="R7" s="37">
        <v>3132</v>
      </c>
      <c r="S7" s="37">
        <v>73632</v>
      </c>
      <c r="T7" s="37">
        <v>913.22</v>
      </c>
      <c r="U7" s="37">
        <v>80.63</v>
      </c>
      <c r="V7" s="37">
        <v>7596</v>
      </c>
      <c r="W7" s="37">
        <v>4.63</v>
      </c>
      <c r="X7" s="37">
        <v>1640.6</v>
      </c>
      <c r="Y7" s="37">
        <v>69.47</v>
      </c>
      <c r="Z7" s="37">
        <v>65.63</v>
      </c>
      <c r="AA7" s="37">
        <v>64.569999999999993</v>
      </c>
      <c r="AB7" s="37">
        <v>67.680000000000007</v>
      </c>
      <c r="AC7" s="37">
        <v>75.55</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2237.23</v>
      </c>
      <c r="BG7" s="37">
        <v>2060.9499999999998</v>
      </c>
      <c r="BH7" s="37">
        <v>1600.66</v>
      </c>
      <c r="BI7" s="37">
        <v>1617.16</v>
      </c>
      <c r="BJ7" s="37">
        <v>876.27</v>
      </c>
      <c r="BK7" s="37">
        <v>1126.77</v>
      </c>
      <c r="BL7" s="37">
        <v>1044.8</v>
      </c>
      <c r="BM7" s="37">
        <v>1081.8</v>
      </c>
      <c r="BN7" s="37">
        <v>974.93</v>
      </c>
      <c r="BO7" s="37">
        <v>855.8</v>
      </c>
      <c r="BP7" s="37">
        <v>814.89</v>
      </c>
      <c r="BQ7" s="37">
        <v>45.97</v>
      </c>
      <c r="BR7" s="37">
        <v>46.22</v>
      </c>
      <c r="BS7" s="37">
        <v>47.82</v>
      </c>
      <c r="BT7" s="37">
        <v>52.37</v>
      </c>
      <c r="BU7" s="37">
        <v>77.05</v>
      </c>
      <c r="BV7" s="37">
        <v>50.9</v>
      </c>
      <c r="BW7" s="37">
        <v>50.82</v>
      </c>
      <c r="BX7" s="37">
        <v>52.19</v>
      </c>
      <c r="BY7" s="37">
        <v>55.32</v>
      </c>
      <c r="BZ7" s="37">
        <v>59.8</v>
      </c>
      <c r="CA7" s="37">
        <v>60.64</v>
      </c>
      <c r="CB7" s="37">
        <v>302.08999999999997</v>
      </c>
      <c r="CC7" s="37">
        <v>322.29000000000002</v>
      </c>
      <c r="CD7" s="37">
        <v>357.76</v>
      </c>
      <c r="CE7" s="37">
        <v>324.64</v>
      </c>
      <c r="CF7" s="37">
        <v>223.58</v>
      </c>
      <c r="CG7" s="37">
        <v>293.27</v>
      </c>
      <c r="CH7" s="37">
        <v>300.52</v>
      </c>
      <c r="CI7" s="37">
        <v>296.14</v>
      </c>
      <c r="CJ7" s="37">
        <v>283.17</v>
      </c>
      <c r="CK7" s="37">
        <v>263.76</v>
      </c>
      <c r="CL7" s="37">
        <v>255.52</v>
      </c>
      <c r="CM7" s="37">
        <v>45.91</v>
      </c>
      <c r="CN7" s="37">
        <v>44.25</v>
      </c>
      <c r="CO7" s="37">
        <v>47.77</v>
      </c>
      <c r="CP7" s="37">
        <v>47.48</v>
      </c>
      <c r="CQ7" s="37">
        <v>48.13</v>
      </c>
      <c r="CR7" s="37">
        <v>53.78</v>
      </c>
      <c r="CS7" s="37">
        <v>53.24</v>
      </c>
      <c r="CT7" s="37">
        <v>52.31</v>
      </c>
      <c r="CU7" s="37">
        <v>60.65</v>
      </c>
      <c r="CV7" s="37">
        <v>51.75</v>
      </c>
      <c r="CW7" s="37">
        <v>52.49</v>
      </c>
      <c r="CX7" s="37">
        <v>86.97</v>
      </c>
      <c r="CY7" s="37">
        <v>88.29</v>
      </c>
      <c r="CZ7" s="37">
        <v>82.74</v>
      </c>
      <c r="DA7" s="37">
        <v>83.1</v>
      </c>
      <c r="DB7" s="37">
        <v>83.43</v>
      </c>
      <c r="DC7" s="37">
        <v>84.06</v>
      </c>
      <c r="DD7" s="37">
        <v>84.07</v>
      </c>
      <c r="DE7" s="37">
        <v>84.32</v>
      </c>
      <c r="DF7" s="37">
        <v>84.58</v>
      </c>
      <c r="DG7" s="37">
        <v>84.84</v>
      </c>
      <c r="DH7" s="37">
        <v>85.49</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2.09</v>
      </c>
      <c r="EI7" s="37">
        <v>0</v>
      </c>
      <c r="EJ7" s="37">
        <v>0.03</v>
      </c>
      <c r="EK7" s="37">
        <v>0.02</v>
      </c>
      <c r="EL7" s="37">
        <v>0.01</v>
      </c>
      <c r="EM7" s="37">
        <v>2.0499999999999998</v>
      </c>
      <c r="EN7" s="37">
        <v>0.01</v>
      </c>
      <c r="EO7" s="37">
        <v>0.11</v>
      </c>
    </row>
    <row r="8" spans="1:14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2019-02-11T23:35:26Z</cp:lastPrinted>
  <dcterms:created xsi:type="dcterms:W3CDTF">2018-12-03T09:19:58Z</dcterms:created>
  <dcterms:modified xsi:type="dcterms:W3CDTF">2019-02-11T23:35:30Z</dcterms:modified>
  <cp:category/>
</cp:coreProperties>
</file>