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H30】\経営比較分析表\作業\"/>
    </mc:Choice>
  </mc:AlternateContent>
  <workbookProtection workbookAlgorithmName="SHA-512" workbookHashValue="aDCxRNkpbzHAjmjtq8qJgYQb+y7zOuPeO4Yw+nWXUn6svL78P6/YXyJzOz7l2gh4fQ0OdOjVb+yBZ8ciV39JtA==" workbookSaltValue="1L6k2wwUUwaXoNVE++2MZg==" workbookSpinCount="100000" lockStructure="1"/>
  <bookViews>
    <workbookView xWindow="0" yWindow="0" windowWidth="28800" windowHeight="127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<sst xmlns="http://schemas.openxmlformats.org/spreadsheetml/2006/main" count="251" uniqueCount="126">
  <si>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</si>
  <si>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</si>
  <si>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</si>
  <si>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</si>
  <si>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</si>
  <si>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</si>
  <si>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</si>
  <si>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</si>
  <si>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</si>
  <si>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</si>
  <si>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</si>
  <si>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</si>
  <si>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</si>
  <si>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</si>
  <si>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</si>
  <si>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</si>
  <si>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</si>
  <si>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</si>
  <si>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</si>
  <si>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</si>
  <si>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</si>
  <si>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</si>
  <si>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</si>
  <si>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</si>
  <si>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</si>
  <si>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</si>
  <si>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</si>
  <si>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</si>
  <si>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</si>
  <si>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</si>
  <si>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</si>
  <si>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</si>
  <si>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</si>
  <si>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</si>
  <si>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</si>
  <si>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</si>
  <si>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</si>
  <si>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</si>
  <si>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</si>
  <si>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</si>
  <si>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</si>
  <si>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</si>
  <si>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</si>
  <si>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</si>
  <si>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</si>
  <si>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</si>
  <si>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</si>
  <si>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</si>
  <si>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</si>
  <si>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</si>
  <si>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</si>
  <si>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</si>
  <si>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</si>
  <si>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</si>
  <si>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</si>
  <si>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</si>
  <si>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</si>
  <si>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</si>
  <si>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</si>
  <si>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</si>
  <si>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</si>
  <si>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</si>
  <si>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</si>
  <si>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</si>
  <si>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</si>
  <si>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</si>
  <si>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</si>
  <si>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</si>
  <si>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</si>
  <si>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</si>
  <si>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</si>
  <si>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</si>
  <si>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</si>
  <si>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</si>
  <si>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</si>
  <si>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</si>
  <si>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</si>
  <si>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</si>
  <si>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</si>
  <si>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</si>
  <si>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</si>
  <si>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</si>
  <si>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</si>
  <si>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</si>
  <si>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</si>
  <si>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</si>
  <si>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</si>
  <si>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</si>
  <si>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</si>
  <si>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</si>
  <si>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</si>
  <si>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</si>
  <si>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</si>
  <si>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</si>
  <si>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</si>
  <si>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</si>
  <si>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</si>
  <si>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</si>
  <si>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</si>
  <si>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</si>
  <si>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</si>
  <si>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</si>
  <si>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</si>
  <si>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</si>
  <si>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</si>
  <si>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</si>
  <si>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</si>
  <si>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</si>
  <si>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</si>
  <si>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</si>
  <si>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</si>
  <si>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</si>
  <si>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</si>
  <si>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</si>
  <si>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</si>
  <si>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</si>
  <si>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</si>
  <si>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</si>
  <si>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</si>
  <si>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</si>
  <si>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</si>
  <si>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</si>
  <si>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</si>
  <si>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①収益的収支比率は92.01％であり、低い数値となっている。平成24年度で整備が終了しているため、使用料収益の大幅な増減はないものと見込んでおり、費用の削減に努め、改善を図る必要がある。
④類似団体と比較して低く、整備も終了しているため、新たな借入予定もないことから、今後も比率は下がっていくと見込んでいる。
⑤経費回収率は、類似団体と比較して高い状況にあり、使用料をもって汚水処理費をほぼ賄うことができている。今後は、空き家等により利用者が減ることで使用料が減少することも考えられるため、効率的な維持管理により更なる経費節減に努める必要がある。
⑦施設利用率は、大きな増減の要因が見当たらないことから、60％前後で推移すると見込んでいる。
⑧水洗化率はほぼ100％であり、今後も大きな変動はなくこのままで推移すると見込んでいる。</t>
    <rPh sb="1" eb="4">
      <t>シュウエキテキ</t>
    </rPh>
    <rPh sb="4" eb="6">
      <t>シュウシ</t>
    </rPh>
    <rPh sb="6" eb="8">
      <t>ヒリツ</t>
    </rPh>
    <rPh sb="19" eb="20">
      <t>ヒク</t>
    </rPh>
    <rPh sb="21" eb="23">
      <t>スウチ</t>
    </rPh>
    <rPh sb="30" eb="32">
      <t>ヘイセイ</t>
    </rPh>
    <rPh sb="34" eb="35">
      <t>ネン</t>
    </rPh>
    <rPh sb="35" eb="36">
      <t>ド</t>
    </rPh>
    <rPh sb="37" eb="39">
      <t>セイビ</t>
    </rPh>
    <rPh sb="40" eb="42">
      <t>シュウリョウ</t>
    </rPh>
    <rPh sb="49" eb="52">
      <t>シヨウリョウ</t>
    </rPh>
    <rPh sb="52" eb="54">
      <t>シュウエキ</t>
    </rPh>
    <rPh sb="55" eb="57">
      <t>オオハバ</t>
    </rPh>
    <rPh sb="58" eb="60">
      <t>ゾウゲン</t>
    </rPh>
    <rPh sb="66" eb="68">
      <t>ミコ</t>
    </rPh>
    <rPh sb="73" eb="75">
      <t>ヒヨウ</t>
    </rPh>
    <rPh sb="76" eb="78">
      <t>サクゲン</t>
    </rPh>
    <rPh sb="79" eb="80">
      <t>ツト</t>
    </rPh>
    <rPh sb="82" eb="84">
      <t>カイゼン</t>
    </rPh>
    <rPh sb="85" eb="86">
      <t>ハカ</t>
    </rPh>
    <rPh sb="87" eb="89">
      <t>ヒツヨウ</t>
    </rPh>
    <rPh sb="95" eb="97">
      <t>ルイジ</t>
    </rPh>
    <rPh sb="97" eb="99">
      <t>ダンタイ</t>
    </rPh>
    <rPh sb="100" eb="102">
      <t>ヒカク</t>
    </rPh>
    <rPh sb="104" eb="105">
      <t>ヒク</t>
    </rPh>
    <rPh sb="107" eb="109">
      <t>セイビ</t>
    </rPh>
    <rPh sb="110" eb="112">
      <t>シュウリョウ</t>
    </rPh>
    <rPh sb="119" eb="120">
      <t>アラ</t>
    </rPh>
    <rPh sb="122" eb="124">
      <t>カリイレ</t>
    </rPh>
    <rPh sb="124" eb="126">
      <t>ヨテイ</t>
    </rPh>
    <rPh sb="134" eb="136">
      <t>コンゴ</t>
    </rPh>
    <rPh sb="137" eb="139">
      <t>ヒリツ</t>
    </rPh>
    <rPh sb="140" eb="141">
      <t>サ</t>
    </rPh>
    <rPh sb="147" eb="149">
      <t>ミコ</t>
    </rPh>
    <rPh sb="156" eb="158">
      <t>ケイヒ</t>
    </rPh>
    <rPh sb="158" eb="160">
      <t>カイシュウ</t>
    </rPh>
    <rPh sb="160" eb="161">
      <t>リツ</t>
    </rPh>
    <rPh sb="163" eb="165">
      <t>ルイジ</t>
    </rPh>
    <rPh sb="165" eb="167">
      <t>ダンタイ</t>
    </rPh>
    <rPh sb="168" eb="170">
      <t>ヒカク</t>
    </rPh>
    <rPh sb="172" eb="173">
      <t>タカ</t>
    </rPh>
    <rPh sb="174" eb="176">
      <t>ジョウキョウ</t>
    </rPh>
    <rPh sb="180" eb="183">
      <t>シヨウリョウ</t>
    </rPh>
    <rPh sb="187" eb="189">
      <t>オスイ</t>
    </rPh>
    <rPh sb="189" eb="191">
      <t>ショリ</t>
    </rPh>
    <rPh sb="191" eb="192">
      <t>ヒ</t>
    </rPh>
    <rPh sb="195" eb="196">
      <t>マカナ</t>
    </rPh>
    <rPh sb="206" eb="208">
      <t>コンゴ</t>
    </rPh>
    <rPh sb="210" eb="211">
      <t>ア</t>
    </rPh>
    <rPh sb="212" eb="213">
      <t>ヤ</t>
    </rPh>
    <rPh sb="213" eb="214">
      <t>トウ</t>
    </rPh>
    <rPh sb="217" eb="220">
      <t>リヨウシャ</t>
    </rPh>
    <rPh sb="221" eb="222">
      <t>ヘ</t>
    </rPh>
    <rPh sb="226" eb="229">
      <t>シヨウリョウ</t>
    </rPh>
    <rPh sb="230" eb="232">
      <t>ゲンショウ</t>
    </rPh>
    <rPh sb="237" eb="238">
      <t>カンガ</t>
    </rPh>
    <rPh sb="245" eb="248">
      <t>コウリツテキ</t>
    </rPh>
    <rPh sb="249" eb="251">
      <t>イジ</t>
    </rPh>
    <rPh sb="251" eb="253">
      <t>カンリ</t>
    </rPh>
    <rPh sb="256" eb="257">
      <t>サラ</t>
    </rPh>
    <rPh sb="259" eb="261">
      <t>ケイヒ</t>
    </rPh>
    <rPh sb="261" eb="263">
      <t>セツゲン</t>
    </rPh>
    <rPh sb="264" eb="265">
      <t>ツト</t>
    </rPh>
    <rPh sb="267" eb="269">
      <t>ヒツヨウ</t>
    </rPh>
    <rPh sb="275" eb="277">
      <t>シセツ</t>
    </rPh>
    <rPh sb="277" eb="279">
      <t>リヨウ</t>
    </rPh>
    <rPh sb="279" eb="280">
      <t>リツ</t>
    </rPh>
    <rPh sb="282" eb="283">
      <t>オオ</t>
    </rPh>
    <rPh sb="285" eb="287">
      <t>ゾウゲン</t>
    </rPh>
    <rPh sb="288" eb="290">
      <t>ヨウイン</t>
    </rPh>
    <rPh sb="291" eb="293">
      <t>ミア</t>
    </rPh>
    <rPh sb="305" eb="307">
      <t>ゼンゴ</t>
    </rPh>
    <rPh sb="308" eb="310">
      <t>スイイ</t>
    </rPh>
    <rPh sb="313" eb="315">
      <t>ミコ</t>
    </rPh>
    <rPh sb="322" eb="325">
      <t>スイセンカ</t>
    </rPh>
    <rPh sb="325" eb="326">
      <t>リツ</t>
    </rPh>
    <rPh sb="337" eb="339">
      <t>コンゴ</t>
    </rPh>
    <rPh sb="340" eb="341">
      <t>オオ</t>
    </rPh>
    <rPh sb="343" eb="345">
      <t>ヘンドウ</t>
    </rPh>
    <rPh sb="353" eb="355">
      <t>スイイ</t>
    </rPh>
    <rPh sb="358" eb="360">
      <t>ミコ</t>
    </rPh>
    <phoneticPr fontId="4"/>
  </si>
  <si>
    <t>　平成14年度から整備を開始し、平成24年度で整備を終了していることから、施設は比較的新しい。しかし、ある程度の修繕費が毎年発生しており、初期に整備した施設については、修理用の部品が製造されなくなってきているため、今後は修繕費が増加傾向となることが予想される。</t>
    <rPh sb="1" eb="3">
      <t>ヘイセイ</t>
    </rPh>
    <rPh sb="5" eb="7">
      <t>ネンド</t>
    </rPh>
    <rPh sb="9" eb="11">
      <t>セイビ</t>
    </rPh>
    <rPh sb="12" eb="14">
      <t>カイシ</t>
    </rPh>
    <rPh sb="16" eb="18">
      <t>ヘイセイ</t>
    </rPh>
    <rPh sb="20" eb="22">
      <t>ネンド</t>
    </rPh>
    <rPh sb="23" eb="25">
      <t>セイビ</t>
    </rPh>
    <rPh sb="26" eb="28">
      <t>シュウリョウ</t>
    </rPh>
    <rPh sb="37" eb="39">
      <t>シセツ</t>
    </rPh>
    <rPh sb="40" eb="43">
      <t>ヒカクテキ</t>
    </rPh>
    <rPh sb="43" eb="44">
      <t>アタラ</t>
    </rPh>
    <rPh sb="53" eb="55">
      <t>テイド</t>
    </rPh>
    <rPh sb="56" eb="59">
      <t>シュウゼンヒ</t>
    </rPh>
    <rPh sb="60" eb="62">
      <t>マイトシ</t>
    </rPh>
    <rPh sb="62" eb="64">
      <t>ハッセイ</t>
    </rPh>
    <rPh sb="69" eb="71">
      <t>ショキ</t>
    </rPh>
    <rPh sb="72" eb="74">
      <t>セイビ</t>
    </rPh>
    <rPh sb="76" eb="78">
      <t>シセツ</t>
    </rPh>
    <rPh sb="84" eb="87">
      <t>シュウリヨウ</t>
    </rPh>
    <rPh sb="88" eb="90">
      <t>ブヒン</t>
    </rPh>
    <rPh sb="91" eb="93">
      <t>セイゾウ</t>
    </rPh>
    <rPh sb="107" eb="109">
      <t>コンゴ</t>
    </rPh>
    <rPh sb="110" eb="113">
      <t>シュウゼンヒ</t>
    </rPh>
    <rPh sb="114" eb="116">
      <t>ゾウカ</t>
    </rPh>
    <rPh sb="116" eb="118">
      <t>ケイコウ</t>
    </rPh>
    <rPh sb="124" eb="126">
      <t>ヨソウ</t>
    </rPh>
    <phoneticPr fontId="4"/>
  </si>
  <si>
    <t xml:space="preserve"> 水洗化率は、ほぼ100％であり、経費回収率、汚水処理原価についても類似団体と比較して高い水準となっているが、今後も引き続き適切な維持管理と早期の対応により、経費の縮減を図る必要がある。</t>
    <rPh sb="1" eb="4">
      <t>スイセンカ</t>
    </rPh>
    <rPh sb="4" eb="5">
      <t>リツ</t>
    </rPh>
    <rPh sb="17" eb="19">
      <t>ケイヒ</t>
    </rPh>
    <rPh sb="19" eb="21">
      <t>カイシュウ</t>
    </rPh>
    <rPh sb="21" eb="22">
      <t>リツ</t>
    </rPh>
    <rPh sb="23" eb="25">
      <t>オスイ</t>
    </rPh>
    <rPh sb="25" eb="27">
      <t>ショリ</t>
    </rPh>
    <rPh sb="27" eb="29">
      <t>ゲンカ</t>
    </rPh>
    <rPh sb="34" eb="36">
      <t>ルイジ</t>
    </rPh>
    <rPh sb="36" eb="38">
      <t>ダンタイ</t>
    </rPh>
    <rPh sb="39" eb="41">
      <t>ヒカク</t>
    </rPh>
    <rPh sb="43" eb="44">
      <t>タカ</t>
    </rPh>
    <rPh sb="45" eb="47">
      <t>スイジュン</t>
    </rPh>
    <rPh sb="55" eb="57">
      <t>コンゴ</t>
    </rPh>
    <rPh sb="58" eb="59">
      <t>ヒ</t>
    </rPh>
    <rPh sb="60" eb="61">
      <t>ツヅ</t>
    </rPh>
    <rPh sb="62" eb="64">
      <t>テキセツ</t>
    </rPh>
    <rPh sb="65" eb="67">
      <t>イジ</t>
    </rPh>
    <rPh sb="67" eb="69">
      <t>カンリ</t>
    </rPh>
    <rPh sb="70" eb="72">
      <t>ソウキ</t>
    </rPh>
    <rPh sb="73" eb="75">
      <t>タイオウ</t>
    </rPh>
    <rPh sb="79" eb="81">
      <t>ケイヒ</t>
    </rPh>
    <rPh sb="82" eb="84">
      <t>シュクゲン</t>
    </rPh>
    <rPh sb="85" eb="86">
      <t>ハカ</t>
    </rPh>
    <rPh sb="87" eb="8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</si>
</sst>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8E-4457-9FE0-3D14C41BCD0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B8E-4457-9FE0-3D14C41BCD0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60.04</c:v>
                </c:pt>
                <c:pt idx="1">
                  <c:v>60.04</c:v>
                </c:pt>
                <c:pt idx="2">
                  <c:v>60.04</c:v>
                </c:pt>
                <c:pt idx="3">
                  <c:v>60.04</c:v>
                </c:pt>
                <c:pt idx="4">
                  <c:v>60.04</c:v>
                </c:pt>
              </c:numCache>
            </c:numRef>
          </c:val>
          <c:extLst>
            <c:ext xmlns:c16="http://schemas.microsoft.com/office/drawing/2014/chart" uri="{C3380CC4-5D6E-409C-BE32-E72D297353CC}">
              <c16:uniqueId val="{00000000-81BC-404A-B268-FE9F9027FB7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61.55</c:v>
                </c:pt>
                <c:pt idx="4">
                  <c:v>61.79</c:v>
                </c:pt>
              </c:numCache>
            </c:numRef>
          </c:val>
          <c:smooth val="0"/>
          <c:extLst>
            <c:ext xmlns:c16="http://schemas.microsoft.com/office/drawing/2014/chart" uri="{C3380CC4-5D6E-409C-BE32-E72D297353CC}">
              <c16:uniqueId val="{00000001-81BC-404A-B268-FE9F9027FB7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99.66</c:v>
                </c:pt>
                <c:pt idx="1">
                  <c:v>99.66</c:v>
                </c:pt>
                <c:pt idx="2">
                  <c:v>99.8</c:v>
                </c:pt>
                <c:pt idx="3">
                  <c:v>99.8</c:v>
                </c:pt>
                <c:pt idx="4">
                  <c:v>99.79</c:v>
                </c:pt>
              </c:numCache>
            </c:numRef>
          </c:val>
          <c:extLst>
            <c:ext xmlns:c16="http://schemas.microsoft.com/office/drawing/2014/chart" uri="{C3380CC4-5D6E-409C-BE32-E72D297353CC}">
              <c16:uniqueId val="{00000000-68A7-48A0-8B0C-A7C5EF2CAC4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67.489999999999995</c:v>
                </c:pt>
                <c:pt idx="4">
                  <c:v>92.44</c:v>
                </c:pt>
              </c:numCache>
            </c:numRef>
          </c:val>
          <c:smooth val="0"/>
          <c:extLst>
            <c:ext xmlns:c16="http://schemas.microsoft.com/office/drawing/2014/chart" uri="{C3380CC4-5D6E-409C-BE32-E72D297353CC}">
              <c16:uniqueId val="{00000001-68A7-48A0-8B0C-A7C5EF2CAC4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103.12</c:v>
                </c:pt>
                <c:pt idx="1">
                  <c:v>95.06</c:v>
                </c:pt>
                <c:pt idx="2">
                  <c:v>93.71</c:v>
                </c:pt>
                <c:pt idx="3">
                  <c:v>89.96</c:v>
                </c:pt>
                <c:pt idx="4">
                  <c:v>92.01</c:v>
                </c:pt>
              </c:numCache>
            </c:numRef>
          </c:val>
          <c:extLst>
            <c:ext xmlns:c16="http://schemas.microsoft.com/office/drawing/2014/chart" uri="{C3380CC4-5D6E-409C-BE32-E72D297353CC}">
              <c16:uniqueId val="{00000000-D9A7-442B-AAEA-EB6BEE0C719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A7-442B-AAEA-EB6BEE0C719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FF-4582-AF2B-04CD3380826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FF-4582-AF2B-04CD3380826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0D-4243-A42B-EAD0E3D4E1B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0D-4243-A42B-EAD0E3D4E1B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A7-4692-811C-1F3292835B1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A7-4692-811C-1F3292835B1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37-4E54-8908-16A61881490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37-4E54-8908-16A61881490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233.68</c:v>
                </c:pt>
                <c:pt idx="1">
                  <c:v>218.97</c:v>
                </c:pt>
                <c:pt idx="2">
                  <c:v>209.03</c:v>
                </c:pt>
                <c:pt idx="3">
                  <c:v>195.1</c:v>
                </c:pt>
                <c:pt idx="4">
                  <c:v>185.43</c:v>
                </c:pt>
              </c:numCache>
            </c:numRef>
          </c:val>
          <c:extLst>
            <c:ext xmlns:c16="http://schemas.microsoft.com/office/drawing/2014/chart" uri="{C3380CC4-5D6E-409C-BE32-E72D297353CC}">
              <c16:uniqueId val="{00000000-93A0-4666-8653-67EB1195EFC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413.5</c:v>
                </c:pt>
                <c:pt idx="4">
                  <c:v>244.85</c:v>
                </c:pt>
              </c:numCache>
            </c:numRef>
          </c:val>
          <c:smooth val="0"/>
          <c:extLst>
            <c:ext xmlns:c16="http://schemas.microsoft.com/office/drawing/2014/chart" uri="{C3380CC4-5D6E-409C-BE32-E72D297353CC}">
              <c16:uniqueId val="{00000001-93A0-4666-8653-67EB1195EFC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96.09</c:v>
                </c:pt>
                <c:pt idx="1">
                  <c:v>93.85</c:v>
                </c:pt>
                <c:pt idx="2">
                  <c:v>99.09</c:v>
                </c:pt>
                <c:pt idx="3">
                  <c:v>99.56</c:v>
                </c:pt>
                <c:pt idx="4">
                  <c:v>99.73</c:v>
                </c:pt>
              </c:numCache>
            </c:numRef>
          </c:val>
          <c:extLst>
            <c:ext xmlns:c16="http://schemas.microsoft.com/office/drawing/2014/chart" uri="{C3380CC4-5D6E-409C-BE32-E72D297353CC}">
              <c16:uniqueId val="{00000000-6C79-435B-AF0E-39545F70934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55.84</c:v>
                </c:pt>
                <c:pt idx="4">
                  <c:v>64.78</c:v>
                </c:pt>
              </c:numCache>
            </c:numRef>
          </c:val>
          <c:smooth val="0"/>
          <c:extLst>
            <c:ext xmlns:c16="http://schemas.microsoft.com/office/drawing/2014/chart" uri="{C3380CC4-5D6E-409C-BE32-E72D297353CC}">
              <c16:uniqueId val="{00000001-6C79-435B-AF0E-39545F70934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356.38</c:v>
                </c:pt>
                <c:pt idx="1">
                  <c:v>374.32</c:v>
                </c:pt>
                <c:pt idx="2">
                  <c:v>354.81</c:v>
                </c:pt>
                <c:pt idx="3">
                  <c:v>353.2</c:v>
                </c:pt>
                <c:pt idx="4">
                  <c:v>352.86</c:v>
                </c:pt>
              </c:numCache>
            </c:numRef>
          </c:val>
          <c:extLst>
            <c:ext xmlns:c16="http://schemas.microsoft.com/office/drawing/2014/chart" uri="{C3380CC4-5D6E-409C-BE32-E72D297353CC}">
              <c16:uniqueId val="{00000000-2DF7-439A-86F3-F4C277E1F4D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287.57</c:v>
                </c:pt>
                <c:pt idx="4">
                  <c:v>250.21</c:v>
                </c:pt>
              </c:numCache>
            </c:numRef>
          </c:val>
          <c:smooth val="0"/>
          <c:extLst>
            <c:ext xmlns:c16="http://schemas.microsoft.com/office/drawing/2014/chart" uri="{C3380CC4-5D6E-409C-BE32-E72D297353CC}">
              <c16:uniqueId val="{00000001-2DF7-439A-86F3-F4C277E1F4D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B15"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横手市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特定地域生活排水処理</v>
      </c>
      <c r="Q8" s="47"/>
      <c r="R8" s="47"/>
      <c r="S8" s="47"/>
      <c r="T8" s="47"/>
      <c r="U8" s="47"/>
      <c r="V8" s="47"/>
      <c r="W8" s="47" t="str">
        <f>データ!L6</f>
        <v>K2</v>
      </c>
      <c r="X8" s="47"/>
      <c r="Y8" s="47"/>
      <c r="Z8" s="47"/>
      <c r="AA8" s="47"/>
      <c r="AB8" s="47"/>
      <c r="AC8" s="47"/>
      <c r="AD8" s="48" t="str">
        <f>データ!$M$6</f>
        <v>非設置</v>
      </c>
      <c r="AE8" s="48"/>
      <c r="AF8" s="48"/>
      <c r="AG8" s="48"/>
      <c r="AH8" s="48"/>
      <c r="AI8" s="48"/>
      <c r="AJ8" s="48"/>
      <c r="AK8" s="3"/>
      <c r="AL8" s="49">
        <f>データ!S6</f>
        <v>91743</v>
      </c>
      <c r="AM8" s="49"/>
      <c r="AN8" s="49"/>
      <c r="AO8" s="49"/>
      <c r="AP8" s="49"/>
      <c r="AQ8" s="49"/>
      <c r="AR8" s="49"/>
      <c r="AS8" s="49"/>
      <c r="AT8" s="44">
        <f>データ!T6</f>
        <v>692.8</v>
      </c>
      <c r="AU8" s="44"/>
      <c r="AV8" s="44"/>
      <c r="AW8" s="44"/>
      <c r="AX8" s="44"/>
      <c r="AY8" s="44"/>
      <c r="AZ8" s="44"/>
      <c r="BA8" s="44"/>
      <c r="BB8" s="44">
        <f>データ!U6</f>
        <v>132.41999999999999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2.11</v>
      </c>
      <c r="Q10" s="44"/>
      <c r="R10" s="44"/>
      <c r="S10" s="44"/>
      <c r="T10" s="44"/>
      <c r="U10" s="44"/>
      <c r="V10" s="44"/>
      <c r="W10" s="44">
        <f>データ!Q6</f>
        <v>100</v>
      </c>
      <c r="X10" s="44"/>
      <c r="Y10" s="44"/>
      <c r="Z10" s="44"/>
      <c r="AA10" s="44"/>
      <c r="AB10" s="44"/>
      <c r="AC10" s="44"/>
      <c r="AD10" s="49">
        <f>データ!R6</f>
        <v>5400</v>
      </c>
      <c r="AE10" s="49"/>
      <c r="AF10" s="49"/>
      <c r="AG10" s="49"/>
      <c r="AH10" s="49"/>
      <c r="AI10" s="49"/>
      <c r="AJ10" s="49"/>
      <c r="AK10" s="2"/>
      <c r="AL10" s="49">
        <f>データ!V6</f>
        <v>1923</v>
      </c>
      <c r="AM10" s="49"/>
      <c r="AN10" s="49"/>
      <c r="AO10" s="49"/>
      <c r="AP10" s="49"/>
      <c r="AQ10" s="49"/>
      <c r="AR10" s="49"/>
      <c r="AS10" s="49"/>
      <c r="AT10" s="44">
        <f>データ!W6</f>
        <v>23.34</v>
      </c>
      <c r="AU10" s="44"/>
      <c r="AV10" s="44"/>
      <c r="AW10" s="44"/>
      <c r="AX10" s="44"/>
      <c r="AY10" s="44"/>
      <c r="AZ10" s="44"/>
      <c r="BA10" s="44"/>
      <c r="BB10" s="44">
        <f>データ!X6</f>
        <v>82.39</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56</v>
      </c>
      <c r="N86" s="25" t="s">
        <v>55</v>
      </c>
      <c r="O86" s="25" t="str">
        <f>データ!EO6</f>
        <v>【-】</v>
      </c>
    </row>
  </sheetData>
  <sheetProtection algorithmName="SHA-512" hashValue="lmzuPCjbdNlZN9tW6C/hdt6QY+enyqTOH/ULxx3LBV5AoGiaaGSeiItE1uC9HttScl5D9+RtJH7IJelmC/exKw==" saltValue="L0aVJbmSAN7AoXeiRcW54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52035</v>
      </c>
      <c r="D6" s="32">
        <f t="shared" si="3"/>
        <v>47</v>
      </c>
      <c r="E6" s="32">
        <f t="shared" si="3"/>
        <v>18</v>
      </c>
      <c r="F6" s="32">
        <f t="shared" si="3"/>
        <v>0</v>
      </c>
      <c r="G6" s="32">
        <f t="shared" si="3"/>
        <v>0</v>
      </c>
      <c r="H6" s="32" t="str">
        <f t="shared" si="3"/>
        <v>秋田県　横手市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2.11</v>
      </c>
      <c r="Q6" s="33">
        <f t="shared" si="3"/>
        <v>100</v>
      </c>
      <c r="R6" s="33">
        <f t="shared" si="3"/>
        <v>5400</v>
      </c>
      <c r="S6" s="33">
        <f t="shared" si="3"/>
        <v>91743</v>
      </c>
      <c r="T6" s="33">
        <f t="shared" si="3"/>
        <v>692.8</v>
      </c>
      <c r="U6" s="33">
        <f t="shared" si="3"/>
        <v>132.41999999999999</v>
      </c>
      <c r="V6" s="33">
        <f t="shared" si="3"/>
        <v>1923</v>
      </c>
      <c r="W6" s="33">
        <f t="shared" si="3"/>
        <v>23.34</v>
      </c>
      <c r="X6" s="33">
        <f t="shared" si="3"/>
        <v>82.39</v>
      </c>
      <c r="Y6" s="34">
        <f>IF(Y7="",NA(),Y7)</f>
        <v>103.12</v>
      </c>
      <c r="Z6" s="34">
        <f t="shared" ref="Z6:AH6" si="4">IF(Z7="",NA(),Z7)</f>
        <v>95.06</v>
      </c>
      <c r="AA6" s="34">
        <f t="shared" si="4"/>
        <v>93.71</v>
      </c>
      <c r="AB6" s="34">
        <f t="shared" si="4"/>
        <v>89.96</v>
      </c>
      <c r="AC6" s="34">
        <f t="shared" si="4"/>
        <v>92.01</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233.68</v>
      </c>
      <c r="BG6" s="34">
        <f t="shared" ref="BG6:BO6" si="7">IF(BG7="",NA(),BG7)</f>
        <v>218.97</v>
      </c>
      <c r="BH6" s="34">
        <f t="shared" si="7"/>
        <v>209.03</v>
      </c>
      <c r="BI6" s="34">
        <f t="shared" si="7"/>
        <v>195.1</v>
      </c>
      <c r="BJ6" s="34">
        <f t="shared" si="7"/>
        <v>185.43</v>
      </c>
      <c r="BK6" s="34">
        <f t="shared" si="7"/>
        <v>446.63</v>
      </c>
      <c r="BL6" s="34">
        <f t="shared" si="7"/>
        <v>416.91</v>
      </c>
      <c r="BM6" s="34">
        <f t="shared" si="7"/>
        <v>392.19</v>
      </c>
      <c r="BN6" s="34">
        <f t="shared" si="7"/>
        <v>413.5</v>
      </c>
      <c r="BO6" s="34">
        <f t="shared" si="7"/>
        <v>244.85</v>
      </c>
      <c r="BP6" s="33" t="str">
        <f>IF(BP7="","",IF(BP7="-","【-】","【"&amp;SUBSTITUTE(TEXT(BP7,"#,##0.00"),"-","△")&amp;"】"))</f>
        <v>【329.28】</v>
      </c>
      <c r="BQ6" s="34">
        <f>IF(BQ7="",NA(),BQ7)</f>
        <v>96.09</v>
      </c>
      <c r="BR6" s="34">
        <f t="shared" ref="BR6:BZ6" si="8">IF(BR7="",NA(),BR7)</f>
        <v>93.85</v>
      </c>
      <c r="BS6" s="34">
        <f t="shared" si="8"/>
        <v>99.09</v>
      </c>
      <c r="BT6" s="34">
        <f t="shared" si="8"/>
        <v>99.56</v>
      </c>
      <c r="BU6" s="34">
        <f t="shared" si="8"/>
        <v>99.73</v>
      </c>
      <c r="BV6" s="34">
        <f t="shared" si="8"/>
        <v>58.53</v>
      </c>
      <c r="BW6" s="34">
        <f t="shared" si="8"/>
        <v>57.93</v>
      </c>
      <c r="BX6" s="34">
        <f t="shared" si="8"/>
        <v>57.03</v>
      </c>
      <c r="BY6" s="34">
        <f t="shared" si="8"/>
        <v>55.84</v>
      </c>
      <c r="BZ6" s="34">
        <f t="shared" si="8"/>
        <v>64.78</v>
      </c>
      <c r="CA6" s="33" t="str">
        <f>IF(CA7="","",IF(CA7="-","【-】","【"&amp;SUBSTITUTE(TEXT(CA7,"#,##0.00"),"-","△")&amp;"】"))</f>
        <v>【60.55】</v>
      </c>
      <c r="CB6" s="34">
        <f>IF(CB7="",NA(),CB7)</f>
        <v>356.38</v>
      </c>
      <c r="CC6" s="34">
        <f t="shared" ref="CC6:CK6" si="9">IF(CC7="",NA(),CC7)</f>
        <v>374.32</v>
      </c>
      <c r="CD6" s="34">
        <f t="shared" si="9"/>
        <v>354.81</v>
      </c>
      <c r="CE6" s="34">
        <f t="shared" si="9"/>
        <v>353.2</v>
      </c>
      <c r="CF6" s="34">
        <f t="shared" si="9"/>
        <v>352.86</v>
      </c>
      <c r="CG6" s="34">
        <f t="shared" si="9"/>
        <v>266.57</v>
      </c>
      <c r="CH6" s="34">
        <f t="shared" si="9"/>
        <v>276.93</v>
      </c>
      <c r="CI6" s="34">
        <f t="shared" si="9"/>
        <v>283.73</v>
      </c>
      <c r="CJ6" s="34">
        <f t="shared" si="9"/>
        <v>287.57</v>
      </c>
      <c r="CK6" s="34">
        <f t="shared" si="9"/>
        <v>250.21</v>
      </c>
      <c r="CL6" s="33" t="str">
        <f>IF(CL7="","",IF(CL7="-","【-】","【"&amp;SUBSTITUTE(TEXT(CL7,"#,##0.00"),"-","△")&amp;"】"))</f>
        <v>【269.12】</v>
      </c>
      <c r="CM6" s="34">
        <f>IF(CM7="",NA(),CM7)</f>
        <v>60.04</v>
      </c>
      <c r="CN6" s="34">
        <f t="shared" ref="CN6:CV6" si="10">IF(CN7="",NA(),CN7)</f>
        <v>60.04</v>
      </c>
      <c r="CO6" s="34">
        <f t="shared" si="10"/>
        <v>60.04</v>
      </c>
      <c r="CP6" s="34">
        <f t="shared" si="10"/>
        <v>60.04</v>
      </c>
      <c r="CQ6" s="34">
        <f t="shared" si="10"/>
        <v>60.04</v>
      </c>
      <c r="CR6" s="34">
        <f t="shared" si="10"/>
        <v>58.06</v>
      </c>
      <c r="CS6" s="34">
        <f t="shared" si="10"/>
        <v>59.08</v>
      </c>
      <c r="CT6" s="34">
        <f t="shared" si="10"/>
        <v>58.25</v>
      </c>
      <c r="CU6" s="34">
        <f t="shared" si="10"/>
        <v>61.55</v>
      </c>
      <c r="CV6" s="34">
        <f t="shared" si="10"/>
        <v>61.79</v>
      </c>
      <c r="CW6" s="33" t="str">
        <f>IF(CW7="","",IF(CW7="-","【-】","【"&amp;SUBSTITUTE(TEXT(CW7,"#,##0.00"),"-","△")&amp;"】"))</f>
        <v>【59.35】</v>
      </c>
      <c r="CX6" s="34">
        <f>IF(CX7="",NA(),CX7)</f>
        <v>99.66</v>
      </c>
      <c r="CY6" s="34">
        <f t="shared" ref="CY6:DG6" si="11">IF(CY7="",NA(),CY7)</f>
        <v>99.66</v>
      </c>
      <c r="CZ6" s="34">
        <f t="shared" si="11"/>
        <v>99.8</v>
      </c>
      <c r="DA6" s="34">
        <f t="shared" si="11"/>
        <v>99.8</v>
      </c>
      <c r="DB6" s="34">
        <f t="shared" si="11"/>
        <v>99.79</v>
      </c>
      <c r="DC6" s="34">
        <f t="shared" si="11"/>
        <v>75.790000000000006</v>
      </c>
      <c r="DD6" s="34">
        <f t="shared" si="11"/>
        <v>77.12</v>
      </c>
      <c r="DE6" s="34">
        <f t="shared" si="11"/>
        <v>68.150000000000006</v>
      </c>
      <c r="DF6" s="34">
        <f t="shared" si="11"/>
        <v>67.489999999999995</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52035</v>
      </c>
      <c r="D7" s="36">
        <v>47</v>
      </c>
      <c r="E7" s="36">
        <v>18</v>
      </c>
      <c r="F7" s="36">
        <v>0</v>
      </c>
      <c r="G7" s="36">
        <v>0</v>
      </c>
      <c r="H7" s="36" t="s">
        <v>110</v>
      </c>
      <c r="I7" s="36" t="s">
        <v>111</v>
      </c>
      <c r="J7" s="36" t="s">
        <v>112</v>
      </c>
      <c r="K7" s="36" t="s">
        <v>113</v>
      </c>
      <c r="L7" s="36" t="s">
        <v>114</v>
      </c>
      <c r="M7" s="36" t="s">
        <v>115</v>
      </c>
      <c r="N7" s="37" t="s">
        <v>116</v>
      </c>
      <c r="O7" s="37" t="s">
        <v>117</v>
      </c>
      <c r="P7" s="37">
        <v>2.11</v>
      </c>
      <c r="Q7" s="37">
        <v>100</v>
      </c>
      <c r="R7" s="37">
        <v>5400</v>
      </c>
      <c r="S7" s="37">
        <v>91743</v>
      </c>
      <c r="T7" s="37">
        <v>692.8</v>
      </c>
      <c r="U7" s="37">
        <v>132.41999999999999</v>
      </c>
      <c r="V7" s="37">
        <v>1923</v>
      </c>
      <c r="W7" s="37">
        <v>23.34</v>
      </c>
      <c r="X7" s="37">
        <v>82.39</v>
      </c>
      <c r="Y7" s="37">
        <v>103.12</v>
      </c>
      <c r="Z7" s="37">
        <v>95.06</v>
      </c>
      <c r="AA7" s="37">
        <v>93.71</v>
      </c>
      <c r="AB7" s="37">
        <v>89.96</v>
      </c>
      <c r="AC7" s="37">
        <v>92.01</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233.68</v>
      </c>
      <c r="BG7" s="37">
        <v>218.97</v>
      </c>
      <c r="BH7" s="37">
        <v>209.03</v>
      </c>
      <c r="BI7" s="37">
        <v>195.1</v>
      </c>
      <c r="BJ7" s="37">
        <v>185.43</v>
      </c>
      <c r="BK7" s="37">
        <v>446.63</v>
      </c>
      <c r="BL7" s="37">
        <v>416.91</v>
      </c>
      <c r="BM7" s="37">
        <v>392.19</v>
      </c>
      <c r="BN7" s="37">
        <v>413.5</v>
      </c>
      <c r="BO7" s="37">
        <v>244.85</v>
      </c>
      <c r="BP7" s="37">
        <v>329.28</v>
      </c>
      <c r="BQ7" s="37">
        <v>96.09</v>
      </c>
      <c r="BR7" s="37">
        <v>93.85</v>
      </c>
      <c r="BS7" s="37">
        <v>99.09</v>
      </c>
      <c r="BT7" s="37">
        <v>99.56</v>
      </c>
      <c r="BU7" s="37">
        <v>99.73</v>
      </c>
      <c r="BV7" s="37">
        <v>58.53</v>
      </c>
      <c r="BW7" s="37">
        <v>57.93</v>
      </c>
      <c r="BX7" s="37">
        <v>57.03</v>
      </c>
      <c r="BY7" s="37">
        <v>55.84</v>
      </c>
      <c r="BZ7" s="37">
        <v>64.78</v>
      </c>
      <c r="CA7" s="37">
        <v>60.55</v>
      </c>
      <c r="CB7" s="37">
        <v>356.38</v>
      </c>
      <c r="CC7" s="37">
        <v>374.32</v>
      </c>
      <c r="CD7" s="37">
        <v>354.81</v>
      </c>
      <c r="CE7" s="37">
        <v>353.2</v>
      </c>
      <c r="CF7" s="37">
        <v>352.86</v>
      </c>
      <c r="CG7" s="37">
        <v>266.57</v>
      </c>
      <c r="CH7" s="37">
        <v>276.93</v>
      </c>
      <c r="CI7" s="37">
        <v>283.73</v>
      </c>
      <c r="CJ7" s="37">
        <v>287.57</v>
      </c>
      <c r="CK7" s="37">
        <v>250.21</v>
      </c>
      <c r="CL7" s="37">
        <v>269.12</v>
      </c>
      <c r="CM7" s="37">
        <v>60.04</v>
      </c>
      <c r="CN7" s="37">
        <v>60.04</v>
      </c>
      <c r="CO7" s="37">
        <v>60.04</v>
      </c>
      <c r="CP7" s="37">
        <v>60.04</v>
      </c>
      <c r="CQ7" s="37">
        <v>60.04</v>
      </c>
      <c r="CR7" s="37">
        <v>58.06</v>
      </c>
      <c r="CS7" s="37">
        <v>59.08</v>
      </c>
      <c r="CT7" s="37">
        <v>58.25</v>
      </c>
      <c r="CU7" s="37">
        <v>61.55</v>
      </c>
      <c r="CV7" s="37">
        <v>61.79</v>
      </c>
      <c r="CW7" s="37">
        <v>59.35</v>
      </c>
      <c r="CX7" s="37">
        <v>99.66</v>
      </c>
      <c r="CY7" s="37">
        <v>99.66</v>
      </c>
      <c r="CZ7" s="37">
        <v>99.8</v>
      </c>
      <c r="DA7" s="37">
        <v>99.8</v>
      </c>
      <c r="DB7" s="37">
        <v>99.79</v>
      </c>
      <c r="DC7" s="37">
        <v>75.790000000000006</v>
      </c>
      <c r="DD7" s="37">
        <v>77.12</v>
      </c>
      <c r="DE7" s="37">
        <v>68.150000000000006</v>
      </c>
      <c r="DF7" s="37">
        <v>67.489999999999995</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智和</cp:lastModifiedBy>
  <dcterms:created xsi:type="dcterms:W3CDTF">2018-12-03T09:38:01Z</dcterms:created>
  <dcterms:modified xsi:type="dcterms:W3CDTF">2019-01-25T00:03:28Z</dcterms:modified>
  <cp:category/>
</cp:coreProperties>
</file>