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6NMsKio5H6OR1hscHON+f+M8SgG5x45fK8V6vCHaFroNW4EV2LaUf0yVbKG5G3WX+JDC04B6usrVP/GA2/gIeg==" workbookSaltValue="tKCo8kKWfNcxrJpRqmcJXQ==" workbookSpinCount="100000" lockStructure="1"/>
  <bookViews>
    <workbookView xWindow="0" yWindow="0" windowWidth="15360" windowHeight="7635"/>
  </bookViews>
  <sheets>
    <sheet name="法非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J85" i="4"/>
  <c r="I85" i="4"/>
  <c r="H85" i="4"/>
  <c r="E85" i="4"/>
  <c r="BB10" i="4"/>
  <c r="AT10" i="4"/>
  <c r="AL10" i="4"/>
  <c r="W10" i="4"/>
  <c r="P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<sst xmlns="http://schemas.openxmlformats.org/spreadsheetml/2006/main" count="237" uniqueCount="124">
  <si>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</si>
  <si>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</si>
  <si>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</si>
  <si>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</si>
  <si>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</si>
  <si>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</si>
  <si>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</si>
  <si>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</si>
  <si>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</si>
  <si>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</si>
  <si>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</si>
  <si>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</si>
  <si>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</si>
  <si>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</si>
  <si>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</si>
  <si>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</si>
  <si>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</si>
  <si>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</si>
  <si>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</si>
  <si>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</si>
  <si>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</si>
  <si>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</si>
  <si>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</si>
  <si>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</si>
  <si>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</si>
  <si>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</si>
  <si>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</si>
  <si>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</si>
  <si>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</si>
  <si>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</si>
  <si>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</si>
  <si>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</si>
  <si>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</si>
  <si>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</si>
  <si>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</si>
  <si>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</si>
  <si>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</si>
  <si>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</si>
  <si>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</si>
  <si>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</si>
  <si>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</si>
  <si>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</si>
  <si>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</si>
  <si>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</si>
  <si>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</si>
  <si>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</si>
  <si>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</si>
  <si>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</si>
  <si>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</si>
  <si>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</si>
  <si>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</si>
  <si>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</si>
  <si>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</si>
  <si>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</si>
  <si>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</si>
  <si>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</si>
  <si>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</si>
  <si>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</si>
  <si>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</si>
  <si>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</si>
  <si>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</si>
  <si>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</si>
  <si>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</si>
  <si>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</si>
  <si>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</si>
  <si>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</si>
  <si>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</si>
  <si>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</si>
  <si>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</si>
  <si>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</si>
  <si>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</si>
  <si>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</si>
  <si>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</si>
  <si>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</si>
  <si>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</si>
  <si>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</si>
  <si>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</si>
  <si>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</si>
  <si>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</si>
  <si>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</si>
  <si>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</si>
  <si>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</si>
  <si>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</si>
  <si>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</si>
  <si>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</si>
  <si>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</si>
  <si>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</si>
  <si>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</si>
  <si>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</si>
  <si>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</si>
  <si>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</si>
  <si>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</si>
  <si>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</si>
  <si>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</si>
  <si>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</si>
  <si>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</si>
  <si>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</si>
  <si>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</si>
  <si>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</si>
  <si>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</si>
  <si>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</si>
  <si>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</si>
  <si>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</si>
  <si>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</si>
  <si>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</si>
  <si>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</si>
  <si>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</si>
  <si>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</si>
  <si>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能代市</t>
  </si>
  <si>
    <t>法非適用</t>
  </si>
  <si>
    <t>水道事業</t>
  </si>
  <si>
    <t>簡易水道事業</t>
  </si>
  <si>
    <t>D3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</si>
  <si>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</si>
  <si>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</si>
  <si>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</si>
  <si>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</si>
  <si>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</si>
  <si>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</si>
  <si>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</si>
  <si>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</si>
  <si>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二ツ井・荷上場地区簡易水道事業については、施設等の建設が平成23年度以降と新しく、老朽化にかかる経費等は現在のところ発生していない。仁鮒地区簡易水道事業については、平成18年度までの拡張事業及び平成25年度の更新工事により、しばらくの間更新を行う予定はない。富根地区簡易水道事業については、当面の間大規模な更新工事を行う予定はない。</t>
    <phoneticPr fontId="4"/>
  </si>
  <si>
    <t>前年度と比較して数値は改善している。平成29年度をもって統合簡易水道整備事業も完了しており。安定した経営状況に推移していくものと推測される。二ツ井・荷上場地区簡易水道事業の施設建設の財源として活用した起債の元利償還が平成36年度のピークに向け今後も増加することから、水道未加入世帯に対する加入促進活動を行い収益の増加を図るとともに、事務・事業の見直しを進め経費の削減に努めたい。</t>
    <rPh sb="8" eb="10">
      <t>スウチ</t>
    </rPh>
    <rPh sb="11" eb="13">
      <t>カイゼン</t>
    </rPh>
    <rPh sb="28" eb="30">
      <t>トウゴウ</t>
    </rPh>
    <rPh sb="30" eb="32">
      <t>カンイ</t>
    </rPh>
    <rPh sb="32" eb="34">
      <t>スイドウ</t>
    </rPh>
    <rPh sb="34" eb="36">
      <t>セイビ</t>
    </rPh>
    <rPh sb="36" eb="38">
      <t>ジギョウ</t>
    </rPh>
    <rPh sb="39" eb="41">
      <t>カンリョウ</t>
    </rPh>
    <rPh sb="46" eb="48">
      <t>アンテイ</t>
    </rPh>
    <rPh sb="50" eb="52">
      <t>ケイエイ</t>
    </rPh>
    <rPh sb="52" eb="54">
      <t>ジョウキョウ</t>
    </rPh>
    <rPh sb="55" eb="57">
      <t>スイイ</t>
    </rPh>
    <phoneticPr fontId="4"/>
  </si>
  <si>
    <t>①収益的収支比率
　二ツ井･荷上場地区での統合簡易水道整備事業の終了に伴い、水道加入世帯が増加していることから数値は昨年度に比べ増加している。引き続き加入促進に努め給水収益の確保を図る。
④企業債残高対給水比率
　類似団体平均より高い状況にあるものの、数値は年々改善してきている。直近での大規模な投資計画はない事から、元金償還の進展により引き続き改善していく見込である。
⑤料金回収率
　類似団体平均より高い状況にあり、年々改善してきている。引き続き経費削減と給水収益の確保に努め経営の改善を図る。
⑥給水原価
　類似団体平均より低い単価であり、引き続き維持できるよう努める。
⑦施設利用率
　統合簡易水道整備事業の進捗に伴い、水道加入者が増加していることから、数値は年々増加している。引き続き加入促進に努め利用率の向上を図る。
⑧有収率
　類似団体平均より高い状況にある。適切な維持管理により有収率の維持向上を図る。</t>
    <rPh sb="1" eb="3">
      <t>シュウエキ</t>
    </rPh>
    <rPh sb="3" eb="4">
      <t>テキ</t>
    </rPh>
    <rPh sb="4" eb="6">
      <t>シュウシ</t>
    </rPh>
    <rPh sb="6" eb="8">
      <t>ヒリツ</t>
    </rPh>
    <rPh sb="10" eb="11">
      <t>フタ</t>
    </rPh>
    <rPh sb="12" eb="13">
      <t>イ</t>
    </rPh>
    <rPh sb="14" eb="17">
      <t>ニアゲバ</t>
    </rPh>
    <rPh sb="17" eb="19">
      <t>チク</t>
    </rPh>
    <rPh sb="21" eb="23">
      <t>トウゴウ</t>
    </rPh>
    <rPh sb="23" eb="25">
      <t>カンイ</t>
    </rPh>
    <rPh sb="25" eb="27">
      <t>スイドウ</t>
    </rPh>
    <rPh sb="27" eb="29">
      <t>セイビ</t>
    </rPh>
    <rPh sb="29" eb="31">
      <t>ジギョウ</t>
    </rPh>
    <rPh sb="32" eb="34">
      <t>シュウリョウ</t>
    </rPh>
    <rPh sb="35" eb="36">
      <t>トモナ</t>
    </rPh>
    <rPh sb="38" eb="40">
      <t>スイドウ</t>
    </rPh>
    <rPh sb="40" eb="42">
      <t>カニュウ</t>
    </rPh>
    <rPh sb="42" eb="44">
      <t>セタイ</t>
    </rPh>
    <rPh sb="45" eb="47">
      <t>ゾウカ</t>
    </rPh>
    <rPh sb="55" eb="57">
      <t>スウチ</t>
    </rPh>
    <rPh sb="58" eb="61">
      <t>サクネンド</t>
    </rPh>
    <rPh sb="62" eb="63">
      <t>クラ</t>
    </rPh>
    <rPh sb="64" eb="66">
      <t>ゾウカ</t>
    </rPh>
    <rPh sb="71" eb="72">
      <t>ヒ</t>
    </rPh>
    <rPh sb="73" eb="74">
      <t>ツヅ</t>
    </rPh>
    <rPh sb="75" eb="77">
      <t>カニュウ</t>
    </rPh>
    <rPh sb="77" eb="79">
      <t>ソクシン</t>
    </rPh>
    <rPh sb="80" eb="81">
      <t>ツト</t>
    </rPh>
    <rPh sb="82" eb="84">
      <t>キュウスイ</t>
    </rPh>
    <rPh sb="84" eb="86">
      <t>シュウエキ</t>
    </rPh>
    <rPh sb="87" eb="89">
      <t>カクホ</t>
    </rPh>
    <rPh sb="90" eb="91">
      <t>ハカ</t>
    </rPh>
    <rPh sb="95" eb="97">
      <t>キギョウ</t>
    </rPh>
    <rPh sb="97" eb="98">
      <t>サイ</t>
    </rPh>
    <rPh sb="98" eb="100">
      <t>ザンダカ</t>
    </rPh>
    <rPh sb="100" eb="101">
      <t>タイ</t>
    </rPh>
    <rPh sb="101" eb="103">
      <t>キュウスイ</t>
    </rPh>
    <rPh sb="103" eb="105">
      <t>ヒリツ</t>
    </rPh>
    <rPh sb="107" eb="109">
      <t>ルイジ</t>
    </rPh>
    <rPh sb="109" eb="111">
      <t>ダンタイ</t>
    </rPh>
    <rPh sb="111" eb="113">
      <t>ヘイキン</t>
    </rPh>
    <rPh sb="115" eb="116">
      <t>タカ</t>
    </rPh>
    <rPh sb="117" eb="119">
      <t>ジョウキョウ</t>
    </rPh>
    <rPh sb="148" eb="150">
      <t>トウシ</t>
    </rPh>
    <rPh sb="150" eb="152">
      <t>ケイカク</t>
    </rPh>
    <rPh sb="155" eb="156">
      <t>コト</t>
    </rPh>
    <rPh sb="159" eb="161">
      <t>ガンキン</t>
    </rPh>
    <rPh sb="161" eb="163">
      <t>ショウカン</t>
    </rPh>
    <rPh sb="164" eb="166">
      <t>シンテン</t>
    </rPh>
    <rPh sb="169" eb="170">
      <t>ヒ</t>
    </rPh>
    <rPh sb="171" eb="172">
      <t>ツヅ</t>
    </rPh>
    <rPh sb="173" eb="175">
      <t>カイゼン</t>
    </rPh>
    <rPh sb="179" eb="181">
      <t>ミコミ</t>
    </rPh>
    <rPh sb="187" eb="189">
      <t>リョウキン</t>
    </rPh>
    <rPh sb="189" eb="191">
      <t>カイシュウ</t>
    </rPh>
    <rPh sb="191" eb="192">
      <t>リツ</t>
    </rPh>
    <rPh sb="194" eb="196">
      <t>ルイジ</t>
    </rPh>
    <rPh sb="196" eb="198">
      <t>ダンタイ</t>
    </rPh>
    <rPh sb="198" eb="200">
      <t>ヘイキン</t>
    </rPh>
    <rPh sb="202" eb="203">
      <t>タカ</t>
    </rPh>
    <rPh sb="204" eb="206">
      <t>ジョウキョウ</t>
    </rPh>
    <rPh sb="210" eb="212">
      <t>ネンネン</t>
    </rPh>
    <rPh sb="212" eb="214">
      <t>カイゼン</t>
    </rPh>
    <rPh sb="221" eb="222">
      <t>ヒ</t>
    </rPh>
    <rPh sb="223" eb="224">
      <t>ツヅ</t>
    </rPh>
    <rPh sb="225" eb="227">
      <t>ケイヒ</t>
    </rPh>
    <rPh sb="227" eb="229">
      <t>サクゲン</t>
    </rPh>
    <rPh sb="230" eb="232">
      <t>キュウスイ</t>
    </rPh>
    <rPh sb="232" eb="234">
      <t>シュウエキ</t>
    </rPh>
    <rPh sb="235" eb="237">
      <t>カクホ</t>
    </rPh>
    <rPh sb="238" eb="239">
      <t>ツト</t>
    </rPh>
    <rPh sb="240" eb="242">
      <t>ケイエイ</t>
    </rPh>
    <rPh sb="243" eb="245">
      <t>カイゼン</t>
    </rPh>
    <rPh sb="246" eb="247">
      <t>ハカ</t>
    </rPh>
    <rPh sb="251" eb="253">
      <t>キュウスイ</t>
    </rPh>
    <rPh sb="253" eb="255">
      <t>ゲンカ</t>
    </rPh>
    <rPh sb="257" eb="259">
      <t>ルイジ</t>
    </rPh>
    <rPh sb="259" eb="261">
      <t>ダンタイ</t>
    </rPh>
    <rPh sb="261" eb="263">
      <t>ヘイキン</t>
    </rPh>
    <rPh sb="265" eb="266">
      <t>ヒク</t>
    </rPh>
    <rPh sb="267" eb="269">
      <t>タンカ</t>
    </rPh>
    <rPh sb="273" eb="274">
      <t>ヒ</t>
    </rPh>
    <rPh sb="275" eb="276">
      <t>ツヅ</t>
    </rPh>
    <rPh sb="277" eb="279">
      <t>イジ</t>
    </rPh>
    <rPh sb="284" eb="285">
      <t>ツト</t>
    </rPh>
    <rPh sb="290" eb="292">
      <t>シセツ</t>
    </rPh>
    <rPh sb="292" eb="295">
      <t>リヨウリツ</t>
    </rPh>
    <rPh sb="297" eb="299">
      <t>トウゴウ</t>
    </rPh>
    <rPh sb="299" eb="301">
      <t>カンイ</t>
    </rPh>
    <rPh sb="301" eb="303">
      <t>スイドウ</t>
    </rPh>
    <rPh sb="303" eb="305">
      <t>セイビ</t>
    </rPh>
    <rPh sb="305" eb="307">
      <t>ジギョウ</t>
    </rPh>
    <rPh sb="308" eb="310">
      <t>シンチョク</t>
    </rPh>
    <rPh sb="311" eb="312">
      <t>トモナ</t>
    </rPh>
    <rPh sb="314" eb="316">
      <t>スイドウ</t>
    </rPh>
    <rPh sb="316" eb="319">
      <t>カニュウシャ</t>
    </rPh>
    <rPh sb="320" eb="322">
      <t>ゾウカ</t>
    </rPh>
    <rPh sb="331" eb="333">
      <t>スウチ</t>
    </rPh>
    <rPh sb="334" eb="336">
      <t>ネンネン</t>
    </rPh>
    <rPh sb="336" eb="338">
      <t>ゾウカ</t>
    </rPh>
    <rPh sb="343" eb="344">
      <t>ヒ</t>
    </rPh>
    <rPh sb="345" eb="346">
      <t>ツヅ</t>
    </rPh>
    <rPh sb="347" eb="349">
      <t>カニュウ</t>
    </rPh>
    <rPh sb="349" eb="351">
      <t>ソクシン</t>
    </rPh>
    <rPh sb="352" eb="353">
      <t>ツト</t>
    </rPh>
    <rPh sb="354" eb="357">
      <t>リヨウリツ</t>
    </rPh>
    <rPh sb="358" eb="360">
      <t>コウジョウ</t>
    </rPh>
    <rPh sb="361" eb="362">
      <t>ハカ</t>
    </rPh>
    <rPh sb="366" eb="367">
      <t>ユウ</t>
    </rPh>
    <rPh sb="367" eb="368">
      <t>シュウ</t>
    </rPh>
    <rPh sb="368" eb="369">
      <t>リツ</t>
    </rPh>
    <rPh sb="371" eb="373">
      <t>ルイジ</t>
    </rPh>
    <rPh sb="373" eb="375">
      <t>ダンタイ</t>
    </rPh>
    <rPh sb="375" eb="377">
      <t>ヘイキン</t>
    </rPh>
    <rPh sb="379" eb="380">
      <t>タカ</t>
    </rPh>
    <rPh sb="381" eb="383">
      <t>ジョウキョウ</t>
    </rPh>
    <rPh sb="387" eb="389">
      <t>テキセツ</t>
    </rPh>
    <rPh sb="390" eb="392">
      <t>イジ</t>
    </rPh>
    <rPh sb="392" eb="394">
      <t>カンリ</t>
    </rPh>
    <rPh sb="397" eb="398">
      <t>ユウ</t>
    </rPh>
    <rPh sb="398" eb="399">
      <t>シュウ</t>
    </rPh>
    <rPh sb="399" eb="400">
      <t>リツ</t>
    </rPh>
    <rPh sb="401" eb="403">
      <t>イジ</t>
    </rPh>
    <rPh sb="403" eb="405">
      <t>コウジョウ</t>
    </rPh>
    <rPh sb="406" eb="407">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</si>
</sst>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quot;△&quot;#,##0"/>
    <numFmt numFmtId="177" formatCode="#,##0.00;&quot;△&quot;#,##0.00"/>
    <numFmt numFmtId="178" formatCode="#,##0.00;&quot;△&quot;#,##0.00;&quot;-&quot;"/>
    <numFmt numFmtId="179"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shrinkToFit="1"/>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formatCode="#,##0.00;&quot;△&quot;#,##0.00;&quot;-&quot;">
                  <c:v>0.31</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284-4997-8A69-DD87C76BDDAC}"/>
            </c:ext>
          </c:extLst>
        </c:ser>
        <c:dLbls>
          <c:showLegendKey val="0"/>
          <c:showVal val="0"/>
          <c:showCatName val="0"/>
          <c:showSerName val="0"/>
          <c:showPercent val="0"/>
          <c:showBubbleSize val="0"/>
        </c:dLbls>
        <c:gapWidth val="150"/>
        <c:axId val="193251584"/>
        <c:axId val="22091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0.8</c:v>
                </c:pt>
                <c:pt idx="1">
                  <c:v>0.69</c:v>
                </c:pt>
                <c:pt idx="2">
                  <c:v>0.65</c:v>
                </c:pt>
                <c:pt idx="3">
                  <c:v>0.53</c:v>
                </c:pt>
                <c:pt idx="4">
                  <c:v>0.72</c:v>
                </c:pt>
              </c:numCache>
            </c:numRef>
          </c:val>
          <c:smooth val="0"/>
          <c:extLst xmlns:c16r2="http://schemas.microsoft.com/office/drawing/2015/06/chart">
            <c:ext xmlns:c16="http://schemas.microsoft.com/office/drawing/2014/chart" uri="{C3380CC4-5D6E-409C-BE32-E72D297353CC}">
              <c16:uniqueId val="{00000001-3284-4997-8A69-DD87C76BDDAC}"/>
            </c:ext>
          </c:extLst>
        </c:ser>
        <c:dLbls>
          <c:showLegendKey val="0"/>
          <c:showVal val="0"/>
          <c:showCatName val="0"/>
          <c:showSerName val="0"/>
          <c:showPercent val="0"/>
          <c:showBubbleSize val="0"/>
        </c:dLbls>
        <c:marker val="1"/>
        <c:smooth val="0"/>
        <c:axId val="193251584"/>
        <c:axId val="220910336"/>
      </c:lineChart>
      <c:dateAx>
        <c:axId val="193251584"/>
        <c:scaling>
          <c:orientation val="minMax"/>
        </c:scaling>
        <c:delete val="1"/>
        <c:axPos val="b"/>
        <c:numFmt formatCode="ge" sourceLinked="1"/>
        <c:majorTickMark val="none"/>
        <c:minorTickMark val="none"/>
        <c:tickLblPos val="none"/>
        <c:crossAx val="220910336"/>
        <c:crosses val="autoZero"/>
        <c:auto val="1"/>
        <c:lblOffset val="100"/>
        <c:baseTimeUnit val="years"/>
      </c:dateAx>
      <c:valAx>
        <c:axId val="22091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325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69.14</c:v>
                </c:pt>
                <c:pt idx="1">
                  <c:v>27.13</c:v>
                </c:pt>
                <c:pt idx="2">
                  <c:v>33.24</c:v>
                </c:pt>
                <c:pt idx="3">
                  <c:v>41.24</c:v>
                </c:pt>
                <c:pt idx="4">
                  <c:v>50.51</c:v>
                </c:pt>
              </c:numCache>
            </c:numRef>
          </c:val>
          <c:extLst xmlns:c16r2="http://schemas.microsoft.com/office/drawing/2015/06/chart">
            <c:ext xmlns:c16="http://schemas.microsoft.com/office/drawing/2014/chart" uri="{C3380CC4-5D6E-409C-BE32-E72D297353CC}">
              <c16:uniqueId val="{00000000-A0E4-41D5-8E72-445209148D44}"/>
            </c:ext>
          </c:extLst>
        </c:ser>
        <c:dLbls>
          <c:showLegendKey val="0"/>
          <c:showVal val="0"/>
          <c:showCatName val="0"/>
          <c:showSerName val="0"/>
          <c:showPercent val="0"/>
          <c:showBubbleSize val="0"/>
        </c:dLbls>
        <c:gapWidth val="150"/>
        <c:axId val="220451968"/>
        <c:axId val="220453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57.55</c:v>
                </c:pt>
                <c:pt idx="1">
                  <c:v>57.43</c:v>
                </c:pt>
                <c:pt idx="2">
                  <c:v>57.29</c:v>
                </c:pt>
                <c:pt idx="3">
                  <c:v>55.9</c:v>
                </c:pt>
                <c:pt idx="4">
                  <c:v>57.3</c:v>
                </c:pt>
              </c:numCache>
            </c:numRef>
          </c:val>
          <c:smooth val="0"/>
          <c:extLst xmlns:c16r2="http://schemas.microsoft.com/office/drawing/2015/06/chart">
            <c:ext xmlns:c16="http://schemas.microsoft.com/office/drawing/2014/chart" uri="{C3380CC4-5D6E-409C-BE32-E72D297353CC}">
              <c16:uniqueId val="{00000001-A0E4-41D5-8E72-445209148D44}"/>
            </c:ext>
          </c:extLst>
        </c:ser>
        <c:dLbls>
          <c:showLegendKey val="0"/>
          <c:showVal val="0"/>
          <c:showCatName val="0"/>
          <c:showSerName val="0"/>
          <c:showPercent val="0"/>
          <c:showBubbleSize val="0"/>
        </c:dLbls>
        <c:marker val="1"/>
        <c:smooth val="0"/>
        <c:axId val="220451968"/>
        <c:axId val="220453888"/>
      </c:lineChart>
      <c:dateAx>
        <c:axId val="220451968"/>
        <c:scaling>
          <c:orientation val="minMax"/>
        </c:scaling>
        <c:delete val="1"/>
        <c:axPos val="b"/>
        <c:numFmt formatCode="ge" sourceLinked="1"/>
        <c:majorTickMark val="none"/>
        <c:minorTickMark val="none"/>
        <c:tickLblPos val="none"/>
        <c:crossAx val="220453888"/>
        <c:crosses val="autoZero"/>
        <c:auto val="1"/>
        <c:lblOffset val="100"/>
        <c:baseTimeUnit val="years"/>
      </c:dateAx>
      <c:valAx>
        <c:axId val="220453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45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84.41</c:v>
                </c:pt>
                <c:pt idx="1">
                  <c:v>78.72</c:v>
                </c:pt>
                <c:pt idx="2">
                  <c:v>83.83</c:v>
                </c:pt>
                <c:pt idx="3">
                  <c:v>68.599999999999994</c:v>
                </c:pt>
                <c:pt idx="4">
                  <c:v>85.87</c:v>
                </c:pt>
              </c:numCache>
            </c:numRef>
          </c:val>
          <c:extLst xmlns:c16r2="http://schemas.microsoft.com/office/drawing/2015/06/chart">
            <c:ext xmlns:c16="http://schemas.microsoft.com/office/drawing/2014/chart" uri="{C3380CC4-5D6E-409C-BE32-E72D297353CC}">
              <c16:uniqueId val="{00000000-768A-4FA5-B214-9C2165C93049}"/>
            </c:ext>
          </c:extLst>
        </c:ser>
        <c:dLbls>
          <c:showLegendKey val="0"/>
          <c:showVal val="0"/>
          <c:showCatName val="0"/>
          <c:showSerName val="0"/>
          <c:showPercent val="0"/>
          <c:showBubbleSize val="0"/>
        </c:dLbls>
        <c:gapWidth val="150"/>
        <c:axId val="220808704"/>
        <c:axId val="220810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74.14</c:v>
                </c:pt>
                <c:pt idx="1">
                  <c:v>73.83</c:v>
                </c:pt>
                <c:pt idx="2">
                  <c:v>73.69</c:v>
                </c:pt>
                <c:pt idx="3">
                  <c:v>73.28</c:v>
                </c:pt>
                <c:pt idx="4">
                  <c:v>72.42</c:v>
                </c:pt>
              </c:numCache>
            </c:numRef>
          </c:val>
          <c:smooth val="0"/>
          <c:extLst xmlns:c16r2="http://schemas.microsoft.com/office/drawing/2015/06/chart">
            <c:ext xmlns:c16="http://schemas.microsoft.com/office/drawing/2014/chart" uri="{C3380CC4-5D6E-409C-BE32-E72D297353CC}">
              <c16:uniqueId val="{00000001-768A-4FA5-B214-9C2165C93049}"/>
            </c:ext>
          </c:extLst>
        </c:ser>
        <c:dLbls>
          <c:showLegendKey val="0"/>
          <c:showVal val="0"/>
          <c:showCatName val="0"/>
          <c:showSerName val="0"/>
          <c:showPercent val="0"/>
          <c:showBubbleSize val="0"/>
        </c:dLbls>
        <c:marker val="1"/>
        <c:smooth val="0"/>
        <c:axId val="220808704"/>
        <c:axId val="220810624"/>
      </c:lineChart>
      <c:dateAx>
        <c:axId val="220808704"/>
        <c:scaling>
          <c:orientation val="minMax"/>
        </c:scaling>
        <c:delete val="1"/>
        <c:axPos val="b"/>
        <c:numFmt formatCode="ge" sourceLinked="1"/>
        <c:majorTickMark val="none"/>
        <c:minorTickMark val="none"/>
        <c:tickLblPos val="none"/>
        <c:crossAx val="220810624"/>
        <c:crosses val="autoZero"/>
        <c:auto val="1"/>
        <c:lblOffset val="100"/>
        <c:baseTimeUnit val="years"/>
      </c:dateAx>
      <c:valAx>
        <c:axId val="220810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808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80.47</c:v>
                </c:pt>
                <c:pt idx="1">
                  <c:v>89.92</c:v>
                </c:pt>
                <c:pt idx="2">
                  <c:v>99.36</c:v>
                </c:pt>
                <c:pt idx="3">
                  <c:v>91.16</c:v>
                </c:pt>
                <c:pt idx="4">
                  <c:v>99.49</c:v>
                </c:pt>
              </c:numCache>
            </c:numRef>
          </c:val>
          <c:extLst xmlns:c16r2="http://schemas.microsoft.com/office/drawing/2015/06/chart">
            <c:ext xmlns:c16="http://schemas.microsoft.com/office/drawing/2014/chart" uri="{C3380CC4-5D6E-409C-BE32-E72D297353CC}">
              <c16:uniqueId val="{00000000-5C0D-4394-973F-161960C8285F}"/>
            </c:ext>
          </c:extLst>
        </c:ser>
        <c:dLbls>
          <c:showLegendKey val="0"/>
          <c:showVal val="0"/>
          <c:showCatName val="0"/>
          <c:showSerName val="0"/>
          <c:showPercent val="0"/>
          <c:showBubbleSize val="0"/>
        </c:dLbls>
        <c:gapWidth val="150"/>
        <c:axId val="216901504"/>
        <c:axId val="216911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76.09</c:v>
                </c:pt>
                <c:pt idx="1">
                  <c:v>75.87</c:v>
                </c:pt>
                <c:pt idx="2">
                  <c:v>76.27</c:v>
                </c:pt>
                <c:pt idx="3">
                  <c:v>77.56</c:v>
                </c:pt>
                <c:pt idx="4">
                  <c:v>78.510000000000005</c:v>
                </c:pt>
              </c:numCache>
            </c:numRef>
          </c:val>
          <c:smooth val="0"/>
          <c:extLst xmlns:c16r2="http://schemas.microsoft.com/office/drawing/2015/06/chart">
            <c:ext xmlns:c16="http://schemas.microsoft.com/office/drawing/2014/chart" uri="{C3380CC4-5D6E-409C-BE32-E72D297353CC}">
              <c16:uniqueId val="{00000001-5C0D-4394-973F-161960C8285F}"/>
            </c:ext>
          </c:extLst>
        </c:ser>
        <c:dLbls>
          <c:showLegendKey val="0"/>
          <c:showVal val="0"/>
          <c:showCatName val="0"/>
          <c:showSerName val="0"/>
          <c:showPercent val="0"/>
          <c:showBubbleSize val="0"/>
        </c:dLbls>
        <c:marker val="1"/>
        <c:smooth val="0"/>
        <c:axId val="216901504"/>
        <c:axId val="216911872"/>
      </c:lineChart>
      <c:dateAx>
        <c:axId val="216901504"/>
        <c:scaling>
          <c:orientation val="minMax"/>
        </c:scaling>
        <c:delete val="1"/>
        <c:axPos val="b"/>
        <c:numFmt formatCode="ge" sourceLinked="1"/>
        <c:majorTickMark val="none"/>
        <c:minorTickMark val="none"/>
        <c:tickLblPos val="none"/>
        <c:crossAx val="216911872"/>
        <c:crosses val="autoZero"/>
        <c:auto val="1"/>
        <c:lblOffset val="100"/>
        <c:baseTimeUnit val="years"/>
      </c:dateAx>
      <c:valAx>
        <c:axId val="21691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901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73C-44FC-A1A6-0BBE604074EE}"/>
            </c:ext>
          </c:extLst>
        </c:ser>
        <c:dLbls>
          <c:showLegendKey val="0"/>
          <c:showVal val="0"/>
          <c:showCatName val="0"/>
          <c:showSerName val="0"/>
          <c:showPercent val="0"/>
          <c:showBubbleSize val="0"/>
        </c:dLbls>
        <c:gapWidth val="150"/>
        <c:axId val="220072192"/>
        <c:axId val="22007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73C-44FC-A1A6-0BBE604074EE}"/>
            </c:ext>
          </c:extLst>
        </c:ser>
        <c:dLbls>
          <c:showLegendKey val="0"/>
          <c:showVal val="0"/>
          <c:showCatName val="0"/>
          <c:showSerName val="0"/>
          <c:showPercent val="0"/>
          <c:showBubbleSize val="0"/>
        </c:dLbls>
        <c:marker val="1"/>
        <c:smooth val="0"/>
        <c:axId val="220072192"/>
        <c:axId val="220074368"/>
      </c:lineChart>
      <c:dateAx>
        <c:axId val="220072192"/>
        <c:scaling>
          <c:orientation val="minMax"/>
        </c:scaling>
        <c:delete val="1"/>
        <c:axPos val="b"/>
        <c:numFmt formatCode="ge" sourceLinked="1"/>
        <c:majorTickMark val="none"/>
        <c:minorTickMark val="none"/>
        <c:tickLblPos val="none"/>
        <c:crossAx val="220074368"/>
        <c:crosses val="autoZero"/>
        <c:auto val="1"/>
        <c:lblOffset val="100"/>
        <c:baseTimeUnit val="years"/>
      </c:dateAx>
      <c:valAx>
        <c:axId val="22007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07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321-4277-93AD-DA4BAFBCA3DA}"/>
            </c:ext>
          </c:extLst>
        </c:ser>
        <c:dLbls>
          <c:showLegendKey val="0"/>
          <c:showVal val="0"/>
          <c:showCatName val="0"/>
          <c:showSerName val="0"/>
          <c:showPercent val="0"/>
          <c:showBubbleSize val="0"/>
        </c:dLbls>
        <c:gapWidth val="150"/>
        <c:axId val="220105344"/>
        <c:axId val="22011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321-4277-93AD-DA4BAFBCA3DA}"/>
            </c:ext>
          </c:extLst>
        </c:ser>
        <c:dLbls>
          <c:showLegendKey val="0"/>
          <c:showVal val="0"/>
          <c:showCatName val="0"/>
          <c:showSerName val="0"/>
          <c:showPercent val="0"/>
          <c:showBubbleSize val="0"/>
        </c:dLbls>
        <c:marker val="1"/>
        <c:smooth val="0"/>
        <c:axId val="220105344"/>
        <c:axId val="220115712"/>
      </c:lineChart>
      <c:dateAx>
        <c:axId val="220105344"/>
        <c:scaling>
          <c:orientation val="minMax"/>
        </c:scaling>
        <c:delete val="1"/>
        <c:axPos val="b"/>
        <c:numFmt formatCode="ge" sourceLinked="1"/>
        <c:majorTickMark val="none"/>
        <c:minorTickMark val="none"/>
        <c:tickLblPos val="none"/>
        <c:crossAx val="220115712"/>
        <c:crosses val="autoZero"/>
        <c:auto val="1"/>
        <c:lblOffset val="100"/>
        <c:baseTimeUnit val="years"/>
      </c:dateAx>
      <c:valAx>
        <c:axId val="22011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10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B08-4B78-B4A7-DF66770003A7}"/>
            </c:ext>
          </c:extLst>
        </c:ser>
        <c:dLbls>
          <c:showLegendKey val="0"/>
          <c:showVal val="0"/>
          <c:showCatName val="0"/>
          <c:showSerName val="0"/>
          <c:showPercent val="0"/>
          <c:showBubbleSize val="0"/>
        </c:dLbls>
        <c:gapWidth val="150"/>
        <c:axId val="220136576"/>
        <c:axId val="22013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B08-4B78-B4A7-DF66770003A7}"/>
            </c:ext>
          </c:extLst>
        </c:ser>
        <c:dLbls>
          <c:showLegendKey val="0"/>
          <c:showVal val="0"/>
          <c:showCatName val="0"/>
          <c:showSerName val="0"/>
          <c:showPercent val="0"/>
          <c:showBubbleSize val="0"/>
        </c:dLbls>
        <c:marker val="1"/>
        <c:smooth val="0"/>
        <c:axId val="220136576"/>
        <c:axId val="220138496"/>
      </c:lineChart>
      <c:dateAx>
        <c:axId val="220136576"/>
        <c:scaling>
          <c:orientation val="minMax"/>
        </c:scaling>
        <c:delete val="1"/>
        <c:axPos val="b"/>
        <c:numFmt formatCode="ge" sourceLinked="1"/>
        <c:majorTickMark val="none"/>
        <c:minorTickMark val="none"/>
        <c:tickLblPos val="none"/>
        <c:crossAx val="220138496"/>
        <c:crosses val="autoZero"/>
        <c:auto val="1"/>
        <c:lblOffset val="100"/>
        <c:baseTimeUnit val="years"/>
      </c:dateAx>
      <c:valAx>
        <c:axId val="22013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136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D54-451A-BBB0-9B3C1842C34D}"/>
            </c:ext>
          </c:extLst>
        </c:ser>
        <c:dLbls>
          <c:showLegendKey val="0"/>
          <c:showVal val="0"/>
          <c:showCatName val="0"/>
          <c:showSerName val="0"/>
          <c:showPercent val="0"/>
          <c:showBubbleSize val="0"/>
        </c:dLbls>
        <c:gapWidth val="150"/>
        <c:axId val="220159360"/>
        <c:axId val="220182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D54-451A-BBB0-9B3C1842C34D}"/>
            </c:ext>
          </c:extLst>
        </c:ser>
        <c:dLbls>
          <c:showLegendKey val="0"/>
          <c:showVal val="0"/>
          <c:showCatName val="0"/>
          <c:showSerName val="0"/>
          <c:showPercent val="0"/>
          <c:showBubbleSize val="0"/>
        </c:dLbls>
        <c:marker val="1"/>
        <c:smooth val="0"/>
        <c:axId val="220159360"/>
        <c:axId val="220182016"/>
      </c:lineChart>
      <c:dateAx>
        <c:axId val="220159360"/>
        <c:scaling>
          <c:orientation val="minMax"/>
        </c:scaling>
        <c:delete val="1"/>
        <c:axPos val="b"/>
        <c:numFmt formatCode="ge" sourceLinked="1"/>
        <c:majorTickMark val="none"/>
        <c:minorTickMark val="none"/>
        <c:tickLblPos val="none"/>
        <c:crossAx val="220182016"/>
        <c:crosses val="autoZero"/>
        <c:auto val="1"/>
        <c:lblOffset val="100"/>
        <c:baseTimeUnit val="years"/>
      </c:dateAx>
      <c:valAx>
        <c:axId val="220182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1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3698.38</c:v>
                </c:pt>
                <c:pt idx="1">
                  <c:v>4884.75</c:v>
                </c:pt>
                <c:pt idx="2">
                  <c:v>3606.64</c:v>
                </c:pt>
                <c:pt idx="3">
                  <c:v>3178.29</c:v>
                </c:pt>
                <c:pt idx="4">
                  <c:v>2463.0700000000002</c:v>
                </c:pt>
              </c:numCache>
            </c:numRef>
          </c:val>
          <c:extLst xmlns:c16r2="http://schemas.microsoft.com/office/drawing/2015/06/chart">
            <c:ext xmlns:c16="http://schemas.microsoft.com/office/drawing/2014/chart" uri="{C3380CC4-5D6E-409C-BE32-E72D297353CC}">
              <c16:uniqueId val="{00000000-AB91-4DBD-BA16-22F7D6273B45}"/>
            </c:ext>
          </c:extLst>
        </c:ser>
        <c:dLbls>
          <c:showLegendKey val="0"/>
          <c:showVal val="0"/>
          <c:showCatName val="0"/>
          <c:showSerName val="0"/>
          <c:showPercent val="0"/>
          <c:showBubbleSize val="0"/>
        </c:dLbls>
        <c:gapWidth val="150"/>
        <c:axId val="220200960"/>
        <c:axId val="22020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1113.76</c:v>
                </c:pt>
                <c:pt idx="1">
                  <c:v>1125.69</c:v>
                </c:pt>
                <c:pt idx="2">
                  <c:v>1134.67</c:v>
                </c:pt>
                <c:pt idx="3">
                  <c:v>1144.79</c:v>
                </c:pt>
                <c:pt idx="4">
                  <c:v>1061.58</c:v>
                </c:pt>
              </c:numCache>
            </c:numRef>
          </c:val>
          <c:smooth val="0"/>
          <c:extLst xmlns:c16r2="http://schemas.microsoft.com/office/drawing/2015/06/chart">
            <c:ext xmlns:c16="http://schemas.microsoft.com/office/drawing/2014/chart" uri="{C3380CC4-5D6E-409C-BE32-E72D297353CC}">
              <c16:uniqueId val="{00000001-AB91-4DBD-BA16-22F7D6273B45}"/>
            </c:ext>
          </c:extLst>
        </c:ser>
        <c:dLbls>
          <c:showLegendKey val="0"/>
          <c:showVal val="0"/>
          <c:showCatName val="0"/>
          <c:showSerName val="0"/>
          <c:showPercent val="0"/>
          <c:showBubbleSize val="0"/>
        </c:dLbls>
        <c:marker val="1"/>
        <c:smooth val="0"/>
        <c:axId val="220200960"/>
        <c:axId val="220202880"/>
      </c:lineChart>
      <c:dateAx>
        <c:axId val="220200960"/>
        <c:scaling>
          <c:orientation val="minMax"/>
        </c:scaling>
        <c:delete val="1"/>
        <c:axPos val="b"/>
        <c:numFmt formatCode="ge" sourceLinked="1"/>
        <c:majorTickMark val="none"/>
        <c:minorTickMark val="none"/>
        <c:tickLblPos val="none"/>
        <c:crossAx val="220202880"/>
        <c:crosses val="autoZero"/>
        <c:auto val="1"/>
        <c:lblOffset val="100"/>
        <c:baseTimeUnit val="years"/>
      </c:dateAx>
      <c:valAx>
        <c:axId val="22020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200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65.5</c:v>
                </c:pt>
                <c:pt idx="1">
                  <c:v>32.659999999999997</c:v>
                </c:pt>
                <c:pt idx="2">
                  <c:v>50.43</c:v>
                </c:pt>
                <c:pt idx="3">
                  <c:v>58.63</c:v>
                </c:pt>
                <c:pt idx="4">
                  <c:v>66.459999999999994</c:v>
                </c:pt>
              </c:numCache>
            </c:numRef>
          </c:val>
          <c:extLst xmlns:c16r2="http://schemas.microsoft.com/office/drawing/2015/06/chart">
            <c:ext xmlns:c16="http://schemas.microsoft.com/office/drawing/2014/chart" uri="{C3380CC4-5D6E-409C-BE32-E72D297353CC}">
              <c16:uniqueId val="{00000000-B65C-4B0B-B141-CCCF33E67FD0}"/>
            </c:ext>
          </c:extLst>
        </c:ser>
        <c:dLbls>
          <c:showLegendKey val="0"/>
          <c:showVal val="0"/>
          <c:showCatName val="0"/>
          <c:showSerName val="0"/>
          <c:showPercent val="0"/>
          <c:showBubbleSize val="0"/>
        </c:dLbls>
        <c:gapWidth val="150"/>
        <c:axId val="220246400"/>
        <c:axId val="22024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34.25</c:v>
                </c:pt>
                <c:pt idx="1">
                  <c:v>46.48</c:v>
                </c:pt>
                <c:pt idx="2">
                  <c:v>40.6</c:v>
                </c:pt>
                <c:pt idx="3">
                  <c:v>56.04</c:v>
                </c:pt>
                <c:pt idx="4">
                  <c:v>58.52</c:v>
                </c:pt>
              </c:numCache>
            </c:numRef>
          </c:val>
          <c:smooth val="0"/>
          <c:extLst xmlns:c16r2="http://schemas.microsoft.com/office/drawing/2015/06/chart">
            <c:ext xmlns:c16="http://schemas.microsoft.com/office/drawing/2014/chart" uri="{C3380CC4-5D6E-409C-BE32-E72D297353CC}">
              <c16:uniqueId val="{00000001-B65C-4B0B-B141-CCCF33E67FD0}"/>
            </c:ext>
          </c:extLst>
        </c:ser>
        <c:dLbls>
          <c:showLegendKey val="0"/>
          <c:showVal val="0"/>
          <c:showCatName val="0"/>
          <c:showSerName val="0"/>
          <c:showPercent val="0"/>
          <c:showBubbleSize val="0"/>
        </c:dLbls>
        <c:marker val="1"/>
        <c:smooth val="0"/>
        <c:axId val="220246400"/>
        <c:axId val="220248320"/>
      </c:lineChart>
      <c:dateAx>
        <c:axId val="220246400"/>
        <c:scaling>
          <c:orientation val="minMax"/>
        </c:scaling>
        <c:delete val="1"/>
        <c:axPos val="b"/>
        <c:numFmt formatCode="ge" sourceLinked="1"/>
        <c:majorTickMark val="none"/>
        <c:minorTickMark val="none"/>
        <c:tickLblPos val="none"/>
        <c:crossAx val="220248320"/>
        <c:crosses val="autoZero"/>
        <c:auto val="1"/>
        <c:lblOffset val="100"/>
        <c:baseTimeUnit val="years"/>
      </c:dateAx>
      <c:valAx>
        <c:axId val="22024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246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156.19</c:v>
                </c:pt>
                <c:pt idx="1">
                  <c:v>327.39</c:v>
                </c:pt>
                <c:pt idx="2">
                  <c:v>265.41000000000003</c:v>
                </c:pt>
                <c:pt idx="3">
                  <c:v>315.16000000000003</c:v>
                </c:pt>
                <c:pt idx="4">
                  <c:v>246.34</c:v>
                </c:pt>
              </c:numCache>
            </c:numRef>
          </c:val>
          <c:extLst xmlns:c16r2="http://schemas.microsoft.com/office/drawing/2015/06/chart">
            <c:ext xmlns:c16="http://schemas.microsoft.com/office/drawing/2014/chart" uri="{C3380CC4-5D6E-409C-BE32-E72D297353CC}">
              <c16:uniqueId val="{00000000-9D6F-49C8-8028-4352B76269B2}"/>
            </c:ext>
          </c:extLst>
        </c:ser>
        <c:dLbls>
          <c:showLegendKey val="0"/>
          <c:showVal val="0"/>
          <c:showCatName val="0"/>
          <c:showSerName val="0"/>
          <c:showPercent val="0"/>
          <c:showBubbleSize val="0"/>
        </c:dLbls>
        <c:gapWidth val="150"/>
        <c:axId val="220410624"/>
        <c:axId val="22041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501.18</c:v>
                </c:pt>
                <c:pt idx="1">
                  <c:v>376.61</c:v>
                </c:pt>
                <c:pt idx="2">
                  <c:v>440.03</c:v>
                </c:pt>
                <c:pt idx="3">
                  <c:v>304.35000000000002</c:v>
                </c:pt>
                <c:pt idx="4">
                  <c:v>296.3</c:v>
                </c:pt>
              </c:numCache>
            </c:numRef>
          </c:val>
          <c:smooth val="0"/>
          <c:extLst xmlns:c16r2="http://schemas.microsoft.com/office/drawing/2015/06/chart">
            <c:ext xmlns:c16="http://schemas.microsoft.com/office/drawing/2014/chart" uri="{C3380CC4-5D6E-409C-BE32-E72D297353CC}">
              <c16:uniqueId val="{00000001-9D6F-49C8-8028-4352B76269B2}"/>
            </c:ext>
          </c:extLst>
        </c:ser>
        <c:dLbls>
          <c:showLegendKey val="0"/>
          <c:showVal val="0"/>
          <c:showCatName val="0"/>
          <c:showSerName val="0"/>
          <c:showPercent val="0"/>
          <c:showBubbleSize val="0"/>
        </c:dLbls>
        <c:marker val="1"/>
        <c:smooth val="0"/>
        <c:axId val="220410624"/>
        <c:axId val="220412544"/>
      </c:lineChart>
      <c:dateAx>
        <c:axId val="220410624"/>
        <c:scaling>
          <c:orientation val="minMax"/>
        </c:scaling>
        <c:delete val="1"/>
        <c:axPos val="b"/>
        <c:numFmt formatCode="ge" sourceLinked="1"/>
        <c:majorTickMark val="none"/>
        <c:minorTickMark val="none"/>
        <c:tickLblPos val="none"/>
        <c:crossAx val="220412544"/>
        <c:crosses val="autoZero"/>
        <c:auto val="1"/>
        <c:lblOffset val="100"/>
        <c:baseTimeUnit val="years"/>
      </c:dateAx>
      <c:valAx>
        <c:axId val="22041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0410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【1,141.75】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【292.18】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【0.72】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3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4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5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6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J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秋田県　能代市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2"/>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水道事業</v>
      </c>
      <c r="J8" s="48"/>
      <c r="K8" s="48"/>
      <c r="L8" s="48"/>
      <c r="M8" s="48"/>
      <c r="N8" s="48"/>
      <c r="O8" s="48"/>
      <c r="P8" s="48" t="str">
        <f>データ!$K$6</f>
        <v>簡易水道事業</v>
      </c>
      <c r="Q8" s="48"/>
      <c r="R8" s="48"/>
      <c r="S8" s="48"/>
      <c r="T8" s="48"/>
      <c r="U8" s="48"/>
      <c r="V8" s="48"/>
      <c r="W8" s="48" t="str">
        <f>データ!$L$6</f>
        <v>D3</v>
      </c>
      <c r="X8" s="48"/>
      <c r="Y8" s="48"/>
      <c r="Z8" s="48"/>
      <c r="AA8" s="48"/>
      <c r="AB8" s="48"/>
      <c r="AC8" s="48"/>
      <c r="AD8" s="48" t="str">
        <f>データ!$M$6</f>
        <v>非設置</v>
      </c>
      <c r="AE8" s="48"/>
      <c r="AF8" s="48"/>
      <c r="AG8" s="48"/>
      <c r="AH8" s="48"/>
      <c r="AI8" s="48"/>
      <c r="AJ8" s="48"/>
      <c r="AK8" s="2"/>
      <c r="AL8" s="49">
        <f>データ!$R$6</f>
        <v>54275</v>
      </c>
      <c r="AM8" s="49"/>
      <c r="AN8" s="49"/>
      <c r="AO8" s="49"/>
      <c r="AP8" s="49"/>
      <c r="AQ8" s="49"/>
      <c r="AR8" s="49"/>
      <c r="AS8" s="49"/>
      <c r="AT8" s="45">
        <f>データ!$S$6</f>
        <v>426.95</v>
      </c>
      <c r="AU8" s="45"/>
      <c r="AV8" s="45"/>
      <c r="AW8" s="45"/>
      <c r="AX8" s="45"/>
      <c r="AY8" s="45"/>
      <c r="AZ8" s="45"/>
      <c r="BA8" s="45"/>
      <c r="BB8" s="45">
        <f>データ!$T$6</f>
        <v>127.12</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2"/>
      <c r="AE9" s="2"/>
      <c r="AF9" s="2"/>
      <c r="AG9" s="2"/>
      <c r="AH9" s="3"/>
      <c r="AI9" s="2"/>
      <c r="AJ9" s="2"/>
      <c r="AK9" s="2"/>
      <c r="AL9" s="44" t="s">
        <v>16</v>
      </c>
      <c r="AM9" s="44"/>
      <c r="AN9" s="44"/>
      <c r="AO9" s="44"/>
      <c r="AP9" s="44"/>
      <c r="AQ9" s="44"/>
      <c r="AR9" s="44"/>
      <c r="AS9" s="44"/>
      <c r="AT9" s="44" t="s">
        <v>17</v>
      </c>
      <c r="AU9" s="44"/>
      <c r="AV9" s="44"/>
      <c r="AW9" s="44"/>
      <c r="AX9" s="44"/>
      <c r="AY9" s="44"/>
      <c r="AZ9" s="44"/>
      <c r="BA9" s="44"/>
      <c r="BB9" s="44" t="s">
        <v>18</v>
      </c>
      <c r="BC9" s="44"/>
      <c r="BD9" s="44"/>
      <c r="BE9" s="44"/>
      <c r="BF9" s="44"/>
      <c r="BG9" s="44"/>
      <c r="BH9" s="44"/>
      <c r="BI9" s="44"/>
      <c r="BJ9" s="3"/>
      <c r="BK9" s="3"/>
      <c r="BL9" s="50" t="s">
        <v>19</v>
      </c>
      <c r="BM9" s="51"/>
      <c r="BN9" s="10" t="s">
        <v>20</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8.59</v>
      </c>
      <c r="Q10" s="45"/>
      <c r="R10" s="45"/>
      <c r="S10" s="45"/>
      <c r="T10" s="45"/>
      <c r="U10" s="45"/>
      <c r="V10" s="45"/>
      <c r="W10" s="49">
        <f>データ!$Q$6</f>
        <v>3618</v>
      </c>
      <c r="X10" s="49"/>
      <c r="Y10" s="49"/>
      <c r="Z10" s="49"/>
      <c r="AA10" s="49"/>
      <c r="AB10" s="49"/>
      <c r="AC10" s="49"/>
      <c r="AD10" s="2"/>
      <c r="AE10" s="2"/>
      <c r="AF10" s="2"/>
      <c r="AG10" s="2"/>
      <c r="AH10" s="2"/>
      <c r="AI10" s="2"/>
      <c r="AJ10" s="2"/>
      <c r="AK10" s="2"/>
      <c r="AL10" s="49">
        <f>データ!$U$6</f>
        <v>4624</v>
      </c>
      <c r="AM10" s="49"/>
      <c r="AN10" s="49"/>
      <c r="AO10" s="49"/>
      <c r="AP10" s="49"/>
      <c r="AQ10" s="49"/>
      <c r="AR10" s="49"/>
      <c r="AS10" s="49"/>
      <c r="AT10" s="45">
        <f>データ!$V$6</f>
        <v>4.58</v>
      </c>
      <c r="AU10" s="45"/>
      <c r="AV10" s="45"/>
      <c r="AW10" s="45"/>
      <c r="AX10" s="45"/>
      <c r="AY10" s="45"/>
      <c r="AZ10" s="45"/>
      <c r="BA10" s="45"/>
      <c r="BB10" s="45">
        <f>データ!$W$6</f>
        <v>1009.61</v>
      </c>
      <c r="BC10" s="45"/>
      <c r="BD10" s="45"/>
      <c r="BE10" s="45"/>
      <c r="BF10" s="45"/>
      <c r="BG10" s="45"/>
      <c r="BH10" s="45"/>
      <c r="BI10" s="45"/>
      <c r="BJ10" s="2"/>
      <c r="BK10" s="2"/>
      <c r="BL10" s="52" t="s">
        <v>21</v>
      </c>
      <c r="BM10" s="53"/>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25</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123</v>
      </c>
      <c r="BM16" s="69"/>
      <c r="BN16" s="69"/>
      <c r="BO16" s="69"/>
      <c r="BP16" s="69"/>
      <c r="BQ16" s="69"/>
      <c r="BR16" s="69"/>
      <c r="BS16" s="69"/>
      <c r="BT16" s="69"/>
      <c r="BU16" s="69"/>
      <c r="BV16" s="69"/>
      <c r="BW16" s="69"/>
      <c r="BX16" s="69"/>
      <c r="BY16" s="69"/>
      <c r="BZ16" s="70"/>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x14ac:dyDescent="0.15">
      <c r="A34" s="2"/>
      <c r="B34" s="16"/>
      <c r="C34" s="74" t="s">
        <v>26</v>
      </c>
      <c r="D34" s="74"/>
      <c r="E34" s="74"/>
      <c r="F34" s="74"/>
      <c r="G34" s="74"/>
      <c r="H34" s="74"/>
      <c r="I34" s="74"/>
      <c r="J34" s="74"/>
      <c r="K34" s="74"/>
      <c r="L34" s="74"/>
      <c r="M34" s="74"/>
      <c r="N34" s="74"/>
      <c r="O34" s="74"/>
      <c r="P34" s="74"/>
      <c r="Q34" s="19"/>
      <c r="R34" s="74" t="s">
        <v>27</v>
      </c>
      <c r="S34" s="74"/>
      <c r="T34" s="74"/>
      <c r="U34" s="74"/>
      <c r="V34" s="74"/>
      <c r="W34" s="74"/>
      <c r="X34" s="74"/>
      <c r="Y34" s="74"/>
      <c r="Z34" s="74"/>
      <c r="AA34" s="74"/>
      <c r="AB34" s="74"/>
      <c r="AC34" s="74"/>
      <c r="AD34" s="74"/>
      <c r="AE34" s="74"/>
      <c r="AF34" s="19"/>
      <c r="AG34" s="74" t="s">
        <v>28</v>
      </c>
      <c r="AH34" s="74"/>
      <c r="AI34" s="74"/>
      <c r="AJ34" s="74"/>
      <c r="AK34" s="74"/>
      <c r="AL34" s="74"/>
      <c r="AM34" s="74"/>
      <c r="AN34" s="74"/>
      <c r="AO34" s="74"/>
      <c r="AP34" s="74"/>
      <c r="AQ34" s="74"/>
      <c r="AR34" s="74"/>
      <c r="AS34" s="74"/>
      <c r="AT34" s="74"/>
      <c r="AU34" s="19"/>
      <c r="AV34" s="74" t="s">
        <v>29</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x14ac:dyDescent="0.15">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30</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121</v>
      </c>
      <c r="BM47" s="69"/>
      <c r="BN47" s="69"/>
      <c r="BO47" s="69"/>
      <c r="BP47" s="69"/>
      <c r="BQ47" s="69"/>
      <c r="BR47" s="69"/>
      <c r="BS47" s="69"/>
      <c r="BT47" s="69"/>
      <c r="BU47" s="69"/>
      <c r="BV47" s="69"/>
      <c r="BW47" s="69"/>
      <c r="BX47" s="69"/>
      <c r="BY47" s="69"/>
      <c r="BZ47" s="70"/>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x14ac:dyDescent="0.15">
      <c r="A56" s="2"/>
      <c r="B56" s="16"/>
      <c r="C56" s="74" t="s">
        <v>31</v>
      </c>
      <c r="D56" s="74"/>
      <c r="E56" s="74"/>
      <c r="F56" s="74"/>
      <c r="G56" s="74"/>
      <c r="H56" s="74"/>
      <c r="I56" s="74"/>
      <c r="J56" s="74"/>
      <c r="K56" s="74"/>
      <c r="L56" s="74"/>
      <c r="M56" s="74"/>
      <c r="N56" s="74"/>
      <c r="O56" s="74"/>
      <c r="P56" s="74"/>
      <c r="Q56" s="19"/>
      <c r="R56" s="74" t="s">
        <v>32</v>
      </c>
      <c r="S56" s="74"/>
      <c r="T56" s="74"/>
      <c r="U56" s="74"/>
      <c r="V56" s="74"/>
      <c r="W56" s="74"/>
      <c r="X56" s="74"/>
      <c r="Y56" s="74"/>
      <c r="Z56" s="74"/>
      <c r="AA56" s="74"/>
      <c r="AB56" s="74"/>
      <c r="AC56" s="74"/>
      <c r="AD56" s="74"/>
      <c r="AE56" s="74"/>
      <c r="AF56" s="19"/>
      <c r="AG56" s="74" t="s">
        <v>33</v>
      </c>
      <c r="AH56" s="74"/>
      <c r="AI56" s="74"/>
      <c r="AJ56" s="74"/>
      <c r="AK56" s="74"/>
      <c r="AL56" s="74"/>
      <c r="AM56" s="74"/>
      <c r="AN56" s="74"/>
      <c r="AO56" s="74"/>
      <c r="AP56" s="74"/>
      <c r="AQ56" s="74"/>
      <c r="AR56" s="74"/>
      <c r="AS56" s="74"/>
      <c r="AT56" s="74"/>
      <c r="AU56" s="19"/>
      <c r="AV56" s="74" t="s">
        <v>34</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x14ac:dyDescent="0.15">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x14ac:dyDescent="0.15">
      <c r="A60" s="2"/>
      <c r="B60" s="59" t="s">
        <v>35</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36</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122</v>
      </c>
      <c r="BM66" s="69"/>
      <c r="BN66" s="69"/>
      <c r="BO66" s="69"/>
      <c r="BP66" s="69"/>
      <c r="BQ66" s="69"/>
      <c r="BR66" s="69"/>
      <c r="BS66" s="69"/>
      <c r="BT66" s="69"/>
      <c r="BU66" s="69"/>
      <c r="BV66" s="69"/>
      <c r="BW66" s="69"/>
      <c r="BX66" s="69"/>
      <c r="BY66" s="69"/>
      <c r="BZ66" s="7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x14ac:dyDescent="0.15">
      <c r="A79" s="2"/>
      <c r="B79" s="16"/>
      <c r="C79" s="74" t="s">
        <v>37</v>
      </c>
      <c r="D79" s="74"/>
      <c r="E79" s="74"/>
      <c r="F79" s="74"/>
      <c r="G79" s="74"/>
      <c r="H79" s="74"/>
      <c r="I79" s="74"/>
      <c r="J79" s="74"/>
      <c r="K79" s="74"/>
      <c r="L79" s="74"/>
      <c r="M79" s="74"/>
      <c r="N79" s="74"/>
      <c r="O79" s="74"/>
      <c r="P79" s="74"/>
      <c r="Q79" s="74"/>
      <c r="R79" s="74"/>
      <c r="S79" s="74"/>
      <c r="T79" s="74"/>
      <c r="U79" s="19"/>
      <c r="V79" s="19"/>
      <c r="W79" s="74" t="s">
        <v>38</v>
      </c>
      <c r="X79" s="74"/>
      <c r="Y79" s="74"/>
      <c r="Z79" s="74"/>
      <c r="AA79" s="74"/>
      <c r="AB79" s="74"/>
      <c r="AC79" s="74"/>
      <c r="AD79" s="74"/>
      <c r="AE79" s="74"/>
      <c r="AF79" s="74"/>
      <c r="AG79" s="74"/>
      <c r="AH79" s="74"/>
      <c r="AI79" s="74"/>
      <c r="AJ79" s="74"/>
      <c r="AK79" s="74"/>
      <c r="AL79" s="74"/>
      <c r="AM79" s="74"/>
      <c r="AN79" s="74"/>
      <c r="AO79" s="19"/>
      <c r="AP79" s="19"/>
      <c r="AQ79" s="74" t="s">
        <v>39</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x14ac:dyDescent="0.15">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x14ac:dyDescent="0.15">
      <c r="C83" s="25" t="s">
        <v>40</v>
      </c>
    </row>
    <row r="84" spans="1:78" hidden="1" x14ac:dyDescent="0.15">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x14ac:dyDescent="0.15">
      <c r="B85" s="26"/>
      <c r="C85" s="26"/>
      <c r="D85" s="26"/>
      <c r="E85" s="26" t="str">
        <f>データ!AH6</f>
        <v>【75.76】</v>
      </c>
      <c r="F85" s="26" t="s">
        <v>53</v>
      </c>
      <c r="G85" s="26" t="s">
        <v>53</v>
      </c>
      <c r="H85" s="26" t="str">
        <f>データ!BO6</f>
        <v>【1,141.75】</v>
      </c>
      <c r="I85" s="26" t="str">
        <f>データ!BZ6</f>
        <v>【54.93】</v>
      </c>
      <c r="J85" s="26" t="str">
        <f>データ!CK6</f>
        <v>【292.18】</v>
      </c>
      <c r="K85" s="26" t="str">
        <f>データ!CV6</f>
        <v>【56.91】</v>
      </c>
      <c r="L85" s="26" t="str">
        <f>データ!DG6</f>
        <v>【74.25】</v>
      </c>
      <c r="M85" s="26" t="s">
        <v>54</v>
      </c>
      <c r="N85" s="26" t="s">
        <v>53</v>
      </c>
      <c r="O85" s="26" t="str">
        <f>データ!EN6</f>
        <v>【0.72】</v>
      </c>
    </row>
  </sheetData>
  <sheetProtection algorithmName="SHA-512" hashValue="9hJA7mSEEPqvTP3tirm2XLr0QGtCp7/TwDEaO7roJLzxifCZN2UPQafBgZKyP/7kH/g+gmkfV+d2B8unkLsNOg==" saltValue="h03SozQj/pFfBtDpuX+obQ=="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4" width="11.875" customWidth="1"/>
  </cols>
  <sheetData>
    <row r="1" spans="1:144" x14ac:dyDescent="0.15">
      <c r="A1" t="s">
        <v>55</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x14ac:dyDescent="0.15">
      <c r="A2" s="28" t="s">
        <v>56</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x14ac:dyDescent="0.15">
      <c r="A3" s="28" t="s">
        <v>57</v>
      </c>
      <c r="B3" s="29" t="s">
        <v>58</v>
      </c>
      <c r="C3" s="29" t="s">
        <v>59</v>
      </c>
      <c r="D3" s="29" t="s">
        <v>60</v>
      </c>
      <c r="E3" s="29" t="s">
        <v>61</v>
      </c>
      <c r="F3" s="29" t="s">
        <v>62</v>
      </c>
      <c r="G3" s="29" t="s">
        <v>63</v>
      </c>
      <c r="H3" s="76" t="s">
        <v>64</v>
      </c>
      <c r="I3" s="77"/>
      <c r="J3" s="77"/>
      <c r="K3" s="77"/>
      <c r="L3" s="77"/>
      <c r="M3" s="77"/>
      <c r="N3" s="77"/>
      <c r="O3" s="77"/>
      <c r="P3" s="77"/>
      <c r="Q3" s="77"/>
      <c r="R3" s="77"/>
      <c r="S3" s="77"/>
      <c r="T3" s="77"/>
      <c r="U3" s="77"/>
      <c r="V3" s="77"/>
      <c r="W3" s="78"/>
      <c r="X3" s="82" t="s">
        <v>65</v>
      </c>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t="s">
        <v>66</v>
      </c>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row>
    <row r="4" spans="1:144" x14ac:dyDescent="0.15">
      <c r="A4" s="28" t="s">
        <v>67</v>
      </c>
      <c r="B4" s="30"/>
      <c r="C4" s="30"/>
      <c r="D4" s="30"/>
      <c r="E4" s="30"/>
      <c r="F4" s="30"/>
      <c r="G4" s="30"/>
      <c r="H4" s="79"/>
      <c r="I4" s="80"/>
      <c r="J4" s="80"/>
      <c r="K4" s="80"/>
      <c r="L4" s="80"/>
      <c r="M4" s="80"/>
      <c r="N4" s="80"/>
      <c r="O4" s="80"/>
      <c r="P4" s="80"/>
      <c r="Q4" s="80"/>
      <c r="R4" s="80"/>
      <c r="S4" s="80"/>
      <c r="T4" s="80"/>
      <c r="U4" s="80"/>
      <c r="V4" s="80"/>
      <c r="W4" s="81"/>
      <c r="X4" s="75" t="s">
        <v>68</v>
      </c>
      <c r="Y4" s="75"/>
      <c r="Z4" s="75"/>
      <c r="AA4" s="75"/>
      <c r="AB4" s="75"/>
      <c r="AC4" s="75"/>
      <c r="AD4" s="75"/>
      <c r="AE4" s="75"/>
      <c r="AF4" s="75"/>
      <c r="AG4" s="75"/>
      <c r="AH4" s="75"/>
      <c r="AI4" s="75" t="s">
        <v>69</v>
      </c>
      <c r="AJ4" s="75"/>
      <c r="AK4" s="75"/>
      <c r="AL4" s="75"/>
      <c r="AM4" s="75"/>
      <c r="AN4" s="75"/>
      <c r="AO4" s="75"/>
      <c r="AP4" s="75"/>
      <c r="AQ4" s="75"/>
      <c r="AR4" s="75"/>
      <c r="AS4" s="75"/>
      <c r="AT4" s="75" t="s">
        <v>70</v>
      </c>
      <c r="AU4" s="75"/>
      <c r="AV4" s="75"/>
      <c r="AW4" s="75"/>
      <c r="AX4" s="75"/>
      <c r="AY4" s="75"/>
      <c r="AZ4" s="75"/>
      <c r="BA4" s="75"/>
      <c r="BB4" s="75"/>
      <c r="BC4" s="75"/>
      <c r="BD4" s="75"/>
      <c r="BE4" s="75" t="s">
        <v>71</v>
      </c>
      <c r="BF4" s="75"/>
      <c r="BG4" s="75"/>
      <c r="BH4" s="75"/>
      <c r="BI4" s="75"/>
      <c r="BJ4" s="75"/>
      <c r="BK4" s="75"/>
      <c r="BL4" s="75"/>
      <c r="BM4" s="75"/>
      <c r="BN4" s="75"/>
      <c r="BO4" s="75"/>
      <c r="BP4" s="75" t="s">
        <v>72</v>
      </c>
      <c r="BQ4" s="75"/>
      <c r="BR4" s="75"/>
      <c r="BS4" s="75"/>
      <c r="BT4" s="75"/>
      <c r="BU4" s="75"/>
      <c r="BV4" s="75"/>
      <c r="BW4" s="75"/>
      <c r="BX4" s="75"/>
      <c r="BY4" s="75"/>
      <c r="BZ4" s="75"/>
      <c r="CA4" s="75" t="s">
        <v>73</v>
      </c>
      <c r="CB4" s="75"/>
      <c r="CC4" s="75"/>
      <c r="CD4" s="75"/>
      <c r="CE4" s="75"/>
      <c r="CF4" s="75"/>
      <c r="CG4" s="75"/>
      <c r="CH4" s="75"/>
      <c r="CI4" s="75"/>
      <c r="CJ4" s="75"/>
      <c r="CK4" s="75"/>
      <c r="CL4" s="75" t="s">
        <v>74</v>
      </c>
      <c r="CM4" s="75"/>
      <c r="CN4" s="75"/>
      <c r="CO4" s="75"/>
      <c r="CP4" s="75"/>
      <c r="CQ4" s="75"/>
      <c r="CR4" s="75"/>
      <c r="CS4" s="75"/>
      <c r="CT4" s="75"/>
      <c r="CU4" s="75"/>
      <c r="CV4" s="75"/>
      <c r="CW4" s="75" t="s">
        <v>75</v>
      </c>
      <c r="CX4" s="75"/>
      <c r="CY4" s="75"/>
      <c r="CZ4" s="75"/>
      <c r="DA4" s="75"/>
      <c r="DB4" s="75"/>
      <c r="DC4" s="75"/>
      <c r="DD4" s="75"/>
      <c r="DE4" s="75"/>
      <c r="DF4" s="75"/>
      <c r="DG4" s="75"/>
      <c r="DH4" s="75" t="s">
        <v>76</v>
      </c>
      <c r="DI4" s="75"/>
      <c r="DJ4" s="75"/>
      <c r="DK4" s="75"/>
      <c r="DL4" s="75"/>
      <c r="DM4" s="75"/>
      <c r="DN4" s="75"/>
      <c r="DO4" s="75"/>
      <c r="DP4" s="75"/>
      <c r="DQ4" s="75"/>
      <c r="DR4" s="75"/>
      <c r="DS4" s="75" t="s">
        <v>77</v>
      </c>
      <c r="DT4" s="75"/>
      <c r="DU4" s="75"/>
      <c r="DV4" s="75"/>
      <c r="DW4" s="75"/>
      <c r="DX4" s="75"/>
      <c r="DY4" s="75"/>
      <c r="DZ4" s="75"/>
      <c r="EA4" s="75"/>
      <c r="EB4" s="75"/>
      <c r="EC4" s="75"/>
      <c r="ED4" s="75" t="s">
        <v>78</v>
      </c>
      <c r="EE4" s="75"/>
      <c r="EF4" s="75"/>
      <c r="EG4" s="75"/>
      <c r="EH4" s="75"/>
      <c r="EI4" s="75"/>
      <c r="EJ4" s="75"/>
      <c r="EK4" s="75"/>
      <c r="EL4" s="75"/>
      <c r="EM4" s="75"/>
      <c r="EN4" s="75"/>
    </row>
    <row r="5" spans="1:144" x14ac:dyDescent="0.15">
      <c r="A5" s="28" t="s">
        <v>79</v>
      </c>
      <c r="B5" s="31"/>
      <c r="C5" s="31"/>
      <c r="D5" s="31"/>
      <c r="E5" s="31"/>
      <c r="F5" s="31"/>
      <c r="G5" s="31"/>
      <c r="H5" s="32" t="s">
        <v>80</v>
      </c>
      <c r="I5" s="32" t="s">
        <v>81</v>
      </c>
      <c r="J5" s="32" t="s">
        <v>82</v>
      </c>
      <c r="K5" s="32" t="s">
        <v>83</v>
      </c>
      <c r="L5" s="32" t="s">
        <v>84</v>
      </c>
      <c r="M5" s="32" t="s">
        <v>85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41</v>
      </c>
      <c r="AI5" s="32" t="s">
        <v>96</v>
      </c>
      <c r="AJ5" s="32" t="s">
        <v>97</v>
      </c>
      <c r="AK5" s="32" t="s">
        <v>98</v>
      </c>
      <c r="AL5" s="32" t="s">
        <v>99</v>
      </c>
      <c r="AM5" s="32" t="s">
        <v>100</v>
      </c>
      <c r="AN5" s="32" t="s">
        <v>101</v>
      </c>
      <c r="AO5" s="32" t="s">
        <v>102</v>
      </c>
      <c r="AP5" s="32" t="s">
        <v>103</v>
      </c>
      <c r="AQ5" s="32" t="s">
        <v>104</v>
      </c>
      <c r="AR5" s="32" t="s">
        <v>105</v>
      </c>
      <c r="AS5" s="32" t="s">
        <v>106</v>
      </c>
      <c r="AT5" s="32" t="s">
        <v>96</v>
      </c>
      <c r="AU5" s="32" t="s">
        <v>97</v>
      </c>
      <c r="AV5" s="32" t="s">
        <v>98</v>
      </c>
      <c r="AW5" s="32" t="s">
        <v>99</v>
      </c>
      <c r="AX5" s="32" t="s">
        <v>100</v>
      </c>
      <c r="AY5" s="32" t="s">
        <v>101</v>
      </c>
      <c r="AZ5" s="32" t="s">
        <v>102</v>
      </c>
      <c r="BA5" s="32" t="s">
        <v>103</v>
      </c>
      <c r="BB5" s="32" t="s">
        <v>104</v>
      </c>
      <c r="BC5" s="32" t="s">
        <v>105</v>
      </c>
      <c r="BD5" s="32" t="s">
        <v>106</v>
      </c>
      <c r="BE5" s="32" t="s">
        <v>96</v>
      </c>
      <c r="BF5" s="32" t="s">
        <v>97</v>
      </c>
      <c r="BG5" s="32" t="s">
        <v>98</v>
      </c>
      <c r="BH5" s="32" t="s">
        <v>99</v>
      </c>
      <c r="BI5" s="32" t="s">
        <v>100</v>
      </c>
      <c r="BJ5" s="32" t="s">
        <v>101</v>
      </c>
      <c r="BK5" s="32" t="s">
        <v>102</v>
      </c>
      <c r="BL5" s="32" t="s">
        <v>103</v>
      </c>
      <c r="BM5" s="32" t="s">
        <v>104</v>
      </c>
      <c r="BN5" s="32" t="s">
        <v>105</v>
      </c>
      <c r="BO5" s="32" t="s">
        <v>106</v>
      </c>
      <c r="BP5" s="32" t="s">
        <v>96</v>
      </c>
      <c r="BQ5" s="32" t="s">
        <v>97</v>
      </c>
      <c r="BR5" s="32" t="s">
        <v>98</v>
      </c>
      <c r="BS5" s="32" t="s">
        <v>99</v>
      </c>
      <c r="BT5" s="32" t="s">
        <v>100</v>
      </c>
      <c r="BU5" s="32" t="s">
        <v>101</v>
      </c>
      <c r="BV5" s="32" t="s">
        <v>102</v>
      </c>
      <c r="BW5" s="32" t="s">
        <v>103</v>
      </c>
      <c r="BX5" s="32" t="s">
        <v>104</v>
      </c>
      <c r="BY5" s="32" t="s">
        <v>105</v>
      </c>
      <c r="BZ5" s="32" t="s">
        <v>106</v>
      </c>
      <c r="CA5" s="32" t="s">
        <v>96</v>
      </c>
      <c r="CB5" s="32" t="s">
        <v>97</v>
      </c>
      <c r="CC5" s="32" t="s">
        <v>98</v>
      </c>
      <c r="CD5" s="32" t="s">
        <v>99</v>
      </c>
      <c r="CE5" s="32" t="s">
        <v>100</v>
      </c>
      <c r="CF5" s="32" t="s">
        <v>101</v>
      </c>
      <c r="CG5" s="32" t="s">
        <v>102</v>
      </c>
      <c r="CH5" s="32" t="s">
        <v>103</v>
      </c>
      <c r="CI5" s="32" t="s">
        <v>104</v>
      </c>
      <c r="CJ5" s="32" t="s">
        <v>105</v>
      </c>
      <c r="CK5" s="32" t="s">
        <v>106</v>
      </c>
      <c r="CL5" s="32" t="s">
        <v>96</v>
      </c>
      <c r="CM5" s="32" t="s">
        <v>97</v>
      </c>
      <c r="CN5" s="32" t="s">
        <v>98</v>
      </c>
      <c r="CO5" s="32" t="s">
        <v>99</v>
      </c>
      <c r="CP5" s="32" t="s">
        <v>100</v>
      </c>
      <c r="CQ5" s="32" t="s">
        <v>101</v>
      </c>
      <c r="CR5" s="32" t="s">
        <v>102</v>
      </c>
      <c r="CS5" s="32" t="s">
        <v>103</v>
      </c>
      <c r="CT5" s="32" t="s">
        <v>104</v>
      </c>
      <c r="CU5" s="32" t="s">
        <v>105</v>
      </c>
      <c r="CV5" s="32" t="s">
        <v>106</v>
      </c>
      <c r="CW5" s="32" t="s">
        <v>96</v>
      </c>
      <c r="CX5" s="32" t="s">
        <v>97</v>
      </c>
      <c r="CY5" s="32" t="s">
        <v>98</v>
      </c>
      <c r="CZ5" s="32" t="s">
        <v>99</v>
      </c>
      <c r="DA5" s="32" t="s">
        <v>100</v>
      </c>
      <c r="DB5" s="32" t="s">
        <v>101</v>
      </c>
      <c r="DC5" s="32" t="s">
        <v>102</v>
      </c>
      <c r="DD5" s="32" t="s">
        <v>103</v>
      </c>
      <c r="DE5" s="32" t="s">
        <v>104</v>
      </c>
      <c r="DF5" s="32" t="s">
        <v>105</v>
      </c>
      <c r="DG5" s="32" t="s">
        <v>106</v>
      </c>
      <c r="DH5" s="32" t="s">
        <v>96</v>
      </c>
      <c r="DI5" s="32" t="s">
        <v>97</v>
      </c>
      <c r="DJ5" s="32" t="s">
        <v>98</v>
      </c>
      <c r="DK5" s="32" t="s">
        <v>99</v>
      </c>
      <c r="DL5" s="32" t="s">
        <v>100</v>
      </c>
      <c r="DM5" s="32" t="s">
        <v>101</v>
      </c>
      <c r="DN5" s="32" t="s">
        <v>102</v>
      </c>
      <c r="DO5" s="32" t="s">
        <v>103</v>
      </c>
      <c r="DP5" s="32" t="s">
        <v>104</v>
      </c>
      <c r="DQ5" s="32" t="s">
        <v>105</v>
      </c>
      <c r="DR5" s="32" t="s">
        <v>106</v>
      </c>
      <c r="DS5" s="32" t="s">
        <v>96</v>
      </c>
      <c r="DT5" s="32" t="s">
        <v>97</v>
      </c>
      <c r="DU5" s="32" t="s">
        <v>98</v>
      </c>
      <c r="DV5" s="32" t="s">
        <v>99</v>
      </c>
      <c r="DW5" s="32" t="s">
        <v>100</v>
      </c>
      <c r="DX5" s="32" t="s">
        <v>101</v>
      </c>
      <c r="DY5" s="32" t="s">
        <v>102</v>
      </c>
      <c r="DZ5" s="32" t="s">
        <v>103</v>
      </c>
      <c r="EA5" s="32" t="s">
        <v>104</v>
      </c>
      <c r="EB5" s="32" t="s">
        <v>105</v>
      </c>
      <c r="EC5" s="32" t="s">
        <v>106</v>
      </c>
      <c r="ED5" s="32" t="s">
        <v>96</v>
      </c>
      <c r="EE5" s="32" t="s">
        <v>97</v>
      </c>
      <c r="EF5" s="32" t="s">
        <v>98</v>
      </c>
      <c r="EG5" s="32" t="s">
        <v>99</v>
      </c>
      <c r="EH5" s="32" t="s">
        <v>100</v>
      </c>
      <c r="EI5" s="32" t="s">
        <v>101</v>
      </c>
      <c r="EJ5" s="32" t="s">
        <v>102</v>
      </c>
      <c r="EK5" s="32" t="s">
        <v>103</v>
      </c>
      <c r="EL5" s="32" t="s">
        <v>104</v>
      </c>
      <c r="EM5" s="32" t="s">
        <v>105</v>
      </c>
      <c r="EN5" s="32" t="s">
        <v>106</v>
      </c>
    </row>
    <row r="6" spans="1:144" s="36" customFormat="1" x14ac:dyDescent="0.15">
      <c r="A6" s="28" t="s">
        <v>107</v>
      </c>
      <c r="B6" s="33">
        <f>B7</f>
        <v>2017</v>
      </c>
      <c r="C6" s="33">
        <f t="shared" ref="C6:W6" si="3">C7</f>
        <v>52027</v>
      </c>
      <c r="D6" s="33">
        <f t="shared" si="3"/>
        <v>47</v>
      </c>
      <c r="E6" s="33">
        <f t="shared" si="3"/>
        <v>1</v>
      </c>
      <c r="F6" s="33">
        <f t="shared" si="3"/>
        <v>0</v>
      </c>
      <c r="G6" s="33">
        <f t="shared" si="3"/>
        <v>0</v>
      </c>
      <c r="H6" s="33" t="str">
        <f t="shared" si="3"/>
        <v>秋田県　能代市</v>
      </c>
      <c r="I6" s="33" t="str">
        <f t="shared" si="3"/>
        <v>法非適用</v>
      </c>
      <c r="J6" s="33" t="str">
        <f t="shared" si="3"/>
        <v>水道事業</v>
      </c>
      <c r="K6" s="33" t="str">
        <f t="shared" si="3"/>
        <v>簡易水道事業</v>
      </c>
      <c r="L6" s="33" t="str">
        <f t="shared" si="3"/>
        <v>D3</v>
      </c>
      <c r="M6" s="33" t="str">
        <f t="shared" si="3"/>
        <v>非設置</v>
      </c>
      <c r="N6" s="34" t="str">
        <f t="shared" si="3"/>
        <v>-</v>
      </c>
      <c r="O6" s="34" t="str">
        <f t="shared" si="3"/>
        <v>該当数値なし</v>
      </c>
      <c r="P6" s="34">
        <f t="shared" si="3"/>
        <v>8.59</v>
      </c>
      <c r="Q6" s="34">
        <f t="shared" si="3"/>
        <v>3618</v>
      </c>
      <c r="R6" s="34">
        <f t="shared" si="3"/>
        <v>54275</v>
      </c>
      <c r="S6" s="34">
        <f t="shared" si="3"/>
        <v>426.95</v>
      </c>
      <c r="T6" s="34">
        <f t="shared" si="3"/>
        <v>127.12</v>
      </c>
      <c r="U6" s="34">
        <f t="shared" si="3"/>
        <v>4624</v>
      </c>
      <c r="V6" s="34">
        <f t="shared" si="3"/>
        <v>4.58</v>
      </c>
      <c r="W6" s="34">
        <f t="shared" si="3"/>
        <v>1009.61</v>
      </c>
      <c r="X6" s="35">
        <f>IF(X7="",NA(),X7)</f>
        <v>80.47</v>
      </c>
      <c r="Y6" s="35">
        <f t="shared" ref="Y6:AG6" si="4">IF(Y7="",NA(),Y7)</f>
        <v>89.92</v>
      </c>
      <c r="Z6" s="35">
        <f t="shared" si="4"/>
        <v>99.36</v>
      </c>
      <c r="AA6" s="35">
        <f t="shared" si="4"/>
        <v>91.16</v>
      </c>
      <c r="AB6" s="35">
        <f t="shared" si="4"/>
        <v>99.49</v>
      </c>
      <c r="AC6" s="35">
        <f t="shared" si="4"/>
        <v>76.09</v>
      </c>
      <c r="AD6" s="35">
        <f t="shared" si="4"/>
        <v>75.87</v>
      </c>
      <c r="AE6" s="35">
        <f t="shared" si="4"/>
        <v>76.27</v>
      </c>
      <c r="AF6" s="35">
        <f t="shared" si="4"/>
        <v>77.56</v>
      </c>
      <c r="AG6" s="35">
        <f t="shared" si="4"/>
        <v>78.510000000000005</v>
      </c>
      <c r="AH6" s="34" t="str">
        <f>IF(AH7="","",IF(AH7="-","【-】","【"&amp;SUBSTITUTE(TEXT(AH7,"#,##0.00"),"-","△")&amp;"】"))</f>
        <v>【75.76】</v>
      </c>
      <c r="AI6" s="34" t="e">
        <f>IF(AI7="",NA(),AI7)</f>
        <v>#N/A</v>
      </c>
      <c r="AJ6" s="34" t="e">
        <f t="shared" ref="AJ6:AR6" si="5">IF(AJ7="",NA(),AJ7)</f>
        <v>#N/A</v>
      </c>
      <c r="AK6" s="34" t="e">
        <f t="shared" si="5"/>
        <v>#N/A</v>
      </c>
      <c r="AL6" s="34" t="e">
        <f t="shared" si="5"/>
        <v>#N/A</v>
      </c>
      <c r="AM6" s="34" t="e">
        <f t="shared" si="5"/>
        <v>#N/A</v>
      </c>
      <c r="AN6" s="34" t="e">
        <f t="shared" si="5"/>
        <v>#N/A</v>
      </c>
      <c r="AO6" s="34" t="e">
        <f t="shared" si="5"/>
        <v>#N/A</v>
      </c>
      <c r="AP6" s="34" t="e">
        <f t="shared" si="5"/>
        <v>#N/A</v>
      </c>
      <c r="AQ6" s="34" t="e">
        <f t="shared" si="5"/>
        <v>#N/A</v>
      </c>
      <c r="AR6" s="34" t="e">
        <f t="shared" si="5"/>
        <v>#N/A</v>
      </c>
      <c r="AS6" s="34" t="str">
        <f>IF(AS7="","",IF(AS7="-","【-】","【"&amp;SUBSTITUTE(TEXT(AS7,"#,##0.00"),"-","△")&amp;"】"))</f>
        <v/>
      </c>
      <c r="AT6" s="34" t="e">
        <f>IF(AT7="",NA(),AT7)</f>
        <v>#N/A</v>
      </c>
      <c r="AU6" s="34" t="e">
        <f t="shared" ref="AU6:BC6" si="6">IF(AU7="",NA(),AU7)</f>
        <v>#N/A</v>
      </c>
      <c r="AV6" s="34" t="e">
        <f t="shared" si="6"/>
        <v>#N/A</v>
      </c>
      <c r="AW6" s="34" t="e">
        <f t="shared" si="6"/>
        <v>#N/A</v>
      </c>
      <c r="AX6" s="34" t="e">
        <f t="shared" si="6"/>
        <v>#N/A</v>
      </c>
      <c r="AY6" s="34" t="e">
        <f t="shared" si="6"/>
        <v>#N/A</v>
      </c>
      <c r="AZ6" s="34" t="e">
        <f t="shared" si="6"/>
        <v>#N/A</v>
      </c>
      <c r="BA6" s="34" t="e">
        <f t="shared" si="6"/>
        <v>#N/A</v>
      </c>
      <c r="BB6" s="34" t="e">
        <f t="shared" si="6"/>
        <v>#N/A</v>
      </c>
      <c r="BC6" s="34" t="e">
        <f t="shared" si="6"/>
        <v>#N/A</v>
      </c>
      <c r="BD6" s="34" t="str">
        <f>IF(BD7="","",IF(BD7="-","【-】","【"&amp;SUBSTITUTE(TEXT(BD7,"#,##0.00"),"-","△")&amp;"】"))</f>
        <v/>
      </c>
      <c r="BE6" s="35">
        <f>IF(BE7="",NA(),BE7)</f>
        <v>3698.38</v>
      </c>
      <c r="BF6" s="35">
        <f t="shared" ref="BF6:BN6" si="7">IF(BF7="",NA(),BF7)</f>
        <v>4884.75</v>
      </c>
      <c r="BG6" s="35">
        <f t="shared" si="7"/>
        <v>3606.64</v>
      </c>
      <c r="BH6" s="35">
        <f t="shared" si="7"/>
        <v>3178.29</v>
      </c>
      <c r="BI6" s="35">
        <f t="shared" si="7"/>
        <v>2463.0700000000002</v>
      </c>
      <c r="BJ6" s="35">
        <f t="shared" si="7"/>
        <v>1113.76</v>
      </c>
      <c r="BK6" s="35">
        <f t="shared" si="7"/>
        <v>1125.69</v>
      </c>
      <c r="BL6" s="35">
        <f t="shared" si="7"/>
        <v>1134.67</v>
      </c>
      <c r="BM6" s="35">
        <f t="shared" si="7"/>
        <v>1144.79</v>
      </c>
      <c r="BN6" s="35">
        <f t="shared" si="7"/>
        <v>1061.58</v>
      </c>
      <c r="BO6" s="34" t="str">
        <f>IF(BO7="","",IF(BO7="-","【-】","【"&amp;SUBSTITUTE(TEXT(BO7,"#,##0.00"),"-","△")&amp;"】"))</f>
        <v>【1,141.75】</v>
      </c>
      <c r="BP6" s="35">
        <f>IF(BP7="",NA(),BP7)</f>
        <v>65.5</v>
      </c>
      <c r="BQ6" s="35">
        <f t="shared" ref="BQ6:BY6" si="8">IF(BQ7="",NA(),BQ7)</f>
        <v>32.659999999999997</v>
      </c>
      <c r="BR6" s="35">
        <f t="shared" si="8"/>
        <v>50.43</v>
      </c>
      <c r="BS6" s="35">
        <f t="shared" si="8"/>
        <v>58.63</v>
      </c>
      <c r="BT6" s="35">
        <f t="shared" si="8"/>
        <v>66.459999999999994</v>
      </c>
      <c r="BU6" s="35">
        <f t="shared" si="8"/>
        <v>34.25</v>
      </c>
      <c r="BV6" s="35">
        <f t="shared" si="8"/>
        <v>46.48</v>
      </c>
      <c r="BW6" s="35">
        <f t="shared" si="8"/>
        <v>40.6</v>
      </c>
      <c r="BX6" s="35">
        <f t="shared" si="8"/>
        <v>56.04</v>
      </c>
      <c r="BY6" s="35">
        <f t="shared" si="8"/>
        <v>58.52</v>
      </c>
      <c r="BZ6" s="34" t="str">
        <f>IF(BZ7="","",IF(BZ7="-","【-】","【"&amp;SUBSTITUTE(TEXT(BZ7,"#,##0.00"),"-","△")&amp;"】"))</f>
        <v>【54.93】</v>
      </c>
      <c r="CA6" s="35">
        <f>IF(CA7="",NA(),CA7)</f>
        <v>156.19</v>
      </c>
      <c r="CB6" s="35">
        <f t="shared" ref="CB6:CJ6" si="9">IF(CB7="",NA(),CB7)</f>
        <v>327.39</v>
      </c>
      <c r="CC6" s="35">
        <f t="shared" si="9"/>
        <v>265.41000000000003</v>
      </c>
      <c r="CD6" s="35">
        <f t="shared" si="9"/>
        <v>315.16000000000003</v>
      </c>
      <c r="CE6" s="35">
        <f t="shared" si="9"/>
        <v>246.34</v>
      </c>
      <c r="CF6" s="35">
        <f t="shared" si="9"/>
        <v>501.18</v>
      </c>
      <c r="CG6" s="35">
        <f t="shared" si="9"/>
        <v>376.61</v>
      </c>
      <c r="CH6" s="35">
        <f t="shared" si="9"/>
        <v>440.03</v>
      </c>
      <c r="CI6" s="35">
        <f t="shared" si="9"/>
        <v>304.35000000000002</v>
      </c>
      <c r="CJ6" s="35">
        <f t="shared" si="9"/>
        <v>296.3</v>
      </c>
      <c r="CK6" s="34" t="str">
        <f>IF(CK7="","",IF(CK7="-","【-】","【"&amp;SUBSTITUTE(TEXT(CK7,"#,##0.00"),"-","△")&amp;"】"))</f>
        <v>【292.18】</v>
      </c>
      <c r="CL6" s="35">
        <f>IF(CL7="",NA(),CL7)</f>
        <v>69.14</v>
      </c>
      <c r="CM6" s="35">
        <f t="shared" ref="CM6:CU6" si="10">IF(CM7="",NA(),CM7)</f>
        <v>27.13</v>
      </c>
      <c r="CN6" s="35">
        <f t="shared" si="10"/>
        <v>33.24</v>
      </c>
      <c r="CO6" s="35">
        <f t="shared" si="10"/>
        <v>41.24</v>
      </c>
      <c r="CP6" s="35">
        <f t="shared" si="10"/>
        <v>50.51</v>
      </c>
      <c r="CQ6" s="35">
        <f t="shared" si="10"/>
        <v>57.55</v>
      </c>
      <c r="CR6" s="35">
        <f t="shared" si="10"/>
        <v>57.43</v>
      </c>
      <c r="CS6" s="35">
        <f t="shared" si="10"/>
        <v>57.29</v>
      </c>
      <c r="CT6" s="35">
        <f t="shared" si="10"/>
        <v>55.9</v>
      </c>
      <c r="CU6" s="35">
        <f t="shared" si="10"/>
        <v>57.3</v>
      </c>
      <c r="CV6" s="34" t="str">
        <f>IF(CV7="","",IF(CV7="-","【-】","【"&amp;SUBSTITUTE(TEXT(CV7,"#,##0.00"),"-","△")&amp;"】"))</f>
        <v>【56.91】</v>
      </c>
      <c r="CW6" s="35">
        <f>IF(CW7="",NA(),CW7)</f>
        <v>84.41</v>
      </c>
      <c r="CX6" s="35">
        <f t="shared" ref="CX6:DF6" si="11">IF(CX7="",NA(),CX7)</f>
        <v>78.72</v>
      </c>
      <c r="CY6" s="35">
        <f t="shared" si="11"/>
        <v>83.83</v>
      </c>
      <c r="CZ6" s="35">
        <f t="shared" si="11"/>
        <v>68.599999999999994</v>
      </c>
      <c r="DA6" s="35">
        <f t="shared" si="11"/>
        <v>85.87</v>
      </c>
      <c r="DB6" s="35">
        <f t="shared" si="11"/>
        <v>74.14</v>
      </c>
      <c r="DC6" s="35">
        <f t="shared" si="11"/>
        <v>73.83</v>
      </c>
      <c r="DD6" s="35">
        <f t="shared" si="11"/>
        <v>73.69</v>
      </c>
      <c r="DE6" s="35">
        <f t="shared" si="11"/>
        <v>73.28</v>
      </c>
      <c r="DF6" s="35">
        <f t="shared" si="11"/>
        <v>72.42</v>
      </c>
      <c r="DG6" s="34" t="str">
        <f>IF(DG7="","",IF(DG7="-","【-】","【"&amp;SUBSTITUTE(TEXT(DG7,"#,##0.00"),"-","△")&amp;"】"))</f>
        <v>【74.25】</v>
      </c>
      <c r="DH6" s="34" t="e">
        <f>IF(DH7="",NA(),DH7)</f>
        <v>#N/A</v>
      </c>
      <c r="DI6" s="34" t="e">
        <f t="shared" ref="DI6:DQ6" si="12">IF(DI7="",NA(),DI7)</f>
        <v>#N/A</v>
      </c>
      <c r="DJ6" s="34" t="e">
        <f t="shared" si="12"/>
        <v>#N/A</v>
      </c>
      <c r="DK6" s="34" t="e">
        <f t="shared" si="12"/>
        <v>#N/A</v>
      </c>
      <c r="DL6" s="34" t="e">
        <f t="shared" si="12"/>
        <v>#N/A</v>
      </c>
      <c r="DM6" s="34" t="e">
        <f t="shared" si="12"/>
        <v>#N/A</v>
      </c>
      <c r="DN6" s="34" t="e">
        <f t="shared" si="12"/>
        <v>#N/A</v>
      </c>
      <c r="DO6" s="34" t="e">
        <f t="shared" si="12"/>
        <v>#N/A</v>
      </c>
      <c r="DP6" s="34" t="e">
        <f t="shared" si="12"/>
        <v>#N/A</v>
      </c>
      <c r="DQ6" s="34" t="e">
        <f t="shared" si="12"/>
        <v>#N/A</v>
      </c>
      <c r="DR6" s="34" t="str">
        <f>IF(DR7="","",IF(DR7="-","【-】","【"&amp;SUBSTITUTE(TEXT(DR7,"#,##0.00"),"-","△")&amp;"】"))</f>
        <v/>
      </c>
      <c r="DS6" s="34" t="e">
        <f>IF(DS7="",NA(),DS7)</f>
        <v>#N/A</v>
      </c>
      <c r="DT6" s="34" t="e">
        <f t="shared" ref="DT6:EB6" si="13">IF(DT7="",NA(),DT7)</f>
        <v>#N/A</v>
      </c>
      <c r="DU6" s="34" t="e">
        <f t="shared" si="13"/>
        <v>#N/A</v>
      </c>
      <c r="DV6" s="34" t="e">
        <f t="shared" si="13"/>
        <v>#N/A</v>
      </c>
      <c r="DW6" s="34" t="e">
        <f t="shared" si="13"/>
        <v>#N/A</v>
      </c>
      <c r="DX6" s="34" t="e">
        <f t="shared" si="13"/>
        <v>#N/A</v>
      </c>
      <c r="DY6" s="34" t="e">
        <f t="shared" si="13"/>
        <v>#N/A</v>
      </c>
      <c r="DZ6" s="34" t="e">
        <f t="shared" si="13"/>
        <v>#N/A</v>
      </c>
      <c r="EA6" s="34" t="e">
        <f t="shared" si="13"/>
        <v>#N/A</v>
      </c>
      <c r="EB6" s="34" t="e">
        <f t="shared" si="13"/>
        <v>#N/A</v>
      </c>
      <c r="EC6" s="34" t="str">
        <f>IF(EC7="","",IF(EC7="-","【-】","【"&amp;SUBSTITUTE(TEXT(EC7,"#,##0.00"),"-","△")&amp;"】"))</f>
        <v/>
      </c>
      <c r="ED6" s="35">
        <f>IF(ED7="",NA(),ED7)</f>
        <v>0.31</v>
      </c>
      <c r="EE6" s="34">
        <f t="shared" ref="EE6:EM6" si="14">IF(EE7="",NA(),EE7)</f>
        <v>0</v>
      </c>
      <c r="EF6" s="34">
        <f t="shared" si="14"/>
        <v>0</v>
      </c>
      <c r="EG6" s="34">
        <f t="shared" si="14"/>
        <v>0</v>
      </c>
      <c r="EH6" s="34">
        <f t="shared" si="14"/>
        <v>0</v>
      </c>
      <c r="EI6" s="35">
        <f t="shared" si="14"/>
        <v>0.8</v>
      </c>
      <c r="EJ6" s="35">
        <f t="shared" si="14"/>
        <v>0.69</v>
      </c>
      <c r="EK6" s="35">
        <f t="shared" si="14"/>
        <v>0.65</v>
      </c>
      <c r="EL6" s="35">
        <f t="shared" si="14"/>
        <v>0.53</v>
      </c>
      <c r="EM6" s="35">
        <f t="shared" si="14"/>
        <v>0.72</v>
      </c>
      <c r="EN6" s="34" t="str">
        <f>IF(EN7="","",IF(EN7="-","【-】","【"&amp;SUBSTITUTE(TEXT(EN7,"#,##0.00"),"-","△")&amp;"】"))</f>
        <v>【0.72】</v>
      </c>
    </row>
    <row r="7" spans="1:144" s="36" customFormat="1" x14ac:dyDescent="0.15">
      <c r="A7" s="28"/>
      <c r="B7" s="37">
        <v>2017</v>
      </c>
      <c r="C7" s="37">
        <v>52027</v>
      </c>
      <c r="D7" s="37">
        <v>47</v>
      </c>
      <c r="E7" s="37">
        <v>1</v>
      </c>
      <c r="F7" s="37">
        <v>0</v>
      </c>
      <c r="G7" s="37">
        <v>0</v>
      </c>
      <c r="H7" s="37" t="s">
        <v>108</v>
      </c>
      <c r="I7" s="37" t="s">
        <v>109</v>
      </c>
      <c r="J7" s="37" t="s">
        <v>110</v>
      </c>
      <c r="K7" s="37" t="s">
        <v>111</v>
      </c>
      <c r="L7" s="37" t="s">
        <v>112</v>
      </c>
      <c r="M7" s="37" t="s">
        <v>113</v>
      </c>
      <c r="N7" s="38" t="s">
        <v>114</v>
      </c>
      <c r="O7" s="38" t="s">
        <v>115</v>
      </c>
      <c r="P7" s="38">
        <v>8.59</v>
      </c>
      <c r="Q7" s="38">
        <v>3618</v>
      </c>
      <c r="R7" s="38">
        <v>54275</v>
      </c>
      <c r="S7" s="38">
        <v>426.95</v>
      </c>
      <c r="T7" s="38">
        <v>127.12</v>
      </c>
      <c r="U7" s="38">
        <v>4624</v>
      </c>
      <c r="V7" s="38">
        <v>4.58</v>
      </c>
      <c r="W7" s="38">
        <v>1009.61</v>
      </c>
      <c r="X7" s="38">
        <v>80.47</v>
      </c>
      <c r="Y7" s="38">
        <v>89.92</v>
      </c>
      <c r="Z7" s="38">
        <v>99.36</v>
      </c>
      <c r="AA7" s="38">
        <v>91.16</v>
      </c>
      <c r="AB7" s="38">
        <v>99.49</v>
      </c>
      <c r="AC7" s="38">
        <v>76.09</v>
      </c>
      <c r="AD7" s="38">
        <v>75.87</v>
      </c>
      <c r="AE7" s="38">
        <v>76.27</v>
      </c>
      <c r="AF7" s="38">
        <v>77.56</v>
      </c>
      <c r="AG7" s="38">
        <v>78.510000000000005</v>
      </c>
      <c r="AH7" s="38">
        <v>75.760000000000005</v>
      </c>
      <c r="AI7" s="38"/>
      <c r="AJ7" s="38"/>
      <c r="AK7" s="38"/>
      <c r="AL7" s="38"/>
      <c r="AM7" s="38"/>
      <c r="AN7" s="38"/>
      <c r="AO7" s="38"/>
      <c r="AP7" s="38"/>
      <c r="AQ7" s="38"/>
      <c r="AR7" s="38"/>
      <c r="AS7" s="38"/>
      <c r="AT7" s="38"/>
      <c r="AU7" s="38"/>
      <c r="AV7" s="38"/>
      <c r="AW7" s="38"/>
      <c r="AX7" s="38"/>
      <c r="AY7" s="38"/>
      <c r="AZ7" s="38"/>
      <c r="BA7" s="38"/>
      <c r="BB7" s="38"/>
      <c r="BC7" s="38"/>
      <c r="BD7" s="38"/>
      <c r="BE7" s="38">
        <v>3698.38</v>
      </c>
      <c r="BF7" s="38">
        <v>4884.75</v>
      </c>
      <c r="BG7" s="38">
        <v>3606.64</v>
      </c>
      <c r="BH7" s="38">
        <v>3178.29</v>
      </c>
      <c r="BI7" s="38">
        <v>2463.0700000000002</v>
      </c>
      <c r="BJ7" s="38">
        <v>1113.76</v>
      </c>
      <c r="BK7" s="38">
        <v>1125.69</v>
      </c>
      <c r="BL7" s="38">
        <v>1134.67</v>
      </c>
      <c r="BM7" s="38">
        <v>1144.79</v>
      </c>
      <c r="BN7" s="38">
        <v>1061.58</v>
      </c>
      <c r="BO7" s="38">
        <v>1141.75</v>
      </c>
      <c r="BP7" s="38">
        <v>65.5</v>
      </c>
      <c r="BQ7" s="38">
        <v>32.659999999999997</v>
      </c>
      <c r="BR7" s="38">
        <v>50.43</v>
      </c>
      <c r="BS7" s="38">
        <v>58.63</v>
      </c>
      <c r="BT7" s="38">
        <v>66.459999999999994</v>
      </c>
      <c r="BU7" s="38">
        <v>34.25</v>
      </c>
      <c r="BV7" s="38">
        <v>46.48</v>
      </c>
      <c r="BW7" s="38">
        <v>40.6</v>
      </c>
      <c r="BX7" s="38">
        <v>56.04</v>
      </c>
      <c r="BY7" s="38">
        <v>58.52</v>
      </c>
      <c r="BZ7" s="38">
        <v>54.93</v>
      </c>
      <c r="CA7" s="38">
        <v>156.19</v>
      </c>
      <c r="CB7" s="38">
        <v>327.39</v>
      </c>
      <c r="CC7" s="38">
        <v>265.41000000000003</v>
      </c>
      <c r="CD7" s="38">
        <v>315.16000000000003</v>
      </c>
      <c r="CE7" s="38">
        <v>246.34</v>
      </c>
      <c r="CF7" s="38">
        <v>501.18</v>
      </c>
      <c r="CG7" s="38">
        <v>376.61</v>
      </c>
      <c r="CH7" s="38">
        <v>440.03</v>
      </c>
      <c r="CI7" s="38">
        <v>304.35000000000002</v>
      </c>
      <c r="CJ7" s="38">
        <v>296.3</v>
      </c>
      <c r="CK7" s="38">
        <v>292.18</v>
      </c>
      <c r="CL7" s="38">
        <v>69.14</v>
      </c>
      <c r="CM7" s="38">
        <v>27.13</v>
      </c>
      <c r="CN7" s="38">
        <v>33.24</v>
      </c>
      <c r="CO7" s="38">
        <v>41.24</v>
      </c>
      <c r="CP7" s="38">
        <v>50.51</v>
      </c>
      <c r="CQ7" s="38">
        <v>57.55</v>
      </c>
      <c r="CR7" s="38">
        <v>57.43</v>
      </c>
      <c r="CS7" s="38">
        <v>57.29</v>
      </c>
      <c r="CT7" s="38">
        <v>55.9</v>
      </c>
      <c r="CU7" s="38">
        <v>57.3</v>
      </c>
      <c r="CV7" s="38">
        <v>56.91</v>
      </c>
      <c r="CW7" s="38">
        <v>84.41</v>
      </c>
      <c r="CX7" s="38">
        <v>78.72</v>
      </c>
      <c r="CY7" s="38">
        <v>83.83</v>
      </c>
      <c r="CZ7" s="38">
        <v>68.599999999999994</v>
      </c>
      <c r="DA7" s="38">
        <v>85.87</v>
      </c>
      <c r="DB7" s="38">
        <v>74.14</v>
      </c>
      <c r="DC7" s="38">
        <v>73.83</v>
      </c>
      <c r="DD7" s="38">
        <v>73.69</v>
      </c>
      <c r="DE7" s="38">
        <v>73.28</v>
      </c>
      <c r="DF7" s="38">
        <v>72.42</v>
      </c>
      <c r="DG7" s="38">
        <v>74.25</v>
      </c>
      <c r="DH7" s="38"/>
      <c r="DI7" s="38"/>
      <c r="DJ7" s="38"/>
      <c r="DK7" s="38"/>
      <c r="DL7" s="38"/>
      <c r="DM7" s="38"/>
      <c r="DN7" s="38"/>
      <c r="DO7" s="38"/>
      <c r="DP7" s="38"/>
      <c r="DQ7" s="38"/>
      <c r="DR7" s="38"/>
      <c r="DS7" s="38"/>
      <c r="DT7" s="38"/>
      <c r="DU7" s="38"/>
      <c r="DV7" s="38"/>
      <c r="DW7" s="38"/>
      <c r="DX7" s="38"/>
      <c r="DY7" s="38"/>
      <c r="DZ7" s="38"/>
      <c r="EA7" s="38"/>
      <c r="EB7" s="38"/>
      <c r="EC7" s="38"/>
      <c r="ED7" s="38">
        <v>0.31</v>
      </c>
      <c r="EE7" s="38">
        <v>0</v>
      </c>
      <c r="EF7" s="38">
        <v>0</v>
      </c>
      <c r="EG7" s="38">
        <v>0</v>
      </c>
      <c r="EH7" s="38">
        <v>0</v>
      </c>
      <c r="EI7" s="38">
        <v>0.8</v>
      </c>
      <c r="EJ7" s="38">
        <v>0.69</v>
      </c>
      <c r="EK7" s="38">
        <v>0.65</v>
      </c>
      <c r="EL7" s="38">
        <v>0.53</v>
      </c>
      <c r="EM7" s="38">
        <v>0.72</v>
      </c>
      <c r="EN7" s="38">
        <v>0.72</v>
      </c>
    </row>
    <row r="8" spans="1:144" x14ac:dyDescent="0.15">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row>
    <row r="9" spans="1:144" x14ac:dyDescent="0.15">
      <c r="A9" s="40"/>
      <c r="B9" s="40" t="s">
        <v>116</v>
      </c>
      <c r="C9" s="40" t="s">
        <v>117</v>
      </c>
      <c r="D9" s="40" t="s">
        <v>118</v>
      </c>
      <c r="E9" s="40" t="s">
        <v>119</v>
      </c>
      <c r="F9" s="40" t="s">
        <v>120</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x14ac:dyDescent="0.15">
      <c r="A10" s="40" t="s">
        <v>58</v>
      </c>
      <c r="B10" s="41">
        <f>DATEVALUE($B$6-4&amp;"年1月1日")</f>
        <v>41275</v>
      </c>
      <c r="C10" s="41">
        <f>DATEVALUE($B$6-3&amp;"年1月1日")</f>
        <v>41640</v>
      </c>
      <c r="D10" s="41">
        <f>DATEVALUE($B$6-2&amp;"年1月1日")</f>
        <v>42005</v>
      </c>
      <c r="E10" s="41">
        <f>DATEVALUE($B$6-1&amp;"年1月1日")</f>
        <v>42370</v>
      </c>
      <c r="F10" s="41">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o</cp:lastModifiedBy>
  <cp:lastPrinted>2019-01-18T05:46:51Z</cp:lastPrinted>
  <dcterms:created xsi:type="dcterms:W3CDTF">2018-12-03T08:41:47Z</dcterms:created>
  <dcterms:modified xsi:type="dcterms:W3CDTF">2019-01-22T04:01:15Z</dcterms:modified>
</cp:coreProperties>
</file>