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H30\190129_s【財政課／0131締切】経営比較分析表の作成について\"/>
    </mc:Choice>
  </mc:AlternateContent>
  <workbookProtection workbookAlgorithmName="SHA-512" workbookHashValue="Onyy0Za7r0HTuNY9dkwQcXP3GKKReF9g3iw0y6tEHtZr6UyK67vs9z5TwGBmP0/Uqsn/04LFhKChxEiLVP/ytw==" workbookSaltValue="PBu6SFBOSB4i3QlGIykBcg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N86" i="4"/>
  <c r="M86" i="4"/>
  <c r="L86" i="4"/>
  <c r="K86" i="4"/>
  <c r="J86" i="4"/>
  <c r="I86" i="4"/>
  <c r="H86" i="4"/>
  <c r="G86" i="4"/>
  <c r="F86" i="4"/>
  <c r="E86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<sst xmlns="http://schemas.openxmlformats.org/spreadsheetml/2006/main" count="257" uniqueCount="123">
  <si>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</si>
  <si>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</si>
  <si>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</si>
  <si>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</si>
  <si>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</si>
  <si>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</si>
  <si>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</si>
  <si>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</si>
  <si>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</si>
  <si>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</si>
  <si>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</si>
  <si>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</si>
  <si>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</si>
  <si>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</si>
  <si>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</si>
  <si>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</si>
  <si>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</si>
  <si>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</si>
  <si>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</si>
  <si>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</si>
  <si>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</si>
  <si>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</si>
  <si>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</si>
  <si>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</si>
  <si>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</si>
  <si>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</si>
  <si>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</si>
  <si>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「経常損益」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</si>
  <si>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</si>
  <si>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</si>
  <si>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</si>
  <si>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</si>
  <si>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</si>
  <si>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</si>
  <si>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</si>
  <si>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</si>
  <si>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</si>
  <si>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</si>
  <si>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</si>
  <si>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</si>
  <si>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</si>
  <si>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</si>
  <si>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※　平成25年度における各指標の類似団体平均値は、当時の事業数を基に算出していますが、企業債残高対事業規模比率、管渠老朽化率及び管渠改善率については、平成26年度の事業数を基に類似団体平均値を算出しています。</t>
    <phoneticPr fontId="3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</si>
  <si>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</si>
  <si>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</si>
  <si>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</si>
  <si>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</si>
  <si>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</si>
  <si>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</si>
  <si>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</si>
  <si>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</si>
  <si>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</si>
  <si>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</si>
  <si>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</si>
  <si>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</si>
  <si>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</si>
  <si>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</si>
  <si>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</si>
  <si>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</si>
  <si>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</si>
  <si>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</si>
  <si>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</si>
  <si>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</si>
  <si>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</si>
  <si>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</si>
  <si>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</si>
  <si>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</si>
  <si>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</si>
  <si>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</si>
  <si>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</si>
  <si>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</si>
  <si>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</si>
  <si>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</si>
  <si>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</si>
  <si>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</si>
  <si>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</si>
  <si>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</si>
  <si>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</si>
  <si>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</si>
  <si>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</si>
  <si>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</si>
  <si>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</si>
  <si>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</si>
  <si>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</si>
  <si>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</si>
  <si>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</si>
  <si>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</si>
  <si>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</si>
  <si>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</si>
  <si>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</si>
  <si>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</si>
  <si>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</si>
  <si>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</si>
  <si>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</si>
  <si>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</si>
  <si>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</si>
  <si>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</si>
  <si>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</si>
  <si>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</si>
  <si>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</si>
  <si>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</si>
  <si>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</si>
  <si>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</si>
  <si>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</si>
  <si>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</si>
  <si>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</si>
  <si>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</si>
  <si>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</si>
  <si>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</si>
  <si>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</si>
  <si>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</si>
  <si>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個別排水処理</t>
  </si>
  <si>
    <t>L2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</si>
  <si>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</si>
  <si>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</si>
  <si>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</si>
  <si>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</si>
  <si>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</si>
  <si>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</si>
  <si>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</si>
  <si>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経常収支比率は100％以上を維持しており、使用料収入と一般会計からの繰入金等の収益により、事業運営が成り立っているが、経費回収率は100％未満となっており、公費負担分を除く汚水処理費を下水道使用料で回収できていない。
　累積欠損比率は0%を維持している。
　流動比率は100％以上であり、短期的な債務に対する支払能力を有していると言える。
　企業債残高対事業費規模比率については、全国平均や類似団体平均と比較して低い値となっており、企業債残高も減少傾向にある。
　汚水処理原価は、全国平均や類似団体平均と比較して低い値となっている。
　施設利用率は、全国平均や類似団体平均と比較して同程度の値となっている。
　水洗化率は、全国平均や類似団体平均と比較して高い値となっている。</t>
    <rPh sb="121" eb="123">
      <t>イジ</t>
    </rPh>
    <rPh sb="207" eb="208">
      <t>ヒク</t>
    </rPh>
    <rPh sb="292" eb="295">
      <t>ドウテイド</t>
    </rPh>
    <phoneticPr fontId="4"/>
  </si>
  <si>
    <r>
      <t>　施設全体の減価償却の状況は</t>
    </r>
    <r>
      <rPr>
        <sz val="11"/>
        <color theme="1"/>
        <rFont val="ＭＳ ゴシック"/>
        <family val="3"/>
        <charset val="128"/>
      </rPr>
      <t>上昇傾向にあるものの、現時点で、法定耐用年数を超過した施設はない。</t>
    </r>
    <phoneticPr fontId="4"/>
  </si>
  <si>
    <t>　経営に関する指標から、一般会計に大きく依存した経営体制になっていることがわかる。
　今後、人口減による使用料収入の減少が見込まれることから、維持管理や施設更新を計画的に進め、事業運営の効率化を図る必要がある。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</si>
</sst>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90-4055-8433-746A8718C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696656"/>
        <c:axId val="178056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990-4055-8433-746A8718C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96656"/>
        <c:axId val="178056024"/>
      </c:lineChart>
      <c:dateAx>
        <c:axId val="1776966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8056024"/>
        <c:crosses val="autoZero"/>
        <c:auto val="1"/>
        <c:lblOffset val="100"/>
        <c:baseTimeUnit val="years"/>
      </c:dateAx>
      <c:valAx>
        <c:axId val="178056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7696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59.76</c:v>
                </c:pt>
                <c:pt idx="1">
                  <c:v>57.32</c:v>
                </c:pt>
                <c:pt idx="2">
                  <c:v>56.1</c:v>
                </c:pt>
                <c:pt idx="3">
                  <c:v>56.1</c:v>
                </c:pt>
                <c:pt idx="4">
                  <c:v>52.44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4A-460D-8B0E-E73618F0E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10864"/>
        <c:axId val="179111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58.82</c:v>
                </c:pt>
                <c:pt idx="1">
                  <c:v>51.54</c:v>
                </c:pt>
                <c:pt idx="2">
                  <c:v>44.84</c:v>
                </c:pt>
                <c:pt idx="3">
                  <c:v>41.51</c:v>
                </c:pt>
                <c:pt idx="4">
                  <c:v>51.71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94A-460D-8B0E-E73618F0E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110864"/>
        <c:axId val="179111256"/>
      </c:lineChart>
      <c:dateAx>
        <c:axId val="1791108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9111256"/>
        <c:crosses val="autoZero"/>
        <c:auto val="1"/>
        <c:lblOffset val="100"/>
        <c:baseTimeUnit val="years"/>
      </c:dateAx>
      <c:valAx>
        <c:axId val="179111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91108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89.45</c:v>
                </c:pt>
                <c:pt idx="1">
                  <c:v>89.57</c:v>
                </c:pt>
                <c:pt idx="2">
                  <c:v>90.05</c:v>
                </c:pt>
                <c:pt idx="3">
                  <c:v>90</c:v>
                </c:pt>
                <c:pt idx="4">
                  <c:v>90.34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CD-4C6E-8769-BC048A6CB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12432"/>
        <c:axId val="179112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71.760000000000005</c:v>
                </c:pt>
                <c:pt idx="1">
                  <c:v>71.599999999999994</c:v>
                </c:pt>
                <c:pt idx="2">
                  <c:v>67.86</c:v>
                </c:pt>
                <c:pt idx="3">
                  <c:v>68.72</c:v>
                </c:pt>
                <c:pt idx="4">
                  <c:v>82.91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5CD-4C6E-8769-BC048A6CB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112432"/>
        <c:axId val="179112824"/>
      </c:lineChart>
      <c:dateAx>
        <c:axId val="1791124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9112824"/>
        <c:crosses val="autoZero"/>
        <c:auto val="1"/>
        <c:lblOffset val="100"/>
        <c:baseTimeUnit val="years"/>
      </c:dateAx>
      <c:valAx>
        <c:axId val="179112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9112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105.98</c:v>
                </c:pt>
                <c:pt idx="1">
                  <c:v>103.2</c:v>
                </c:pt>
                <c:pt idx="2">
                  <c:v>107.62</c:v>
                </c:pt>
                <c:pt idx="3">
                  <c:v>105.92</c:v>
                </c:pt>
                <c:pt idx="4">
                  <c:v>106.21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AB6-4EE2-9AC2-F2EDC227F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585168"/>
        <c:axId val="178621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95.22</c:v>
                </c:pt>
                <c:pt idx="1">
                  <c:v>99.54</c:v>
                </c:pt>
                <c:pt idx="2">
                  <c:v>105.63</c:v>
                </c:pt>
                <c:pt idx="3">
                  <c:v>100.37</c:v>
                </c:pt>
                <c:pt idx="4">
                  <c:v>93.87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AB6-4EE2-9AC2-F2EDC227F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85168"/>
        <c:axId val="178621360"/>
      </c:lineChart>
      <c:dateAx>
        <c:axId val="178585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8621360"/>
        <c:crosses val="autoZero"/>
        <c:auto val="1"/>
        <c:lblOffset val="100"/>
        <c:baseTimeUnit val="years"/>
      </c:dateAx>
      <c:valAx>
        <c:axId val="178621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585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20.8</c:v>
                </c:pt>
                <c:pt idx="1">
                  <c:v>29.39</c:v>
                </c:pt>
                <c:pt idx="2">
                  <c:v>35.270000000000003</c:v>
                </c:pt>
                <c:pt idx="3">
                  <c:v>41.14</c:v>
                </c:pt>
                <c:pt idx="4">
                  <c:v>47.02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35-4139-BB92-9D4A3CF5B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583312"/>
        <c:axId val="178654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18.399999999999999</c:v>
                </c:pt>
                <c:pt idx="1">
                  <c:v>23.72</c:v>
                </c:pt>
                <c:pt idx="2">
                  <c:v>17.809999999999999</c:v>
                </c:pt>
                <c:pt idx="3">
                  <c:v>18.600000000000001</c:v>
                </c:pt>
                <c:pt idx="4">
                  <c:v>42.61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235-4139-BB92-9D4A3CF5B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83312"/>
        <c:axId val="178654504"/>
      </c:lineChart>
      <c:dateAx>
        <c:axId val="1785833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8654504"/>
        <c:crosses val="autoZero"/>
        <c:auto val="1"/>
        <c:lblOffset val="100"/>
        <c:baseTimeUnit val="years"/>
      </c:dateAx>
      <c:valAx>
        <c:axId val="178654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583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52-40A6-ADD8-65EB98243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634248"/>
        <c:axId val="178717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052-40A6-ADD8-65EB98243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634248"/>
        <c:axId val="178717344"/>
      </c:lineChart>
      <c:dateAx>
        <c:axId val="178634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8717344"/>
        <c:crosses val="autoZero"/>
        <c:auto val="1"/>
        <c:lblOffset val="100"/>
        <c:baseTimeUnit val="years"/>
      </c:dateAx>
      <c:valAx>
        <c:axId val="178717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634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39.53</c:v>
                </c:pt>
                <c:pt idx="1">
                  <c:v>31.3</c:v>
                </c:pt>
                <c:pt idx="2">
                  <c:v>11.2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48-4C0C-9736-658DA7C2D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718520"/>
        <c:axId val="178718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189</c:v>
                </c:pt>
                <c:pt idx="1">
                  <c:v>59.52</c:v>
                </c:pt>
                <c:pt idx="2">
                  <c:v>102.8</c:v>
                </c:pt>
                <c:pt idx="3">
                  <c:v>55.24</c:v>
                </c:pt>
                <c:pt idx="4">
                  <c:v>231.75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748-4C0C-9736-658DA7C2D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718520"/>
        <c:axId val="178718912"/>
      </c:lineChart>
      <c:dateAx>
        <c:axId val="1787185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8718912"/>
        <c:crosses val="autoZero"/>
        <c:auto val="1"/>
        <c:lblOffset val="100"/>
        <c:baseTimeUnit val="years"/>
      </c:dateAx>
      <c:valAx>
        <c:axId val="178718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718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4147.8999999999996</c:v>
                </c:pt>
                <c:pt idx="1">
                  <c:v>999.35</c:v>
                </c:pt>
                <c:pt idx="2">
                  <c:v>1027.06</c:v>
                </c:pt>
                <c:pt idx="3">
                  <c:v>1070.93</c:v>
                </c:pt>
                <c:pt idx="4">
                  <c:v>1128.94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A2-4BDF-A4DB-7D6836CE0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720088"/>
        <c:axId val="1787204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295.92</c:v>
                </c:pt>
                <c:pt idx="1">
                  <c:v>322.33999999999997</c:v>
                </c:pt>
                <c:pt idx="2">
                  <c:v>366.75</c:v>
                </c:pt>
                <c:pt idx="3">
                  <c:v>291.2</c:v>
                </c:pt>
                <c:pt idx="4">
                  <c:v>322.36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0A2-4BDF-A4DB-7D6836CE03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720088"/>
        <c:axId val="178720480"/>
      </c:lineChart>
      <c:dateAx>
        <c:axId val="178720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8720480"/>
        <c:crosses val="autoZero"/>
        <c:auto val="1"/>
        <c:lblOffset val="100"/>
        <c:baseTimeUnit val="years"/>
      </c:dateAx>
      <c:valAx>
        <c:axId val="1787204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720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580.66999999999996</c:v>
                </c:pt>
                <c:pt idx="1">
                  <c:v>371.33</c:v>
                </c:pt>
                <c:pt idx="2">
                  <c:v>220.94</c:v>
                </c:pt>
                <c:pt idx="3">
                  <c:v>591.54</c:v>
                </c:pt>
                <c:pt idx="4">
                  <c:v>628.73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B8-4039-A87E-E641F0960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841560"/>
        <c:axId val="178841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803.29</c:v>
                </c:pt>
                <c:pt idx="1">
                  <c:v>760.12</c:v>
                </c:pt>
                <c:pt idx="2">
                  <c:v>492.59</c:v>
                </c:pt>
                <c:pt idx="3">
                  <c:v>503.8</c:v>
                </c:pt>
                <c:pt idx="4">
                  <c:v>888.8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DB8-4039-A87E-E641F0960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841560"/>
        <c:axId val="178841952"/>
      </c:lineChart>
      <c:dateAx>
        <c:axId val="1788415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8841952"/>
        <c:crosses val="autoZero"/>
        <c:auto val="1"/>
        <c:lblOffset val="100"/>
        <c:baseTimeUnit val="years"/>
      </c:dateAx>
      <c:valAx>
        <c:axId val="178841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8415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74.31</c:v>
                </c:pt>
                <c:pt idx="1">
                  <c:v>62.5</c:v>
                </c:pt>
                <c:pt idx="2">
                  <c:v>64.13</c:v>
                </c:pt>
                <c:pt idx="3">
                  <c:v>63.93</c:v>
                </c:pt>
                <c:pt idx="4">
                  <c:v>72.67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EC-43F1-B3B8-56EAA40A5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843128"/>
        <c:axId val="178843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56.63</c:v>
                </c:pt>
                <c:pt idx="1">
                  <c:v>50.17</c:v>
                </c:pt>
                <c:pt idx="2">
                  <c:v>46.53</c:v>
                </c:pt>
                <c:pt idx="3">
                  <c:v>51.58</c:v>
                </c:pt>
                <c:pt idx="4">
                  <c:v>52.55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EC-43F1-B3B8-56EAA40A5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843128"/>
        <c:axId val="178843520"/>
      </c:lineChart>
      <c:dateAx>
        <c:axId val="1788431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8843520"/>
        <c:crosses val="autoZero"/>
        <c:auto val="1"/>
        <c:lblOffset val="100"/>
        <c:baseTimeUnit val="years"/>
      </c:dateAx>
      <c:valAx>
        <c:axId val="178843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843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213.6</c:v>
                </c:pt>
                <c:pt idx="1">
                  <c:v>255.48</c:v>
                </c:pt>
                <c:pt idx="2">
                  <c:v>247.67</c:v>
                </c:pt>
                <c:pt idx="3">
                  <c:v>251.33</c:v>
                </c:pt>
                <c:pt idx="4">
                  <c:v>217.09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99D-44A0-B0BD-5FA325EDB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844696"/>
        <c:axId val="179109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272.66000000000003</c:v>
                </c:pt>
                <c:pt idx="1">
                  <c:v>329.08</c:v>
                </c:pt>
                <c:pt idx="2">
                  <c:v>373.71</c:v>
                </c:pt>
                <c:pt idx="3">
                  <c:v>333.58</c:v>
                </c:pt>
                <c:pt idx="4">
                  <c:v>292.45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99D-44A0-B0BD-5FA325EDB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844696"/>
        <c:axId val="179109688"/>
      </c:lineChart>
      <c:dateAx>
        <c:axId val="1788446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9109688"/>
        <c:crosses val="autoZero"/>
        <c:auto val="1"/>
        <c:lblOffset val="100"/>
        <c:baseTimeUnit val="years"/>
      </c:dateAx>
      <c:valAx>
        <c:axId val="179109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88446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【98.29】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【157.83】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【299.39】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【878.58】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【80.14】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【51.55】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【296.38】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【34.65】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J40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15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15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3" t="str">
        <f>データ!H6</f>
        <v>秋田県　秋田市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3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8" t="str">
        <f>データ!I6</f>
        <v>法適用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個別排水処理</v>
      </c>
      <c r="Q8" s="48"/>
      <c r="R8" s="48"/>
      <c r="S8" s="48"/>
      <c r="T8" s="48"/>
      <c r="U8" s="48"/>
      <c r="V8" s="48"/>
      <c r="W8" s="48" t="str">
        <f>データ!L6</f>
        <v>L2</v>
      </c>
      <c r="X8" s="48"/>
      <c r="Y8" s="48"/>
      <c r="Z8" s="48"/>
      <c r="AA8" s="48"/>
      <c r="AB8" s="48"/>
      <c r="AC8" s="48"/>
      <c r="AD8" s="49" t="str">
        <f>データ!$M$6</f>
        <v>自治体職員</v>
      </c>
      <c r="AE8" s="49"/>
      <c r="AF8" s="49"/>
      <c r="AG8" s="49"/>
      <c r="AH8" s="49"/>
      <c r="AI8" s="49"/>
      <c r="AJ8" s="49"/>
      <c r="AK8" s="3"/>
      <c r="AL8" s="50">
        <f>データ!S6</f>
        <v>312374</v>
      </c>
      <c r="AM8" s="50"/>
      <c r="AN8" s="50"/>
      <c r="AO8" s="50"/>
      <c r="AP8" s="50"/>
      <c r="AQ8" s="50"/>
      <c r="AR8" s="50"/>
      <c r="AS8" s="50"/>
      <c r="AT8" s="45">
        <f>データ!T6</f>
        <v>906.07</v>
      </c>
      <c r="AU8" s="45"/>
      <c r="AV8" s="45"/>
      <c r="AW8" s="45"/>
      <c r="AX8" s="45"/>
      <c r="AY8" s="45"/>
      <c r="AZ8" s="45"/>
      <c r="BA8" s="45"/>
      <c r="BB8" s="45">
        <f>データ!U6</f>
        <v>344.76</v>
      </c>
      <c r="BC8" s="45"/>
      <c r="BD8" s="45"/>
      <c r="BE8" s="45"/>
      <c r="BF8" s="45"/>
      <c r="BG8" s="45"/>
      <c r="BH8" s="45"/>
      <c r="BI8" s="45"/>
      <c r="BJ8" s="3"/>
      <c r="BK8" s="3"/>
      <c r="BL8" s="46" t="s">
        <v>10</v>
      </c>
      <c r="BM8" s="47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3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3"/>
      <c r="BK9" s="3"/>
      <c r="BL9" s="51" t="s">
        <v>20</v>
      </c>
      <c r="BM9" s="52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>
        <f>データ!O6</f>
        <v>29.63</v>
      </c>
      <c r="J10" s="45"/>
      <c r="K10" s="45"/>
      <c r="L10" s="45"/>
      <c r="M10" s="45"/>
      <c r="N10" s="45"/>
      <c r="O10" s="45"/>
      <c r="P10" s="45">
        <f>データ!P6</f>
        <v>7.0000000000000007E-2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3056</v>
      </c>
      <c r="AE10" s="50"/>
      <c r="AF10" s="50"/>
      <c r="AG10" s="50"/>
      <c r="AH10" s="50"/>
      <c r="AI10" s="50"/>
      <c r="AJ10" s="50"/>
      <c r="AK10" s="2"/>
      <c r="AL10" s="50">
        <f>データ!V6</f>
        <v>207</v>
      </c>
      <c r="AM10" s="50"/>
      <c r="AN10" s="50"/>
      <c r="AO10" s="50"/>
      <c r="AP10" s="50"/>
      <c r="AQ10" s="50"/>
      <c r="AR10" s="50"/>
      <c r="AS10" s="50"/>
      <c r="AT10" s="45">
        <f>データ!W6</f>
        <v>0.02</v>
      </c>
      <c r="AU10" s="45"/>
      <c r="AV10" s="45"/>
      <c r="AW10" s="45"/>
      <c r="AX10" s="45"/>
      <c r="AY10" s="45"/>
      <c r="AZ10" s="45"/>
      <c r="BA10" s="45"/>
      <c r="BB10" s="45">
        <f>データ!X6</f>
        <v>10350</v>
      </c>
      <c r="BC10" s="45"/>
      <c r="BD10" s="45"/>
      <c r="BE10" s="45"/>
      <c r="BF10" s="45"/>
      <c r="BG10" s="45"/>
      <c r="BH10" s="45"/>
      <c r="BI10" s="45"/>
      <c r="BJ10" s="2"/>
      <c r="BK10" s="2"/>
      <c r="BL10" s="53" t="s">
        <v>22</v>
      </c>
      <c r="BM10" s="54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5" t="s">
        <v>24</v>
      </c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</row>
    <row r="14" spans="1:78" ht="13.5" customHeight="1" x14ac:dyDescent="0.15">
      <c r="A14" s="2"/>
      <c r="B14" s="57" t="s">
        <v>25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9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84" t="s">
        <v>120</v>
      </c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84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84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84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84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84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84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84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84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84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84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84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84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84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84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84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84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84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6"/>
    </row>
    <row r="34" spans="1:78" ht="13.5" customHeight="1" x14ac:dyDescent="0.15">
      <c r="A34" s="2"/>
      <c r="B34" s="16"/>
      <c r="C34" s="75" t="s">
        <v>27</v>
      </c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19"/>
      <c r="R34" s="75" t="s">
        <v>28</v>
      </c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19"/>
      <c r="AG34" s="75" t="s">
        <v>29</v>
      </c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19"/>
      <c r="AV34" s="75" t="s">
        <v>30</v>
      </c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18"/>
      <c r="BK34" s="2"/>
      <c r="BL34" s="84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6"/>
    </row>
    <row r="35" spans="1:78" ht="13.5" customHeight="1" x14ac:dyDescent="0.15">
      <c r="A35" s="2"/>
      <c r="B35" s="16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19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19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19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18"/>
      <c r="BK35" s="2"/>
      <c r="BL35" s="84"/>
      <c r="BM35" s="85"/>
      <c r="BN35" s="85"/>
      <c r="BO35" s="85"/>
      <c r="BP35" s="85"/>
      <c r="BQ35" s="85"/>
      <c r="BR35" s="85"/>
      <c r="BS35" s="85"/>
      <c r="BT35" s="85"/>
      <c r="BU35" s="85"/>
      <c r="BV35" s="85"/>
      <c r="BW35" s="85"/>
      <c r="BX35" s="85"/>
      <c r="BY35" s="85"/>
      <c r="BZ35" s="8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84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84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84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84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84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84"/>
      <c r="BM41" s="85"/>
      <c r="BN41" s="85"/>
      <c r="BO41" s="85"/>
      <c r="BP41" s="85"/>
      <c r="BQ41" s="85"/>
      <c r="BR41" s="85"/>
      <c r="BS41" s="85"/>
      <c r="BT41" s="85"/>
      <c r="BU41" s="85"/>
      <c r="BV41" s="85"/>
      <c r="BW41" s="85"/>
      <c r="BX41" s="85"/>
      <c r="BY41" s="85"/>
      <c r="BZ41" s="8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84"/>
      <c r="BM42" s="85"/>
      <c r="BN42" s="85"/>
      <c r="BO42" s="85"/>
      <c r="BP42" s="85"/>
      <c r="BQ42" s="85"/>
      <c r="BR42" s="85"/>
      <c r="BS42" s="85"/>
      <c r="BT42" s="85"/>
      <c r="BU42" s="85"/>
      <c r="BV42" s="85"/>
      <c r="BW42" s="85"/>
      <c r="BX42" s="85"/>
      <c r="BY42" s="85"/>
      <c r="BZ42" s="8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84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87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31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9" t="s">
        <v>121</v>
      </c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1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9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1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9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1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9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70"/>
      <c r="BX50" s="70"/>
      <c r="BY50" s="70"/>
      <c r="BZ50" s="71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9"/>
      <c r="BM51" s="70"/>
      <c r="BN51" s="70"/>
      <c r="BO51" s="70"/>
      <c r="BP51" s="70"/>
      <c r="BQ51" s="70"/>
      <c r="BR51" s="70"/>
      <c r="BS51" s="70"/>
      <c r="BT51" s="70"/>
      <c r="BU51" s="70"/>
      <c r="BV51" s="70"/>
      <c r="BW51" s="70"/>
      <c r="BX51" s="70"/>
      <c r="BY51" s="70"/>
      <c r="BZ51" s="71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9"/>
      <c r="BM52" s="70"/>
      <c r="BN52" s="70"/>
      <c r="BO52" s="70"/>
      <c r="BP52" s="70"/>
      <c r="BQ52" s="70"/>
      <c r="BR52" s="70"/>
      <c r="BS52" s="70"/>
      <c r="BT52" s="70"/>
      <c r="BU52" s="70"/>
      <c r="BV52" s="70"/>
      <c r="BW52" s="70"/>
      <c r="BX52" s="70"/>
      <c r="BY52" s="70"/>
      <c r="BZ52" s="71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9"/>
      <c r="BM53" s="70"/>
      <c r="BN53" s="70"/>
      <c r="BO53" s="70"/>
      <c r="BP53" s="70"/>
      <c r="BQ53" s="70"/>
      <c r="BR53" s="70"/>
      <c r="BS53" s="70"/>
      <c r="BT53" s="70"/>
      <c r="BU53" s="70"/>
      <c r="BV53" s="70"/>
      <c r="BW53" s="70"/>
      <c r="BX53" s="70"/>
      <c r="BY53" s="70"/>
      <c r="BZ53" s="71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9"/>
      <c r="BM54" s="70"/>
      <c r="BN54" s="70"/>
      <c r="BO54" s="70"/>
      <c r="BP54" s="70"/>
      <c r="BQ54" s="70"/>
      <c r="BR54" s="70"/>
      <c r="BS54" s="70"/>
      <c r="BT54" s="70"/>
      <c r="BU54" s="70"/>
      <c r="BV54" s="70"/>
      <c r="BW54" s="70"/>
      <c r="BX54" s="70"/>
      <c r="BY54" s="70"/>
      <c r="BZ54" s="71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9"/>
      <c r="BM55" s="70"/>
      <c r="BN55" s="70"/>
      <c r="BO55" s="70"/>
      <c r="BP55" s="70"/>
      <c r="BQ55" s="70"/>
      <c r="BR55" s="70"/>
      <c r="BS55" s="70"/>
      <c r="BT55" s="70"/>
      <c r="BU55" s="70"/>
      <c r="BV55" s="70"/>
      <c r="BW55" s="70"/>
      <c r="BX55" s="70"/>
      <c r="BY55" s="70"/>
      <c r="BZ55" s="71"/>
    </row>
    <row r="56" spans="1:78" ht="13.5" customHeight="1" x14ac:dyDescent="0.15">
      <c r="A56" s="2"/>
      <c r="B56" s="16"/>
      <c r="C56" s="75" t="s">
        <v>32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19"/>
      <c r="R56" s="75" t="s">
        <v>33</v>
      </c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19"/>
      <c r="AG56" s="75" t="s">
        <v>34</v>
      </c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19"/>
      <c r="AV56" s="75" t="s">
        <v>35</v>
      </c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18"/>
      <c r="BK56" s="2"/>
      <c r="BL56" s="69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0"/>
      <c r="BX56" s="70"/>
      <c r="BY56" s="70"/>
      <c r="BZ56" s="71"/>
    </row>
    <row r="57" spans="1:78" ht="13.5" customHeight="1" x14ac:dyDescent="0.15">
      <c r="A57" s="2"/>
      <c r="B57" s="16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19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19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19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18"/>
      <c r="BK57" s="2"/>
      <c r="BL57" s="69"/>
      <c r="BM57" s="70"/>
      <c r="BN57" s="70"/>
      <c r="BO57" s="70"/>
      <c r="BP57" s="70"/>
      <c r="BQ57" s="70"/>
      <c r="BR57" s="70"/>
      <c r="BS57" s="70"/>
      <c r="BT57" s="70"/>
      <c r="BU57" s="70"/>
      <c r="BV57" s="70"/>
      <c r="BW57" s="70"/>
      <c r="BX57" s="70"/>
      <c r="BY57" s="70"/>
      <c r="BZ57" s="71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9"/>
      <c r="BM58" s="70"/>
      <c r="BN58" s="70"/>
      <c r="BO58" s="70"/>
      <c r="BP58" s="70"/>
      <c r="BQ58" s="70"/>
      <c r="BR58" s="70"/>
      <c r="BS58" s="70"/>
      <c r="BT58" s="70"/>
      <c r="BU58" s="70"/>
      <c r="BV58" s="70"/>
      <c r="BW58" s="70"/>
      <c r="BX58" s="70"/>
      <c r="BY58" s="70"/>
      <c r="BZ58" s="71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9"/>
      <c r="BM59" s="70"/>
      <c r="BN59" s="70"/>
      <c r="BO59" s="70"/>
      <c r="BP59" s="70"/>
      <c r="BQ59" s="70"/>
      <c r="BR59" s="70"/>
      <c r="BS59" s="70"/>
      <c r="BT59" s="70"/>
      <c r="BU59" s="70"/>
      <c r="BV59" s="70"/>
      <c r="BW59" s="70"/>
      <c r="BX59" s="70"/>
      <c r="BY59" s="70"/>
      <c r="BZ59" s="71"/>
    </row>
    <row r="60" spans="1:78" ht="13.5" customHeight="1" x14ac:dyDescent="0.15">
      <c r="A60" s="2"/>
      <c r="B60" s="60" t="s">
        <v>36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69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1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69"/>
      <c r="BM61" s="70"/>
      <c r="BN61" s="70"/>
      <c r="BO61" s="70"/>
      <c r="BP61" s="70"/>
      <c r="BQ61" s="70"/>
      <c r="BR61" s="70"/>
      <c r="BS61" s="70"/>
      <c r="BT61" s="70"/>
      <c r="BU61" s="70"/>
      <c r="BV61" s="70"/>
      <c r="BW61" s="70"/>
      <c r="BX61" s="70"/>
      <c r="BY61" s="70"/>
      <c r="BZ61" s="71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9"/>
      <c r="BM62" s="70"/>
      <c r="BN62" s="70"/>
      <c r="BO62" s="70"/>
      <c r="BP62" s="70"/>
      <c r="BQ62" s="70"/>
      <c r="BR62" s="70"/>
      <c r="BS62" s="70"/>
      <c r="BT62" s="70"/>
      <c r="BU62" s="70"/>
      <c r="BV62" s="70"/>
      <c r="BW62" s="70"/>
      <c r="BX62" s="70"/>
      <c r="BY62" s="70"/>
      <c r="BZ62" s="71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72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4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37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84" t="s">
        <v>122</v>
      </c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  <c r="BY66" s="85"/>
      <c r="BZ66" s="8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84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  <c r="BY67" s="85"/>
      <c r="BZ67" s="8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84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84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  <c r="BY69" s="85"/>
      <c r="BZ69" s="8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84"/>
      <c r="BM70" s="85"/>
      <c r="BN70" s="85"/>
      <c r="BO70" s="85"/>
      <c r="BP70" s="85"/>
      <c r="BQ70" s="85"/>
      <c r="BR70" s="85"/>
      <c r="BS70" s="85"/>
      <c r="BT70" s="85"/>
      <c r="BU70" s="85"/>
      <c r="BV70" s="85"/>
      <c r="BW70" s="85"/>
      <c r="BX70" s="85"/>
      <c r="BY70" s="85"/>
      <c r="BZ70" s="8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84"/>
      <c r="BM71" s="85"/>
      <c r="BN71" s="85"/>
      <c r="BO71" s="85"/>
      <c r="BP71" s="85"/>
      <c r="BQ71" s="85"/>
      <c r="BR71" s="85"/>
      <c r="BS71" s="85"/>
      <c r="BT71" s="85"/>
      <c r="BU71" s="85"/>
      <c r="BV71" s="85"/>
      <c r="BW71" s="85"/>
      <c r="BX71" s="85"/>
      <c r="BY71" s="85"/>
      <c r="BZ71" s="8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84"/>
      <c r="BM72" s="85"/>
      <c r="BN72" s="85"/>
      <c r="BO72" s="85"/>
      <c r="BP72" s="85"/>
      <c r="BQ72" s="85"/>
      <c r="BR72" s="85"/>
      <c r="BS72" s="85"/>
      <c r="BT72" s="85"/>
      <c r="BU72" s="85"/>
      <c r="BV72" s="85"/>
      <c r="BW72" s="85"/>
      <c r="BX72" s="85"/>
      <c r="BY72" s="85"/>
      <c r="BZ72" s="8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84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  <c r="BY73" s="85"/>
      <c r="BZ73" s="8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84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  <c r="BY74" s="85"/>
      <c r="BZ74" s="8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84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  <c r="BY75" s="85"/>
      <c r="BZ75" s="8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84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5"/>
      <c r="BZ76" s="8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84"/>
      <c r="BM77" s="85"/>
      <c r="BN77" s="85"/>
      <c r="BO77" s="85"/>
      <c r="BP77" s="85"/>
      <c r="BQ77" s="85"/>
      <c r="BR77" s="85"/>
      <c r="BS77" s="85"/>
      <c r="BT77" s="85"/>
      <c r="BU77" s="85"/>
      <c r="BV77" s="85"/>
      <c r="BW77" s="85"/>
      <c r="BX77" s="85"/>
      <c r="BY77" s="85"/>
      <c r="BZ77" s="8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84"/>
      <c r="BM78" s="85"/>
      <c r="BN78" s="85"/>
      <c r="BO78" s="85"/>
      <c r="BP78" s="85"/>
      <c r="BQ78" s="85"/>
      <c r="BR78" s="85"/>
      <c r="BS78" s="85"/>
      <c r="BT78" s="85"/>
      <c r="BU78" s="85"/>
      <c r="BV78" s="85"/>
      <c r="BW78" s="85"/>
      <c r="BX78" s="85"/>
      <c r="BY78" s="85"/>
      <c r="BZ78" s="86"/>
    </row>
    <row r="79" spans="1:78" ht="13.5" customHeight="1" x14ac:dyDescent="0.15">
      <c r="A79" s="2"/>
      <c r="B79" s="16"/>
      <c r="C79" s="75" t="s">
        <v>38</v>
      </c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19"/>
      <c r="V79" s="19"/>
      <c r="W79" s="75" t="s">
        <v>39</v>
      </c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19"/>
      <c r="AP79" s="19"/>
      <c r="AQ79" s="75" t="s">
        <v>40</v>
      </c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17"/>
      <c r="BJ79" s="18"/>
      <c r="BK79" s="2"/>
      <c r="BL79" s="84"/>
      <c r="BM79" s="85"/>
      <c r="BN79" s="85"/>
      <c r="BO79" s="85"/>
      <c r="BP79" s="85"/>
      <c r="BQ79" s="85"/>
      <c r="BR79" s="85"/>
      <c r="BS79" s="85"/>
      <c r="BT79" s="85"/>
      <c r="BU79" s="85"/>
      <c r="BV79" s="85"/>
      <c r="BW79" s="85"/>
      <c r="BX79" s="85"/>
      <c r="BY79" s="85"/>
      <c r="BZ79" s="86"/>
    </row>
    <row r="80" spans="1:78" ht="13.5" customHeight="1" x14ac:dyDescent="0.15">
      <c r="A80" s="2"/>
      <c r="B80" s="16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19"/>
      <c r="V80" s="19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19"/>
      <c r="AP80" s="19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17"/>
      <c r="BJ80" s="18"/>
      <c r="BK80" s="2"/>
      <c r="BL80" s="84"/>
      <c r="BM80" s="85"/>
      <c r="BN80" s="85"/>
      <c r="BO80" s="85"/>
      <c r="BP80" s="85"/>
      <c r="BQ80" s="85"/>
      <c r="BR80" s="85"/>
      <c r="BS80" s="85"/>
      <c r="BT80" s="85"/>
      <c r="BU80" s="85"/>
      <c r="BV80" s="85"/>
      <c r="BW80" s="85"/>
      <c r="BX80" s="85"/>
      <c r="BY80" s="85"/>
      <c r="BZ80" s="86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84"/>
      <c r="BM81" s="85"/>
      <c r="BN81" s="85"/>
      <c r="BO81" s="85"/>
      <c r="BP81" s="85"/>
      <c r="BQ81" s="85"/>
      <c r="BR81" s="85"/>
      <c r="BS81" s="85"/>
      <c r="BT81" s="85"/>
      <c r="BU81" s="85"/>
      <c r="BV81" s="85"/>
      <c r="BW81" s="85"/>
      <c r="BX81" s="85"/>
      <c r="BY81" s="85"/>
      <c r="BZ81" s="86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87"/>
      <c r="BM82" s="88"/>
      <c r="BN82" s="88"/>
      <c r="BO82" s="88"/>
      <c r="BP82" s="88"/>
      <c r="BQ82" s="88"/>
      <c r="BR82" s="88"/>
      <c r="BS82" s="88"/>
      <c r="BT82" s="88"/>
      <c r="BU82" s="88"/>
      <c r="BV82" s="88"/>
      <c r="BW82" s="88"/>
      <c r="BX82" s="88"/>
      <c r="BY82" s="88"/>
      <c r="BZ82" s="89"/>
    </row>
    <row r="83" spans="1:78" x14ac:dyDescent="0.15">
      <c r="C83" s="2" t="s">
        <v>41</v>
      </c>
    </row>
    <row r="84" spans="1:78" x14ac:dyDescent="0.15">
      <c r="C84" s="25" t="s">
        <v>42</v>
      </c>
    </row>
    <row r="85" spans="1:78" hidden="1" x14ac:dyDescent="0.15">
      <c r="B85" s="26" t="s">
        <v>43</v>
      </c>
      <c r="C85" s="26"/>
      <c r="D85" s="26"/>
      <c r="E85" s="26" t="s">
        <v>44</v>
      </c>
      <c r="F85" s="26" t="s">
        <v>45</v>
      </c>
      <c r="G85" s="26" t="s">
        <v>46</v>
      </c>
      <c r="H85" s="26" t="s">
        <v>47</v>
      </c>
      <c r="I85" s="26" t="s">
        <v>48</v>
      </c>
      <c r="J85" s="26" t="s">
        <v>49</v>
      </c>
      <c r="K85" s="26" t="s">
        <v>50</v>
      </c>
      <c r="L85" s="26" t="s">
        <v>51</v>
      </c>
      <c r="M85" s="26" t="s">
        <v>52</v>
      </c>
      <c r="N85" s="26" t="s">
        <v>53</v>
      </c>
      <c r="O85" s="26" t="s">
        <v>54</v>
      </c>
    </row>
    <row r="86" spans="1:78" hidden="1" x14ac:dyDescent="0.15">
      <c r="B86" s="26"/>
      <c r="C86" s="26"/>
      <c r="D86" s="26"/>
      <c r="E86" s="26" t="str">
        <f>データ!AI6</f>
        <v>【98.29】</v>
      </c>
      <c r="F86" s="26" t="str">
        <f>データ!AT6</f>
        <v>【157.83】</v>
      </c>
      <c r="G86" s="26" t="str">
        <f>データ!BE6</f>
        <v>【299.39】</v>
      </c>
      <c r="H86" s="26" t="str">
        <f>データ!BP6</f>
        <v>【878.58】</v>
      </c>
      <c r="I86" s="26" t="str">
        <f>データ!CA6</f>
        <v>【52.62】</v>
      </c>
      <c r="J86" s="26" t="str">
        <f>データ!CL6</f>
        <v>【296.38】</v>
      </c>
      <c r="K86" s="26" t="str">
        <f>データ!CW6</f>
        <v>【51.55】</v>
      </c>
      <c r="L86" s="26" t="str">
        <f>データ!DH6</f>
        <v>【80.14】</v>
      </c>
      <c r="M86" s="26" t="str">
        <f>データ!DS6</f>
        <v>【34.65】</v>
      </c>
      <c r="N86" s="26" t="str">
        <f>データ!ED6</f>
        <v>【-】</v>
      </c>
      <c r="O86" s="26" t="str">
        <f>データ!EO6</f>
        <v>【-】</v>
      </c>
    </row>
  </sheetData>
  <sheetProtection algorithmName="SHA-512" hashValue="RkBDp40QqbgV0Yyu2lmSo5YhsIbW4nu4G/X/SdBoc0J+cbSJYJtZQKtCYmxBSDP8f3b72sX8Yh+KQTOqEfiPfg==" saltValue="xjTRJ6DYBy4zoiIiymJcyQ==" spinCount="100000" sheet="1" objects="1" scenarios="1" formatCells="0" formatColumns="0" formatRows="0"/>
  <mergeCells count="57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0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55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56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57</v>
      </c>
      <c r="B3" s="29" t="s">
        <v>58</v>
      </c>
      <c r="C3" s="29" t="s">
        <v>59</v>
      </c>
      <c r="D3" s="29" t="s">
        <v>60</v>
      </c>
      <c r="E3" s="29" t="s">
        <v>61</v>
      </c>
      <c r="F3" s="29" t="s">
        <v>62</v>
      </c>
      <c r="G3" s="29" t="s">
        <v>63</v>
      </c>
      <c r="H3" s="77" t="s">
        <v>64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65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66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67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68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69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70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71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72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73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74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75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76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77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78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79</v>
      </c>
      <c r="B5" s="31"/>
      <c r="C5" s="31"/>
      <c r="D5" s="31"/>
      <c r="E5" s="31"/>
      <c r="F5" s="31"/>
      <c r="G5" s="31"/>
      <c r="H5" s="32" t="s">
        <v>80</v>
      </c>
      <c r="I5" s="32" t="s">
        <v>81</v>
      </c>
      <c r="J5" s="32" t="s">
        <v>82</v>
      </c>
      <c r="K5" s="32" t="s">
        <v>83</v>
      </c>
      <c r="L5" s="32" t="s">
        <v>84</v>
      </c>
      <c r="M5" s="32" t="s">
        <v>5</v>
      </c>
      <c r="N5" s="32" t="s">
        <v>85</v>
      </c>
      <c r="O5" s="32" t="s">
        <v>86</v>
      </c>
      <c r="P5" s="32" t="s">
        <v>87</v>
      </c>
      <c r="Q5" s="32" t="s">
        <v>88</v>
      </c>
      <c r="R5" s="32" t="s">
        <v>89</v>
      </c>
      <c r="S5" s="32" t="s">
        <v>90</v>
      </c>
      <c r="T5" s="32" t="s">
        <v>91</v>
      </c>
      <c r="U5" s="32" t="s">
        <v>92</v>
      </c>
      <c r="V5" s="32" t="s">
        <v>93</v>
      </c>
      <c r="W5" s="32" t="s">
        <v>94</v>
      </c>
      <c r="X5" s="32" t="s">
        <v>95</v>
      </c>
      <c r="Y5" s="32" t="s">
        <v>96</v>
      </c>
      <c r="Z5" s="32" t="s">
        <v>97</v>
      </c>
      <c r="AA5" s="32" t="s">
        <v>98</v>
      </c>
      <c r="AB5" s="32" t="s">
        <v>99</v>
      </c>
      <c r="AC5" s="32" t="s">
        <v>100</v>
      </c>
      <c r="AD5" s="32" t="s">
        <v>101</v>
      </c>
      <c r="AE5" s="32" t="s">
        <v>102</v>
      </c>
      <c r="AF5" s="32" t="s">
        <v>103</v>
      </c>
      <c r="AG5" s="32" t="s">
        <v>104</v>
      </c>
      <c r="AH5" s="32" t="s">
        <v>105</v>
      </c>
      <c r="AI5" s="32" t="s">
        <v>43</v>
      </c>
      <c r="AJ5" s="32" t="s">
        <v>96</v>
      </c>
      <c r="AK5" s="32" t="s">
        <v>97</v>
      </c>
      <c r="AL5" s="32" t="s">
        <v>98</v>
      </c>
      <c r="AM5" s="32" t="s">
        <v>99</v>
      </c>
      <c r="AN5" s="32" t="s">
        <v>100</v>
      </c>
      <c r="AO5" s="32" t="s">
        <v>101</v>
      </c>
      <c r="AP5" s="32" t="s">
        <v>102</v>
      </c>
      <c r="AQ5" s="32" t="s">
        <v>103</v>
      </c>
      <c r="AR5" s="32" t="s">
        <v>104</v>
      </c>
      <c r="AS5" s="32" t="s">
        <v>105</v>
      </c>
      <c r="AT5" s="32" t="s">
        <v>106</v>
      </c>
      <c r="AU5" s="32" t="s">
        <v>96</v>
      </c>
      <c r="AV5" s="32" t="s">
        <v>97</v>
      </c>
      <c r="AW5" s="32" t="s">
        <v>98</v>
      </c>
      <c r="AX5" s="32" t="s">
        <v>99</v>
      </c>
      <c r="AY5" s="32" t="s">
        <v>100</v>
      </c>
      <c r="AZ5" s="32" t="s">
        <v>101</v>
      </c>
      <c r="BA5" s="32" t="s">
        <v>102</v>
      </c>
      <c r="BB5" s="32" t="s">
        <v>103</v>
      </c>
      <c r="BC5" s="32" t="s">
        <v>104</v>
      </c>
      <c r="BD5" s="32" t="s">
        <v>105</v>
      </c>
      <c r="BE5" s="32" t="s">
        <v>106</v>
      </c>
      <c r="BF5" s="32" t="s">
        <v>96</v>
      </c>
      <c r="BG5" s="32" t="s">
        <v>97</v>
      </c>
      <c r="BH5" s="32" t="s">
        <v>98</v>
      </c>
      <c r="BI5" s="32" t="s">
        <v>99</v>
      </c>
      <c r="BJ5" s="32" t="s">
        <v>100</v>
      </c>
      <c r="BK5" s="32" t="s">
        <v>101</v>
      </c>
      <c r="BL5" s="32" t="s">
        <v>102</v>
      </c>
      <c r="BM5" s="32" t="s">
        <v>103</v>
      </c>
      <c r="BN5" s="32" t="s">
        <v>104</v>
      </c>
      <c r="BO5" s="32" t="s">
        <v>105</v>
      </c>
      <c r="BP5" s="32" t="s">
        <v>106</v>
      </c>
      <c r="BQ5" s="32" t="s">
        <v>96</v>
      </c>
      <c r="BR5" s="32" t="s">
        <v>97</v>
      </c>
      <c r="BS5" s="32" t="s">
        <v>98</v>
      </c>
      <c r="BT5" s="32" t="s">
        <v>99</v>
      </c>
      <c r="BU5" s="32" t="s">
        <v>100</v>
      </c>
      <c r="BV5" s="32" t="s">
        <v>101</v>
      </c>
      <c r="BW5" s="32" t="s">
        <v>102</v>
      </c>
      <c r="BX5" s="32" t="s">
        <v>103</v>
      </c>
      <c r="BY5" s="32" t="s">
        <v>104</v>
      </c>
      <c r="BZ5" s="32" t="s">
        <v>105</v>
      </c>
      <c r="CA5" s="32" t="s">
        <v>106</v>
      </c>
      <c r="CB5" s="32" t="s">
        <v>96</v>
      </c>
      <c r="CC5" s="32" t="s">
        <v>97</v>
      </c>
      <c r="CD5" s="32" t="s">
        <v>98</v>
      </c>
      <c r="CE5" s="32" t="s">
        <v>99</v>
      </c>
      <c r="CF5" s="32" t="s">
        <v>100</v>
      </c>
      <c r="CG5" s="32" t="s">
        <v>101</v>
      </c>
      <c r="CH5" s="32" t="s">
        <v>102</v>
      </c>
      <c r="CI5" s="32" t="s">
        <v>103</v>
      </c>
      <c r="CJ5" s="32" t="s">
        <v>104</v>
      </c>
      <c r="CK5" s="32" t="s">
        <v>105</v>
      </c>
      <c r="CL5" s="32" t="s">
        <v>106</v>
      </c>
      <c r="CM5" s="32" t="s">
        <v>96</v>
      </c>
      <c r="CN5" s="32" t="s">
        <v>97</v>
      </c>
      <c r="CO5" s="32" t="s">
        <v>98</v>
      </c>
      <c r="CP5" s="32" t="s">
        <v>99</v>
      </c>
      <c r="CQ5" s="32" t="s">
        <v>100</v>
      </c>
      <c r="CR5" s="32" t="s">
        <v>101</v>
      </c>
      <c r="CS5" s="32" t="s">
        <v>102</v>
      </c>
      <c r="CT5" s="32" t="s">
        <v>103</v>
      </c>
      <c r="CU5" s="32" t="s">
        <v>104</v>
      </c>
      <c r="CV5" s="32" t="s">
        <v>105</v>
      </c>
      <c r="CW5" s="32" t="s">
        <v>106</v>
      </c>
      <c r="CX5" s="32" t="s">
        <v>96</v>
      </c>
      <c r="CY5" s="32" t="s">
        <v>97</v>
      </c>
      <c r="CZ5" s="32" t="s">
        <v>98</v>
      </c>
      <c r="DA5" s="32" t="s">
        <v>99</v>
      </c>
      <c r="DB5" s="32" t="s">
        <v>100</v>
      </c>
      <c r="DC5" s="32" t="s">
        <v>101</v>
      </c>
      <c r="DD5" s="32" t="s">
        <v>102</v>
      </c>
      <c r="DE5" s="32" t="s">
        <v>103</v>
      </c>
      <c r="DF5" s="32" t="s">
        <v>104</v>
      </c>
      <c r="DG5" s="32" t="s">
        <v>105</v>
      </c>
      <c r="DH5" s="32" t="s">
        <v>106</v>
      </c>
      <c r="DI5" s="32" t="s">
        <v>96</v>
      </c>
      <c r="DJ5" s="32" t="s">
        <v>97</v>
      </c>
      <c r="DK5" s="32" t="s">
        <v>98</v>
      </c>
      <c r="DL5" s="32" t="s">
        <v>99</v>
      </c>
      <c r="DM5" s="32" t="s">
        <v>100</v>
      </c>
      <c r="DN5" s="32" t="s">
        <v>101</v>
      </c>
      <c r="DO5" s="32" t="s">
        <v>102</v>
      </c>
      <c r="DP5" s="32" t="s">
        <v>103</v>
      </c>
      <c r="DQ5" s="32" t="s">
        <v>104</v>
      </c>
      <c r="DR5" s="32" t="s">
        <v>105</v>
      </c>
      <c r="DS5" s="32" t="s">
        <v>106</v>
      </c>
      <c r="DT5" s="32" t="s">
        <v>96</v>
      </c>
      <c r="DU5" s="32" t="s">
        <v>97</v>
      </c>
      <c r="DV5" s="32" t="s">
        <v>98</v>
      </c>
      <c r="DW5" s="32" t="s">
        <v>99</v>
      </c>
      <c r="DX5" s="32" t="s">
        <v>100</v>
      </c>
      <c r="DY5" s="32" t="s">
        <v>101</v>
      </c>
      <c r="DZ5" s="32" t="s">
        <v>102</v>
      </c>
      <c r="EA5" s="32" t="s">
        <v>103</v>
      </c>
      <c r="EB5" s="32" t="s">
        <v>104</v>
      </c>
      <c r="EC5" s="32" t="s">
        <v>105</v>
      </c>
      <c r="ED5" s="32" t="s">
        <v>106</v>
      </c>
      <c r="EE5" s="32" t="s">
        <v>96</v>
      </c>
      <c r="EF5" s="32" t="s">
        <v>97</v>
      </c>
      <c r="EG5" s="32" t="s">
        <v>98</v>
      </c>
      <c r="EH5" s="32" t="s">
        <v>99</v>
      </c>
      <c r="EI5" s="32" t="s">
        <v>100</v>
      </c>
      <c r="EJ5" s="32" t="s">
        <v>101</v>
      </c>
      <c r="EK5" s="32" t="s">
        <v>102</v>
      </c>
      <c r="EL5" s="32" t="s">
        <v>103</v>
      </c>
      <c r="EM5" s="32" t="s">
        <v>104</v>
      </c>
      <c r="EN5" s="32" t="s">
        <v>105</v>
      </c>
      <c r="EO5" s="32" t="s">
        <v>106</v>
      </c>
    </row>
    <row r="6" spans="1:148" s="36" customFormat="1" x14ac:dyDescent="0.15">
      <c r="A6" s="28" t="s">
        <v>107</v>
      </c>
      <c r="B6" s="33">
        <f>B7</f>
        <v>2017</v>
      </c>
      <c r="C6" s="33">
        <f t="shared" ref="C6:X6" si="3">C7</f>
        <v>52019</v>
      </c>
      <c r="D6" s="33">
        <f t="shared" si="3"/>
        <v>46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自治体職員</v>
      </c>
      <c r="N6" s="34" t="str">
        <f t="shared" si="3"/>
        <v>-</v>
      </c>
      <c r="O6" s="34">
        <f t="shared" si="3"/>
        <v>29.63</v>
      </c>
      <c r="P6" s="34">
        <f t="shared" si="3"/>
        <v>7.0000000000000007E-2</v>
      </c>
      <c r="Q6" s="34">
        <f t="shared" si="3"/>
        <v>100</v>
      </c>
      <c r="R6" s="34">
        <f t="shared" si="3"/>
        <v>3056</v>
      </c>
      <c r="S6" s="34">
        <f t="shared" si="3"/>
        <v>312374</v>
      </c>
      <c r="T6" s="34">
        <f t="shared" si="3"/>
        <v>906.07</v>
      </c>
      <c r="U6" s="34">
        <f t="shared" si="3"/>
        <v>344.76</v>
      </c>
      <c r="V6" s="34">
        <f t="shared" si="3"/>
        <v>207</v>
      </c>
      <c r="W6" s="34">
        <f t="shared" si="3"/>
        <v>0.02</v>
      </c>
      <c r="X6" s="34">
        <f t="shared" si="3"/>
        <v>10350</v>
      </c>
      <c r="Y6" s="35">
        <f>IF(Y7="",NA(),Y7)</f>
        <v>105.98</v>
      </c>
      <c r="Z6" s="35">
        <f t="shared" ref="Z6:AH6" si="4">IF(Z7="",NA(),Z7)</f>
        <v>103.2</v>
      </c>
      <c r="AA6" s="35">
        <f t="shared" si="4"/>
        <v>107.62</v>
      </c>
      <c r="AB6" s="35">
        <f t="shared" si="4"/>
        <v>105.92</v>
      </c>
      <c r="AC6" s="35">
        <f t="shared" si="4"/>
        <v>106.21</v>
      </c>
      <c r="AD6" s="35">
        <f t="shared" si="4"/>
        <v>95.22</v>
      </c>
      <c r="AE6" s="35">
        <f t="shared" si="4"/>
        <v>99.54</v>
      </c>
      <c r="AF6" s="35">
        <f t="shared" si="4"/>
        <v>105.63</v>
      </c>
      <c r="AG6" s="35">
        <f t="shared" si="4"/>
        <v>100.37</v>
      </c>
      <c r="AH6" s="35">
        <f t="shared" si="4"/>
        <v>93.87</v>
      </c>
      <c r="AI6" s="34" t="str">
        <f>IF(AI7="","",IF(AI7="-","【-】","【"&amp;SUBSTITUTE(TEXT(AI7,"#,##0.00"),"-","△")&amp;"】"))</f>
        <v>【98.29】</v>
      </c>
      <c r="AJ6" s="35">
        <f>IF(AJ7="",NA(),AJ7)</f>
        <v>39.53</v>
      </c>
      <c r="AK6" s="35">
        <f t="shared" ref="AK6:AS6" si="5">IF(AK7="",NA(),AK7)</f>
        <v>31.3</v>
      </c>
      <c r="AL6" s="35">
        <f t="shared" si="5"/>
        <v>11.2</v>
      </c>
      <c r="AM6" s="34">
        <f t="shared" si="5"/>
        <v>0</v>
      </c>
      <c r="AN6" s="34">
        <f t="shared" si="5"/>
        <v>0</v>
      </c>
      <c r="AO6" s="35">
        <f t="shared" si="5"/>
        <v>189</v>
      </c>
      <c r="AP6" s="35">
        <f t="shared" si="5"/>
        <v>59.52</v>
      </c>
      <c r="AQ6" s="35">
        <f t="shared" si="5"/>
        <v>102.8</v>
      </c>
      <c r="AR6" s="35">
        <f t="shared" si="5"/>
        <v>55.24</v>
      </c>
      <c r="AS6" s="35">
        <f t="shared" si="5"/>
        <v>231.75</v>
      </c>
      <c r="AT6" s="34" t="str">
        <f>IF(AT7="","",IF(AT7="-","【-】","【"&amp;SUBSTITUTE(TEXT(AT7,"#,##0.00"),"-","△")&amp;"】"))</f>
        <v>【157.83】</v>
      </c>
      <c r="AU6" s="35">
        <f>IF(AU7="",NA(),AU7)</f>
        <v>4147.8999999999996</v>
      </c>
      <c r="AV6" s="35">
        <f t="shared" ref="AV6:BD6" si="6">IF(AV7="",NA(),AV7)</f>
        <v>999.35</v>
      </c>
      <c r="AW6" s="35">
        <f t="shared" si="6"/>
        <v>1027.06</v>
      </c>
      <c r="AX6" s="35">
        <f t="shared" si="6"/>
        <v>1070.93</v>
      </c>
      <c r="AY6" s="35">
        <f t="shared" si="6"/>
        <v>1128.94</v>
      </c>
      <c r="AZ6" s="35">
        <f t="shared" si="6"/>
        <v>295.92</v>
      </c>
      <c r="BA6" s="35">
        <f t="shared" si="6"/>
        <v>322.33999999999997</v>
      </c>
      <c r="BB6" s="35">
        <f t="shared" si="6"/>
        <v>366.75</v>
      </c>
      <c r="BC6" s="35">
        <f t="shared" si="6"/>
        <v>291.2</v>
      </c>
      <c r="BD6" s="35">
        <f t="shared" si="6"/>
        <v>322.36</v>
      </c>
      <c r="BE6" s="34" t="str">
        <f>IF(BE7="","",IF(BE7="-","【-】","【"&amp;SUBSTITUTE(TEXT(BE7,"#,##0.00"),"-","△")&amp;"】"))</f>
        <v>【299.39】</v>
      </c>
      <c r="BF6" s="35">
        <f>IF(BF7="",NA(),BF7)</f>
        <v>580.66999999999996</v>
      </c>
      <c r="BG6" s="35">
        <f t="shared" ref="BG6:BO6" si="7">IF(BG7="",NA(),BG7)</f>
        <v>371.33</v>
      </c>
      <c r="BH6" s="35">
        <f t="shared" si="7"/>
        <v>220.94</v>
      </c>
      <c r="BI6" s="35">
        <f t="shared" si="7"/>
        <v>591.54</v>
      </c>
      <c r="BJ6" s="35">
        <f t="shared" si="7"/>
        <v>628.73</v>
      </c>
      <c r="BK6" s="35">
        <f t="shared" si="7"/>
        <v>803.29</v>
      </c>
      <c r="BL6" s="35">
        <f t="shared" si="7"/>
        <v>760.12</v>
      </c>
      <c r="BM6" s="35">
        <f t="shared" si="7"/>
        <v>492.59</v>
      </c>
      <c r="BN6" s="35">
        <f t="shared" si="7"/>
        <v>503.8</v>
      </c>
      <c r="BO6" s="35">
        <f t="shared" si="7"/>
        <v>888.8</v>
      </c>
      <c r="BP6" s="34" t="str">
        <f>IF(BP7="","",IF(BP7="-","【-】","【"&amp;SUBSTITUTE(TEXT(BP7,"#,##0.00"),"-","△")&amp;"】"))</f>
        <v>【878.58】</v>
      </c>
      <c r="BQ6" s="35">
        <f>IF(BQ7="",NA(),BQ7)</f>
        <v>74.31</v>
      </c>
      <c r="BR6" s="35">
        <f t="shared" ref="BR6:BZ6" si="8">IF(BR7="",NA(),BR7)</f>
        <v>62.5</v>
      </c>
      <c r="BS6" s="35">
        <f t="shared" si="8"/>
        <v>64.13</v>
      </c>
      <c r="BT6" s="35">
        <f t="shared" si="8"/>
        <v>63.93</v>
      </c>
      <c r="BU6" s="35">
        <f t="shared" si="8"/>
        <v>72.67</v>
      </c>
      <c r="BV6" s="35">
        <f t="shared" si="8"/>
        <v>56.63</v>
      </c>
      <c r="BW6" s="35">
        <f t="shared" si="8"/>
        <v>50.17</v>
      </c>
      <c r="BX6" s="35">
        <f t="shared" si="8"/>
        <v>46.53</v>
      </c>
      <c r="BY6" s="35">
        <f t="shared" si="8"/>
        <v>51.58</v>
      </c>
      <c r="BZ6" s="35">
        <f t="shared" si="8"/>
        <v>52.55</v>
      </c>
      <c r="CA6" s="34" t="str">
        <f>IF(CA7="","",IF(CA7="-","【-】","【"&amp;SUBSTITUTE(TEXT(CA7,"#,##0.00"),"-","△")&amp;"】"))</f>
        <v>【52.62】</v>
      </c>
      <c r="CB6" s="35">
        <f>IF(CB7="",NA(),CB7)</f>
        <v>213.6</v>
      </c>
      <c r="CC6" s="35">
        <f t="shared" ref="CC6:CK6" si="9">IF(CC7="",NA(),CC7)</f>
        <v>255.48</v>
      </c>
      <c r="CD6" s="35">
        <f t="shared" si="9"/>
        <v>247.67</v>
      </c>
      <c r="CE6" s="35">
        <f t="shared" si="9"/>
        <v>251.33</v>
      </c>
      <c r="CF6" s="35">
        <f t="shared" si="9"/>
        <v>217.09</v>
      </c>
      <c r="CG6" s="35">
        <f t="shared" si="9"/>
        <v>272.66000000000003</v>
      </c>
      <c r="CH6" s="35">
        <f t="shared" si="9"/>
        <v>329.08</v>
      </c>
      <c r="CI6" s="35">
        <f t="shared" si="9"/>
        <v>373.71</v>
      </c>
      <c r="CJ6" s="35">
        <f t="shared" si="9"/>
        <v>333.58</v>
      </c>
      <c r="CK6" s="35">
        <f t="shared" si="9"/>
        <v>292.45</v>
      </c>
      <c r="CL6" s="34" t="str">
        <f>IF(CL7="","",IF(CL7="-","【-】","【"&amp;SUBSTITUTE(TEXT(CL7,"#,##0.00"),"-","△")&amp;"】"))</f>
        <v>【296.38】</v>
      </c>
      <c r="CM6" s="35">
        <f>IF(CM7="",NA(),CM7)</f>
        <v>59.76</v>
      </c>
      <c r="CN6" s="35">
        <f t="shared" ref="CN6:CV6" si="10">IF(CN7="",NA(),CN7)</f>
        <v>57.32</v>
      </c>
      <c r="CO6" s="35">
        <f t="shared" si="10"/>
        <v>56.1</v>
      </c>
      <c r="CP6" s="35">
        <f t="shared" si="10"/>
        <v>56.1</v>
      </c>
      <c r="CQ6" s="35">
        <f t="shared" si="10"/>
        <v>52.44</v>
      </c>
      <c r="CR6" s="35">
        <f t="shared" si="10"/>
        <v>58.82</v>
      </c>
      <c r="CS6" s="35">
        <f t="shared" si="10"/>
        <v>51.54</v>
      </c>
      <c r="CT6" s="35">
        <f t="shared" si="10"/>
        <v>44.84</v>
      </c>
      <c r="CU6" s="35">
        <f t="shared" si="10"/>
        <v>41.51</v>
      </c>
      <c r="CV6" s="35">
        <f t="shared" si="10"/>
        <v>51.71</v>
      </c>
      <c r="CW6" s="34" t="str">
        <f>IF(CW7="","",IF(CW7="-","【-】","【"&amp;SUBSTITUTE(TEXT(CW7,"#,##0.00"),"-","△")&amp;"】"))</f>
        <v>【51.55】</v>
      </c>
      <c r="CX6" s="35">
        <f>IF(CX7="",NA(),CX7)</f>
        <v>89.45</v>
      </c>
      <c r="CY6" s="35">
        <f t="shared" ref="CY6:DG6" si="11">IF(CY7="",NA(),CY7)</f>
        <v>89.57</v>
      </c>
      <c r="CZ6" s="35">
        <f t="shared" si="11"/>
        <v>90.05</v>
      </c>
      <c r="DA6" s="35">
        <f t="shared" si="11"/>
        <v>90</v>
      </c>
      <c r="DB6" s="35">
        <f t="shared" si="11"/>
        <v>90.34</v>
      </c>
      <c r="DC6" s="35">
        <f t="shared" si="11"/>
        <v>71.760000000000005</v>
      </c>
      <c r="DD6" s="35">
        <f t="shared" si="11"/>
        <v>71.599999999999994</v>
      </c>
      <c r="DE6" s="35">
        <f t="shared" si="11"/>
        <v>67.86</v>
      </c>
      <c r="DF6" s="35">
        <f t="shared" si="11"/>
        <v>68.72</v>
      </c>
      <c r="DG6" s="35">
        <f t="shared" si="11"/>
        <v>82.91</v>
      </c>
      <c r="DH6" s="34" t="str">
        <f>IF(DH7="","",IF(DH7="-","【-】","【"&amp;SUBSTITUTE(TEXT(DH7,"#,##0.00"),"-","△")&amp;"】"))</f>
        <v>【80.14】</v>
      </c>
      <c r="DI6" s="35">
        <f>IF(DI7="",NA(),DI7)</f>
        <v>20.8</v>
      </c>
      <c r="DJ6" s="35">
        <f t="shared" ref="DJ6:DR6" si="12">IF(DJ7="",NA(),DJ7)</f>
        <v>29.39</v>
      </c>
      <c r="DK6" s="35">
        <f t="shared" si="12"/>
        <v>35.270000000000003</v>
      </c>
      <c r="DL6" s="35">
        <f t="shared" si="12"/>
        <v>41.14</v>
      </c>
      <c r="DM6" s="35">
        <f t="shared" si="12"/>
        <v>47.02</v>
      </c>
      <c r="DN6" s="35">
        <f t="shared" si="12"/>
        <v>18.399999999999999</v>
      </c>
      <c r="DO6" s="35">
        <f t="shared" si="12"/>
        <v>23.72</v>
      </c>
      <c r="DP6" s="35">
        <f t="shared" si="12"/>
        <v>17.809999999999999</v>
      </c>
      <c r="DQ6" s="35">
        <f t="shared" si="12"/>
        <v>18.600000000000001</v>
      </c>
      <c r="DR6" s="35">
        <f t="shared" si="12"/>
        <v>42.61</v>
      </c>
      <c r="DS6" s="34" t="str">
        <f>IF(DS7="","",IF(DS7="-","【-】","【"&amp;SUBSTITUTE(TEXT(DS7,"#,##0.00"),"-","△")&amp;"】"))</f>
        <v>【34.65】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15">
      <c r="A7" s="28"/>
      <c r="B7" s="37">
        <v>2017</v>
      </c>
      <c r="C7" s="37">
        <v>52019</v>
      </c>
      <c r="D7" s="37">
        <v>46</v>
      </c>
      <c r="E7" s="37">
        <v>18</v>
      </c>
      <c r="F7" s="37">
        <v>1</v>
      </c>
      <c r="G7" s="37">
        <v>0</v>
      </c>
      <c r="H7" s="37" t="s">
        <v>108</v>
      </c>
      <c r="I7" s="37" t="s">
        <v>109</v>
      </c>
      <c r="J7" s="37" t="s">
        <v>110</v>
      </c>
      <c r="K7" s="37" t="s">
        <v>111</v>
      </c>
      <c r="L7" s="37" t="s">
        <v>112</v>
      </c>
      <c r="M7" s="37" t="s">
        <v>113</v>
      </c>
      <c r="N7" s="38" t="s">
        <v>114</v>
      </c>
      <c r="O7" s="38">
        <v>29.63</v>
      </c>
      <c r="P7" s="38">
        <v>7.0000000000000007E-2</v>
      </c>
      <c r="Q7" s="38">
        <v>100</v>
      </c>
      <c r="R7" s="38">
        <v>3056</v>
      </c>
      <c r="S7" s="38">
        <v>312374</v>
      </c>
      <c r="T7" s="38">
        <v>906.07</v>
      </c>
      <c r="U7" s="38">
        <v>344.76</v>
      </c>
      <c r="V7" s="38">
        <v>207</v>
      </c>
      <c r="W7" s="38">
        <v>0.02</v>
      </c>
      <c r="X7" s="38">
        <v>10350</v>
      </c>
      <c r="Y7" s="38">
        <v>105.98</v>
      </c>
      <c r="Z7" s="38">
        <v>103.2</v>
      </c>
      <c r="AA7" s="38">
        <v>107.62</v>
      </c>
      <c r="AB7" s="38">
        <v>105.92</v>
      </c>
      <c r="AC7" s="38">
        <v>106.21</v>
      </c>
      <c r="AD7" s="38">
        <v>95.22</v>
      </c>
      <c r="AE7" s="38">
        <v>99.54</v>
      </c>
      <c r="AF7" s="38">
        <v>105.63</v>
      </c>
      <c r="AG7" s="38">
        <v>100.37</v>
      </c>
      <c r="AH7" s="38">
        <v>93.87</v>
      </c>
      <c r="AI7" s="38">
        <v>98.29</v>
      </c>
      <c r="AJ7" s="38">
        <v>39.53</v>
      </c>
      <c r="AK7" s="38">
        <v>31.3</v>
      </c>
      <c r="AL7" s="38">
        <v>11.2</v>
      </c>
      <c r="AM7" s="38">
        <v>0</v>
      </c>
      <c r="AN7" s="38">
        <v>0</v>
      </c>
      <c r="AO7" s="38">
        <v>189</v>
      </c>
      <c r="AP7" s="38">
        <v>59.52</v>
      </c>
      <c r="AQ7" s="38">
        <v>102.8</v>
      </c>
      <c r="AR7" s="38">
        <v>55.24</v>
      </c>
      <c r="AS7" s="38">
        <v>231.75</v>
      </c>
      <c r="AT7" s="38">
        <v>157.83000000000001</v>
      </c>
      <c r="AU7" s="38">
        <v>4147.8999999999996</v>
      </c>
      <c r="AV7" s="38">
        <v>999.35</v>
      </c>
      <c r="AW7" s="38">
        <v>1027.06</v>
      </c>
      <c r="AX7" s="38">
        <v>1070.93</v>
      </c>
      <c r="AY7" s="38">
        <v>1128.94</v>
      </c>
      <c r="AZ7" s="38">
        <v>295.92</v>
      </c>
      <c r="BA7" s="38">
        <v>322.33999999999997</v>
      </c>
      <c r="BB7" s="38">
        <v>366.75</v>
      </c>
      <c r="BC7" s="38">
        <v>291.2</v>
      </c>
      <c r="BD7" s="38">
        <v>322.36</v>
      </c>
      <c r="BE7" s="38">
        <v>299.39</v>
      </c>
      <c r="BF7" s="38">
        <v>580.66999999999996</v>
      </c>
      <c r="BG7" s="38">
        <v>371.33</v>
      </c>
      <c r="BH7" s="38">
        <v>220.94</v>
      </c>
      <c r="BI7" s="38">
        <v>591.54</v>
      </c>
      <c r="BJ7" s="38">
        <v>628.73</v>
      </c>
      <c r="BK7" s="38">
        <v>803.29</v>
      </c>
      <c r="BL7" s="38">
        <v>760.12</v>
      </c>
      <c r="BM7" s="38">
        <v>492.59</v>
      </c>
      <c r="BN7" s="38">
        <v>503.8</v>
      </c>
      <c r="BO7" s="38">
        <v>888.8</v>
      </c>
      <c r="BP7" s="38">
        <v>878.58</v>
      </c>
      <c r="BQ7" s="38">
        <v>74.31</v>
      </c>
      <c r="BR7" s="38">
        <v>62.5</v>
      </c>
      <c r="BS7" s="38">
        <v>64.13</v>
      </c>
      <c r="BT7" s="38">
        <v>63.93</v>
      </c>
      <c r="BU7" s="38">
        <v>72.67</v>
      </c>
      <c r="BV7" s="38">
        <v>56.63</v>
      </c>
      <c r="BW7" s="38">
        <v>50.17</v>
      </c>
      <c r="BX7" s="38">
        <v>46.53</v>
      </c>
      <c r="BY7" s="38">
        <v>51.58</v>
      </c>
      <c r="BZ7" s="38">
        <v>52.55</v>
      </c>
      <c r="CA7" s="38">
        <v>52.62</v>
      </c>
      <c r="CB7" s="38">
        <v>213.6</v>
      </c>
      <c r="CC7" s="38">
        <v>255.48</v>
      </c>
      <c r="CD7" s="38">
        <v>247.67</v>
      </c>
      <c r="CE7" s="38">
        <v>251.33</v>
      </c>
      <c r="CF7" s="38">
        <v>217.09</v>
      </c>
      <c r="CG7" s="38">
        <v>272.66000000000003</v>
      </c>
      <c r="CH7" s="38">
        <v>329.08</v>
      </c>
      <c r="CI7" s="38">
        <v>373.71</v>
      </c>
      <c r="CJ7" s="38">
        <v>333.58</v>
      </c>
      <c r="CK7" s="38">
        <v>292.45</v>
      </c>
      <c r="CL7" s="38">
        <v>296.38</v>
      </c>
      <c r="CM7" s="38">
        <v>59.76</v>
      </c>
      <c r="CN7" s="38">
        <v>57.32</v>
      </c>
      <c r="CO7" s="38">
        <v>56.1</v>
      </c>
      <c r="CP7" s="38">
        <v>56.1</v>
      </c>
      <c r="CQ7" s="38">
        <v>52.44</v>
      </c>
      <c r="CR7" s="38">
        <v>58.82</v>
      </c>
      <c r="CS7" s="38">
        <v>51.54</v>
      </c>
      <c r="CT7" s="38">
        <v>44.84</v>
      </c>
      <c r="CU7" s="38">
        <v>41.51</v>
      </c>
      <c r="CV7" s="38">
        <v>51.71</v>
      </c>
      <c r="CW7" s="38">
        <v>51.55</v>
      </c>
      <c r="CX7" s="38">
        <v>89.45</v>
      </c>
      <c r="CY7" s="38">
        <v>89.57</v>
      </c>
      <c r="CZ7" s="38">
        <v>90.05</v>
      </c>
      <c r="DA7" s="38">
        <v>90</v>
      </c>
      <c r="DB7" s="38">
        <v>90.34</v>
      </c>
      <c r="DC7" s="38">
        <v>71.760000000000005</v>
      </c>
      <c r="DD7" s="38">
        <v>71.599999999999994</v>
      </c>
      <c r="DE7" s="38">
        <v>67.86</v>
      </c>
      <c r="DF7" s="38">
        <v>68.72</v>
      </c>
      <c r="DG7" s="38">
        <v>82.91</v>
      </c>
      <c r="DH7" s="38">
        <v>80.14</v>
      </c>
      <c r="DI7" s="38">
        <v>20.8</v>
      </c>
      <c r="DJ7" s="38">
        <v>29.39</v>
      </c>
      <c r="DK7" s="38">
        <v>35.270000000000003</v>
      </c>
      <c r="DL7" s="38">
        <v>41.14</v>
      </c>
      <c r="DM7" s="38">
        <v>47.02</v>
      </c>
      <c r="DN7" s="38">
        <v>18.399999999999999</v>
      </c>
      <c r="DO7" s="38">
        <v>23.72</v>
      </c>
      <c r="DP7" s="38">
        <v>17.809999999999999</v>
      </c>
      <c r="DQ7" s="38">
        <v>18.600000000000001</v>
      </c>
      <c r="DR7" s="38">
        <v>42.61</v>
      </c>
      <c r="DS7" s="38">
        <v>34.65</v>
      </c>
      <c r="DT7" s="38" t="s">
        <v>114</v>
      </c>
      <c r="DU7" s="38" t="s">
        <v>114</v>
      </c>
      <c r="DV7" s="38" t="s">
        <v>114</v>
      </c>
      <c r="DW7" s="38" t="s">
        <v>114</v>
      </c>
      <c r="DX7" s="38" t="s">
        <v>114</v>
      </c>
      <c r="DY7" s="38" t="s">
        <v>114</v>
      </c>
      <c r="DZ7" s="38" t="s">
        <v>114</v>
      </c>
      <c r="EA7" s="38" t="s">
        <v>114</v>
      </c>
      <c r="EB7" s="38" t="s">
        <v>114</v>
      </c>
      <c r="EC7" s="38" t="s">
        <v>114</v>
      </c>
      <c r="ED7" s="38" t="s">
        <v>114</v>
      </c>
      <c r="EE7" s="38" t="s">
        <v>114</v>
      </c>
      <c r="EF7" s="38" t="s">
        <v>114</v>
      </c>
      <c r="EG7" s="38" t="s">
        <v>114</v>
      </c>
      <c r="EH7" s="38" t="s">
        <v>114</v>
      </c>
      <c r="EI7" s="38" t="s">
        <v>114</v>
      </c>
      <c r="EJ7" s="38" t="s">
        <v>114</v>
      </c>
      <c r="EK7" s="38" t="s">
        <v>114</v>
      </c>
      <c r="EL7" s="38" t="s">
        <v>114</v>
      </c>
      <c r="EM7" s="38" t="s">
        <v>114</v>
      </c>
      <c r="EN7" s="38" t="s">
        <v>114</v>
      </c>
      <c r="EO7" s="38" t="s">
        <v>114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115</v>
      </c>
      <c r="C9" s="40" t="s">
        <v>116</v>
      </c>
      <c r="D9" s="40" t="s">
        <v>117</v>
      </c>
      <c r="E9" s="40" t="s">
        <v>118</v>
      </c>
      <c r="F9" s="40" t="s">
        <v>119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58</v>
      </c>
      <c r="B10" s="41">
        <f>DATEVALUE($B$6-4&amp;"年1月1日")</f>
        <v>41275</v>
      </c>
      <c r="C10" s="41">
        <f>DATEVALUE($B$6-3&amp;"年1月1日")</f>
        <v>41640</v>
      </c>
      <c r="D10" s="41">
        <f>DATEVALUE($B$6-2&amp;"年1月1日")</f>
        <v>42005</v>
      </c>
      <c r="E10" s="41">
        <f>DATEVALUE($B$6-1&amp;"年1月1日")</f>
        <v>42370</v>
      </c>
      <c r="F10" s="41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佐藤　修生</cp:lastModifiedBy>
  <dcterms:created xsi:type="dcterms:W3CDTF">2018-12-03T08:57:34Z</dcterms:created>
  <dcterms:modified xsi:type="dcterms:W3CDTF">2019-01-31T00:57:21Z</dcterms:modified>
  <cp:category/>
</cp:coreProperties>
</file>