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経営比較分析表\H30\190129_s【財政課／0131締切】経営比較分析表の作成について\"/>
    </mc:Choice>
  </mc:AlternateContent>
  <workbookProtection workbookAlgorithmName="SHA-512" workbookHashValue="wL1oX43XHz8hJuRaoHv02Jd7rX+ukPavpp3TomKRL/0Oo7471/XpPPy5NXYHEcxWcoqBrs8HxjJAEHkUdGa5pA==" workbookSaltValue="Yh55CQt/MR9iXhp7nwY7Fg==" workbookSpinCount="100000" lockStructure="1"/>
  <bookViews>
    <workbookView xWindow="0" yWindow="0" windowWidth="15360" windowHeight="7635"/>
  </bookViews>
  <sheets>
    <sheet name="法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O6" i="5" l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N86" i="4"/>
  <c r="M86" i="4"/>
  <c r="L86" i="4"/>
  <c r="K86" i="4"/>
  <c r="J86" i="4"/>
  <c r="I86" i="4"/>
  <c r="H86" i="4"/>
  <c r="G86" i="4"/>
  <c r="F86" i="4"/>
  <c r="E86" i="4"/>
  <c r="BB10" i="4"/>
  <c r="AT10" i="4"/>
  <c r="AL10" i="4"/>
  <c r="AD10" i="4"/>
  <c r="W10" i="4"/>
  <c r="P10" i="4"/>
  <c r="I10" i="4"/>
  <c r="B10" i="4"/>
  <c r="BB8" i="4"/>
  <c r="AT8" i="4"/>
  <c r="AL8" i="4"/>
  <c r="AD8" i="4"/>
  <c r="W8" i="4"/>
  <c r="P8" i="4"/>
  <c r="I8" i="4"/>
  <c r="B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<sst xmlns="http://schemas.openxmlformats.org/spreadsheetml/2006/main" count="257" uniqueCount="123">
  <si>
    <t>経営比較分析表（平成29年度決算）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</si>
  <si>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</si>
  <si>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</si>
  <si>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</si>
  <si>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</si>
  <si>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</si>
  <si>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</si>
  <si>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</si>
  <si>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</si>
  <si>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</si>
  <si>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</si>
  <si>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</si>
  <si>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</si>
  <si>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</si>
  <si>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</si>
  <si>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</si>
  <si>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</si>
  <si>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</si>
  <si>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</si>
  <si>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</si>
  <si>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</si>
  <si>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</si>
  <si>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</si>
  <si>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平成29年度全国平均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</si>
  <si>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</si>
  <si>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</si>
  <si>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</si>
  <si>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「経常損益」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</si>
  <si>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</si>
  <si>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</si>
  <si>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</si>
  <si>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</si>
  <si>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</si>
  <si>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</si>
  <si>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</si>
  <si>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</si>
  <si>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</si>
  <si>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</si>
  <si>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</si>
  <si>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</si>
  <si>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</si>
  <si>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</si>
  <si>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※　平成25年度における各指標の類似団体平均値は、当時の事業数を基に算出していますが、企業債残高対事業規模比率、管渠老朽化率及び管渠改善率については、平成26年度の事業数を基に類似団体平均値を算出しています。</t>
    <phoneticPr fontId="3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</si>
  <si>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</si>
  <si>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</si>
  <si>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</si>
  <si>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</si>
  <si>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</si>
  <si>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</si>
  <si>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</si>
  <si>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</si>
  <si>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</si>
  <si>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</si>
  <si>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</si>
  <si>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</si>
  <si>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</si>
  <si>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</si>
  <si>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</si>
  <si>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</si>
  <si>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</si>
  <si>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</si>
  <si>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</si>
  <si>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</si>
  <si>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</si>
  <si>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</si>
  <si>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</si>
  <si>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</si>
  <si>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</si>
  <si>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</si>
  <si>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</si>
  <si>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</si>
  <si>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</si>
  <si>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</si>
  <si>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</si>
  <si>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</si>
  <si>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</si>
  <si>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</si>
  <si>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</si>
  <si>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</si>
  <si>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</si>
  <si>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</si>
  <si>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</si>
  <si>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</si>
  <si>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</si>
  <si>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</si>
  <si>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</si>
  <si>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</si>
  <si>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</si>
  <si>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</si>
  <si>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</si>
  <si>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</si>
  <si>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</si>
  <si>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</si>
  <si>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</si>
  <si>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</si>
  <si>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</si>
  <si>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</si>
  <si>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</si>
  <si>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</si>
  <si>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</si>
  <si>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</si>
  <si>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</si>
  <si>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</si>
  <si>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</si>
  <si>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</si>
  <si>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</si>
  <si>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</si>
  <si>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</si>
  <si>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秋田市</t>
  </si>
  <si>
    <t>法適用</t>
  </si>
  <si>
    <t>下水道事業</t>
  </si>
  <si>
    <t>特定地域生活排水処理</t>
  </si>
  <si>
    <t>K3</t>
  </si>
  <si>
    <t>自治体職員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</si>
  <si>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</si>
  <si>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</si>
  <si>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</si>
  <si>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</si>
  <si>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</si>
  <si>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</si>
  <si>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　経常収支比率は100％以上を維持しており、使用料収入と一般会計からの繰入金等の収益により、事業運営が成り立っているが、経費回収率は100％未満となっており、公費負担分を除く汚水処理費を下水道使用料で回収できていない。
　累積欠損金比率は0%を維持している。
　流動比率は100％以上でり、短期的な債務に対する支払能力を有していると言える。
　企業債残高対事業規模比率は、全国平均や類似団体と比較して高い値となっており、昨年と同程度で推移している。
　汚水処理原価は、全国平均や類似団体と比較して低い値となっている。
　施設利用率は、全国平均や類似団体平均と比較して低い値で推移している。
　水洗化率は、全国平均や類似団体平均と比較して高い値となっている。</t>
    <rPh sb="248" eb="249">
      <t>ヒク</t>
    </rPh>
    <phoneticPr fontId="4"/>
  </si>
  <si>
    <r>
      <t>　施設全体の減価償却の状況は</t>
    </r>
    <r>
      <rPr>
        <sz val="11"/>
        <color theme="1"/>
        <rFont val="ＭＳ ゴシック"/>
        <family val="3"/>
        <charset val="128"/>
      </rPr>
      <t>上昇傾向にあるものの、現時点で、法定耐用年数を超過した施設はない。</t>
    </r>
    <phoneticPr fontId="4"/>
  </si>
  <si>
    <t>　経営に関する指標から、一般会計に大きく依存した経営体制になっていることが分かる。
　今後、人口減による使用料収入の減少が見込まれることから、維持管理や施設更新を計画的に進め、事業運営の効率化を図る必要がある。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</si>
</sst>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5" fillId="0" borderId="0" xfId="0" applyFont="1">
      <alignment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15" fillId="0" borderId="6" xfId="0" applyFont="1" applyBorder="1" applyAlignment="1" applyProtection="1">
      <alignment horizontal="left" vertical="top" wrapText="1"/>
      <protection locked="0"/>
    </xf>
    <xf numFmtId="0" fontId="15" fillId="0" borderId="0" xfId="0" applyFont="1" applyBorder="1" applyAlignment="1" applyProtection="1">
      <alignment horizontal="left" vertical="top" wrapText="1"/>
      <protection locked="0"/>
    </xf>
    <xf numFmtId="0" fontId="15" fillId="0" borderId="7" xfId="0" applyFont="1" applyBorder="1" applyAlignment="1" applyProtection="1">
      <alignment horizontal="left" vertical="top" wrapText="1"/>
      <protection locked="0"/>
    </xf>
    <xf numFmtId="0" fontId="15" fillId="0" borderId="8" xfId="0" applyFont="1" applyBorder="1" applyAlignment="1" applyProtection="1">
      <alignment horizontal="left" vertical="top" wrapText="1"/>
      <protection locked="0"/>
    </xf>
    <xf numFmtId="0" fontId="15" fillId="0" borderId="1" xfId="0" applyFont="1" applyBorder="1" applyAlignment="1" applyProtection="1">
      <alignment horizontal="left"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848-409C-9016-060C256F5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021872"/>
        <c:axId val="1741097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848-409C-9016-060C256F5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021872"/>
        <c:axId val="174109792"/>
      </c:lineChart>
      <c:dateAx>
        <c:axId val="1740218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4109792"/>
        <c:crosses val="autoZero"/>
        <c:auto val="1"/>
        <c:lblOffset val="100"/>
        <c:baseTimeUnit val="years"/>
      </c:dateAx>
      <c:valAx>
        <c:axId val="1741097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40218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39.22</c:v>
                </c:pt>
                <c:pt idx="1">
                  <c:v>39</c:v>
                </c:pt>
                <c:pt idx="2">
                  <c:v>39.020000000000003</c:v>
                </c:pt>
                <c:pt idx="3">
                  <c:v>40.32</c:v>
                </c:pt>
                <c:pt idx="4">
                  <c:v>41.53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ACB-4812-9447-CBC698D79F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104424"/>
        <c:axId val="1761048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58.06</c:v>
                </c:pt>
                <c:pt idx="1">
                  <c:v>59.08</c:v>
                </c:pt>
                <c:pt idx="2">
                  <c:v>58.25</c:v>
                </c:pt>
                <c:pt idx="3">
                  <c:v>61.55</c:v>
                </c:pt>
                <c:pt idx="4">
                  <c:v>57.22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ACB-4812-9447-CBC698D79F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104424"/>
        <c:axId val="176104816"/>
      </c:lineChart>
      <c:dateAx>
        <c:axId val="1761044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6104816"/>
        <c:crosses val="autoZero"/>
        <c:auto val="1"/>
        <c:lblOffset val="100"/>
        <c:baseTimeUnit val="years"/>
      </c:dateAx>
      <c:valAx>
        <c:axId val="1761048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61044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92.37</c:v>
                </c:pt>
                <c:pt idx="1">
                  <c:v>92.39</c:v>
                </c:pt>
                <c:pt idx="2">
                  <c:v>91.3</c:v>
                </c:pt>
                <c:pt idx="3">
                  <c:v>92.78</c:v>
                </c:pt>
                <c:pt idx="4">
                  <c:v>92.83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976-4AD1-8FAA-CEBEAE572F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105992"/>
        <c:axId val="176106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75.790000000000006</c:v>
                </c:pt>
                <c:pt idx="1">
                  <c:v>77.12</c:v>
                </c:pt>
                <c:pt idx="2">
                  <c:v>68.150000000000006</c:v>
                </c:pt>
                <c:pt idx="3">
                  <c:v>67.489999999999995</c:v>
                </c:pt>
                <c:pt idx="4">
                  <c:v>67.290000000000006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976-4AD1-8FAA-CEBEAE572F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105992"/>
        <c:axId val="176106384"/>
      </c:lineChart>
      <c:dateAx>
        <c:axId val="1761059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6106384"/>
        <c:crosses val="autoZero"/>
        <c:auto val="1"/>
        <c:lblOffset val="100"/>
        <c:baseTimeUnit val="years"/>
      </c:dateAx>
      <c:valAx>
        <c:axId val="176106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61059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107.43</c:v>
                </c:pt>
                <c:pt idx="1">
                  <c:v>107.1</c:v>
                </c:pt>
                <c:pt idx="2">
                  <c:v>109.63</c:v>
                </c:pt>
                <c:pt idx="3">
                  <c:v>107.02</c:v>
                </c:pt>
                <c:pt idx="4">
                  <c:v>105.4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42-4341-AB89-7629C233B9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495800"/>
        <c:axId val="1752132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89.7</c:v>
                </c:pt>
                <c:pt idx="1">
                  <c:v>90.66</c:v>
                </c:pt>
                <c:pt idx="2">
                  <c:v>89.69</c:v>
                </c:pt>
                <c:pt idx="3">
                  <c:v>85.72</c:v>
                </c:pt>
                <c:pt idx="4">
                  <c:v>93.44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442-4341-AB89-7629C233B9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495800"/>
        <c:axId val="175213272"/>
      </c:lineChart>
      <c:dateAx>
        <c:axId val="1744958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5213272"/>
        <c:crosses val="autoZero"/>
        <c:auto val="1"/>
        <c:lblOffset val="100"/>
        <c:baseTimeUnit val="years"/>
      </c:dateAx>
      <c:valAx>
        <c:axId val="1752132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44958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7.77</c:v>
                </c:pt>
                <c:pt idx="1">
                  <c:v>15.94</c:v>
                </c:pt>
                <c:pt idx="2">
                  <c:v>18.79</c:v>
                </c:pt>
                <c:pt idx="3">
                  <c:v>21.75</c:v>
                </c:pt>
                <c:pt idx="4">
                  <c:v>24.39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3E1-4C3E-AEE6-DCAE009947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45824"/>
        <c:axId val="1750957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6.48</c:v>
                </c:pt>
                <c:pt idx="1">
                  <c:v>13.6</c:v>
                </c:pt>
                <c:pt idx="2">
                  <c:v>14.97</c:v>
                </c:pt>
                <c:pt idx="3">
                  <c:v>16.16</c:v>
                </c:pt>
                <c:pt idx="4">
                  <c:v>16.420000000000002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3E1-4C3E-AEE6-DCAE009947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645824"/>
        <c:axId val="175095736"/>
      </c:lineChart>
      <c:dateAx>
        <c:axId val="1746458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5095736"/>
        <c:crosses val="autoZero"/>
        <c:auto val="1"/>
        <c:lblOffset val="100"/>
        <c:baseTimeUnit val="years"/>
      </c:dateAx>
      <c:valAx>
        <c:axId val="1750957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46458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データ!$DT$6:$DX$6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D65-4772-B8AD-87DFB7A8B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842664"/>
        <c:axId val="1758430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D65-4772-B8AD-87DFB7A8B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842664"/>
        <c:axId val="175843048"/>
      </c:lineChart>
      <c:dateAx>
        <c:axId val="1758426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5843048"/>
        <c:crosses val="autoZero"/>
        <c:auto val="1"/>
        <c:lblOffset val="100"/>
        <c:baseTimeUnit val="years"/>
      </c:dateAx>
      <c:valAx>
        <c:axId val="1758430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58426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79-4B73-958A-B5CF702898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191232"/>
        <c:axId val="1761916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76.069999999999993</c:v>
                </c:pt>
                <c:pt idx="1">
                  <c:v>91.1</c:v>
                </c:pt>
                <c:pt idx="2">
                  <c:v>124.89</c:v>
                </c:pt>
                <c:pt idx="3">
                  <c:v>129.72999999999999</c:v>
                </c:pt>
                <c:pt idx="4">
                  <c:v>123.58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879-4B73-958A-B5CF702898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191232"/>
        <c:axId val="176191624"/>
      </c:lineChart>
      <c:dateAx>
        <c:axId val="1761912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6191624"/>
        <c:crosses val="autoZero"/>
        <c:auto val="1"/>
        <c:lblOffset val="100"/>
        <c:baseTimeUnit val="years"/>
      </c:dateAx>
      <c:valAx>
        <c:axId val="1761916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61912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724.57</c:v>
                </c:pt>
                <c:pt idx="1">
                  <c:v>449.86</c:v>
                </c:pt>
                <c:pt idx="2">
                  <c:v>478.42</c:v>
                </c:pt>
                <c:pt idx="3">
                  <c:v>524.26</c:v>
                </c:pt>
                <c:pt idx="4">
                  <c:v>552.09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E6C-43AE-AF45-5ADDAA6FC6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192800"/>
        <c:axId val="1761931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377.59</c:v>
                </c:pt>
                <c:pt idx="1">
                  <c:v>247.48</c:v>
                </c:pt>
                <c:pt idx="2">
                  <c:v>221.76</c:v>
                </c:pt>
                <c:pt idx="3">
                  <c:v>180.07</c:v>
                </c:pt>
                <c:pt idx="4">
                  <c:v>172.39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E6C-43AE-AF45-5ADDAA6FC6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192800"/>
        <c:axId val="176193192"/>
      </c:lineChart>
      <c:dateAx>
        <c:axId val="1761928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6193192"/>
        <c:crosses val="autoZero"/>
        <c:auto val="1"/>
        <c:lblOffset val="100"/>
        <c:baseTimeUnit val="years"/>
      </c:dateAx>
      <c:valAx>
        <c:axId val="1761931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61928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930.02</c:v>
                </c:pt>
                <c:pt idx="1">
                  <c:v>936.08</c:v>
                </c:pt>
                <c:pt idx="2">
                  <c:v>135.11000000000001</c:v>
                </c:pt>
                <c:pt idx="3">
                  <c:v>952.42</c:v>
                </c:pt>
                <c:pt idx="4">
                  <c:v>945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891-4F21-A6F6-6B39560071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194368"/>
        <c:axId val="1761947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446.63</c:v>
                </c:pt>
                <c:pt idx="1">
                  <c:v>416.91</c:v>
                </c:pt>
                <c:pt idx="2">
                  <c:v>392.19</c:v>
                </c:pt>
                <c:pt idx="3">
                  <c:v>413.5</c:v>
                </c:pt>
                <c:pt idx="4">
                  <c:v>407.42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891-4F21-A6F6-6B39560071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194368"/>
        <c:axId val="176194760"/>
      </c:lineChart>
      <c:dateAx>
        <c:axId val="1761943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6194760"/>
        <c:crosses val="autoZero"/>
        <c:auto val="1"/>
        <c:lblOffset val="100"/>
        <c:baseTimeUnit val="years"/>
      </c:dateAx>
      <c:valAx>
        <c:axId val="1761947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61943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49.56</c:v>
                </c:pt>
                <c:pt idx="1">
                  <c:v>41.61</c:v>
                </c:pt>
                <c:pt idx="2">
                  <c:v>43.13</c:v>
                </c:pt>
                <c:pt idx="3">
                  <c:v>39.85</c:v>
                </c:pt>
                <c:pt idx="4">
                  <c:v>54.83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40A-4982-A684-3C89FA57F7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324368"/>
        <c:axId val="1763247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58.53</c:v>
                </c:pt>
                <c:pt idx="1">
                  <c:v>57.93</c:v>
                </c:pt>
                <c:pt idx="2">
                  <c:v>57.03</c:v>
                </c:pt>
                <c:pt idx="3">
                  <c:v>55.84</c:v>
                </c:pt>
                <c:pt idx="4">
                  <c:v>57.08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40A-4982-A684-3C89FA57F7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324368"/>
        <c:axId val="176324760"/>
      </c:lineChart>
      <c:dateAx>
        <c:axId val="1763243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6324760"/>
        <c:crosses val="autoZero"/>
        <c:auto val="1"/>
        <c:lblOffset val="100"/>
        <c:baseTimeUnit val="years"/>
      </c:dateAx>
      <c:valAx>
        <c:axId val="1763247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63243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299.2</c:v>
                </c:pt>
                <c:pt idx="1">
                  <c:v>357.25</c:v>
                </c:pt>
                <c:pt idx="2">
                  <c:v>349.03</c:v>
                </c:pt>
                <c:pt idx="3">
                  <c:v>378.83</c:v>
                </c:pt>
                <c:pt idx="4">
                  <c:v>274.89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C63-48B9-AF31-80F6EC6CF1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325936"/>
        <c:axId val="1763263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266.57</c:v>
                </c:pt>
                <c:pt idx="1">
                  <c:v>276.93</c:v>
                </c:pt>
                <c:pt idx="2">
                  <c:v>283.73</c:v>
                </c:pt>
                <c:pt idx="3">
                  <c:v>287.57</c:v>
                </c:pt>
                <c:pt idx="4">
                  <c:v>286.86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C63-48B9-AF31-80F6EC6CF1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325936"/>
        <c:axId val="176326328"/>
      </c:lineChart>
      <c:dateAx>
        <c:axId val="1763259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6326328"/>
        <c:crosses val="autoZero"/>
        <c:auto val="1"/>
        <c:lblOffset val="100"/>
        <c:baseTimeUnit val="years"/>
      </c:dateAx>
      <c:valAx>
        <c:axId val="1763263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6325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【89.83】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6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【148.12】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6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【133.07】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【329.28】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【76.98】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【59.35】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【269.12】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【60.55】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6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【16.89】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6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topLeftCell="AJ40" zoomScaleNormal="100" workbookViewId="0">
      <selection activeCell="BL66" sqref="BL66:BZ82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74" t="s">
        <v>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</row>
    <row r="3" spans="1:78" ht="9.75" customHeight="1" x14ac:dyDescent="0.15">
      <c r="A3" s="2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</row>
    <row r="4" spans="1:78" ht="9.75" customHeight="1" x14ac:dyDescent="0.15">
      <c r="A4" s="2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75" t="str">
        <f>データ!H6</f>
        <v>秋田県　秋田市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63" t="s">
        <v>1</v>
      </c>
      <c r="C7" s="63"/>
      <c r="D7" s="63"/>
      <c r="E7" s="63"/>
      <c r="F7" s="63"/>
      <c r="G7" s="63"/>
      <c r="H7" s="63"/>
      <c r="I7" s="63" t="s">
        <v>2</v>
      </c>
      <c r="J7" s="63"/>
      <c r="K7" s="63"/>
      <c r="L7" s="63"/>
      <c r="M7" s="63"/>
      <c r="N7" s="63"/>
      <c r="O7" s="63"/>
      <c r="P7" s="63" t="s">
        <v>3</v>
      </c>
      <c r="Q7" s="63"/>
      <c r="R7" s="63"/>
      <c r="S7" s="63"/>
      <c r="T7" s="63"/>
      <c r="U7" s="63"/>
      <c r="V7" s="63"/>
      <c r="W7" s="63" t="s">
        <v>4</v>
      </c>
      <c r="X7" s="63"/>
      <c r="Y7" s="63"/>
      <c r="Z7" s="63"/>
      <c r="AA7" s="63"/>
      <c r="AB7" s="63"/>
      <c r="AC7" s="63"/>
      <c r="AD7" s="63" t="s">
        <v>5</v>
      </c>
      <c r="AE7" s="63"/>
      <c r="AF7" s="63"/>
      <c r="AG7" s="63"/>
      <c r="AH7" s="63"/>
      <c r="AI7" s="63"/>
      <c r="AJ7" s="63"/>
      <c r="AK7" s="3"/>
      <c r="AL7" s="63" t="s">
        <v>6</v>
      </c>
      <c r="AM7" s="63"/>
      <c r="AN7" s="63"/>
      <c r="AO7" s="63"/>
      <c r="AP7" s="63"/>
      <c r="AQ7" s="63"/>
      <c r="AR7" s="63"/>
      <c r="AS7" s="63"/>
      <c r="AT7" s="63" t="s">
        <v>7</v>
      </c>
      <c r="AU7" s="63"/>
      <c r="AV7" s="63"/>
      <c r="AW7" s="63"/>
      <c r="AX7" s="63"/>
      <c r="AY7" s="63"/>
      <c r="AZ7" s="63"/>
      <c r="BA7" s="63"/>
      <c r="BB7" s="63" t="s">
        <v>8</v>
      </c>
      <c r="BC7" s="63"/>
      <c r="BD7" s="63"/>
      <c r="BE7" s="63"/>
      <c r="BF7" s="63"/>
      <c r="BG7" s="63"/>
      <c r="BH7" s="63"/>
      <c r="BI7" s="63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72" t="str">
        <f>データ!I6</f>
        <v>法適用</v>
      </c>
      <c r="C8" s="72"/>
      <c r="D8" s="72"/>
      <c r="E8" s="72"/>
      <c r="F8" s="72"/>
      <c r="G8" s="72"/>
      <c r="H8" s="72"/>
      <c r="I8" s="72" t="str">
        <f>データ!J6</f>
        <v>下水道事業</v>
      </c>
      <c r="J8" s="72"/>
      <c r="K8" s="72"/>
      <c r="L8" s="72"/>
      <c r="M8" s="72"/>
      <c r="N8" s="72"/>
      <c r="O8" s="72"/>
      <c r="P8" s="72" t="str">
        <f>データ!K6</f>
        <v>特定地域生活排水処理</v>
      </c>
      <c r="Q8" s="72"/>
      <c r="R8" s="72"/>
      <c r="S8" s="72"/>
      <c r="T8" s="72"/>
      <c r="U8" s="72"/>
      <c r="V8" s="72"/>
      <c r="W8" s="72" t="str">
        <f>データ!L6</f>
        <v>K3</v>
      </c>
      <c r="X8" s="72"/>
      <c r="Y8" s="72"/>
      <c r="Z8" s="72"/>
      <c r="AA8" s="72"/>
      <c r="AB8" s="72"/>
      <c r="AC8" s="72"/>
      <c r="AD8" s="73" t="str">
        <f>データ!$M$6</f>
        <v>自治体職員</v>
      </c>
      <c r="AE8" s="73"/>
      <c r="AF8" s="73"/>
      <c r="AG8" s="73"/>
      <c r="AH8" s="73"/>
      <c r="AI8" s="73"/>
      <c r="AJ8" s="73"/>
      <c r="AK8" s="3"/>
      <c r="AL8" s="67">
        <f>データ!S6</f>
        <v>312374</v>
      </c>
      <c r="AM8" s="67"/>
      <c r="AN8" s="67"/>
      <c r="AO8" s="67"/>
      <c r="AP8" s="67"/>
      <c r="AQ8" s="67"/>
      <c r="AR8" s="67"/>
      <c r="AS8" s="67"/>
      <c r="AT8" s="66">
        <f>データ!T6</f>
        <v>906.07</v>
      </c>
      <c r="AU8" s="66"/>
      <c r="AV8" s="66"/>
      <c r="AW8" s="66"/>
      <c r="AX8" s="66"/>
      <c r="AY8" s="66"/>
      <c r="AZ8" s="66"/>
      <c r="BA8" s="66"/>
      <c r="BB8" s="66">
        <f>データ!U6</f>
        <v>344.76</v>
      </c>
      <c r="BC8" s="66"/>
      <c r="BD8" s="66"/>
      <c r="BE8" s="66"/>
      <c r="BF8" s="66"/>
      <c r="BG8" s="66"/>
      <c r="BH8" s="66"/>
      <c r="BI8" s="66"/>
      <c r="BJ8" s="3"/>
      <c r="BK8" s="3"/>
      <c r="BL8" s="70" t="s">
        <v>10</v>
      </c>
      <c r="BM8" s="71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63" t="s">
        <v>12</v>
      </c>
      <c r="C9" s="63"/>
      <c r="D9" s="63"/>
      <c r="E9" s="63"/>
      <c r="F9" s="63"/>
      <c r="G9" s="63"/>
      <c r="H9" s="63"/>
      <c r="I9" s="63" t="s">
        <v>13</v>
      </c>
      <c r="J9" s="63"/>
      <c r="K9" s="63"/>
      <c r="L9" s="63"/>
      <c r="M9" s="63"/>
      <c r="N9" s="63"/>
      <c r="O9" s="63"/>
      <c r="P9" s="63" t="s">
        <v>14</v>
      </c>
      <c r="Q9" s="63"/>
      <c r="R9" s="63"/>
      <c r="S9" s="63"/>
      <c r="T9" s="63"/>
      <c r="U9" s="63"/>
      <c r="V9" s="63"/>
      <c r="W9" s="63" t="s">
        <v>15</v>
      </c>
      <c r="X9" s="63"/>
      <c r="Y9" s="63"/>
      <c r="Z9" s="63"/>
      <c r="AA9" s="63"/>
      <c r="AB9" s="63"/>
      <c r="AC9" s="63"/>
      <c r="AD9" s="63" t="s">
        <v>16</v>
      </c>
      <c r="AE9" s="63"/>
      <c r="AF9" s="63"/>
      <c r="AG9" s="63"/>
      <c r="AH9" s="63"/>
      <c r="AI9" s="63"/>
      <c r="AJ9" s="63"/>
      <c r="AK9" s="3"/>
      <c r="AL9" s="63" t="s">
        <v>17</v>
      </c>
      <c r="AM9" s="63"/>
      <c r="AN9" s="63"/>
      <c r="AO9" s="63"/>
      <c r="AP9" s="63"/>
      <c r="AQ9" s="63"/>
      <c r="AR9" s="63"/>
      <c r="AS9" s="63"/>
      <c r="AT9" s="63" t="s">
        <v>18</v>
      </c>
      <c r="AU9" s="63"/>
      <c r="AV9" s="63"/>
      <c r="AW9" s="63"/>
      <c r="AX9" s="63"/>
      <c r="AY9" s="63"/>
      <c r="AZ9" s="63"/>
      <c r="BA9" s="63"/>
      <c r="BB9" s="63" t="s">
        <v>19</v>
      </c>
      <c r="BC9" s="63"/>
      <c r="BD9" s="63"/>
      <c r="BE9" s="63"/>
      <c r="BF9" s="63"/>
      <c r="BG9" s="63"/>
      <c r="BH9" s="63"/>
      <c r="BI9" s="63"/>
      <c r="BJ9" s="3"/>
      <c r="BK9" s="3"/>
      <c r="BL9" s="64" t="s">
        <v>20</v>
      </c>
      <c r="BM9" s="65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66" t="str">
        <f>データ!N6</f>
        <v>-</v>
      </c>
      <c r="C10" s="66"/>
      <c r="D10" s="66"/>
      <c r="E10" s="66"/>
      <c r="F10" s="66"/>
      <c r="G10" s="66"/>
      <c r="H10" s="66"/>
      <c r="I10" s="66">
        <f>データ!O6</f>
        <v>53.15</v>
      </c>
      <c r="J10" s="66"/>
      <c r="K10" s="66"/>
      <c r="L10" s="66"/>
      <c r="M10" s="66"/>
      <c r="N10" s="66"/>
      <c r="O10" s="66"/>
      <c r="P10" s="66">
        <f>データ!P6</f>
        <v>0.18</v>
      </c>
      <c r="Q10" s="66"/>
      <c r="R10" s="66"/>
      <c r="S10" s="66"/>
      <c r="T10" s="66"/>
      <c r="U10" s="66"/>
      <c r="V10" s="66"/>
      <c r="W10" s="66">
        <f>データ!Q6</f>
        <v>100</v>
      </c>
      <c r="X10" s="66"/>
      <c r="Y10" s="66"/>
      <c r="Z10" s="66"/>
      <c r="AA10" s="66"/>
      <c r="AB10" s="66"/>
      <c r="AC10" s="66"/>
      <c r="AD10" s="67">
        <f>データ!R6</f>
        <v>3056</v>
      </c>
      <c r="AE10" s="67"/>
      <c r="AF10" s="67"/>
      <c r="AG10" s="67"/>
      <c r="AH10" s="67"/>
      <c r="AI10" s="67"/>
      <c r="AJ10" s="67"/>
      <c r="AK10" s="2"/>
      <c r="AL10" s="67">
        <f>データ!V6</f>
        <v>544</v>
      </c>
      <c r="AM10" s="67"/>
      <c r="AN10" s="67"/>
      <c r="AO10" s="67"/>
      <c r="AP10" s="67"/>
      <c r="AQ10" s="67"/>
      <c r="AR10" s="67"/>
      <c r="AS10" s="67"/>
      <c r="AT10" s="66">
        <f>データ!W6</f>
        <v>0.06</v>
      </c>
      <c r="AU10" s="66"/>
      <c r="AV10" s="66"/>
      <c r="AW10" s="66"/>
      <c r="AX10" s="66"/>
      <c r="AY10" s="66"/>
      <c r="AZ10" s="66"/>
      <c r="BA10" s="66"/>
      <c r="BB10" s="66">
        <f>データ!X6</f>
        <v>9066.67</v>
      </c>
      <c r="BC10" s="66"/>
      <c r="BD10" s="66"/>
      <c r="BE10" s="66"/>
      <c r="BF10" s="66"/>
      <c r="BG10" s="66"/>
      <c r="BH10" s="66"/>
      <c r="BI10" s="66"/>
      <c r="BJ10" s="2"/>
      <c r="BK10" s="2"/>
      <c r="BL10" s="68" t="s">
        <v>22</v>
      </c>
      <c r="BM10" s="69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8" t="s">
        <v>24</v>
      </c>
      <c r="BM11" s="58"/>
      <c r="BN11" s="58"/>
      <c r="BO11" s="58"/>
      <c r="BP11" s="58"/>
      <c r="BQ11" s="58"/>
      <c r="BR11" s="58"/>
      <c r="BS11" s="58"/>
      <c r="BT11" s="58"/>
      <c r="BU11" s="58"/>
      <c r="BV11" s="58"/>
      <c r="BW11" s="58"/>
      <c r="BX11" s="58"/>
      <c r="BY11" s="58"/>
      <c r="BZ11" s="58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8"/>
      <c r="BM12" s="58"/>
      <c r="BN12" s="58"/>
      <c r="BO12" s="58"/>
      <c r="BP12" s="58"/>
      <c r="BQ12" s="58"/>
      <c r="BR12" s="58"/>
      <c r="BS12" s="58"/>
      <c r="BT12" s="58"/>
      <c r="BU12" s="58"/>
      <c r="BV12" s="58"/>
      <c r="BW12" s="58"/>
      <c r="BX12" s="58"/>
      <c r="BY12" s="58"/>
      <c r="BZ12" s="58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9"/>
      <c r="BM13" s="59"/>
      <c r="BN13" s="59"/>
      <c r="BO13" s="59"/>
      <c r="BP13" s="59"/>
      <c r="BQ13" s="59"/>
      <c r="BR13" s="59"/>
      <c r="BS13" s="59"/>
      <c r="BT13" s="59"/>
      <c r="BU13" s="59"/>
      <c r="BV13" s="59"/>
      <c r="BW13" s="59"/>
      <c r="BX13" s="59"/>
      <c r="BY13" s="59"/>
      <c r="BZ13" s="59"/>
    </row>
    <row r="14" spans="1:78" ht="13.5" customHeight="1" x14ac:dyDescent="0.15">
      <c r="A14" s="2"/>
      <c r="B14" s="60" t="s">
        <v>25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2"/>
      <c r="BK14" s="2"/>
      <c r="BL14" s="42" t="s">
        <v>26</v>
      </c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4"/>
    </row>
    <row r="15" spans="1:78" ht="13.5" customHeight="1" x14ac:dyDescent="0.15">
      <c r="A15" s="2"/>
      <c r="B15" s="55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7"/>
      <c r="BK15" s="2"/>
      <c r="BL15" s="45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7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84" t="s">
        <v>120</v>
      </c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  <c r="BY16" s="85"/>
      <c r="BZ16" s="86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84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  <c r="BX17" s="85"/>
      <c r="BY17" s="85"/>
      <c r="BZ17" s="86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84"/>
      <c r="BM18" s="85"/>
      <c r="BN18" s="85"/>
      <c r="BO18" s="85"/>
      <c r="BP18" s="85"/>
      <c r="BQ18" s="85"/>
      <c r="BR18" s="85"/>
      <c r="BS18" s="85"/>
      <c r="BT18" s="85"/>
      <c r="BU18" s="85"/>
      <c r="BV18" s="85"/>
      <c r="BW18" s="85"/>
      <c r="BX18" s="85"/>
      <c r="BY18" s="85"/>
      <c r="BZ18" s="86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84"/>
      <c r="BM19" s="85"/>
      <c r="BN19" s="85"/>
      <c r="BO19" s="85"/>
      <c r="BP19" s="85"/>
      <c r="BQ19" s="85"/>
      <c r="BR19" s="85"/>
      <c r="BS19" s="85"/>
      <c r="BT19" s="85"/>
      <c r="BU19" s="85"/>
      <c r="BV19" s="85"/>
      <c r="BW19" s="85"/>
      <c r="BX19" s="85"/>
      <c r="BY19" s="85"/>
      <c r="BZ19" s="86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84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  <c r="BY20" s="85"/>
      <c r="BZ20" s="86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84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  <c r="BX21" s="85"/>
      <c r="BY21" s="85"/>
      <c r="BZ21" s="86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84"/>
      <c r="BM22" s="85"/>
      <c r="BN22" s="85"/>
      <c r="BO22" s="85"/>
      <c r="BP22" s="85"/>
      <c r="BQ22" s="85"/>
      <c r="BR22" s="85"/>
      <c r="BS22" s="85"/>
      <c r="BT22" s="85"/>
      <c r="BU22" s="85"/>
      <c r="BV22" s="85"/>
      <c r="BW22" s="85"/>
      <c r="BX22" s="85"/>
      <c r="BY22" s="85"/>
      <c r="BZ22" s="86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84"/>
      <c r="BM23" s="85"/>
      <c r="BN23" s="85"/>
      <c r="BO23" s="85"/>
      <c r="BP23" s="85"/>
      <c r="BQ23" s="85"/>
      <c r="BR23" s="85"/>
      <c r="BS23" s="85"/>
      <c r="BT23" s="85"/>
      <c r="BU23" s="85"/>
      <c r="BV23" s="85"/>
      <c r="BW23" s="85"/>
      <c r="BX23" s="85"/>
      <c r="BY23" s="85"/>
      <c r="BZ23" s="86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84"/>
      <c r="BM24" s="85"/>
      <c r="BN24" s="85"/>
      <c r="BO24" s="85"/>
      <c r="BP24" s="85"/>
      <c r="BQ24" s="85"/>
      <c r="BR24" s="85"/>
      <c r="BS24" s="85"/>
      <c r="BT24" s="85"/>
      <c r="BU24" s="85"/>
      <c r="BV24" s="85"/>
      <c r="BW24" s="85"/>
      <c r="BX24" s="85"/>
      <c r="BY24" s="85"/>
      <c r="BZ24" s="86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84"/>
      <c r="BM25" s="85"/>
      <c r="BN25" s="85"/>
      <c r="BO25" s="85"/>
      <c r="BP25" s="85"/>
      <c r="BQ25" s="85"/>
      <c r="BR25" s="85"/>
      <c r="BS25" s="85"/>
      <c r="BT25" s="85"/>
      <c r="BU25" s="85"/>
      <c r="BV25" s="85"/>
      <c r="BW25" s="85"/>
      <c r="BX25" s="85"/>
      <c r="BY25" s="85"/>
      <c r="BZ25" s="86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84"/>
      <c r="BM26" s="85"/>
      <c r="BN26" s="85"/>
      <c r="BO26" s="85"/>
      <c r="BP26" s="85"/>
      <c r="BQ26" s="85"/>
      <c r="BR26" s="85"/>
      <c r="BS26" s="85"/>
      <c r="BT26" s="85"/>
      <c r="BU26" s="85"/>
      <c r="BV26" s="85"/>
      <c r="BW26" s="85"/>
      <c r="BX26" s="85"/>
      <c r="BY26" s="85"/>
      <c r="BZ26" s="86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84"/>
      <c r="BM27" s="85"/>
      <c r="BN27" s="85"/>
      <c r="BO27" s="85"/>
      <c r="BP27" s="85"/>
      <c r="BQ27" s="85"/>
      <c r="BR27" s="85"/>
      <c r="BS27" s="85"/>
      <c r="BT27" s="85"/>
      <c r="BU27" s="85"/>
      <c r="BV27" s="85"/>
      <c r="BW27" s="85"/>
      <c r="BX27" s="85"/>
      <c r="BY27" s="85"/>
      <c r="BZ27" s="86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84"/>
      <c r="BM28" s="85"/>
      <c r="BN28" s="85"/>
      <c r="BO28" s="85"/>
      <c r="BP28" s="85"/>
      <c r="BQ28" s="85"/>
      <c r="BR28" s="85"/>
      <c r="BS28" s="85"/>
      <c r="BT28" s="85"/>
      <c r="BU28" s="85"/>
      <c r="BV28" s="85"/>
      <c r="BW28" s="85"/>
      <c r="BX28" s="85"/>
      <c r="BY28" s="85"/>
      <c r="BZ28" s="86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84"/>
      <c r="BM29" s="85"/>
      <c r="BN29" s="85"/>
      <c r="BO29" s="85"/>
      <c r="BP29" s="85"/>
      <c r="BQ29" s="85"/>
      <c r="BR29" s="85"/>
      <c r="BS29" s="85"/>
      <c r="BT29" s="85"/>
      <c r="BU29" s="85"/>
      <c r="BV29" s="85"/>
      <c r="BW29" s="85"/>
      <c r="BX29" s="85"/>
      <c r="BY29" s="85"/>
      <c r="BZ29" s="86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84"/>
      <c r="BM30" s="85"/>
      <c r="BN30" s="85"/>
      <c r="BO30" s="85"/>
      <c r="BP30" s="85"/>
      <c r="BQ30" s="85"/>
      <c r="BR30" s="85"/>
      <c r="BS30" s="85"/>
      <c r="BT30" s="85"/>
      <c r="BU30" s="85"/>
      <c r="BV30" s="85"/>
      <c r="BW30" s="85"/>
      <c r="BX30" s="85"/>
      <c r="BY30" s="85"/>
      <c r="BZ30" s="86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84"/>
      <c r="BM31" s="85"/>
      <c r="BN31" s="85"/>
      <c r="BO31" s="85"/>
      <c r="BP31" s="85"/>
      <c r="BQ31" s="85"/>
      <c r="BR31" s="85"/>
      <c r="BS31" s="85"/>
      <c r="BT31" s="85"/>
      <c r="BU31" s="85"/>
      <c r="BV31" s="85"/>
      <c r="BW31" s="85"/>
      <c r="BX31" s="85"/>
      <c r="BY31" s="85"/>
      <c r="BZ31" s="86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84"/>
      <c r="BM32" s="85"/>
      <c r="BN32" s="85"/>
      <c r="BO32" s="85"/>
      <c r="BP32" s="85"/>
      <c r="BQ32" s="85"/>
      <c r="BR32" s="85"/>
      <c r="BS32" s="85"/>
      <c r="BT32" s="85"/>
      <c r="BU32" s="85"/>
      <c r="BV32" s="85"/>
      <c r="BW32" s="85"/>
      <c r="BX32" s="85"/>
      <c r="BY32" s="85"/>
      <c r="BZ32" s="86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84"/>
      <c r="BM33" s="85"/>
      <c r="BN33" s="85"/>
      <c r="BO33" s="85"/>
      <c r="BP33" s="85"/>
      <c r="BQ33" s="85"/>
      <c r="BR33" s="85"/>
      <c r="BS33" s="85"/>
      <c r="BT33" s="85"/>
      <c r="BU33" s="85"/>
      <c r="BV33" s="85"/>
      <c r="BW33" s="85"/>
      <c r="BX33" s="85"/>
      <c r="BY33" s="85"/>
      <c r="BZ33" s="86"/>
    </row>
    <row r="34" spans="1:78" ht="13.5" customHeight="1" x14ac:dyDescent="0.15">
      <c r="A34" s="2"/>
      <c r="B34" s="16"/>
      <c r="C34" s="54" t="s">
        <v>27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19"/>
      <c r="R34" s="54" t="s">
        <v>28</v>
      </c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19"/>
      <c r="AG34" s="54" t="s">
        <v>29</v>
      </c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19"/>
      <c r="AV34" s="54" t="s">
        <v>30</v>
      </c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18"/>
      <c r="BK34" s="2"/>
      <c r="BL34" s="84"/>
      <c r="BM34" s="85"/>
      <c r="BN34" s="85"/>
      <c r="BO34" s="85"/>
      <c r="BP34" s="85"/>
      <c r="BQ34" s="85"/>
      <c r="BR34" s="85"/>
      <c r="BS34" s="85"/>
      <c r="BT34" s="85"/>
      <c r="BU34" s="85"/>
      <c r="BV34" s="85"/>
      <c r="BW34" s="85"/>
      <c r="BX34" s="85"/>
      <c r="BY34" s="85"/>
      <c r="BZ34" s="86"/>
    </row>
    <row r="35" spans="1:78" ht="13.5" customHeight="1" x14ac:dyDescent="0.15">
      <c r="A35" s="2"/>
      <c r="B35" s="16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19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19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19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18"/>
      <c r="BK35" s="2"/>
      <c r="BL35" s="84"/>
      <c r="BM35" s="85"/>
      <c r="BN35" s="85"/>
      <c r="BO35" s="85"/>
      <c r="BP35" s="85"/>
      <c r="BQ35" s="85"/>
      <c r="BR35" s="85"/>
      <c r="BS35" s="85"/>
      <c r="BT35" s="85"/>
      <c r="BU35" s="85"/>
      <c r="BV35" s="85"/>
      <c r="BW35" s="85"/>
      <c r="BX35" s="85"/>
      <c r="BY35" s="85"/>
      <c r="BZ35" s="86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84"/>
      <c r="BM36" s="85"/>
      <c r="BN36" s="85"/>
      <c r="BO36" s="85"/>
      <c r="BP36" s="85"/>
      <c r="BQ36" s="85"/>
      <c r="BR36" s="85"/>
      <c r="BS36" s="85"/>
      <c r="BT36" s="85"/>
      <c r="BU36" s="85"/>
      <c r="BV36" s="85"/>
      <c r="BW36" s="85"/>
      <c r="BX36" s="85"/>
      <c r="BY36" s="85"/>
      <c r="BZ36" s="86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84"/>
      <c r="BM37" s="85"/>
      <c r="BN37" s="85"/>
      <c r="BO37" s="85"/>
      <c r="BP37" s="85"/>
      <c r="BQ37" s="85"/>
      <c r="BR37" s="85"/>
      <c r="BS37" s="85"/>
      <c r="BT37" s="85"/>
      <c r="BU37" s="85"/>
      <c r="BV37" s="85"/>
      <c r="BW37" s="85"/>
      <c r="BX37" s="85"/>
      <c r="BY37" s="85"/>
      <c r="BZ37" s="86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84"/>
      <c r="BM38" s="85"/>
      <c r="BN38" s="85"/>
      <c r="BO38" s="85"/>
      <c r="BP38" s="85"/>
      <c r="BQ38" s="85"/>
      <c r="BR38" s="85"/>
      <c r="BS38" s="85"/>
      <c r="BT38" s="85"/>
      <c r="BU38" s="85"/>
      <c r="BV38" s="85"/>
      <c r="BW38" s="85"/>
      <c r="BX38" s="85"/>
      <c r="BY38" s="85"/>
      <c r="BZ38" s="86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84"/>
      <c r="BM39" s="85"/>
      <c r="BN39" s="85"/>
      <c r="BO39" s="85"/>
      <c r="BP39" s="85"/>
      <c r="BQ39" s="85"/>
      <c r="BR39" s="85"/>
      <c r="BS39" s="85"/>
      <c r="BT39" s="85"/>
      <c r="BU39" s="85"/>
      <c r="BV39" s="85"/>
      <c r="BW39" s="85"/>
      <c r="BX39" s="85"/>
      <c r="BY39" s="85"/>
      <c r="BZ39" s="86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84"/>
      <c r="BM40" s="85"/>
      <c r="BN40" s="85"/>
      <c r="BO40" s="85"/>
      <c r="BP40" s="85"/>
      <c r="BQ40" s="85"/>
      <c r="BR40" s="85"/>
      <c r="BS40" s="85"/>
      <c r="BT40" s="85"/>
      <c r="BU40" s="85"/>
      <c r="BV40" s="85"/>
      <c r="BW40" s="85"/>
      <c r="BX40" s="85"/>
      <c r="BY40" s="85"/>
      <c r="BZ40" s="86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84"/>
      <c r="BM41" s="85"/>
      <c r="BN41" s="85"/>
      <c r="BO41" s="85"/>
      <c r="BP41" s="85"/>
      <c r="BQ41" s="85"/>
      <c r="BR41" s="85"/>
      <c r="BS41" s="85"/>
      <c r="BT41" s="85"/>
      <c r="BU41" s="85"/>
      <c r="BV41" s="85"/>
      <c r="BW41" s="85"/>
      <c r="BX41" s="85"/>
      <c r="BY41" s="85"/>
      <c r="BZ41" s="86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84"/>
      <c r="BM42" s="85"/>
      <c r="BN42" s="85"/>
      <c r="BO42" s="85"/>
      <c r="BP42" s="85"/>
      <c r="BQ42" s="85"/>
      <c r="BR42" s="85"/>
      <c r="BS42" s="85"/>
      <c r="BT42" s="85"/>
      <c r="BU42" s="85"/>
      <c r="BV42" s="85"/>
      <c r="BW42" s="85"/>
      <c r="BX42" s="85"/>
      <c r="BY42" s="85"/>
      <c r="BZ42" s="86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84"/>
      <c r="BM43" s="85"/>
      <c r="BN43" s="85"/>
      <c r="BO43" s="85"/>
      <c r="BP43" s="85"/>
      <c r="BQ43" s="85"/>
      <c r="BR43" s="85"/>
      <c r="BS43" s="85"/>
      <c r="BT43" s="85"/>
      <c r="BU43" s="85"/>
      <c r="BV43" s="85"/>
      <c r="BW43" s="85"/>
      <c r="BX43" s="85"/>
      <c r="BY43" s="85"/>
      <c r="BZ43" s="86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87"/>
      <c r="BM44" s="88"/>
      <c r="BN44" s="88"/>
      <c r="BO44" s="88"/>
      <c r="BP44" s="88"/>
      <c r="BQ44" s="88"/>
      <c r="BR44" s="88"/>
      <c r="BS44" s="88"/>
      <c r="BT44" s="88"/>
      <c r="BU44" s="88"/>
      <c r="BV44" s="88"/>
      <c r="BW44" s="88"/>
      <c r="BX44" s="88"/>
      <c r="BY44" s="88"/>
      <c r="BZ44" s="89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2" t="s">
        <v>31</v>
      </c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4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5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BY46" s="46"/>
      <c r="BZ46" s="47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8" t="s">
        <v>121</v>
      </c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50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8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50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8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50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8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50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8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50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8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50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8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50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8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50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8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50"/>
    </row>
    <row r="56" spans="1:78" ht="13.5" customHeight="1" x14ac:dyDescent="0.15">
      <c r="A56" s="2"/>
      <c r="B56" s="16"/>
      <c r="C56" s="54" t="s">
        <v>32</v>
      </c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19"/>
      <c r="R56" s="54" t="s">
        <v>33</v>
      </c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19"/>
      <c r="AG56" s="54" t="s">
        <v>34</v>
      </c>
      <c r="AH56" s="54"/>
      <c r="AI56" s="54"/>
      <c r="AJ56" s="54"/>
      <c r="AK56" s="54"/>
      <c r="AL56" s="54"/>
      <c r="AM56" s="54"/>
      <c r="AN56" s="54"/>
      <c r="AO56" s="54"/>
      <c r="AP56" s="54"/>
      <c r="AQ56" s="54"/>
      <c r="AR56" s="54"/>
      <c r="AS56" s="54"/>
      <c r="AT56" s="54"/>
      <c r="AU56" s="19"/>
      <c r="AV56" s="54" t="s">
        <v>35</v>
      </c>
      <c r="AW56" s="54"/>
      <c r="AX56" s="54"/>
      <c r="AY56" s="54"/>
      <c r="AZ56" s="54"/>
      <c r="BA56" s="54"/>
      <c r="BB56" s="54"/>
      <c r="BC56" s="54"/>
      <c r="BD56" s="54"/>
      <c r="BE56" s="54"/>
      <c r="BF56" s="54"/>
      <c r="BG56" s="54"/>
      <c r="BH56" s="54"/>
      <c r="BI56" s="54"/>
      <c r="BJ56" s="18"/>
      <c r="BK56" s="2"/>
      <c r="BL56" s="48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50"/>
    </row>
    <row r="57" spans="1:78" ht="13.5" customHeight="1" x14ac:dyDescent="0.15">
      <c r="A57" s="2"/>
      <c r="B57" s="16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19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19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54"/>
      <c r="AS57" s="54"/>
      <c r="AT57" s="54"/>
      <c r="AU57" s="19"/>
      <c r="AV57" s="54"/>
      <c r="AW57" s="54"/>
      <c r="AX57" s="54"/>
      <c r="AY57" s="54"/>
      <c r="AZ57" s="54"/>
      <c r="BA57" s="54"/>
      <c r="BB57" s="54"/>
      <c r="BC57" s="54"/>
      <c r="BD57" s="54"/>
      <c r="BE57" s="54"/>
      <c r="BF57" s="54"/>
      <c r="BG57" s="54"/>
      <c r="BH57" s="54"/>
      <c r="BI57" s="54"/>
      <c r="BJ57" s="18"/>
      <c r="BK57" s="2"/>
      <c r="BL57" s="48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50"/>
    </row>
    <row r="58" spans="1:78" ht="13.5" customHeight="1" x14ac:dyDescent="0.15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48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50"/>
    </row>
    <row r="59" spans="1:78" ht="13.5" customHeight="1" x14ac:dyDescent="0.15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48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50"/>
    </row>
    <row r="60" spans="1:78" ht="13.5" customHeight="1" x14ac:dyDescent="0.15">
      <c r="A60" s="2"/>
      <c r="B60" s="55" t="s">
        <v>36</v>
      </c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7"/>
      <c r="BK60" s="2"/>
      <c r="BL60" s="48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50"/>
    </row>
    <row r="61" spans="1:78" ht="13.5" customHeight="1" x14ac:dyDescent="0.15">
      <c r="A61" s="2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7"/>
      <c r="BK61" s="2"/>
      <c r="BL61" s="48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50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8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50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1"/>
      <c r="BM63" s="52"/>
      <c r="BN63" s="52"/>
      <c r="BO63" s="52"/>
      <c r="BP63" s="52"/>
      <c r="BQ63" s="52"/>
      <c r="BR63" s="52"/>
      <c r="BS63" s="52"/>
      <c r="BT63" s="52"/>
      <c r="BU63" s="52"/>
      <c r="BV63" s="52"/>
      <c r="BW63" s="52"/>
      <c r="BX63" s="52"/>
      <c r="BY63" s="52"/>
      <c r="BZ63" s="53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2" t="s">
        <v>37</v>
      </c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4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5"/>
      <c r="BM65" s="46"/>
      <c r="BN65" s="46"/>
      <c r="BO65" s="46"/>
      <c r="BP65" s="46"/>
      <c r="BQ65" s="46"/>
      <c r="BR65" s="46"/>
      <c r="BS65" s="46"/>
      <c r="BT65" s="46"/>
      <c r="BU65" s="46"/>
      <c r="BV65" s="46"/>
      <c r="BW65" s="46"/>
      <c r="BX65" s="46"/>
      <c r="BY65" s="46"/>
      <c r="BZ65" s="47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84" t="s">
        <v>122</v>
      </c>
      <c r="BM66" s="85"/>
      <c r="BN66" s="85"/>
      <c r="BO66" s="85"/>
      <c r="BP66" s="85"/>
      <c r="BQ66" s="85"/>
      <c r="BR66" s="85"/>
      <c r="BS66" s="85"/>
      <c r="BT66" s="85"/>
      <c r="BU66" s="85"/>
      <c r="BV66" s="85"/>
      <c r="BW66" s="85"/>
      <c r="BX66" s="85"/>
      <c r="BY66" s="85"/>
      <c r="BZ66" s="86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84"/>
      <c r="BM67" s="85"/>
      <c r="BN67" s="85"/>
      <c r="BO67" s="85"/>
      <c r="BP67" s="85"/>
      <c r="BQ67" s="85"/>
      <c r="BR67" s="85"/>
      <c r="BS67" s="85"/>
      <c r="BT67" s="85"/>
      <c r="BU67" s="85"/>
      <c r="BV67" s="85"/>
      <c r="BW67" s="85"/>
      <c r="BX67" s="85"/>
      <c r="BY67" s="85"/>
      <c r="BZ67" s="86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84"/>
      <c r="BM68" s="85"/>
      <c r="BN68" s="85"/>
      <c r="BO68" s="85"/>
      <c r="BP68" s="85"/>
      <c r="BQ68" s="85"/>
      <c r="BR68" s="85"/>
      <c r="BS68" s="85"/>
      <c r="BT68" s="85"/>
      <c r="BU68" s="85"/>
      <c r="BV68" s="85"/>
      <c r="BW68" s="85"/>
      <c r="BX68" s="85"/>
      <c r="BY68" s="85"/>
      <c r="BZ68" s="86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84"/>
      <c r="BM69" s="85"/>
      <c r="BN69" s="85"/>
      <c r="BO69" s="85"/>
      <c r="BP69" s="85"/>
      <c r="BQ69" s="85"/>
      <c r="BR69" s="85"/>
      <c r="BS69" s="85"/>
      <c r="BT69" s="85"/>
      <c r="BU69" s="85"/>
      <c r="BV69" s="85"/>
      <c r="BW69" s="85"/>
      <c r="BX69" s="85"/>
      <c r="BY69" s="85"/>
      <c r="BZ69" s="86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84"/>
      <c r="BM70" s="85"/>
      <c r="BN70" s="85"/>
      <c r="BO70" s="85"/>
      <c r="BP70" s="85"/>
      <c r="BQ70" s="85"/>
      <c r="BR70" s="85"/>
      <c r="BS70" s="85"/>
      <c r="BT70" s="85"/>
      <c r="BU70" s="85"/>
      <c r="BV70" s="85"/>
      <c r="BW70" s="85"/>
      <c r="BX70" s="85"/>
      <c r="BY70" s="85"/>
      <c r="BZ70" s="86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84"/>
      <c r="BM71" s="85"/>
      <c r="BN71" s="85"/>
      <c r="BO71" s="85"/>
      <c r="BP71" s="85"/>
      <c r="BQ71" s="85"/>
      <c r="BR71" s="85"/>
      <c r="BS71" s="85"/>
      <c r="BT71" s="85"/>
      <c r="BU71" s="85"/>
      <c r="BV71" s="85"/>
      <c r="BW71" s="85"/>
      <c r="BX71" s="85"/>
      <c r="BY71" s="85"/>
      <c r="BZ71" s="86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84"/>
      <c r="BM72" s="85"/>
      <c r="BN72" s="85"/>
      <c r="BO72" s="85"/>
      <c r="BP72" s="85"/>
      <c r="BQ72" s="85"/>
      <c r="BR72" s="85"/>
      <c r="BS72" s="85"/>
      <c r="BT72" s="85"/>
      <c r="BU72" s="85"/>
      <c r="BV72" s="85"/>
      <c r="BW72" s="85"/>
      <c r="BX72" s="85"/>
      <c r="BY72" s="85"/>
      <c r="BZ72" s="86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84"/>
      <c r="BM73" s="85"/>
      <c r="BN73" s="85"/>
      <c r="BO73" s="85"/>
      <c r="BP73" s="85"/>
      <c r="BQ73" s="85"/>
      <c r="BR73" s="85"/>
      <c r="BS73" s="85"/>
      <c r="BT73" s="85"/>
      <c r="BU73" s="85"/>
      <c r="BV73" s="85"/>
      <c r="BW73" s="85"/>
      <c r="BX73" s="85"/>
      <c r="BY73" s="85"/>
      <c r="BZ73" s="86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84"/>
      <c r="BM74" s="85"/>
      <c r="BN74" s="85"/>
      <c r="BO74" s="85"/>
      <c r="BP74" s="85"/>
      <c r="BQ74" s="85"/>
      <c r="BR74" s="85"/>
      <c r="BS74" s="85"/>
      <c r="BT74" s="85"/>
      <c r="BU74" s="85"/>
      <c r="BV74" s="85"/>
      <c r="BW74" s="85"/>
      <c r="BX74" s="85"/>
      <c r="BY74" s="85"/>
      <c r="BZ74" s="86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84"/>
      <c r="BM75" s="85"/>
      <c r="BN75" s="85"/>
      <c r="BO75" s="85"/>
      <c r="BP75" s="85"/>
      <c r="BQ75" s="85"/>
      <c r="BR75" s="85"/>
      <c r="BS75" s="85"/>
      <c r="BT75" s="85"/>
      <c r="BU75" s="85"/>
      <c r="BV75" s="85"/>
      <c r="BW75" s="85"/>
      <c r="BX75" s="85"/>
      <c r="BY75" s="85"/>
      <c r="BZ75" s="86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84"/>
      <c r="BM76" s="85"/>
      <c r="BN76" s="85"/>
      <c r="BO76" s="85"/>
      <c r="BP76" s="85"/>
      <c r="BQ76" s="85"/>
      <c r="BR76" s="85"/>
      <c r="BS76" s="85"/>
      <c r="BT76" s="85"/>
      <c r="BU76" s="85"/>
      <c r="BV76" s="85"/>
      <c r="BW76" s="85"/>
      <c r="BX76" s="85"/>
      <c r="BY76" s="85"/>
      <c r="BZ76" s="86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84"/>
      <c r="BM77" s="85"/>
      <c r="BN77" s="85"/>
      <c r="BO77" s="85"/>
      <c r="BP77" s="85"/>
      <c r="BQ77" s="85"/>
      <c r="BR77" s="85"/>
      <c r="BS77" s="85"/>
      <c r="BT77" s="85"/>
      <c r="BU77" s="85"/>
      <c r="BV77" s="85"/>
      <c r="BW77" s="85"/>
      <c r="BX77" s="85"/>
      <c r="BY77" s="85"/>
      <c r="BZ77" s="86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84"/>
      <c r="BM78" s="85"/>
      <c r="BN78" s="85"/>
      <c r="BO78" s="85"/>
      <c r="BP78" s="85"/>
      <c r="BQ78" s="85"/>
      <c r="BR78" s="85"/>
      <c r="BS78" s="85"/>
      <c r="BT78" s="85"/>
      <c r="BU78" s="85"/>
      <c r="BV78" s="85"/>
      <c r="BW78" s="85"/>
      <c r="BX78" s="85"/>
      <c r="BY78" s="85"/>
      <c r="BZ78" s="86"/>
    </row>
    <row r="79" spans="1:78" ht="13.5" customHeight="1" x14ac:dyDescent="0.15">
      <c r="A79" s="2"/>
      <c r="B79" s="16"/>
      <c r="C79" s="54" t="s">
        <v>38</v>
      </c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19"/>
      <c r="V79" s="19"/>
      <c r="W79" s="54" t="s">
        <v>39</v>
      </c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54"/>
      <c r="AM79" s="54"/>
      <c r="AN79" s="54"/>
      <c r="AO79" s="19"/>
      <c r="AP79" s="19"/>
      <c r="AQ79" s="54" t="s">
        <v>40</v>
      </c>
      <c r="AR79" s="54"/>
      <c r="AS79" s="54"/>
      <c r="AT79" s="54"/>
      <c r="AU79" s="54"/>
      <c r="AV79" s="54"/>
      <c r="AW79" s="54"/>
      <c r="AX79" s="54"/>
      <c r="AY79" s="54"/>
      <c r="AZ79" s="54"/>
      <c r="BA79" s="54"/>
      <c r="BB79" s="54"/>
      <c r="BC79" s="54"/>
      <c r="BD79" s="54"/>
      <c r="BE79" s="54"/>
      <c r="BF79" s="54"/>
      <c r="BG79" s="54"/>
      <c r="BH79" s="54"/>
      <c r="BI79" s="17"/>
      <c r="BJ79" s="18"/>
      <c r="BK79" s="2"/>
      <c r="BL79" s="84"/>
      <c r="BM79" s="85"/>
      <c r="BN79" s="85"/>
      <c r="BO79" s="85"/>
      <c r="BP79" s="85"/>
      <c r="BQ79" s="85"/>
      <c r="BR79" s="85"/>
      <c r="BS79" s="85"/>
      <c r="BT79" s="85"/>
      <c r="BU79" s="85"/>
      <c r="BV79" s="85"/>
      <c r="BW79" s="85"/>
      <c r="BX79" s="85"/>
      <c r="BY79" s="85"/>
      <c r="BZ79" s="86"/>
    </row>
    <row r="80" spans="1:78" ht="13.5" customHeight="1" x14ac:dyDescent="0.15">
      <c r="A80" s="2"/>
      <c r="B80" s="16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19"/>
      <c r="V80" s="19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54"/>
      <c r="AL80" s="54"/>
      <c r="AM80" s="54"/>
      <c r="AN80" s="54"/>
      <c r="AO80" s="19"/>
      <c r="AP80" s="19"/>
      <c r="AQ80" s="54"/>
      <c r="AR80" s="54"/>
      <c r="AS80" s="54"/>
      <c r="AT80" s="54"/>
      <c r="AU80" s="54"/>
      <c r="AV80" s="54"/>
      <c r="AW80" s="54"/>
      <c r="AX80" s="54"/>
      <c r="AY80" s="54"/>
      <c r="AZ80" s="54"/>
      <c r="BA80" s="54"/>
      <c r="BB80" s="54"/>
      <c r="BC80" s="54"/>
      <c r="BD80" s="54"/>
      <c r="BE80" s="54"/>
      <c r="BF80" s="54"/>
      <c r="BG80" s="54"/>
      <c r="BH80" s="54"/>
      <c r="BI80" s="17"/>
      <c r="BJ80" s="18"/>
      <c r="BK80" s="2"/>
      <c r="BL80" s="84"/>
      <c r="BM80" s="85"/>
      <c r="BN80" s="85"/>
      <c r="BO80" s="85"/>
      <c r="BP80" s="85"/>
      <c r="BQ80" s="85"/>
      <c r="BR80" s="85"/>
      <c r="BS80" s="85"/>
      <c r="BT80" s="85"/>
      <c r="BU80" s="85"/>
      <c r="BV80" s="85"/>
      <c r="BW80" s="85"/>
      <c r="BX80" s="85"/>
      <c r="BY80" s="85"/>
      <c r="BZ80" s="86"/>
    </row>
    <row r="81" spans="1:78" ht="13.5" customHeight="1" x14ac:dyDescent="0.15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84"/>
      <c r="BM81" s="85"/>
      <c r="BN81" s="85"/>
      <c r="BO81" s="85"/>
      <c r="BP81" s="85"/>
      <c r="BQ81" s="85"/>
      <c r="BR81" s="85"/>
      <c r="BS81" s="85"/>
      <c r="BT81" s="85"/>
      <c r="BU81" s="85"/>
      <c r="BV81" s="85"/>
      <c r="BW81" s="85"/>
      <c r="BX81" s="85"/>
      <c r="BY81" s="85"/>
      <c r="BZ81" s="86"/>
    </row>
    <row r="82" spans="1:78" ht="13.5" customHeight="1" x14ac:dyDescent="0.15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87"/>
      <c r="BM82" s="88"/>
      <c r="BN82" s="88"/>
      <c r="BO82" s="88"/>
      <c r="BP82" s="88"/>
      <c r="BQ82" s="88"/>
      <c r="BR82" s="88"/>
      <c r="BS82" s="88"/>
      <c r="BT82" s="88"/>
      <c r="BU82" s="88"/>
      <c r="BV82" s="88"/>
      <c r="BW82" s="88"/>
      <c r="BX82" s="88"/>
      <c r="BY82" s="88"/>
      <c r="BZ82" s="89"/>
    </row>
    <row r="83" spans="1:78" x14ac:dyDescent="0.15">
      <c r="C83" s="2" t="s">
        <v>41</v>
      </c>
    </row>
    <row r="84" spans="1:78" x14ac:dyDescent="0.15">
      <c r="C84" s="25" t="s">
        <v>42</v>
      </c>
    </row>
    <row r="85" spans="1:78" hidden="1" x14ac:dyDescent="0.15">
      <c r="B85" s="26" t="s">
        <v>43</v>
      </c>
      <c r="C85" s="26"/>
      <c r="D85" s="26"/>
      <c r="E85" s="26" t="s">
        <v>44</v>
      </c>
      <c r="F85" s="26" t="s">
        <v>45</v>
      </c>
      <c r="G85" s="26" t="s">
        <v>46</v>
      </c>
      <c r="H85" s="26" t="s">
        <v>47</v>
      </c>
      <c r="I85" s="26" t="s">
        <v>48</v>
      </c>
      <c r="J85" s="26" t="s">
        <v>49</v>
      </c>
      <c r="K85" s="26" t="s">
        <v>50</v>
      </c>
      <c r="L85" s="26" t="s">
        <v>51</v>
      </c>
      <c r="M85" s="26" t="s">
        <v>52</v>
      </c>
      <c r="N85" s="26" t="s">
        <v>53</v>
      </c>
      <c r="O85" s="26" t="s">
        <v>54</v>
      </c>
    </row>
    <row r="86" spans="1:78" hidden="1" x14ac:dyDescent="0.15">
      <c r="B86" s="26"/>
      <c r="C86" s="26"/>
      <c r="D86" s="26"/>
      <c r="E86" s="26" t="str">
        <f>データ!AI6</f>
        <v>【89.83】</v>
      </c>
      <c r="F86" s="26" t="str">
        <f>データ!AT6</f>
        <v>【148.12】</v>
      </c>
      <c r="G86" s="26" t="str">
        <f>データ!BE6</f>
        <v>【133.07】</v>
      </c>
      <c r="H86" s="26" t="str">
        <f>データ!BP6</f>
        <v>【329.28】</v>
      </c>
      <c r="I86" s="26" t="str">
        <f>データ!CA6</f>
        <v>【60.55】</v>
      </c>
      <c r="J86" s="26" t="str">
        <f>データ!CL6</f>
        <v>【269.12】</v>
      </c>
      <c r="K86" s="26" t="str">
        <f>データ!CW6</f>
        <v>【59.35】</v>
      </c>
      <c r="L86" s="26" t="str">
        <f>データ!DH6</f>
        <v>【76.98】</v>
      </c>
      <c r="M86" s="26" t="str">
        <f>データ!DS6</f>
        <v>【16.89】</v>
      </c>
      <c r="N86" s="26" t="str">
        <f>データ!ED6</f>
        <v>【-】</v>
      </c>
      <c r="O86" s="26" t="str">
        <f>データ!EO6</f>
        <v>【-】</v>
      </c>
    </row>
  </sheetData>
  <sheetProtection algorithmName="SHA-512" hashValue="/ypudVG1vKK7HgF0SaLX6x65wa+B+Kwk2N4gN26fa798M0W3IZ010iieMYxcokOlgC+ea4A8yYTr21hpVmFIWg==" saltValue="xhe3XsBtPToGDF7VhhxK4Q==" spinCount="100000" sheet="1" objects="1" scenarios="1" formatCells="0" formatColumns="0" formatRows="0"/>
  <mergeCells count="57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R10"/>
  <sheetViews>
    <sheetView showGridLines="0" workbookViewId="0"/>
  </sheetViews>
  <sheetFormatPr defaultRowHeight="13.5" x14ac:dyDescent="0.15"/>
  <cols>
    <col min="2" max="144" width="11.875" customWidth="1"/>
  </cols>
  <sheetData>
    <row r="1" spans="1:148" x14ac:dyDescent="0.15">
      <c r="A1" t="s">
        <v>55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8" x14ac:dyDescent="0.15">
      <c r="A2" s="28" t="s">
        <v>56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8" x14ac:dyDescent="0.15">
      <c r="A3" s="28" t="s">
        <v>57</v>
      </c>
      <c r="B3" s="29" t="s">
        <v>58</v>
      </c>
      <c r="C3" s="29" t="s">
        <v>59</v>
      </c>
      <c r="D3" s="29" t="s">
        <v>60</v>
      </c>
      <c r="E3" s="29" t="s">
        <v>61</v>
      </c>
      <c r="F3" s="29" t="s">
        <v>62</v>
      </c>
      <c r="G3" s="29" t="s">
        <v>63</v>
      </c>
      <c r="H3" s="77" t="s">
        <v>64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65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66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8" x14ac:dyDescent="0.15">
      <c r="A4" s="28" t="s">
        <v>67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68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69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70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71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72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73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74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75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76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77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78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8" x14ac:dyDescent="0.15">
      <c r="A5" s="28" t="s">
        <v>79</v>
      </c>
      <c r="B5" s="31"/>
      <c r="C5" s="31"/>
      <c r="D5" s="31"/>
      <c r="E5" s="31"/>
      <c r="F5" s="31"/>
      <c r="G5" s="31"/>
      <c r="H5" s="32" t="s">
        <v>80</v>
      </c>
      <c r="I5" s="32" t="s">
        <v>81</v>
      </c>
      <c r="J5" s="32" t="s">
        <v>82</v>
      </c>
      <c r="K5" s="32" t="s">
        <v>83</v>
      </c>
      <c r="L5" s="32" t="s">
        <v>84</v>
      </c>
      <c r="M5" s="32" t="s">
        <v>5</v>
      </c>
      <c r="N5" s="32" t="s">
        <v>85</v>
      </c>
      <c r="O5" s="32" t="s">
        <v>86</v>
      </c>
      <c r="P5" s="32" t="s">
        <v>87</v>
      </c>
      <c r="Q5" s="32" t="s">
        <v>88</v>
      </c>
      <c r="R5" s="32" t="s">
        <v>89</v>
      </c>
      <c r="S5" s="32" t="s">
        <v>90</v>
      </c>
      <c r="T5" s="32" t="s">
        <v>91</v>
      </c>
      <c r="U5" s="32" t="s">
        <v>92</v>
      </c>
      <c r="V5" s="32" t="s">
        <v>93</v>
      </c>
      <c r="W5" s="32" t="s">
        <v>94</v>
      </c>
      <c r="X5" s="32" t="s">
        <v>95</v>
      </c>
      <c r="Y5" s="32" t="s">
        <v>96</v>
      </c>
      <c r="Z5" s="32" t="s">
        <v>97</v>
      </c>
      <c r="AA5" s="32" t="s">
        <v>98</v>
      </c>
      <c r="AB5" s="32" t="s">
        <v>99</v>
      </c>
      <c r="AC5" s="32" t="s">
        <v>100</v>
      </c>
      <c r="AD5" s="32" t="s">
        <v>101</v>
      </c>
      <c r="AE5" s="32" t="s">
        <v>102</v>
      </c>
      <c r="AF5" s="32" t="s">
        <v>103</v>
      </c>
      <c r="AG5" s="32" t="s">
        <v>104</v>
      </c>
      <c r="AH5" s="32" t="s">
        <v>105</v>
      </c>
      <c r="AI5" s="32" t="s">
        <v>43</v>
      </c>
      <c r="AJ5" s="32" t="s">
        <v>96</v>
      </c>
      <c r="AK5" s="32" t="s">
        <v>97</v>
      </c>
      <c r="AL5" s="32" t="s">
        <v>98</v>
      </c>
      <c r="AM5" s="32" t="s">
        <v>99</v>
      </c>
      <c r="AN5" s="32" t="s">
        <v>100</v>
      </c>
      <c r="AO5" s="32" t="s">
        <v>101</v>
      </c>
      <c r="AP5" s="32" t="s">
        <v>102</v>
      </c>
      <c r="AQ5" s="32" t="s">
        <v>103</v>
      </c>
      <c r="AR5" s="32" t="s">
        <v>104</v>
      </c>
      <c r="AS5" s="32" t="s">
        <v>105</v>
      </c>
      <c r="AT5" s="32" t="s">
        <v>106</v>
      </c>
      <c r="AU5" s="32" t="s">
        <v>96</v>
      </c>
      <c r="AV5" s="32" t="s">
        <v>97</v>
      </c>
      <c r="AW5" s="32" t="s">
        <v>98</v>
      </c>
      <c r="AX5" s="32" t="s">
        <v>99</v>
      </c>
      <c r="AY5" s="32" t="s">
        <v>100</v>
      </c>
      <c r="AZ5" s="32" t="s">
        <v>101</v>
      </c>
      <c r="BA5" s="32" t="s">
        <v>102</v>
      </c>
      <c r="BB5" s="32" t="s">
        <v>103</v>
      </c>
      <c r="BC5" s="32" t="s">
        <v>104</v>
      </c>
      <c r="BD5" s="32" t="s">
        <v>105</v>
      </c>
      <c r="BE5" s="32" t="s">
        <v>106</v>
      </c>
      <c r="BF5" s="32" t="s">
        <v>96</v>
      </c>
      <c r="BG5" s="32" t="s">
        <v>97</v>
      </c>
      <c r="BH5" s="32" t="s">
        <v>98</v>
      </c>
      <c r="BI5" s="32" t="s">
        <v>99</v>
      </c>
      <c r="BJ5" s="32" t="s">
        <v>100</v>
      </c>
      <c r="BK5" s="32" t="s">
        <v>101</v>
      </c>
      <c r="BL5" s="32" t="s">
        <v>102</v>
      </c>
      <c r="BM5" s="32" t="s">
        <v>103</v>
      </c>
      <c r="BN5" s="32" t="s">
        <v>104</v>
      </c>
      <c r="BO5" s="32" t="s">
        <v>105</v>
      </c>
      <c r="BP5" s="32" t="s">
        <v>106</v>
      </c>
      <c r="BQ5" s="32" t="s">
        <v>96</v>
      </c>
      <c r="BR5" s="32" t="s">
        <v>97</v>
      </c>
      <c r="BS5" s="32" t="s">
        <v>98</v>
      </c>
      <c r="BT5" s="32" t="s">
        <v>99</v>
      </c>
      <c r="BU5" s="32" t="s">
        <v>100</v>
      </c>
      <c r="BV5" s="32" t="s">
        <v>101</v>
      </c>
      <c r="BW5" s="32" t="s">
        <v>102</v>
      </c>
      <c r="BX5" s="32" t="s">
        <v>103</v>
      </c>
      <c r="BY5" s="32" t="s">
        <v>104</v>
      </c>
      <c r="BZ5" s="32" t="s">
        <v>105</v>
      </c>
      <c r="CA5" s="32" t="s">
        <v>106</v>
      </c>
      <c r="CB5" s="32" t="s">
        <v>96</v>
      </c>
      <c r="CC5" s="32" t="s">
        <v>97</v>
      </c>
      <c r="CD5" s="32" t="s">
        <v>98</v>
      </c>
      <c r="CE5" s="32" t="s">
        <v>99</v>
      </c>
      <c r="CF5" s="32" t="s">
        <v>100</v>
      </c>
      <c r="CG5" s="32" t="s">
        <v>101</v>
      </c>
      <c r="CH5" s="32" t="s">
        <v>102</v>
      </c>
      <c r="CI5" s="32" t="s">
        <v>103</v>
      </c>
      <c r="CJ5" s="32" t="s">
        <v>104</v>
      </c>
      <c r="CK5" s="32" t="s">
        <v>105</v>
      </c>
      <c r="CL5" s="32" t="s">
        <v>106</v>
      </c>
      <c r="CM5" s="32" t="s">
        <v>96</v>
      </c>
      <c r="CN5" s="32" t="s">
        <v>97</v>
      </c>
      <c r="CO5" s="32" t="s">
        <v>98</v>
      </c>
      <c r="CP5" s="32" t="s">
        <v>99</v>
      </c>
      <c r="CQ5" s="32" t="s">
        <v>100</v>
      </c>
      <c r="CR5" s="32" t="s">
        <v>101</v>
      </c>
      <c r="CS5" s="32" t="s">
        <v>102</v>
      </c>
      <c r="CT5" s="32" t="s">
        <v>103</v>
      </c>
      <c r="CU5" s="32" t="s">
        <v>104</v>
      </c>
      <c r="CV5" s="32" t="s">
        <v>105</v>
      </c>
      <c r="CW5" s="32" t="s">
        <v>106</v>
      </c>
      <c r="CX5" s="32" t="s">
        <v>96</v>
      </c>
      <c r="CY5" s="32" t="s">
        <v>97</v>
      </c>
      <c r="CZ5" s="32" t="s">
        <v>98</v>
      </c>
      <c r="DA5" s="32" t="s">
        <v>99</v>
      </c>
      <c r="DB5" s="32" t="s">
        <v>100</v>
      </c>
      <c r="DC5" s="32" t="s">
        <v>101</v>
      </c>
      <c r="DD5" s="32" t="s">
        <v>102</v>
      </c>
      <c r="DE5" s="32" t="s">
        <v>103</v>
      </c>
      <c r="DF5" s="32" t="s">
        <v>104</v>
      </c>
      <c r="DG5" s="32" t="s">
        <v>105</v>
      </c>
      <c r="DH5" s="32" t="s">
        <v>106</v>
      </c>
      <c r="DI5" s="32" t="s">
        <v>96</v>
      </c>
      <c r="DJ5" s="32" t="s">
        <v>97</v>
      </c>
      <c r="DK5" s="32" t="s">
        <v>98</v>
      </c>
      <c r="DL5" s="32" t="s">
        <v>99</v>
      </c>
      <c r="DM5" s="32" t="s">
        <v>100</v>
      </c>
      <c r="DN5" s="32" t="s">
        <v>101</v>
      </c>
      <c r="DO5" s="32" t="s">
        <v>102</v>
      </c>
      <c r="DP5" s="32" t="s">
        <v>103</v>
      </c>
      <c r="DQ5" s="32" t="s">
        <v>104</v>
      </c>
      <c r="DR5" s="32" t="s">
        <v>105</v>
      </c>
      <c r="DS5" s="32" t="s">
        <v>106</v>
      </c>
      <c r="DT5" s="32" t="s">
        <v>96</v>
      </c>
      <c r="DU5" s="32" t="s">
        <v>97</v>
      </c>
      <c r="DV5" s="32" t="s">
        <v>98</v>
      </c>
      <c r="DW5" s="32" t="s">
        <v>99</v>
      </c>
      <c r="DX5" s="32" t="s">
        <v>100</v>
      </c>
      <c r="DY5" s="32" t="s">
        <v>101</v>
      </c>
      <c r="DZ5" s="32" t="s">
        <v>102</v>
      </c>
      <c r="EA5" s="32" t="s">
        <v>103</v>
      </c>
      <c r="EB5" s="32" t="s">
        <v>104</v>
      </c>
      <c r="EC5" s="32" t="s">
        <v>105</v>
      </c>
      <c r="ED5" s="32" t="s">
        <v>106</v>
      </c>
      <c r="EE5" s="32" t="s">
        <v>96</v>
      </c>
      <c r="EF5" s="32" t="s">
        <v>97</v>
      </c>
      <c r="EG5" s="32" t="s">
        <v>98</v>
      </c>
      <c r="EH5" s="32" t="s">
        <v>99</v>
      </c>
      <c r="EI5" s="32" t="s">
        <v>100</v>
      </c>
      <c r="EJ5" s="32" t="s">
        <v>101</v>
      </c>
      <c r="EK5" s="32" t="s">
        <v>102</v>
      </c>
      <c r="EL5" s="32" t="s">
        <v>103</v>
      </c>
      <c r="EM5" s="32" t="s">
        <v>104</v>
      </c>
      <c r="EN5" s="32" t="s">
        <v>105</v>
      </c>
      <c r="EO5" s="32" t="s">
        <v>106</v>
      </c>
    </row>
    <row r="6" spans="1:148" s="36" customFormat="1" x14ac:dyDescent="0.15">
      <c r="A6" s="28" t="s">
        <v>107</v>
      </c>
      <c r="B6" s="33">
        <f>B7</f>
        <v>2017</v>
      </c>
      <c r="C6" s="33">
        <f t="shared" ref="C6:X6" si="3">C7</f>
        <v>52019</v>
      </c>
      <c r="D6" s="33">
        <f t="shared" si="3"/>
        <v>46</v>
      </c>
      <c r="E6" s="33">
        <f t="shared" si="3"/>
        <v>18</v>
      </c>
      <c r="F6" s="33">
        <f t="shared" si="3"/>
        <v>0</v>
      </c>
      <c r="G6" s="33">
        <f t="shared" si="3"/>
        <v>0</v>
      </c>
      <c r="H6" s="33" t="str">
        <f t="shared" si="3"/>
        <v>秋田県　秋田市</v>
      </c>
      <c r="I6" s="33" t="str">
        <f t="shared" si="3"/>
        <v>法適用</v>
      </c>
      <c r="J6" s="33" t="str">
        <f t="shared" si="3"/>
        <v>下水道事業</v>
      </c>
      <c r="K6" s="33" t="str">
        <f t="shared" si="3"/>
        <v>特定地域生活排水処理</v>
      </c>
      <c r="L6" s="33" t="str">
        <f t="shared" si="3"/>
        <v>K3</v>
      </c>
      <c r="M6" s="33" t="str">
        <f t="shared" si="3"/>
        <v>自治体職員</v>
      </c>
      <c r="N6" s="34" t="str">
        <f t="shared" si="3"/>
        <v>-</v>
      </c>
      <c r="O6" s="34">
        <f t="shared" si="3"/>
        <v>53.15</v>
      </c>
      <c r="P6" s="34">
        <f t="shared" si="3"/>
        <v>0.18</v>
      </c>
      <c r="Q6" s="34">
        <f t="shared" si="3"/>
        <v>100</v>
      </c>
      <c r="R6" s="34">
        <f t="shared" si="3"/>
        <v>3056</v>
      </c>
      <c r="S6" s="34">
        <f t="shared" si="3"/>
        <v>312374</v>
      </c>
      <c r="T6" s="34">
        <f t="shared" si="3"/>
        <v>906.07</v>
      </c>
      <c r="U6" s="34">
        <f t="shared" si="3"/>
        <v>344.76</v>
      </c>
      <c r="V6" s="34">
        <f t="shared" si="3"/>
        <v>544</v>
      </c>
      <c r="W6" s="34">
        <f t="shared" si="3"/>
        <v>0.06</v>
      </c>
      <c r="X6" s="34">
        <f t="shared" si="3"/>
        <v>9066.67</v>
      </c>
      <c r="Y6" s="35">
        <f>IF(Y7="",NA(),Y7)</f>
        <v>107.43</v>
      </c>
      <c r="Z6" s="35">
        <f t="shared" ref="Z6:AH6" si="4">IF(Z7="",NA(),Z7)</f>
        <v>107.1</v>
      </c>
      <c r="AA6" s="35">
        <f t="shared" si="4"/>
        <v>109.63</v>
      </c>
      <c r="AB6" s="35">
        <f t="shared" si="4"/>
        <v>107.02</v>
      </c>
      <c r="AC6" s="35">
        <f t="shared" si="4"/>
        <v>105.4</v>
      </c>
      <c r="AD6" s="35">
        <f t="shared" si="4"/>
        <v>89.7</v>
      </c>
      <c r="AE6" s="35">
        <f t="shared" si="4"/>
        <v>90.66</v>
      </c>
      <c r="AF6" s="35">
        <f t="shared" si="4"/>
        <v>89.69</v>
      </c>
      <c r="AG6" s="35">
        <f t="shared" si="4"/>
        <v>85.72</v>
      </c>
      <c r="AH6" s="35">
        <f t="shared" si="4"/>
        <v>93.44</v>
      </c>
      <c r="AI6" s="34" t="str">
        <f>IF(AI7="","",IF(AI7="-","【-】","【"&amp;SUBSTITUTE(TEXT(AI7,"#,##0.00"),"-","△")&amp;"】"))</f>
        <v>【89.83】</v>
      </c>
      <c r="AJ6" s="34">
        <f>IF(AJ7="",NA(),AJ7)</f>
        <v>0</v>
      </c>
      <c r="AK6" s="34">
        <f t="shared" ref="AK6:AS6" si="5">IF(AK7="",NA(),AK7)</f>
        <v>0</v>
      </c>
      <c r="AL6" s="34">
        <f t="shared" si="5"/>
        <v>0</v>
      </c>
      <c r="AM6" s="34">
        <f t="shared" si="5"/>
        <v>0</v>
      </c>
      <c r="AN6" s="34">
        <f t="shared" si="5"/>
        <v>0</v>
      </c>
      <c r="AO6" s="35">
        <f t="shared" si="5"/>
        <v>76.069999999999993</v>
      </c>
      <c r="AP6" s="35">
        <f t="shared" si="5"/>
        <v>91.1</v>
      </c>
      <c r="AQ6" s="35">
        <f t="shared" si="5"/>
        <v>124.89</v>
      </c>
      <c r="AR6" s="35">
        <f t="shared" si="5"/>
        <v>129.72999999999999</v>
      </c>
      <c r="AS6" s="35">
        <f t="shared" si="5"/>
        <v>123.58</v>
      </c>
      <c r="AT6" s="34" t="str">
        <f>IF(AT7="","",IF(AT7="-","【-】","【"&amp;SUBSTITUTE(TEXT(AT7,"#,##0.00"),"-","△")&amp;"】"))</f>
        <v>【148.12】</v>
      </c>
      <c r="AU6" s="35">
        <f>IF(AU7="",NA(),AU7)</f>
        <v>724.57</v>
      </c>
      <c r="AV6" s="35">
        <f t="shared" ref="AV6:BD6" si="6">IF(AV7="",NA(),AV7)</f>
        <v>449.86</v>
      </c>
      <c r="AW6" s="35">
        <f t="shared" si="6"/>
        <v>478.42</v>
      </c>
      <c r="AX6" s="35">
        <f t="shared" si="6"/>
        <v>524.26</v>
      </c>
      <c r="AY6" s="35">
        <f t="shared" si="6"/>
        <v>552.09</v>
      </c>
      <c r="AZ6" s="35">
        <f t="shared" si="6"/>
        <v>377.59</v>
      </c>
      <c r="BA6" s="35">
        <f t="shared" si="6"/>
        <v>247.48</v>
      </c>
      <c r="BB6" s="35">
        <f t="shared" si="6"/>
        <v>221.76</v>
      </c>
      <c r="BC6" s="35">
        <f t="shared" si="6"/>
        <v>180.07</v>
      </c>
      <c r="BD6" s="35">
        <f t="shared" si="6"/>
        <v>172.39</v>
      </c>
      <c r="BE6" s="34" t="str">
        <f>IF(BE7="","",IF(BE7="-","【-】","【"&amp;SUBSTITUTE(TEXT(BE7,"#,##0.00"),"-","△")&amp;"】"))</f>
        <v>【133.07】</v>
      </c>
      <c r="BF6" s="35">
        <f>IF(BF7="",NA(),BF7)</f>
        <v>930.02</v>
      </c>
      <c r="BG6" s="35">
        <f t="shared" ref="BG6:BO6" si="7">IF(BG7="",NA(),BG7)</f>
        <v>936.08</v>
      </c>
      <c r="BH6" s="35">
        <f t="shared" si="7"/>
        <v>135.11000000000001</v>
      </c>
      <c r="BI6" s="35">
        <f t="shared" si="7"/>
        <v>952.42</v>
      </c>
      <c r="BJ6" s="35">
        <f t="shared" si="7"/>
        <v>945</v>
      </c>
      <c r="BK6" s="35">
        <f t="shared" si="7"/>
        <v>446.63</v>
      </c>
      <c r="BL6" s="35">
        <f t="shared" si="7"/>
        <v>416.91</v>
      </c>
      <c r="BM6" s="35">
        <f t="shared" si="7"/>
        <v>392.19</v>
      </c>
      <c r="BN6" s="35">
        <f t="shared" si="7"/>
        <v>413.5</v>
      </c>
      <c r="BO6" s="35">
        <f t="shared" si="7"/>
        <v>407.42</v>
      </c>
      <c r="BP6" s="34" t="str">
        <f>IF(BP7="","",IF(BP7="-","【-】","【"&amp;SUBSTITUTE(TEXT(BP7,"#,##0.00"),"-","△")&amp;"】"))</f>
        <v>【329.28】</v>
      </c>
      <c r="BQ6" s="35">
        <f>IF(BQ7="",NA(),BQ7)</f>
        <v>49.56</v>
      </c>
      <c r="BR6" s="35">
        <f t="shared" ref="BR6:BZ6" si="8">IF(BR7="",NA(),BR7)</f>
        <v>41.61</v>
      </c>
      <c r="BS6" s="35">
        <f t="shared" si="8"/>
        <v>43.13</v>
      </c>
      <c r="BT6" s="35">
        <f t="shared" si="8"/>
        <v>39.85</v>
      </c>
      <c r="BU6" s="35">
        <f t="shared" si="8"/>
        <v>54.83</v>
      </c>
      <c r="BV6" s="35">
        <f t="shared" si="8"/>
        <v>58.53</v>
      </c>
      <c r="BW6" s="35">
        <f t="shared" si="8"/>
        <v>57.93</v>
      </c>
      <c r="BX6" s="35">
        <f t="shared" si="8"/>
        <v>57.03</v>
      </c>
      <c r="BY6" s="35">
        <f t="shared" si="8"/>
        <v>55.84</v>
      </c>
      <c r="BZ6" s="35">
        <f t="shared" si="8"/>
        <v>57.08</v>
      </c>
      <c r="CA6" s="34" t="str">
        <f>IF(CA7="","",IF(CA7="-","【-】","【"&amp;SUBSTITUTE(TEXT(CA7,"#,##0.00"),"-","△")&amp;"】"))</f>
        <v>【60.55】</v>
      </c>
      <c r="CB6" s="35">
        <f>IF(CB7="",NA(),CB7)</f>
        <v>299.2</v>
      </c>
      <c r="CC6" s="35">
        <f t="shared" ref="CC6:CK6" si="9">IF(CC7="",NA(),CC7)</f>
        <v>357.25</v>
      </c>
      <c r="CD6" s="35">
        <f t="shared" si="9"/>
        <v>349.03</v>
      </c>
      <c r="CE6" s="35">
        <f t="shared" si="9"/>
        <v>378.83</v>
      </c>
      <c r="CF6" s="35">
        <f t="shared" si="9"/>
        <v>274.89</v>
      </c>
      <c r="CG6" s="35">
        <f t="shared" si="9"/>
        <v>266.57</v>
      </c>
      <c r="CH6" s="35">
        <f t="shared" si="9"/>
        <v>276.93</v>
      </c>
      <c r="CI6" s="35">
        <f t="shared" si="9"/>
        <v>283.73</v>
      </c>
      <c r="CJ6" s="35">
        <f t="shared" si="9"/>
        <v>287.57</v>
      </c>
      <c r="CK6" s="35">
        <f t="shared" si="9"/>
        <v>286.86</v>
      </c>
      <c r="CL6" s="34" t="str">
        <f>IF(CL7="","",IF(CL7="-","【-】","【"&amp;SUBSTITUTE(TEXT(CL7,"#,##0.00"),"-","△")&amp;"】"))</f>
        <v>【269.12】</v>
      </c>
      <c r="CM6" s="35">
        <f>IF(CM7="",NA(),CM7)</f>
        <v>39.22</v>
      </c>
      <c r="CN6" s="35">
        <f t="shared" ref="CN6:CV6" si="10">IF(CN7="",NA(),CN7)</f>
        <v>39</v>
      </c>
      <c r="CO6" s="35">
        <f t="shared" si="10"/>
        <v>39.020000000000003</v>
      </c>
      <c r="CP6" s="35">
        <f t="shared" si="10"/>
        <v>40.32</v>
      </c>
      <c r="CQ6" s="35">
        <f t="shared" si="10"/>
        <v>41.53</v>
      </c>
      <c r="CR6" s="35">
        <f t="shared" si="10"/>
        <v>58.06</v>
      </c>
      <c r="CS6" s="35">
        <f t="shared" si="10"/>
        <v>59.08</v>
      </c>
      <c r="CT6" s="35">
        <f t="shared" si="10"/>
        <v>58.25</v>
      </c>
      <c r="CU6" s="35">
        <f t="shared" si="10"/>
        <v>61.55</v>
      </c>
      <c r="CV6" s="35">
        <f t="shared" si="10"/>
        <v>57.22</v>
      </c>
      <c r="CW6" s="34" t="str">
        <f>IF(CW7="","",IF(CW7="-","【-】","【"&amp;SUBSTITUTE(TEXT(CW7,"#,##0.00"),"-","△")&amp;"】"))</f>
        <v>【59.35】</v>
      </c>
      <c r="CX6" s="35">
        <f>IF(CX7="",NA(),CX7)</f>
        <v>92.37</v>
      </c>
      <c r="CY6" s="35">
        <f t="shared" ref="CY6:DG6" si="11">IF(CY7="",NA(),CY7)</f>
        <v>92.39</v>
      </c>
      <c r="CZ6" s="35">
        <f t="shared" si="11"/>
        <v>91.3</v>
      </c>
      <c r="DA6" s="35">
        <f t="shared" si="11"/>
        <v>92.78</v>
      </c>
      <c r="DB6" s="35">
        <f t="shared" si="11"/>
        <v>92.83</v>
      </c>
      <c r="DC6" s="35">
        <f t="shared" si="11"/>
        <v>75.790000000000006</v>
      </c>
      <c r="DD6" s="35">
        <f t="shared" si="11"/>
        <v>77.12</v>
      </c>
      <c r="DE6" s="35">
        <f t="shared" si="11"/>
        <v>68.150000000000006</v>
      </c>
      <c r="DF6" s="35">
        <f t="shared" si="11"/>
        <v>67.489999999999995</v>
      </c>
      <c r="DG6" s="35">
        <f t="shared" si="11"/>
        <v>67.290000000000006</v>
      </c>
      <c r="DH6" s="34" t="str">
        <f>IF(DH7="","",IF(DH7="-","【-】","【"&amp;SUBSTITUTE(TEXT(DH7,"#,##0.00"),"-","△")&amp;"】"))</f>
        <v>【76.98】</v>
      </c>
      <c r="DI6" s="35">
        <f>IF(DI7="",NA(),DI7)</f>
        <v>7.77</v>
      </c>
      <c r="DJ6" s="35">
        <f t="shared" ref="DJ6:DR6" si="12">IF(DJ7="",NA(),DJ7)</f>
        <v>15.94</v>
      </c>
      <c r="DK6" s="35">
        <f t="shared" si="12"/>
        <v>18.79</v>
      </c>
      <c r="DL6" s="35">
        <f t="shared" si="12"/>
        <v>21.75</v>
      </c>
      <c r="DM6" s="35">
        <f t="shared" si="12"/>
        <v>24.39</v>
      </c>
      <c r="DN6" s="35">
        <f t="shared" si="12"/>
        <v>6.48</v>
      </c>
      <c r="DO6" s="35">
        <f t="shared" si="12"/>
        <v>13.6</v>
      </c>
      <c r="DP6" s="35">
        <f t="shared" si="12"/>
        <v>14.97</v>
      </c>
      <c r="DQ6" s="35">
        <f t="shared" si="12"/>
        <v>16.16</v>
      </c>
      <c r="DR6" s="35">
        <f t="shared" si="12"/>
        <v>16.420000000000002</v>
      </c>
      <c r="DS6" s="34" t="str">
        <f>IF(DS7="","",IF(DS7="-","【-】","【"&amp;SUBSTITUTE(TEXT(DS7,"#,##0.00"),"-","△")&amp;"】"))</f>
        <v>【16.89】</v>
      </c>
      <c r="DT6" s="35" t="str">
        <f>IF(DT7="",NA(),DT7)</f>
        <v>-</v>
      </c>
      <c r="DU6" s="35" t="str">
        <f t="shared" ref="DU6:EC6" si="13">IF(DU7="",NA(),DU7)</f>
        <v>-</v>
      </c>
      <c r="DV6" s="35" t="str">
        <f t="shared" si="13"/>
        <v>-</v>
      </c>
      <c r="DW6" s="35" t="str">
        <f t="shared" si="13"/>
        <v>-</v>
      </c>
      <c r="DX6" s="35" t="str">
        <f t="shared" si="13"/>
        <v>-</v>
      </c>
      <c r="DY6" s="35" t="str">
        <f t="shared" si="13"/>
        <v>-</v>
      </c>
      <c r="DZ6" s="35" t="str">
        <f t="shared" si="13"/>
        <v>-</v>
      </c>
      <c r="EA6" s="35" t="str">
        <f t="shared" si="13"/>
        <v>-</v>
      </c>
      <c r="EB6" s="35" t="str">
        <f t="shared" si="13"/>
        <v>-</v>
      </c>
      <c r="EC6" s="35" t="str">
        <f t="shared" si="13"/>
        <v>-</v>
      </c>
      <c r="ED6" s="34" t="str">
        <f>IF(ED7="","",IF(ED7="-","【-】","【"&amp;SUBSTITUTE(TEXT(ED7,"#,##0.00"),"-","△")&amp;"】"))</f>
        <v>【-】</v>
      </c>
      <c r="EE6" s="35" t="str">
        <f>IF(EE7="",NA(),EE7)</f>
        <v>-</v>
      </c>
      <c r="EF6" s="35" t="str">
        <f t="shared" ref="EF6:EN6" si="14">IF(EF7="",NA(),EF7)</f>
        <v>-</v>
      </c>
      <c r="EG6" s="35" t="str">
        <f t="shared" si="14"/>
        <v>-</v>
      </c>
      <c r="EH6" s="35" t="str">
        <f t="shared" si="14"/>
        <v>-</v>
      </c>
      <c r="EI6" s="35" t="str">
        <f t="shared" si="14"/>
        <v>-</v>
      </c>
      <c r="EJ6" s="35" t="str">
        <f t="shared" si="14"/>
        <v>-</v>
      </c>
      <c r="EK6" s="35" t="str">
        <f t="shared" si="14"/>
        <v>-</v>
      </c>
      <c r="EL6" s="35" t="str">
        <f t="shared" si="14"/>
        <v>-</v>
      </c>
      <c r="EM6" s="35" t="str">
        <f t="shared" si="14"/>
        <v>-</v>
      </c>
      <c r="EN6" s="35" t="str">
        <f t="shared" si="14"/>
        <v>-</v>
      </c>
      <c r="EO6" s="34" t="str">
        <f>IF(EO7="","",IF(EO7="-","【-】","【"&amp;SUBSTITUTE(TEXT(EO7,"#,##0.00"),"-","△")&amp;"】"))</f>
        <v>【-】</v>
      </c>
    </row>
    <row r="7" spans="1:148" s="36" customFormat="1" x14ac:dyDescent="0.15">
      <c r="A7" s="28"/>
      <c r="B7" s="37">
        <v>2017</v>
      </c>
      <c r="C7" s="37">
        <v>52019</v>
      </c>
      <c r="D7" s="37">
        <v>46</v>
      </c>
      <c r="E7" s="37">
        <v>18</v>
      </c>
      <c r="F7" s="37">
        <v>0</v>
      </c>
      <c r="G7" s="37">
        <v>0</v>
      </c>
      <c r="H7" s="37" t="s">
        <v>108</v>
      </c>
      <c r="I7" s="37" t="s">
        <v>109</v>
      </c>
      <c r="J7" s="37" t="s">
        <v>110</v>
      </c>
      <c r="K7" s="37" t="s">
        <v>111</v>
      </c>
      <c r="L7" s="37" t="s">
        <v>112</v>
      </c>
      <c r="M7" s="37" t="s">
        <v>113</v>
      </c>
      <c r="N7" s="38" t="s">
        <v>114</v>
      </c>
      <c r="O7" s="38">
        <v>53.15</v>
      </c>
      <c r="P7" s="38">
        <v>0.18</v>
      </c>
      <c r="Q7" s="38">
        <v>100</v>
      </c>
      <c r="R7" s="38">
        <v>3056</v>
      </c>
      <c r="S7" s="38">
        <v>312374</v>
      </c>
      <c r="T7" s="38">
        <v>906.07</v>
      </c>
      <c r="U7" s="38">
        <v>344.76</v>
      </c>
      <c r="V7" s="38">
        <v>544</v>
      </c>
      <c r="W7" s="38">
        <v>0.06</v>
      </c>
      <c r="X7" s="38">
        <v>9066.67</v>
      </c>
      <c r="Y7" s="38">
        <v>107.43</v>
      </c>
      <c r="Z7" s="38">
        <v>107.1</v>
      </c>
      <c r="AA7" s="38">
        <v>109.63</v>
      </c>
      <c r="AB7" s="38">
        <v>107.02</v>
      </c>
      <c r="AC7" s="38">
        <v>105.4</v>
      </c>
      <c r="AD7" s="38">
        <v>89.7</v>
      </c>
      <c r="AE7" s="38">
        <v>90.66</v>
      </c>
      <c r="AF7" s="38">
        <v>89.69</v>
      </c>
      <c r="AG7" s="38">
        <v>85.72</v>
      </c>
      <c r="AH7" s="38">
        <v>93.44</v>
      </c>
      <c r="AI7" s="38">
        <v>89.83</v>
      </c>
      <c r="AJ7" s="38">
        <v>0</v>
      </c>
      <c r="AK7" s="38">
        <v>0</v>
      </c>
      <c r="AL7" s="38">
        <v>0</v>
      </c>
      <c r="AM7" s="38">
        <v>0</v>
      </c>
      <c r="AN7" s="38">
        <v>0</v>
      </c>
      <c r="AO7" s="38">
        <v>76.069999999999993</v>
      </c>
      <c r="AP7" s="38">
        <v>91.1</v>
      </c>
      <c r="AQ7" s="38">
        <v>124.89</v>
      </c>
      <c r="AR7" s="38">
        <v>129.72999999999999</v>
      </c>
      <c r="AS7" s="38">
        <v>123.58</v>
      </c>
      <c r="AT7" s="38">
        <v>148.12</v>
      </c>
      <c r="AU7" s="38">
        <v>724.57</v>
      </c>
      <c r="AV7" s="38">
        <v>449.86</v>
      </c>
      <c r="AW7" s="38">
        <v>478.42</v>
      </c>
      <c r="AX7" s="38">
        <v>524.26</v>
      </c>
      <c r="AY7" s="38">
        <v>552.09</v>
      </c>
      <c r="AZ7" s="38">
        <v>377.59</v>
      </c>
      <c r="BA7" s="38">
        <v>247.48</v>
      </c>
      <c r="BB7" s="38">
        <v>221.76</v>
      </c>
      <c r="BC7" s="38">
        <v>180.07</v>
      </c>
      <c r="BD7" s="38">
        <v>172.39</v>
      </c>
      <c r="BE7" s="38">
        <v>133.07</v>
      </c>
      <c r="BF7" s="38">
        <v>930.02</v>
      </c>
      <c r="BG7" s="38">
        <v>936.08</v>
      </c>
      <c r="BH7" s="38">
        <v>135.11000000000001</v>
      </c>
      <c r="BI7" s="38">
        <v>952.42</v>
      </c>
      <c r="BJ7" s="38">
        <v>945</v>
      </c>
      <c r="BK7" s="38">
        <v>446.63</v>
      </c>
      <c r="BL7" s="38">
        <v>416.91</v>
      </c>
      <c r="BM7" s="38">
        <v>392.19</v>
      </c>
      <c r="BN7" s="38">
        <v>413.5</v>
      </c>
      <c r="BO7" s="38">
        <v>407.42</v>
      </c>
      <c r="BP7" s="38">
        <v>329.28</v>
      </c>
      <c r="BQ7" s="38">
        <v>49.56</v>
      </c>
      <c r="BR7" s="38">
        <v>41.61</v>
      </c>
      <c r="BS7" s="38">
        <v>43.13</v>
      </c>
      <c r="BT7" s="38">
        <v>39.85</v>
      </c>
      <c r="BU7" s="38">
        <v>54.83</v>
      </c>
      <c r="BV7" s="38">
        <v>58.53</v>
      </c>
      <c r="BW7" s="38">
        <v>57.93</v>
      </c>
      <c r="BX7" s="38">
        <v>57.03</v>
      </c>
      <c r="BY7" s="38">
        <v>55.84</v>
      </c>
      <c r="BZ7" s="38">
        <v>57.08</v>
      </c>
      <c r="CA7" s="38">
        <v>60.55</v>
      </c>
      <c r="CB7" s="38">
        <v>299.2</v>
      </c>
      <c r="CC7" s="38">
        <v>357.25</v>
      </c>
      <c r="CD7" s="38">
        <v>349.03</v>
      </c>
      <c r="CE7" s="38">
        <v>378.83</v>
      </c>
      <c r="CF7" s="38">
        <v>274.89</v>
      </c>
      <c r="CG7" s="38">
        <v>266.57</v>
      </c>
      <c r="CH7" s="38">
        <v>276.93</v>
      </c>
      <c r="CI7" s="38">
        <v>283.73</v>
      </c>
      <c r="CJ7" s="38">
        <v>287.57</v>
      </c>
      <c r="CK7" s="38">
        <v>286.86</v>
      </c>
      <c r="CL7" s="38">
        <v>269.12</v>
      </c>
      <c r="CM7" s="38">
        <v>39.22</v>
      </c>
      <c r="CN7" s="38">
        <v>39</v>
      </c>
      <c r="CO7" s="38">
        <v>39.020000000000003</v>
      </c>
      <c r="CP7" s="38">
        <v>40.32</v>
      </c>
      <c r="CQ7" s="38">
        <v>41.53</v>
      </c>
      <c r="CR7" s="38">
        <v>58.06</v>
      </c>
      <c r="CS7" s="38">
        <v>59.08</v>
      </c>
      <c r="CT7" s="38">
        <v>58.25</v>
      </c>
      <c r="CU7" s="38">
        <v>61.55</v>
      </c>
      <c r="CV7" s="38">
        <v>57.22</v>
      </c>
      <c r="CW7" s="38">
        <v>59.35</v>
      </c>
      <c r="CX7" s="38">
        <v>92.37</v>
      </c>
      <c r="CY7" s="38">
        <v>92.39</v>
      </c>
      <c r="CZ7" s="38">
        <v>91.3</v>
      </c>
      <c r="DA7" s="38">
        <v>92.78</v>
      </c>
      <c r="DB7" s="38">
        <v>92.83</v>
      </c>
      <c r="DC7" s="38">
        <v>75.790000000000006</v>
      </c>
      <c r="DD7" s="38">
        <v>77.12</v>
      </c>
      <c r="DE7" s="38">
        <v>68.150000000000006</v>
      </c>
      <c r="DF7" s="38">
        <v>67.489999999999995</v>
      </c>
      <c r="DG7" s="38">
        <v>67.290000000000006</v>
      </c>
      <c r="DH7" s="38">
        <v>76.98</v>
      </c>
      <c r="DI7" s="38">
        <v>7.77</v>
      </c>
      <c r="DJ7" s="38">
        <v>15.94</v>
      </c>
      <c r="DK7" s="38">
        <v>18.79</v>
      </c>
      <c r="DL7" s="38">
        <v>21.75</v>
      </c>
      <c r="DM7" s="38">
        <v>24.39</v>
      </c>
      <c r="DN7" s="38">
        <v>6.48</v>
      </c>
      <c r="DO7" s="38">
        <v>13.6</v>
      </c>
      <c r="DP7" s="38">
        <v>14.97</v>
      </c>
      <c r="DQ7" s="38">
        <v>16.16</v>
      </c>
      <c r="DR7" s="38">
        <v>16.420000000000002</v>
      </c>
      <c r="DS7" s="38">
        <v>16.89</v>
      </c>
      <c r="DT7" s="38" t="s">
        <v>114</v>
      </c>
      <c r="DU7" s="38" t="s">
        <v>114</v>
      </c>
      <c r="DV7" s="38" t="s">
        <v>114</v>
      </c>
      <c r="DW7" s="38" t="s">
        <v>114</v>
      </c>
      <c r="DX7" s="38" t="s">
        <v>114</v>
      </c>
      <c r="DY7" s="38" t="s">
        <v>114</v>
      </c>
      <c r="DZ7" s="38" t="s">
        <v>114</v>
      </c>
      <c r="EA7" s="38" t="s">
        <v>114</v>
      </c>
      <c r="EB7" s="38" t="s">
        <v>114</v>
      </c>
      <c r="EC7" s="38" t="s">
        <v>114</v>
      </c>
      <c r="ED7" s="38" t="s">
        <v>114</v>
      </c>
      <c r="EE7" s="38" t="s">
        <v>114</v>
      </c>
      <c r="EF7" s="38" t="s">
        <v>114</v>
      </c>
      <c r="EG7" s="38" t="s">
        <v>114</v>
      </c>
      <c r="EH7" s="38" t="s">
        <v>114</v>
      </c>
      <c r="EI7" s="38" t="s">
        <v>114</v>
      </c>
      <c r="EJ7" s="38" t="s">
        <v>114</v>
      </c>
      <c r="EK7" s="38" t="s">
        <v>114</v>
      </c>
      <c r="EL7" s="38" t="s">
        <v>114</v>
      </c>
      <c r="EM7" s="38" t="s">
        <v>114</v>
      </c>
      <c r="EN7" s="38" t="s">
        <v>114</v>
      </c>
      <c r="EO7" s="38" t="s">
        <v>114</v>
      </c>
    </row>
    <row r="8" spans="1:148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  <c r="EP8" s="39"/>
      <c r="EQ8" s="39"/>
      <c r="ER8" s="39"/>
    </row>
    <row r="9" spans="1:148" x14ac:dyDescent="0.15">
      <c r="A9" s="40"/>
      <c r="B9" s="40" t="s">
        <v>115</v>
      </c>
      <c r="C9" s="40" t="s">
        <v>116</v>
      </c>
      <c r="D9" s="40" t="s">
        <v>117</v>
      </c>
      <c r="E9" s="40" t="s">
        <v>118</v>
      </c>
      <c r="F9" s="40" t="s">
        <v>119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8" x14ac:dyDescent="0.15">
      <c r="A10" s="40" t="s">
        <v>58</v>
      </c>
      <c r="B10" s="41">
        <f>DATEVALUE($B$6-4&amp;"年1月1日")</f>
        <v>41275</v>
      </c>
      <c r="C10" s="41">
        <f>DATEVALUE($B$6-3&amp;"年1月1日")</f>
        <v>41640</v>
      </c>
      <c r="D10" s="41">
        <f>DATEVALUE($B$6-2&amp;"年1月1日")</f>
        <v>42005</v>
      </c>
      <c r="E10" s="41">
        <f>DATEVALUE($B$6-1&amp;"年1月1日")</f>
        <v>42370</v>
      </c>
      <c r="F10" s="41">
        <f>DATEVALUE($B$6&amp;"年1月1日")</f>
        <v>42736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佐藤　修生</cp:lastModifiedBy>
  <dcterms:created xsi:type="dcterms:W3CDTF">2018-12-03T08:57:03Z</dcterms:created>
  <dcterms:modified xsi:type="dcterms:W3CDTF">2019-01-31T00:55:44Z</dcterms:modified>
  <cp:category/>
</cp:coreProperties>
</file>