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 activeTab="3"/>
  </bookViews>
  <sheets>
    <sheet name="水道" sheetId="1" r:id="rId1"/>
    <sheet name="簡水" sheetId="4" r:id="rId2"/>
    <sheet name="公共下水" sheetId="3" r:id="rId3"/>
    <sheet name="農集" sheetId="2" r:id="rId4"/>
  </sheets>
  <externalReferences>
    <externalReference r:id="rId5"/>
    <externalReference r:id="rId6"/>
    <externalReference r:id="rId7"/>
    <externalReference r:id="rId8"/>
  </externalReferenc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<sst xmlns="http://schemas.openxmlformats.org/spreadsheetml/2006/main" xmlns:r="http://schemas.openxmlformats.org/officeDocument/2006/relationships" count="35" uniqueCount="35">
  <si>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日</t>
    <rPh sb="0" eb="1">
      <t>ニチ</t>
    </rPh>
    <phoneticPr fontId="19"/>
  </si>
  <si>
    <t>団体名</t>
    <rPh sb="0" eb="3">
      <t>ダンタイメイ</t>
    </rPh>
    <phoneticPr fontId="19"/>
  </si>
  <si>
    <t>抜本的な改革の取組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</si>
  <si>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19"/>
  </si>
  <si>
    <t>事業廃止</t>
    <rPh sb="0" eb="2">
      <t>ジギョウ</t>
    </rPh>
    <rPh sb="2" eb="4">
      <t>ハイシ</t>
    </rPh>
    <phoneticPr fontId="19"/>
  </si>
  <si>
    <t>民営化・
民間譲渡</t>
    <rPh sb="0" eb="3">
      <t>ミンエイカ</t>
    </rPh>
    <rPh sb="5" eb="7">
      <t>ミンカン</t>
    </rPh>
    <rPh sb="7" eb="9">
      <t>ジョウト</t>
    </rPh>
    <phoneticPr fontId="19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</si>
  <si>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9"/>
  </si>
  <si>
    <t>・</t>
  </si>
  <si>
    <t>年</t>
    <rPh sb="0" eb="1">
      <t>ネン</t>
    </rPh>
    <phoneticPr fontId="19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</si>
  <si>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9"/>
  </si>
  <si>
    <t>一部廃止</t>
    <rPh sb="0" eb="2">
      <t>イチブ</t>
    </rPh>
    <rPh sb="2" eb="4">
      <t>ハイシ</t>
    </rPh>
    <phoneticPr fontId="19"/>
  </si>
  <si>
    <t>広域化等</t>
    <rPh sb="0" eb="3">
      <t>コウイキカ</t>
    </rPh>
    <rPh sb="3" eb="4">
      <t>トウ</t>
    </rPh>
    <phoneticPr fontId="19"/>
  </si>
  <si>
    <t>指定管理者
制度</t>
    <rPh sb="0" eb="2">
      <t>シテイ</t>
    </rPh>
    <rPh sb="2" eb="5">
      <t>カンリシャ</t>
    </rPh>
    <rPh sb="6" eb="8">
      <t>セイド</t>
    </rPh>
    <phoneticPr fontId="19"/>
  </si>
  <si>
    <t>PPP/PFI方式
の活用</t>
    <rPh sb="7" eb="9">
      <t>ホウシキ</t>
    </rPh>
    <rPh sb="11" eb="13">
      <t>カツヨウ</t>
    </rPh>
    <phoneticPr fontId="19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</si>
  <si>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9"/>
  </si>
  <si>
    <t>（実施（予定）時期）</t>
    <rPh sb="1" eb="3">
      <t>ジッシ</t>
    </rPh>
    <rPh sb="4" eb="6">
      <t>ヨテイ</t>
    </rPh>
    <rPh sb="7" eb="9">
      <t>ジキ</t>
    </rPh>
    <phoneticPr fontId="19"/>
  </si>
  <si>
    <t>業種名</t>
    <rPh sb="0" eb="2">
      <t>ギョウシュ</t>
    </rPh>
    <rPh sb="2" eb="3">
      <t>メイ</t>
    </rPh>
    <phoneticPr fontId="19"/>
  </si>
  <si>
    <t>民間活用</t>
    <rPh sb="0" eb="2">
      <t>ミンカン</t>
    </rPh>
    <rPh sb="2" eb="4">
      <t>カツヨウ</t>
    </rPh>
    <phoneticPr fontId="19"/>
  </si>
  <si>
    <t>包括的
民間委託</t>
    <rPh sb="0" eb="3">
      <t>ホウカツテキ</t>
    </rPh>
    <rPh sb="4" eb="6">
      <t>ミンカン</t>
    </rPh>
    <rPh sb="6" eb="8">
      <t>イタク</t>
    </rPh>
    <phoneticPr fontId="19"/>
  </si>
  <si>
    <t>事業名</t>
    <rPh sb="0" eb="2">
      <t>ジギョウ</t>
    </rPh>
    <rPh sb="2" eb="3">
      <t>メイ</t>
    </rPh>
    <phoneticPr fontId="19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</si>
  <si>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9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</si>
  <si>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19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</si>
  <si>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9"/>
  </si>
  <si>
    <t>月</t>
    <rPh sb="0" eb="1">
      <t>ガツ</t>
    </rPh>
    <phoneticPr fontId="19"/>
  </si>
  <si>
    <t>施設名</t>
    <rPh sb="0" eb="2">
      <t>シセツ</t>
    </rPh>
    <rPh sb="2" eb="3">
      <t>メイ</t>
    </rPh>
    <phoneticPr fontId="19"/>
  </si>
  <si>
    <t>取組事項</t>
    <rPh sb="0" eb="2">
      <t>トリクミ</t>
    </rPh>
    <rPh sb="2" eb="4">
      <t>ジコウ</t>
    </rPh>
    <phoneticPr fontId="19"/>
  </si>
  <si>
    <t>実施済</t>
    <rPh sb="0" eb="2">
      <t>ジッシ</t>
    </rPh>
    <rPh sb="2" eb="3">
      <t>ズ</t>
    </rPh>
    <phoneticPr fontId="19"/>
  </si>
  <si>
    <t>実施予定</t>
    <rPh sb="0" eb="2">
      <t>ジッシ</t>
    </rPh>
    <rPh sb="2" eb="4">
      <t>ヨテイ</t>
    </rPh>
    <phoneticPr fontId="19"/>
  </si>
  <si>
    <t>検討中</t>
    <rPh sb="0" eb="3">
      <t>ケントウチュウ</t>
    </rPh>
    <phoneticPr fontId="19"/>
  </si>
  <si>
    <t>（取組の概要）</t>
    <rPh sb="1" eb="2">
      <t>ト</t>
    </rPh>
    <rPh sb="2" eb="3">
      <t>ク</t>
    </rPh>
    <rPh sb="4" eb="6">
      <t>ガイヨウ</t>
    </rPh>
    <phoneticPr fontId="19"/>
  </si>
  <si>
    <t>（全部と一部の別）</t>
    <rPh sb="1" eb="3">
      <t>ゼンブ</t>
    </rPh>
    <rPh sb="4" eb="6">
      <t>イチブ</t>
    </rPh>
    <rPh sb="7" eb="8">
      <t>ベツ</t>
    </rPh>
    <phoneticPr fontId="19"/>
  </si>
  <si>
    <t>全部廃止</t>
    <rPh sb="0" eb="2">
      <t>ゼンブ</t>
    </rPh>
    <rPh sb="2" eb="4">
      <t>ハイシ</t>
    </rPh>
    <phoneticPr fontId="19"/>
  </si>
  <si>
    <t>（検討状況・課題）</t>
    <rPh sb="1" eb="3">
      <t>ケントウ</t>
    </rPh>
    <rPh sb="3" eb="5">
      <t>ジョウキョウ</t>
    </rPh>
    <rPh sb="6" eb="8">
      <t>カダイ</t>
    </rPh>
    <phoneticPr fontId="19"/>
  </si>
  <si>
    <t>平成</t>
    <rPh sb="0" eb="2">
      <t>ヘイセイ</t>
    </rPh>
    <phoneticPr fontId="19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</si>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</sst>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游ゴシック"/>
    </font>
    <font>
      <sz val="6"/>
      <color auto="1"/>
      <name val="游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b/>
      <sz val="16"/>
      <color theme="1"/>
      <name val="ＭＳ Ｐゴシック"/>
    </font>
    <font>
      <sz val="14"/>
      <color theme="1"/>
      <name val="ＭＳ Ｐゴシック"/>
    </font>
    <font>
      <sz val="16"/>
      <color theme="1"/>
      <name val="ＭＳ Ｐゴシック"/>
    </font>
    <font>
      <sz val="18"/>
      <color auto="1"/>
      <name val="ＭＳ Ｐゴシック"/>
    </font>
    <font>
      <sz val="11"/>
      <color auto="1"/>
      <name val="ＭＳ Ｐゴシック"/>
    </font>
    <font>
      <b/>
      <sz val="24"/>
      <color theme="1"/>
      <name val="AR Pゴシック体M"/>
    </font>
    <font>
      <sz val="24"/>
      <color theme="1"/>
      <name val="ＭＳ Ｐゴシック"/>
    </font>
    <font>
      <b/>
      <sz val="17"/>
      <color theme="1"/>
      <name val="ＭＳ Ｐゴシック"/>
    </font>
    <font>
      <sz val="28"/>
      <color theme="1"/>
      <name val="ＭＳ Ｐゴシック"/>
    </font>
    <font>
      <b/>
      <sz val="14"/>
      <color theme="1"/>
      <name val="ＭＳ Ｐゴシック"/>
    </font>
    <font>
      <sz val="6"/>
      <color auto="1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2" borderId="5" xfId="0" applyFont="1" applyFill="1" applyBorder="1" applyAlignment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/>
    <xf numFmtId="0" fontId="6" fillId="2" borderId="5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0" fillId="2" borderId="0" xfId="0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6" xfId="0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2" borderId="0" xfId="0" applyFont="1" applyFill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4" fillId="0" borderId="0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2" borderId="5" xfId="0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0" fillId="2" borderId="0" xfId="0" applyFill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5" fillId="2" borderId="0" xfId="0" applyFont="1" applyFill="1" applyBorder="1" applyAlignment="1"/>
    <xf numFmtId="0" fontId="15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5" fillId="2" borderId="8" xfId="0" applyFont="1" applyFill="1" applyBorder="1" applyAlignment="1"/>
    <xf numFmtId="0" fontId="5" fillId="2" borderId="7" xfId="0" applyFont="1" applyFill="1" applyBorder="1" applyAlignment="1"/>
    <xf numFmtId="0" fontId="5" fillId="2" borderId="9" xfId="0" applyFont="1" applyFill="1" applyBorder="1" applyAlignment="1"/>
    <xf numFmtId="0" fontId="11" fillId="2" borderId="0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0" fillId="2" borderId="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5" fillId="0" borderId="0" xfId="0" applyFont="1" applyBorder="1" applyAlignment="1"/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shrinkToFit="1"/>
    </xf>
    <xf numFmtId="0" fontId="11" fillId="2" borderId="0" xfId="0" applyFont="1" applyFill="1" applyBorder="1" applyAlignment="1">
      <alignment shrinkToFi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>
      <alignment vertical="center"/>
    </xf>
    <xf numFmtId="0" fontId="18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5" fillId="2" borderId="5" xfId="0" applyFont="1" applyFill="1" applyBorder="1" applyAlignment="1">
      <alignment shrinkToFit="1"/>
    </xf>
    <xf numFmtId="0" fontId="10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5" fillId="0" borderId="0" xfId="0" applyFont="1">
      <alignment vertical="center"/>
    </xf>
  </cellXfs>
  <cellStyles count="1"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5" /><Relationship Type="http://schemas.openxmlformats.org/officeDocument/2006/relationships/externalLink" Target="externalLinks/externalLink2.xml" Id="rId6" /><Relationship Type="http://schemas.openxmlformats.org/officeDocument/2006/relationships/externalLink" Target="externalLinks/externalLink3.xml" Id="rId7" /><Relationship Type="http://schemas.openxmlformats.org/officeDocument/2006/relationships/externalLink" Target="externalLinks/externalLink4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4164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52</xdr:row>
      <xdr:rowOff>74295</xdr:rowOff>
    </xdr:from>
    <xdr:to xmlns:xdr="http://schemas.openxmlformats.org/drawingml/2006/spreadsheetDrawing">
      <xdr:col>19</xdr:col>
      <xdr:colOff>119380</xdr:colOff>
      <xdr:row>53</xdr:row>
      <xdr:rowOff>174625</xdr:rowOff>
    </xdr:to>
    <xdr:sp macro="" textlink="">
      <xdr:nvSpPr>
        <xdr:cNvPr id="5" name="右矢印 4"/>
        <xdr:cNvSpPr/>
      </xdr:nvSpPr>
      <xdr:spPr>
        <a:xfrm>
          <a:off x="3332480" y="10558780"/>
          <a:ext cx="4064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105410</xdr:rowOff>
    </xdr:to>
    <xdr:sp macro="" textlink="">
      <xdr:nvSpPr>
        <xdr:cNvPr id="6" name="右矢印 5"/>
        <xdr:cNvSpPr/>
      </xdr:nvSpPr>
      <xdr:spPr>
        <a:xfrm>
          <a:off x="3307715" y="8027035"/>
          <a:ext cx="4064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3%20&#32654;&#37111;&#30010;&#9675;\02%20&#35519;&#26619;&#31080;&#65288;H31&#25244;&#26412;&#25913;&#38761;&#35519;&#26619;&#65289;&#65288;&#19978;&#27700;&#65289;.xlsx" TargetMode="External" Id="rId1" /></Relationships>
</file>

<file path=xl/externalLinks/_rels/externalLink2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3%20&#32654;&#37111;&#30010;&#9675;\02%20&#35519;&#26619;&#31080;&#65288;H31&#25244;&#26412;&#25913;&#38761;&#35519;&#26619;&#65289;&#38598;&#25490;.xlsx" TargetMode="External" Id="rId1" /></Relationships>
</file>

<file path=xl/externalLinks/_rels/externalLink3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3%20&#32654;&#37111;&#30010;&#9675;\02%20&#35519;&#26619;&#31080;&#65288;&#32654;&#37111;&#30010;&#12539;&#19979;&#27700;&#20107;&#26989;&#12539;&#20844;&#20849;&#19979;&#27700;&#65289;.xlsx" TargetMode="External" Id="rId1" /></Relationships>
</file>

<file path=xl/externalLinks/_rels/externalLink4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3%20&#32654;&#37111;&#30010;&#9675;\02%20&#35519;&#26619;&#31080;&#65288;&#32654;&#37111;&#30010;&#12539;&#31777;&#27700;&#65289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美郷町</v>
          </cell>
        </row>
        <row r="24">
          <cell r="F24" t="str">
            <v>水道事業</v>
          </cell>
          <cell r="W24" t="str">
            <v>―</v>
          </cell>
        </row>
        <row r="26">
          <cell r="F26" t="str">
            <v>―</v>
          </cell>
        </row>
        <row r="49">
          <cell r="R49" t="str">
            <v xml:space="preserve"> </v>
          </cell>
        </row>
        <row r="56">
          <cell r="R56" t="str">
            <v>○</v>
          </cell>
        </row>
        <row r="536">
          <cell r="C536" t="str">
            <v>③抜本的な改革の方向性について検討の前段階にあるため</v>
          </cell>
          <cell r="AQ536" t="str">
            <v>　</v>
          </cell>
        </row>
        <row r="550">
          <cell r="B550" t="str">
            <v>水道料金や施設管理の業務委託の検討
広域化の検討会への参加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美郷町</v>
          </cell>
        </row>
        <row r="24">
          <cell r="F24" t="str">
            <v>下水道事業</v>
          </cell>
          <cell r="W24" t="str">
            <v>農業集落排水</v>
          </cell>
        </row>
        <row r="26">
          <cell r="F26" t="str">
            <v>―</v>
          </cell>
        </row>
        <row r="49">
          <cell r="R49" t="str">
            <v xml:space="preserve"> </v>
          </cell>
        </row>
        <row r="56">
          <cell r="R56" t="str">
            <v>○</v>
          </cell>
        </row>
        <row r="536">
          <cell r="C536" t="str">
            <v>④知見やノウハウ不足により抜本的な改革の検討に至らないため</v>
          </cell>
          <cell r="AQ536" t="str">
            <v>　</v>
          </cell>
        </row>
        <row r="537">
          <cell r="C537" t="str">
            <v>⑤事業の規模が小さく、人員が少ない等の理由から抜本的な改革の検討に至らないため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美郷町</v>
          </cell>
        </row>
        <row r="24">
          <cell r="F24" t="str">
            <v>下水道事業</v>
          </cell>
          <cell r="W24" t="str">
            <v>公共下水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④知見やノウハウ不足により抜本的な改革の検討に至らないため</v>
          </cell>
          <cell r="AQ536" t="str">
            <v>　</v>
          </cell>
        </row>
        <row r="537">
          <cell r="C537" t="str">
            <v>⑤事業の規模が小さく、人員が少ない等の理由から抜本的な改革の検討に至らないため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美郷町</v>
          </cell>
        </row>
        <row r="24">
          <cell r="F24" t="str">
            <v>簡易水道事業</v>
          </cell>
          <cell r="W24" t="str">
            <v>―</v>
          </cell>
        </row>
        <row r="26">
          <cell r="F26" t="str">
            <v>―</v>
          </cell>
        </row>
        <row r="49">
          <cell r="R49" t="str">
            <v>○</v>
          </cell>
          <cell r="X49" t="str">
            <v>○</v>
          </cell>
        </row>
        <row r="56">
          <cell r="R56" t="str">
            <v xml:space="preserve"> </v>
          </cell>
        </row>
        <row r="63">
          <cell r="B63" t="str">
            <v>簡易水道事業を廃止し、新たに美郷町上水道事業を創設した。発生主義・複式簿記の採用により、公営企業の経済活動を正確に把握し、その損益及び財産の状態を適切に把握できるようになった。今後はこれらを基に、施設の更新計画等に活用していく。</v>
          </cell>
        </row>
        <row r="69">
          <cell r="G69" t="str">
            <v>○</v>
          </cell>
        </row>
        <row r="73">
          <cell r="E73">
            <v>29</v>
          </cell>
        </row>
        <row r="74">
          <cell r="E74">
            <v>3</v>
          </cell>
        </row>
        <row r="75">
          <cell r="E75">
            <v>28</v>
          </cell>
        </row>
        <row r="79">
          <cell r="O79" t="str">
            <v xml:space="preserve"> </v>
          </cell>
        </row>
        <row r="91">
          <cell r="G91" t="str">
            <v xml:space="preserve"> </v>
          </cell>
        </row>
        <row r="96">
          <cell r="E96" t="str">
            <v xml:space="preserve"> </v>
          </cell>
        </row>
        <row r="97">
          <cell r="E97" t="str">
            <v xml:space="preserve"> </v>
          </cell>
        </row>
        <row r="98">
          <cell r="E98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../drawings/drawing2.xml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drawing" Target="../drawings/drawing4.xml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opLeftCell="A16" workbookViewId="0">
      <selection activeCell="E40" sqref="E40:AN41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16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19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24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IF(COUNTIF([1]回答表!F22,"*")&gt;0,[1]回答表!F22,"")</f>
        <v>美郷町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IF(COUNTIF([1]回答表!F24,"*")&gt;0,[1]回答表!F24,"")</f>
        <v>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IF(COUNTIF([1]回答表!W24,"*")&gt;0,[1]回答表!W24,"")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IF(COUNTIF([1]回答表!F26,"*")&gt;0,[1]回答表!F26,"")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4</v>
      </c>
      <c r="E20" s="33"/>
      <c r="F20" s="33"/>
      <c r="G20" s="33"/>
      <c r="H20" s="33"/>
      <c r="I20" s="33"/>
      <c r="J20" s="47"/>
      <c r="K20" s="16" t="s">
        <v>5</v>
      </c>
      <c r="L20" s="33"/>
      <c r="M20" s="33"/>
      <c r="N20" s="33"/>
      <c r="O20" s="33"/>
      <c r="P20" s="33"/>
      <c r="Q20" s="47"/>
      <c r="R20" s="16" t="s">
        <v>11</v>
      </c>
      <c r="S20" s="33"/>
      <c r="T20" s="33"/>
      <c r="U20" s="33"/>
      <c r="V20" s="33"/>
      <c r="W20" s="33"/>
      <c r="X20" s="47"/>
      <c r="Y20" s="66" t="s">
        <v>17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22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12</v>
      </c>
      <c r="Z23" s="73"/>
      <c r="AA23" s="73"/>
      <c r="AB23" s="73"/>
      <c r="AC23" s="73"/>
      <c r="AD23" s="73"/>
      <c r="AE23" s="74"/>
      <c r="AF23" s="69" t="s">
        <v>18</v>
      </c>
      <c r="AG23" s="73"/>
      <c r="AH23" s="73"/>
      <c r="AI23" s="73"/>
      <c r="AJ23" s="73"/>
      <c r="AK23" s="73"/>
      <c r="AL23" s="74"/>
      <c r="AM23" s="69" t="s">
        <v>13</v>
      </c>
      <c r="AN23" s="73"/>
      <c r="AO23" s="73"/>
      <c r="AP23" s="73"/>
      <c r="AQ23" s="73"/>
      <c r="AR23" s="73"/>
      <c r="AS23" s="74"/>
      <c r="AT23" s="69" t="s">
        <v>20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IF([1]回答表!R49="○","○","")</f>
        <v/>
      </c>
      <c r="E24" s="36"/>
      <c r="F24" s="36"/>
      <c r="G24" s="36"/>
      <c r="H24" s="36"/>
      <c r="I24" s="36"/>
      <c r="J24" s="50"/>
      <c r="K24" s="19" t="str">
        <f>IF([1]回答表!R50="○","○","")</f>
        <v/>
      </c>
      <c r="L24" s="36"/>
      <c r="M24" s="36"/>
      <c r="N24" s="36"/>
      <c r="O24" s="36"/>
      <c r="P24" s="36"/>
      <c r="Q24" s="50"/>
      <c r="R24" s="19" t="str">
        <f>IF([1]回答表!R51="○","○","")</f>
        <v/>
      </c>
      <c r="S24" s="36"/>
      <c r="T24" s="36"/>
      <c r="U24" s="36"/>
      <c r="V24" s="36"/>
      <c r="W24" s="36"/>
      <c r="X24" s="50"/>
      <c r="Y24" s="19" t="str">
        <f>IF([1]回答表!R52="○","○","")</f>
        <v/>
      </c>
      <c r="Z24" s="36"/>
      <c r="AA24" s="36"/>
      <c r="AB24" s="36"/>
      <c r="AC24" s="36"/>
      <c r="AD24" s="36"/>
      <c r="AE24" s="50"/>
      <c r="AF24" s="19" t="str">
        <f>IF([1]回答表!R53="○","○","")</f>
        <v/>
      </c>
      <c r="AG24" s="36"/>
      <c r="AH24" s="36"/>
      <c r="AI24" s="36"/>
      <c r="AJ24" s="36"/>
      <c r="AK24" s="36"/>
      <c r="AL24" s="50"/>
      <c r="AM24" s="19" t="str">
        <f>IF([1]回答表!R54="○","○","")</f>
        <v/>
      </c>
      <c r="AN24" s="36"/>
      <c r="AO24" s="36"/>
      <c r="AP24" s="36"/>
      <c r="AQ24" s="36"/>
      <c r="AR24" s="36"/>
      <c r="AS24" s="50"/>
      <c r="AT24" s="19" t="str">
        <f>IF([1]回答表!R55="○","○","")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IF([1]回答表!R56="○","○","")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6"/>
    </row>
    <row r="33" spans="3:69">
      <c r="C33" s="9"/>
      <c r="D33" s="23" t="s">
        <v>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14</v>
      </c>
      <c r="AR33" s="25"/>
      <c r="AS33" s="25"/>
      <c r="AT33" s="25"/>
      <c r="AU33" s="25"/>
      <c r="AV33" s="84"/>
      <c r="AW33" s="25"/>
      <c r="AX33" s="25"/>
      <c r="AY33" s="25"/>
      <c r="AZ33" s="90"/>
      <c r="BA33" s="90"/>
      <c r="BB33" s="90"/>
      <c r="BC33" s="9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1"/>
      <c r="BQ33" s="117"/>
    </row>
    <row r="34" spans="3:69" ht="15.6" customHeight="1">
      <c r="C34" s="9"/>
      <c r="D34" s="24" t="s">
        <v>7</v>
      </c>
      <c r="E34" s="39" t="str">
        <f>IF([1]回答表!R56="○",[1]回答表!C536,"")</f>
        <v>③抜本的な改革の方向性について検討の前段階にあるため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83" t="str">
        <f>IF([1]回答表!AQ536="○",[1]回答表!B543,"")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12"/>
      <c r="BQ34" s="117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28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13"/>
      <c r="BQ35" s="117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4" t="s">
        <v>7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4" t="s">
        <v>7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4"/>
      <c r="BQ41" s="118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17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>
      <c r="C44" s="9"/>
      <c r="D44" s="23" t="s">
        <v>9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7" t="str">
        <f>IF([1]回答表!R56="○",[1]回答表!B550,"")</f>
        <v>水道料金や施設管理の業務委託の検討
広域化の検討会への参加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12"/>
      <c r="BQ45" s="117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3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4"/>
      <c r="BQ49" s="117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6"/>
  <sheetViews>
    <sheetView topLeftCell="A22" workbookViewId="0">
      <selection activeCell="T73" sqref="T73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16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19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24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IF(COUNTIF([4]回答表!F22,"*")&gt;0,[4]回答表!F22,"")</f>
        <v>美郷町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IF(COUNTIF([4]回答表!F24,"*")&gt;0,[4]回答表!F24,"")</f>
        <v>簡易水道事業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IF(COUNTIF([4]回答表!W24,"*")&gt;0,[4]回答表!W24,"")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IF(COUNTIF([4]回答表!F26,"*")&gt;0,[4]回答表!F26,"")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4</v>
      </c>
      <c r="E20" s="33"/>
      <c r="F20" s="33"/>
      <c r="G20" s="33"/>
      <c r="H20" s="33"/>
      <c r="I20" s="33"/>
      <c r="J20" s="47"/>
      <c r="K20" s="16" t="s">
        <v>5</v>
      </c>
      <c r="L20" s="33"/>
      <c r="M20" s="33"/>
      <c r="N20" s="33"/>
      <c r="O20" s="33"/>
      <c r="P20" s="33"/>
      <c r="Q20" s="47"/>
      <c r="R20" s="16" t="s">
        <v>11</v>
      </c>
      <c r="S20" s="33"/>
      <c r="T20" s="33"/>
      <c r="U20" s="33"/>
      <c r="V20" s="33"/>
      <c r="W20" s="33"/>
      <c r="X20" s="47"/>
      <c r="Y20" s="66" t="s">
        <v>17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22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12</v>
      </c>
      <c r="Z23" s="73"/>
      <c r="AA23" s="73"/>
      <c r="AB23" s="73"/>
      <c r="AC23" s="73"/>
      <c r="AD23" s="73"/>
      <c r="AE23" s="74"/>
      <c r="AF23" s="69" t="s">
        <v>18</v>
      </c>
      <c r="AG23" s="73"/>
      <c r="AH23" s="73"/>
      <c r="AI23" s="73"/>
      <c r="AJ23" s="73"/>
      <c r="AK23" s="73"/>
      <c r="AL23" s="74"/>
      <c r="AM23" s="69" t="s">
        <v>13</v>
      </c>
      <c r="AN23" s="73"/>
      <c r="AO23" s="73"/>
      <c r="AP23" s="73"/>
      <c r="AQ23" s="73"/>
      <c r="AR23" s="73"/>
      <c r="AS23" s="74"/>
      <c r="AT23" s="69" t="s">
        <v>20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IF([4]回答表!R49="○","○","")</f>
        <v>○</v>
      </c>
      <c r="E24" s="36"/>
      <c r="F24" s="36"/>
      <c r="G24" s="36"/>
      <c r="H24" s="36"/>
      <c r="I24" s="36"/>
      <c r="J24" s="50"/>
      <c r="K24" s="19" t="str">
        <f>IF([4]回答表!R50="○","○","")</f>
        <v/>
      </c>
      <c r="L24" s="36"/>
      <c r="M24" s="36"/>
      <c r="N24" s="36"/>
      <c r="O24" s="36"/>
      <c r="P24" s="36"/>
      <c r="Q24" s="50"/>
      <c r="R24" s="19" t="str">
        <f>IF([4]回答表!R51="○","○","")</f>
        <v/>
      </c>
      <c r="S24" s="36"/>
      <c r="T24" s="36"/>
      <c r="U24" s="36"/>
      <c r="V24" s="36"/>
      <c r="W24" s="36"/>
      <c r="X24" s="50"/>
      <c r="Y24" s="19" t="str">
        <f>IF([4]回答表!R52="○","○","")</f>
        <v/>
      </c>
      <c r="Z24" s="36"/>
      <c r="AA24" s="36"/>
      <c r="AB24" s="36"/>
      <c r="AC24" s="36"/>
      <c r="AD24" s="36"/>
      <c r="AE24" s="50"/>
      <c r="AF24" s="19" t="str">
        <f>IF([4]回答表!R53="○","○","")</f>
        <v/>
      </c>
      <c r="AG24" s="36"/>
      <c r="AH24" s="36"/>
      <c r="AI24" s="36"/>
      <c r="AJ24" s="36"/>
      <c r="AK24" s="36"/>
      <c r="AL24" s="50"/>
      <c r="AM24" s="19" t="str">
        <f>IF([4]回答表!R54="○","○","")</f>
        <v/>
      </c>
      <c r="AN24" s="36"/>
      <c r="AO24" s="36"/>
      <c r="AP24" s="36"/>
      <c r="AQ24" s="36"/>
      <c r="AR24" s="36"/>
      <c r="AS24" s="50"/>
      <c r="AT24" s="19" t="str">
        <f>IF([4]回答表!R55="○","○","")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IF([4]回答表!R56="○","○","")</f>
        <v/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>
      <c r="BR29" s="197"/>
    </row>
    <row r="30" spans="3:70" ht="15.6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70" ht="15.6" customHeight="1">
      <c r="C31" s="8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5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16"/>
    </row>
    <row r="32" spans="3:70" ht="15.6" customHeight="1">
      <c r="C32" s="9"/>
      <c r="D32" s="121" t="s">
        <v>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51"/>
      <c r="R32" s="123" t="s">
        <v>4</v>
      </c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8"/>
      <c r="BC32" s="186"/>
      <c r="BD32" s="91"/>
      <c r="BE32" s="91"/>
      <c r="BF32" s="91"/>
      <c r="BG32" s="91"/>
      <c r="BH32" s="91"/>
      <c r="BI32" s="91"/>
      <c r="BJ32" s="91"/>
      <c r="BK32" s="91"/>
      <c r="BL32" s="91"/>
      <c r="BM32" s="25"/>
      <c r="BN32" s="25"/>
      <c r="BO32" s="25"/>
      <c r="BP32" s="176"/>
      <c r="BQ32" s="117"/>
    </row>
    <row r="33" spans="3:69" ht="15.6" customHeight="1">
      <c r="C33" s="9"/>
      <c r="D33" s="122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52"/>
      <c r="R33" s="125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40"/>
      <c r="BC33" s="186"/>
      <c r="BD33" s="91"/>
      <c r="BE33" s="91"/>
      <c r="BF33" s="91"/>
      <c r="BG33" s="91"/>
      <c r="BH33" s="91"/>
      <c r="BI33" s="91"/>
      <c r="BJ33" s="91"/>
      <c r="BK33" s="91"/>
      <c r="BL33" s="91"/>
      <c r="BM33" s="25"/>
      <c r="BN33" s="25"/>
      <c r="BO33" s="25"/>
      <c r="BP33" s="176"/>
      <c r="BQ33" s="117"/>
    </row>
    <row r="34" spans="3:69" ht="15.6" customHeight="1">
      <c r="C34" s="9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26"/>
      <c r="Y34" s="26"/>
      <c r="Z34" s="26"/>
      <c r="AA34" s="91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76"/>
      <c r="AO34" s="164"/>
      <c r="AP34" s="179"/>
      <c r="AQ34" s="179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6"/>
      <c r="BD34" s="91"/>
      <c r="BE34" s="91"/>
      <c r="BF34" s="91"/>
      <c r="BG34" s="91"/>
      <c r="BH34" s="91"/>
      <c r="BI34" s="91"/>
      <c r="BJ34" s="91"/>
      <c r="BK34" s="91"/>
      <c r="BL34" s="91"/>
      <c r="BM34" s="25"/>
      <c r="BN34" s="25"/>
      <c r="BO34" s="25"/>
      <c r="BP34" s="176"/>
      <c r="BQ34" s="117"/>
    </row>
    <row r="35" spans="3:69">
      <c r="C35" s="9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23" t="s">
        <v>3</v>
      </c>
      <c r="V35" s="38"/>
      <c r="W35" s="38"/>
      <c r="X35" s="38"/>
      <c r="Y35" s="38"/>
      <c r="Z35" s="38"/>
      <c r="AA35" s="2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23" t="s">
        <v>30</v>
      </c>
      <c r="AN35" s="111"/>
      <c r="AO35" s="165"/>
      <c r="AP35" s="180"/>
      <c r="AQ35" s="180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7"/>
      <c r="BD35" s="25"/>
      <c r="BE35" s="190" t="s">
        <v>15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176"/>
      <c r="BQ35" s="117"/>
    </row>
    <row r="36" spans="3:69" ht="15.6" customHeight="1">
      <c r="C36" s="9"/>
      <c r="D36" s="123" t="s">
        <v>26</v>
      </c>
      <c r="E36" s="132"/>
      <c r="F36" s="132"/>
      <c r="G36" s="132"/>
      <c r="H36" s="132"/>
      <c r="I36" s="132"/>
      <c r="J36" s="132"/>
      <c r="K36" s="132"/>
      <c r="L36" s="132"/>
      <c r="M36" s="138"/>
      <c r="N36" s="144" t="str">
        <f>IF([4]回答表!X49="○","○","")</f>
        <v>○</v>
      </c>
      <c r="O36" s="148"/>
      <c r="P36" s="148"/>
      <c r="Q36" s="153"/>
      <c r="R36" s="38"/>
      <c r="S36" s="38"/>
      <c r="T36" s="38"/>
      <c r="U36" s="39" t="str">
        <f>IF([4]回答表!X49="○",[4]回答表!B63,IF([4]回答表!AA49="○",[4]回答表!B85,""))</f>
        <v>簡易水道事業を廃止し、新たに美郷町上水道事業を創設した。発生主義・複式簿記の採用により、公営企業の経済活動を正確に把握し、その損益及び財産の状態を適切に把握できるようになった。今後はこれらを基に、施設の更新計画等に活用していく。</v>
      </c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6"/>
      <c r="AK36" s="170"/>
      <c r="AL36" s="170"/>
      <c r="AM36" s="172" t="s">
        <v>31</v>
      </c>
      <c r="AN36" s="172"/>
      <c r="AO36" s="172"/>
      <c r="AP36" s="172"/>
      <c r="AQ36" s="172"/>
      <c r="AR36" s="172"/>
      <c r="AS36" s="172"/>
      <c r="AT36" s="172"/>
      <c r="AU36" s="172" t="s">
        <v>10</v>
      </c>
      <c r="AV36" s="172"/>
      <c r="AW36" s="172"/>
      <c r="AX36" s="172"/>
      <c r="AY36" s="172"/>
      <c r="AZ36" s="172"/>
      <c r="BA36" s="172"/>
      <c r="BB36" s="172"/>
      <c r="BC36" s="164"/>
      <c r="BD36" s="91"/>
      <c r="BE36" s="191" t="s">
        <v>33</v>
      </c>
      <c r="BF36" s="193"/>
      <c r="BG36" s="193"/>
      <c r="BH36" s="193"/>
      <c r="BI36" s="191"/>
      <c r="BJ36" s="193"/>
      <c r="BK36" s="193"/>
      <c r="BL36" s="193"/>
      <c r="BM36" s="191"/>
      <c r="BN36" s="193"/>
      <c r="BO36" s="193"/>
      <c r="BP36" s="195"/>
      <c r="BQ36" s="117"/>
    </row>
    <row r="37" spans="3:69" ht="15.6" customHeight="1">
      <c r="C37" s="9"/>
      <c r="D37" s="124"/>
      <c r="E37" s="133"/>
      <c r="F37" s="133"/>
      <c r="G37" s="133"/>
      <c r="H37" s="133"/>
      <c r="I37" s="133"/>
      <c r="J37" s="133"/>
      <c r="K37" s="133"/>
      <c r="L37" s="133"/>
      <c r="M37" s="139"/>
      <c r="N37" s="145"/>
      <c r="O37" s="149"/>
      <c r="P37" s="149"/>
      <c r="Q37" s="154"/>
      <c r="R37" s="38"/>
      <c r="S37" s="38"/>
      <c r="T37" s="38"/>
      <c r="U37" s="157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7"/>
      <c r="AK37" s="170"/>
      <c r="AL37" s="170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64"/>
      <c r="BD37" s="91"/>
      <c r="BE37" s="192"/>
      <c r="BF37" s="194"/>
      <c r="BG37" s="194"/>
      <c r="BH37" s="194"/>
      <c r="BI37" s="192"/>
      <c r="BJ37" s="194"/>
      <c r="BK37" s="194"/>
      <c r="BL37" s="194"/>
      <c r="BM37" s="192"/>
      <c r="BN37" s="194"/>
      <c r="BO37" s="194"/>
      <c r="BP37" s="196"/>
      <c r="BQ37" s="117"/>
    </row>
    <row r="38" spans="3:69" ht="15.6" customHeight="1">
      <c r="C38" s="9"/>
      <c r="D38" s="124"/>
      <c r="E38" s="133"/>
      <c r="F38" s="133"/>
      <c r="G38" s="133"/>
      <c r="H38" s="133"/>
      <c r="I38" s="133"/>
      <c r="J38" s="133"/>
      <c r="K38" s="133"/>
      <c r="L38" s="133"/>
      <c r="M38" s="139"/>
      <c r="N38" s="145"/>
      <c r="O38" s="149"/>
      <c r="P38" s="149"/>
      <c r="Q38" s="154"/>
      <c r="R38" s="38"/>
      <c r="S38" s="38"/>
      <c r="T38" s="38"/>
      <c r="U38" s="157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7"/>
      <c r="AK38" s="170"/>
      <c r="AL38" s="170"/>
      <c r="AM38" s="97" t="str">
        <f>IF([4]回答表!X49="○",[4]回答表!G69,IF([4]回答表!AA49="○",[4]回答表!G91,""))</f>
        <v>○</v>
      </c>
      <c r="AN38" s="101"/>
      <c r="AO38" s="101"/>
      <c r="AP38" s="101"/>
      <c r="AQ38" s="101"/>
      <c r="AR38" s="101"/>
      <c r="AS38" s="101"/>
      <c r="AT38" s="184"/>
      <c r="AU38" s="97">
        <f>IF([4]回答表!X49="○",[4]回答表!G70,IF([4]回答表!AA49="○",[4]回答表!G92,""))</f>
        <v>0</v>
      </c>
      <c r="AV38" s="101"/>
      <c r="AW38" s="101"/>
      <c r="AX38" s="101"/>
      <c r="AY38" s="101"/>
      <c r="AZ38" s="101"/>
      <c r="BA38" s="101"/>
      <c r="BB38" s="184"/>
      <c r="BC38" s="164"/>
      <c r="BD38" s="91"/>
      <c r="BE38" s="192"/>
      <c r="BF38" s="194"/>
      <c r="BG38" s="194"/>
      <c r="BH38" s="194"/>
      <c r="BI38" s="192"/>
      <c r="BJ38" s="194"/>
      <c r="BK38" s="194"/>
      <c r="BL38" s="194"/>
      <c r="BM38" s="192"/>
      <c r="BN38" s="194"/>
      <c r="BO38" s="194"/>
      <c r="BP38" s="196"/>
      <c r="BQ38" s="117"/>
    </row>
    <row r="39" spans="3:69" ht="15.6" customHeight="1">
      <c r="C39" s="9"/>
      <c r="D39" s="125"/>
      <c r="E39" s="134"/>
      <c r="F39" s="134"/>
      <c r="G39" s="134"/>
      <c r="H39" s="134"/>
      <c r="I39" s="134"/>
      <c r="J39" s="134"/>
      <c r="K39" s="134"/>
      <c r="L39" s="134"/>
      <c r="M39" s="140"/>
      <c r="N39" s="146"/>
      <c r="O39" s="150"/>
      <c r="P39" s="150"/>
      <c r="Q39" s="155"/>
      <c r="R39" s="38"/>
      <c r="S39" s="38"/>
      <c r="T39" s="38"/>
      <c r="U39" s="157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7"/>
      <c r="AK39" s="170"/>
      <c r="AL39" s="170"/>
      <c r="AM39" s="19"/>
      <c r="AN39" s="36"/>
      <c r="AO39" s="36"/>
      <c r="AP39" s="36"/>
      <c r="AQ39" s="36"/>
      <c r="AR39" s="36"/>
      <c r="AS39" s="36"/>
      <c r="AT39" s="50"/>
      <c r="AU39" s="19"/>
      <c r="AV39" s="36"/>
      <c r="AW39" s="36"/>
      <c r="AX39" s="36"/>
      <c r="AY39" s="36"/>
      <c r="AZ39" s="36"/>
      <c r="BA39" s="36"/>
      <c r="BB39" s="50"/>
      <c r="BC39" s="164"/>
      <c r="BD39" s="91"/>
      <c r="BE39" s="192">
        <f>IF([4]回答表!X49="○",[4]回答表!E73,IF([4]回答表!AA49="○",[4]回答表!E96,""))</f>
        <v>29</v>
      </c>
      <c r="BF39" s="75"/>
      <c r="BG39" s="75"/>
      <c r="BH39" s="77"/>
      <c r="BI39" s="192">
        <f>IF([4]回答表!X49="○",[4]回答表!E74,IF([4]回答表!AA49="○",[4]回答表!E97,""))</f>
        <v>3</v>
      </c>
      <c r="BJ39" s="75"/>
      <c r="BK39" s="75"/>
      <c r="BL39" s="77"/>
      <c r="BM39" s="192">
        <f>IF([4]回答表!X49="○",[4]回答表!E75,IF([4]回答表!AA49="○",[4]回答表!E98,""))</f>
        <v>28</v>
      </c>
      <c r="BN39" s="75"/>
      <c r="BO39" s="75"/>
      <c r="BP39" s="77"/>
      <c r="BQ39" s="117"/>
    </row>
    <row r="40" spans="3:69" ht="15.6" customHeight="1">
      <c r="C40" s="9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47"/>
      <c r="O40" s="147"/>
      <c r="P40" s="147"/>
      <c r="Q40" s="147"/>
      <c r="R40" s="156"/>
      <c r="S40" s="156"/>
      <c r="T40" s="156"/>
      <c r="U40" s="157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7"/>
      <c r="AK40" s="170"/>
      <c r="AL40" s="170"/>
      <c r="AM40" s="20"/>
      <c r="AN40" s="37"/>
      <c r="AO40" s="37"/>
      <c r="AP40" s="37"/>
      <c r="AQ40" s="37"/>
      <c r="AR40" s="37"/>
      <c r="AS40" s="37"/>
      <c r="AT40" s="51"/>
      <c r="AU40" s="20"/>
      <c r="AV40" s="37"/>
      <c r="AW40" s="37"/>
      <c r="AX40" s="37"/>
      <c r="AY40" s="37"/>
      <c r="AZ40" s="37"/>
      <c r="BA40" s="37"/>
      <c r="BB40" s="51"/>
      <c r="BC40" s="164"/>
      <c r="BD40" s="164"/>
      <c r="BE40" s="53"/>
      <c r="BF40" s="75"/>
      <c r="BG40" s="75"/>
      <c r="BH40" s="77"/>
      <c r="BI40" s="53"/>
      <c r="BJ40" s="75"/>
      <c r="BK40" s="75"/>
      <c r="BL40" s="77"/>
      <c r="BM40" s="53"/>
      <c r="BN40" s="75"/>
      <c r="BO40" s="75"/>
      <c r="BP40" s="77"/>
      <c r="BQ40" s="117"/>
    </row>
    <row r="41" spans="3:69" ht="15.6" customHeight="1">
      <c r="C41" s="9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47"/>
      <c r="O41" s="147"/>
      <c r="P41" s="147"/>
      <c r="Q41" s="147"/>
      <c r="R41" s="156"/>
      <c r="S41" s="156"/>
      <c r="T41" s="156"/>
      <c r="U41" s="157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7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64"/>
      <c r="BD41" s="164"/>
      <c r="BE41" s="53"/>
      <c r="BF41" s="75"/>
      <c r="BG41" s="75"/>
      <c r="BH41" s="77"/>
      <c r="BI41" s="53"/>
      <c r="BJ41" s="75"/>
      <c r="BK41" s="75"/>
      <c r="BL41" s="77"/>
      <c r="BM41" s="53"/>
      <c r="BN41" s="75"/>
      <c r="BO41" s="75"/>
      <c r="BP41" s="77"/>
      <c r="BQ41" s="117"/>
    </row>
    <row r="42" spans="3:69" ht="15.6" customHeight="1">
      <c r="C42" s="9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47"/>
      <c r="O42" s="147"/>
      <c r="P42" s="147"/>
      <c r="Q42" s="147"/>
      <c r="R42" s="156"/>
      <c r="S42" s="156"/>
      <c r="T42" s="156"/>
      <c r="U42" s="157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7"/>
      <c r="AK42" s="170"/>
      <c r="AL42" s="170"/>
      <c r="AM42" s="173" t="str">
        <f>IF([4]回答表!X49="○",[4]回答表!O79,IF([4]回答表!AA49="○",[4]回答表!O102,""))</f>
        <v xml:space="preserve"> </v>
      </c>
      <c r="AN42" s="174"/>
      <c r="AO42" s="177" t="s">
        <v>34</v>
      </c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64"/>
      <c r="BD42" s="164"/>
      <c r="BE42" s="53"/>
      <c r="BF42" s="75"/>
      <c r="BG42" s="75"/>
      <c r="BH42" s="77"/>
      <c r="BI42" s="53"/>
      <c r="BJ42" s="75"/>
      <c r="BK42" s="75"/>
      <c r="BL42" s="77"/>
      <c r="BM42" s="53"/>
      <c r="BN42" s="75"/>
      <c r="BO42" s="75"/>
      <c r="BP42" s="77"/>
      <c r="BQ42" s="117"/>
    </row>
    <row r="43" spans="3:69" ht="15.6" customHeight="1">
      <c r="C43" s="9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47"/>
      <c r="O43" s="147"/>
      <c r="P43" s="147"/>
      <c r="Q43" s="147"/>
      <c r="R43" s="156"/>
      <c r="S43" s="156"/>
      <c r="T43" s="156"/>
      <c r="U43" s="157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7"/>
      <c r="AK43" s="170"/>
      <c r="AL43" s="170"/>
      <c r="AM43" s="174"/>
      <c r="AN43" s="174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64"/>
      <c r="BD43" s="91"/>
      <c r="BE43" s="192" t="s">
        <v>8</v>
      </c>
      <c r="BF43" s="60"/>
      <c r="BG43" s="60"/>
      <c r="BH43" s="77"/>
      <c r="BI43" s="192" t="s">
        <v>23</v>
      </c>
      <c r="BJ43" s="60"/>
      <c r="BK43" s="60"/>
      <c r="BL43" s="77"/>
      <c r="BM43" s="192" t="s">
        <v>0</v>
      </c>
      <c r="BN43" s="60"/>
      <c r="BO43" s="60"/>
      <c r="BP43" s="77"/>
      <c r="BQ43" s="117"/>
    </row>
    <row r="44" spans="3:69" ht="15.6" customHeight="1">
      <c r="C44" s="9"/>
      <c r="D44" s="127" t="s">
        <v>27</v>
      </c>
      <c r="E44" s="135"/>
      <c r="F44" s="135"/>
      <c r="G44" s="135"/>
      <c r="H44" s="135"/>
      <c r="I44" s="135"/>
      <c r="J44" s="135"/>
      <c r="K44" s="135"/>
      <c r="L44" s="135"/>
      <c r="M44" s="141"/>
      <c r="N44" s="144" t="str">
        <f>IF([4]回答表!AA49="○","○","")</f>
        <v/>
      </c>
      <c r="O44" s="148"/>
      <c r="P44" s="148"/>
      <c r="Q44" s="153"/>
      <c r="R44" s="38"/>
      <c r="S44" s="38"/>
      <c r="T44" s="38"/>
      <c r="U44" s="157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7"/>
      <c r="AK44" s="170"/>
      <c r="AL44" s="170"/>
      <c r="AM44" s="174"/>
      <c r="AN44" s="174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64"/>
      <c r="BD44" s="189"/>
      <c r="BE44" s="53"/>
      <c r="BF44" s="60"/>
      <c r="BG44" s="60"/>
      <c r="BH44" s="77"/>
      <c r="BI44" s="53"/>
      <c r="BJ44" s="60"/>
      <c r="BK44" s="60"/>
      <c r="BL44" s="77"/>
      <c r="BM44" s="53"/>
      <c r="BN44" s="60"/>
      <c r="BO44" s="60"/>
      <c r="BP44" s="77"/>
      <c r="BQ44" s="117"/>
    </row>
    <row r="45" spans="3:69" ht="15.6" customHeight="1">
      <c r="C45" s="9"/>
      <c r="D45" s="128"/>
      <c r="E45" s="136"/>
      <c r="F45" s="136"/>
      <c r="G45" s="136"/>
      <c r="H45" s="136"/>
      <c r="I45" s="136"/>
      <c r="J45" s="136"/>
      <c r="K45" s="136"/>
      <c r="L45" s="136"/>
      <c r="M45" s="142"/>
      <c r="N45" s="145"/>
      <c r="O45" s="149"/>
      <c r="P45" s="149"/>
      <c r="Q45" s="154"/>
      <c r="R45" s="38"/>
      <c r="S45" s="38"/>
      <c r="T45" s="38"/>
      <c r="U45" s="157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7"/>
      <c r="AK45" s="170"/>
      <c r="AL45" s="170"/>
      <c r="AM45" s="174"/>
      <c r="AN45" s="174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64"/>
      <c r="BD45" s="189"/>
      <c r="BE45" s="54"/>
      <c r="BF45" s="61"/>
      <c r="BG45" s="61"/>
      <c r="BH45" s="78"/>
      <c r="BI45" s="54"/>
      <c r="BJ45" s="61"/>
      <c r="BK45" s="61"/>
      <c r="BL45" s="78"/>
      <c r="BM45" s="54"/>
      <c r="BN45" s="61"/>
      <c r="BO45" s="61"/>
      <c r="BP45" s="78"/>
      <c r="BQ45" s="117"/>
    </row>
    <row r="46" spans="3:69" ht="15.6" customHeight="1">
      <c r="C46" s="9"/>
      <c r="D46" s="128"/>
      <c r="E46" s="136"/>
      <c r="F46" s="136"/>
      <c r="G46" s="136"/>
      <c r="H46" s="136"/>
      <c r="I46" s="136"/>
      <c r="J46" s="136"/>
      <c r="K46" s="136"/>
      <c r="L46" s="136"/>
      <c r="M46" s="142"/>
      <c r="N46" s="145"/>
      <c r="O46" s="149"/>
      <c r="P46" s="149"/>
      <c r="Q46" s="154"/>
      <c r="R46" s="38"/>
      <c r="S46" s="38"/>
      <c r="T46" s="38"/>
      <c r="U46" s="157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7"/>
      <c r="AK46" s="170"/>
      <c r="AL46" s="170"/>
      <c r="AM46" s="173">
        <f>IF([4]回答表!X49="○",[4]回答表!O80,IF([4]回答表!AA49="○",[4]回答表!O103,""))</f>
        <v>0</v>
      </c>
      <c r="AN46" s="175"/>
      <c r="AO46" s="177" t="s">
        <v>21</v>
      </c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64"/>
      <c r="BD46" s="189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117"/>
    </row>
    <row r="47" spans="3:69" ht="15.6" customHeight="1">
      <c r="C47" s="9"/>
      <c r="D47" s="129"/>
      <c r="E47" s="137"/>
      <c r="F47" s="137"/>
      <c r="G47" s="137"/>
      <c r="H47" s="137"/>
      <c r="I47" s="137"/>
      <c r="J47" s="137"/>
      <c r="K47" s="137"/>
      <c r="L47" s="137"/>
      <c r="M47" s="143"/>
      <c r="N47" s="146"/>
      <c r="O47" s="150"/>
      <c r="P47" s="150"/>
      <c r="Q47" s="155"/>
      <c r="R47" s="38"/>
      <c r="S47" s="38"/>
      <c r="T47" s="38"/>
      <c r="U47" s="158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8"/>
      <c r="AK47" s="170"/>
      <c r="AL47" s="170"/>
      <c r="AM47" s="175"/>
      <c r="AN47" s="175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64"/>
      <c r="BD47" s="189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117"/>
    </row>
    <row r="48" spans="3:69" ht="15.6" customHeight="1">
      <c r="C48" s="9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170"/>
      <c r="AL48" s="170"/>
      <c r="AM48" s="175"/>
      <c r="AN48" s="175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64"/>
      <c r="BD48" s="189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117"/>
    </row>
    <row r="49" spans="3:69" ht="15.6" customHeight="1">
      <c r="C49" s="9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170"/>
      <c r="AL49" s="170"/>
      <c r="AM49" s="175"/>
      <c r="AN49" s="175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64"/>
      <c r="BD49" s="189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117"/>
    </row>
    <row r="50" spans="3:69" ht="15.6" customHeight="1">
      <c r="C50" s="9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93"/>
      <c r="O50" s="93"/>
      <c r="P50" s="93"/>
      <c r="Q50" s="93"/>
      <c r="R50" s="38"/>
      <c r="S50" s="38"/>
      <c r="T50" s="38"/>
      <c r="U50" s="38"/>
      <c r="V50" s="38"/>
      <c r="W50" s="38"/>
      <c r="X50" s="26"/>
      <c r="Y50" s="26"/>
      <c r="Z50" s="26"/>
      <c r="AA50" s="25"/>
      <c r="AB50" s="25"/>
      <c r="AC50" s="25"/>
      <c r="AD50" s="25"/>
      <c r="AE50" s="25"/>
      <c r="AF50" s="25"/>
      <c r="AG50" s="25"/>
      <c r="AH50" s="25"/>
      <c r="AI50" s="25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117"/>
    </row>
    <row r="51" spans="3:69" ht="18.600000000000001" customHeight="1">
      <c r="C51" s="9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93"/>
      <c r="O51" s="93"/>
      <c r="P51" s="93"/>
      <c r="Q51" s="93"/>
      <c r="R51" s="38"/>
      <c r="S51" s="38"/>
      <c r="T51" s="38"/>
      <c r="U51" s="23" t="s">
        <v>29</v>
      </c>
      <c r="V51" s="38"/>
      <c r="W51" s="38"/>
      <c r="X51" s="38"/>
      <c r="Y51" s="38"/>
      <c r="Z51" s="38"/>
      <c r="AA51" s="25"/>
      <c r="AB51" s="16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3" t="s">
        <v>32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26"/>
      <c r="BQ51" s="117"/>
    </row>
    <row r="52" spans="3:69" ht="15.6" customHeight="1">
      <c r="C52" s="9"/>
      <c r="D52" s="123" t="s">
        <v>28</v>
      </c>
      <c r="E52" s="132"/>
      <c r="F52" s="132"/>
      <c r="G52" s="132"/>
      <c r="H52" s="132"/>
      <c r="I52" s="132"/>
      <c r="J52" s="132"/>
      <c r="K52" s="132"/>
      <c r="L52" s="132"/>
      <c r="M52" s="138"/>
      <c r="N52" s="144" t="str">
        <f>IF([4]回答表!AD49="○","○","")</f>
        <v/>
      </c>
      <c r="O52" s="148"/>
      <c r="P52" s="148"/>
      <c r="Q52" s="153"/>
      <c r="R52" s="38"/>
      <c r="S52" s="38"/>
      <c r="T52" s="38"/>
      <c r="U52" s="39" t="str">
        <f>IF([4]回答表!AD49="○",[4]回答表!B108,"")</f>
        <v/>
      </c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79"/>
      <c r="AK52" s="171"/>
      <c r="AL52" s="171"/>
      <c r="AM52" s="39" t="str">
        <f>IF([4]回答表!AD49="○",[4]回答表!B113,"")</f>
        <v/>
      </c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79"/>
      <c r="BQ52" s="117"/>
    </row>
    <row r="53" spans="3:69" ht="15.6" customHeight="1">
      <c r="C53" s="9"/>
      <c r="D53" s="124"/>
      <c r="E53" s="133"/>
      <c r="F53" s="133"/>
      <c r="G53" s="133"/>
      <c r="H53" s="133"/>
      <c r="I53" s="133"/>
      <c r="J53" s="133"/>
      <c r="K53" s="133"/>
      <c r="L53" s="133"/>
      <c r="M53" s="139"/>
      <c r="N53" s="145"/>
      <c r="O53" s="149"/>
      <c r="P53" s="149"/>
      <c r="Q53" s="154"/>
      <c r="R53" s="38"/>
      <c r="S53" s="38"/>
      <c r="T53" s="38"/>
      <c r="U53" s="159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9"/>
      <c r="AK53" s="171"/>
      <c r="AL53" s="171"/>
      <c r="AM53" s="159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9"/>
      <c r="BQ53" s="117"/>
    </row>
    <row r="54" spans="3:69" ht="15.6" customHeight="1">
      <c r="C54" s="9"/>
      <c r="D54" s="124"/>
      <c r="E54" s="133"/>
      <c r="F54" s="133"/>
      <c r="G54" s="133"/>
      <c r="H54" s="133"/>
      <c r="I54" s="133"/>
      <c r="J54" s="133"/>
      <c r="K54" s="133"/>
      <c r="L54" s="133"/>
      <c r="M54" s="139"/>
      <c r="N54" s="145"/>
      <c r="O54" s="149"/>
      <c r="P54" s="149"/>
      <c r="Q54" s="154"/>
      <c r="R54" s="38"/>
      <c r="S54" s="38"/>
      <c r="T54" s="38"/>
      <c r="U54" s="159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9"/>
      <c r="AK54" s="171"/>
      <c r="AL54" s="171"/>
      <c r="AM54" s="159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9"/>
      <c r="BQ54" s="117"/>
    </row>
    <row r="55" spans="3:69" ht="15.6" customHeight="1">
      <c r="C55" s="9"/>
      <c r="D55" s="125"/>
      <c r="E55" s="134"/>
      <c r="F55" s="134"/>
      <c r="G55" s="134"/>
      <c r="H55" s="134"/>
      <c r="I55" s="134"/>
      <c r="J55" s="134"/>
      <c r="K55" s="134"/>
      <c r="L55" s="134"/>
      <c r="M55" s="140"/>
      <c r="N55" s="146"/>
      <c r="O55" s="150"/>
      <c r="P55" s="150"/>
      <c r="Q55" s="155"/>
      <c r="R55" s="38"/>
      <c r="S55" s="38"/>
      <c r="T55" s="38"/>
      <c r="U55" s="40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80"/>
      <c r="AK55" s="171"/>
      <c r="AL55" s="171"/>
      <c r="AM55" s="40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80"/>
      <c r="BQ55" s="117"/>
    </row>
    <row r="56" spans="3:69" ht="15.6" customHeight="1">
      <c r="C56" s="1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119"/>
    </row>
  </sheetData>
  <mergeCells count="55">
    <mergeCell ref="Y23:AE23"/>
    <mergeCell ref="AF23:AL23"/>
    <mergeCell ref="AM23:AS23"/>
    <mergeCell ref="AT23:AZ23"/>
    <mergeCell ref="AR31:BB31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2:Q33"/>
    <mergeCell ref="R32:BB33"/>
    <mergeCell ref="D36:M39"/>
    <mergeCell ref="N36:Q39"/>
    <mergeCell ref="AM36:AT37"/>
    <mergeCell ref="AU36:BB37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BE43:BH45"/>
    <mergeCell ref="BI43:BL45"/>
    <mergeCell ref="BM43:BP45"/>
    <mergeCell ref="D44:M47"/>
    <mergeCell ref="N44:Q47"/>
    <mergeCell ref="AM46:AN49"/>
    <mergeCell ref="AO46:BB49"/>
    <mergeCell ref="D52:M55"/>
    <mergeCell ref="N52:Q55"/>
    <mergeCell ref="U52:AJ55"/>
    <mergeCell ref="AM52:BP55"/>
    <mergeCell ref="U36:AJ47"/>
  </mergeCells>
  <phoneticPr fontId="1" type="Hiragana"/>
  <conditionalFormatting sqref="BR28:XFD28 A28:BI28 A29:XFD30">
    <cfRule type="expression" dxfId="0" priority="1">
      <formula>$BB$25="○"</formula>
    </cfRule>
  </conditionalFormatting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opLeftCell="A13" workbookViewId="0">
      <selection activeCell="D45" sqref="D45:BP49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16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19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24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IF(COUNTIF([3]回答表!F22,"*")&gt;0,[3]回答表!F22,"")</f>
        <v>美郷町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IF(COUNTIF([3]回答表!F24,"*")&gt;0,[3]回答表!F24,"")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IF(COUNTIF([3]回答表!W24,"*")&gt;0,[3]回答表!W24,"")</f>
        <v>公共下水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IF(COUNTIF([3]回答表!F26,"*")&gt;0,[3]回答表!F26,"")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4</v>
      </c>
      <c r="E20" s="33"/>
      <c r="F20" s="33"/>
      <c r="G20" s="33"/>
      <c r="H20" s="33"/>
      <c r="I20" s="33"/>
      <c r="J20" s="47"/>
      <c r="K20" s="16" t="s">
        <v>5</v>
      </c>
      <c r="L20" s="33"/>
      <c r="M20" s="33"/>
      <c r="N20" s="33"/>
      <c r="O20" s="33"/>
      <c r="P20" s="33"/>
      <c r="Q20" s="47"/>
      <c r="R20" s="16" t="s">
        <v>11</v>
      </c>
      <c r="S20" s="33"/>
      <c r="T20" s="33"/>
      <c r="U20" s="33"/>
      <c r="V20" s="33"/>
      <c r="W20" s="33"/>
      <c r="X20" s="47"/>
      <c r="Y20" s="66" t="s">
        <v>17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22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12</v>
      </c>
      <c r="Z23" s="73"/>
      <c r="AA23" s="73"/>
      <c r="AB23" s="73"/>
      <c r="AC23" s="73"/>
      <c r="AD23" s="73"/>
      <c r="AE23" s="74"/>
      <c r="AF23" s="69" t="s">
        <v>18</v>
      </c>
      <c r="AG23" s="73"/>
      <c r="AH23" s="73"/>
      <c r="AI23" s="73"/>
      <c r="AJ23" s="73"/>
      <c r="AK23" s="73"/>
      <c r="AL23" s="74"/>
      <c r="AM23" s="69" t="s">
        <v>13</v>
      </c>
      <c r="AN23" s="73"/>
      <c r="AO23" s="73"/>
      <c r="AP23" s="73"/>
      <c r="AQ23" s="73"/>
      <c r="AR23" s="73"/>
      <c r="AS23" s="74"/>
      <c r="AT23" s="69" t="s">
        <v>20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IF([3]回答表!R49="○","○","")</f>
        <v/>
      </c>
      <c r="E24" s="36"/>
      <c r="F24" s="36"/>
      <c r="G24" s="36"/>
      <c r="H24" s="36"/>
      <c r="I24" s="36"/>
      <c r="J24" s="50"/>
      <c r="K24" s="19" t="str">
        <f>IF([3]回答表!R50="○","○","")</f>
        <v/>
      </c>
      <c r="L24" s="36"/>
      <c r="M24" s="36"/>
      <c r="N24" s="36"/>
      <c r="O24" s="36"/>
      <c r="P24" s="36"/>
      <c r="Q24" s="50"/>
      <c r="R24" s="19" t="str">
        <f>IF([3]回答表!R51="○","○","")</f>
        <v/>
      </c>
      <c r="S24" s="36"/>
      <c r="T24" s="36"/>
      <c r="U24" s="36"/>
      <c r="V24" s="36"/>
      <c r="W24" s="36"/>
      <c r="X24" s="50"/>
      <c r="Y24" s="19" t="str">
        <f>IF([3]回答表!R52="○","○","")</f>
        <v/>
      </c>
      <c r="Z24" s="36"/>
      <c r="AA24" s="36"/>
      <c r="AB24" s="36"/>
      <c r="AC24" s="36"/>
      <c r="AD24" s="36"/>
      <c r="AE24" s="50"/>
      <c r="AF24" s="19" t="str">
        <f>IF([3]回答表!R53="○","○","")</f>
        <v/>
      </c>
      <c r="AG24" s="36"/>
      <c r="AH24" s="36"/>
      <c r="AI24" s="36"/>
      <c r="AJ24" s="36"/>
      <c r="AK24" s="36"/>
      <c r="AL24" s="50"/>
      <c r="AM24" s="19" t="str">
        <f>IF([3]回答表!R54="○","○","")</f>
        <v/>
      </c>
      <c r="AN24" s="36"/>
      <c r="AO24" s="36"/>
      <c r="AP24" s="36"/>
      <c r="AQ24" s="36"/>
      <c r="AR24" s="36"/>
      <c r="AS24" s="50"/>
      <c r="AT24" s="19" t="str">
        <f>IF([3]回答表!R55="○","○","")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IF([3]回答表!R56="○","○","")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6"/>
    </row>
    <row r="33" spans="3:69">
      <c r="C33" s="9"/>
      <c r="D33" s="23" t="s">
        <v>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14</v>
      </c>
      <c r="AR33" s="25"/>
      <c r="AS33" s="25"/>
      <c r="AT33" s="25"/>
      <c r="AU33" s="25"/>
      <c r="AV33" s="84"/>
      <c r="AW33" s="25"/>
      <c r="AX33" s="25"/>
      <c r="AY33" s="25"/>
      <c r="AZ33" s="90"/>
      <c r="BA33" s="90"/>
      <c r="BB33" s="90"/>
      <c r="BC33" s="9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1"/>
      <c r="BQ33" s="117"/>
    </row>
    <row r="34" spans="3:69" ht="15.6" customHeight="1">
      <c r="C34" s="9"/>
      <c r="D34" s="24" t="s">
        <v>7</v>
      </c>
      <c r="E34" s="39" t="str">
        <f>IF([3]回答表!R56="○",[3]回答表!C536,"")</f>
        <v>④知見やノウハウ不足により抜本的な改革の検討に至らないため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83" t="str">
        <f>IF([3]回答表!AQ536="○",[3]回答表!B543,"")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12"/>
      <c r="BQ34" s="117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28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13"/>
      <c r="BQ35" s="117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4" t="s">
        <v>7</v>
      </c>
      <c r="E37" s="39" t="str">
        <f>IF([3]回答表!R56="○",[3]回答表!C537,"")</f>
        <v>⑤事業の規模が小さく、人員が少ない等の理由から抜本的な改革の検討に至らないため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4" t="s">
        <v>7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4"/>
      <c r="BQ41" s="118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17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>
      <c r="C44" s="9"/>
      <c r="D44" s="23" t="s">
        <v>9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7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12"/>
      <c r="BQ45" s="117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3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4"/>
      <c r="BQ49" s="117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abSelected="1" workbookViewId="0">
      <selection activeCell="D45" sqref="D45:BP49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16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19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24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IF(COUNTIF([2]回答表!F22,"*")&gt;0,[2]回答表!F22,"")</f>
        <v>美郷町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IF(COUNTIF([2]回答表!F24,"*")&gt;0,[2]回答表!F24,"")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IF(COUNTIF([2]回答表!W24,"*")&gt;0,[2]回答表!W24,"")</f>
        <v>農業集落排水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IF(COUNTIF([2]回答表!F26,"*")&gt;0,[2]回答表!F26,"")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4</v>
      </c>
      <c r="E20" s="33"/>
      <c r="F20" s="33"/>
      <c r="G20" s="33"/>
      <c r="H20" s="33"/>
      <c r="I20" s="33"/>
      <c r="J20" s="47"/>
      <c r="K20" s="16" t="s">
        <v>5</v>
      </c>
      <c r="L20" s="33"/>
      <c r="M20" s="33"/>
      <c r="N20" s="33"/>
      <c r="O20" s="33"/>
      <c r="P20" s="33"/>
      <c r="Q20" s="47"/>
      <c r="R20" s="16" t="s">
        <v>11</v>
      </c>
      <c r="S20" s="33"/>
      <c r="T20" s="33"/>
      <c r="U20" s="33"/>
      <c r="V20" s="33"/>
      <c r="W20" s="33"/>
      <c r="X20" s="47"/>
      <c r="Y20" s="66" t="s">
        <v>17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22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12</v>
      </c>
      <c r="Z23" s="73"/>
      <c r="AA23" s="73"/>
      <c r="AB23" s="73"/>
      <c r="AC23" s="73"/>
      <c r="AD23" s="73"/>
      <c r="AE23" s="74"/>
      <c r="AF23" s="69" t="s">
        <v>18</v>
      </c>
      <c r="AG23" s="73"/>
      <c r="AH23" s="73"/>
      <c r="AI23" s="73"/>
      <c r="AJ23" s="73"/>
      <c r="AK23" s="73"/>
      <c r="AL23" s="74"/>
      <c r="AM23" s="69" t="s">
        <v>13</v>
      </c>
      <c r="AN23" s="73"/>
      <c r="AO23" s="73"/>
      <c r="AP23" s="73"/>
      <c r="AQ23" s="73"/>
      <c r="AR23" s="73"/>
      <c r="AS23" s="74"/>
      <c r="AT23" s="69" t="s">
        <v>20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IF([2]回答表!R49="○","○","")</f>
        <v/>
      </c>
      <c r="E24" s="36"/>
      <c r="F24" s="36"/>
      <c r="G24" s="36"/>
      <c r="H24" s="36"/>
      <c r="I24" s="36"/>
      <c r="J24" s="50"/>
      <c r="K24" s="19" t="str">
        <f>IF([2]回答表!R50="○","○","")</f>
        <v/>
      </c>
      <c r="L24" s="36"/>
      <c r="M24" s="36"/>
      <c r="N24" s="36"/>
      <c r="O24" s="36"/>
      <c r="P24" s="36"/>
      <c r="Q24" s="50"/>
      <c r="R24" s="19" t="str">
        <f>IF([2]回答表!R51="○","○","")</f>
        <v/>
      </c>
      <c r="S24" s="36"/>
      <c r="T24" s="36"/>
      <c r="U24" s="36"/>
      <c r="V24" s="36"/>
      <c r="W24" s="36"/>
      <c r="X24" s="50"/>
      <c r="Y24" s="19" t="str">
        <f>IF([2]回答表!R52="○","○","")</f>
        <v/>
      </c>
      <c r="Z24" s="36"/>
      <c r="AA24" s="36"/>
      <c r="AB24" s="36"/>
      <c r="AC24" s="36"/>
      <c r="AD24" s="36"/>
      <c r="AE24" s="50"/>
      <c r="AF24" s="19" t="str">
        <f>IF([2]回答表!R53="○","○","")</f>
        <v/>
      </c>
      <c r="AG24" s="36"/>
      <c r="AH24" s="36"/>
      <c r="AI24" s="36"/>
      <c r="AJ24" s="36"/>
      <c r="AK24" s="36"/>
      <c r="AL24" s="50"/>
      <c r="AM24" s="19" t="str">
        <f>IF([2]回答表!R54="○","○","")</f>
        <v/>
      </c>
      <c r="AN24" s="36"/>
      <c r="AO24" s="36"/>
      <c r="AP24" s="36"/>
      <c r="AQ24" s="36"/>
      <c r="AR24" s="36"/>
      <c r="AS24" s="50"/>
      <c r="AT24" s="19" t="str">
        <f>IF([2]回答表!R55="○","○","")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IF([2]回答表!R56="○","○","")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6"/>
    </row>
    <row r="33" spans="3:69">
      <c r="C33" s="9"/>
      <c r="D33" s="23" t="s">
        <v>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14</v>
      </c>
      <c r="AR33" s="25"/>
      <c r="AS33" s="25"/>
      <c r="AT33" s="25"/>
      <c r="AU33" s="25"/>
      <c r="AV33" s="84"/>
      <c r="AW33" s="25"/>
      <c r="AX33" s="25"/>
      <c r="AY33" s="25"/>
      <c r="AZ33" s="90"/>
      <c r="BA33" s="90"/>
      <c r="BB33" s="90"/>
      <c r="BC33" s="9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1"/>
      <c r="BQ33" s="117"/>
    </row>
    <row r="34" spans="3:69" ht="15.6" customHeight="1">
      <c r="C34" s="9"/>
      <c r="D34" s="24" t="s">
        <v>7</v>
      </c>
      <c r="E34" s="39" t="str">
        <f>IF([2]回答表!R56="○",[2]回答表!C536,"")</f>
        <v>④知見やノウハウ不足により抜本的な改革の検討に至らないため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83" t="str">
        <f>IF([2]回答表!AQ536="○",[2]回答表!B543,"")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12"/>
      <c r="BQ34" s="117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28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13"/>
      <c r="BQ35" s="117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4" t="s">
        <v>7</v>
      </c>
      <c r="E37" s="39" t="str">
        <f>IF([2]回答表!R56="○",[2]回答表!C537,"")</f>
        <v>⑤事業の規模が小さく、人員が少ない等の理由から抜本的な改革の検討に至らないため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4" t="s">
        <v>7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4"/>
      <c r="BQ41" s="118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17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>
      <c r="C44" s="9"/>
      <c r="D44" s="23" t="s">
        <v>9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7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12"/>
      <c r="BQ45" s="117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3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4"/>
      <c r="BQ49" s="117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</vt:lpstr>
      <vt:lpstr>簡水</vt:lpstr>
      <vt:lpstr>公共下水</vt:lpstr>
      <vt:lpstr>農集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田村　修平</dc:creator>
  <cp:lastModifiedBy>田村　修平</cp:lastModifiedBy>
  <dcterms:created xsi:type="dcterms:W3CDTF">2019-10-04T09:32:23Z</dcterms:created>
  <dcterms:modified xsi:type="dcterms:W3CDTF">2019-10-05T00:59:45Z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2019-10-05T00:59:45Z</vt:filetime>
  </property>
</Properties>
</file>