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10" windowHeight="12840" activeTab="5"/>
  </bookViews>
  <sheets>
    <sheet name="簡水" sheetId="6" r:id="rId1"/>
    <sheet name="公共下水道" sheetId="1" r:id="rId2"/>
    <sheet name="老人デイ" sheetId="2" r:id="rId3"/>
    <sheet name="短期入所" sheetId="3" r:id="rId4"/>
    <sheet name="介護サービス" sheetId="4" r:id="rId5"/>
    <sheet name="老人福祉施設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<sst xmlns="http://schemas.openxmlformats.org/spreadsheetml/2006/main" xmlns:r="http://schemas.openxmlformats.org/officeDocument/2006/relationships" count="34" uniqueCount="34">
  <si>
    <t>日</t>
    <rPh sb="0" eb="1">
      <t>ニチ</t>
    </rPh>
    <phoneticPr fontId="19"/>
  </si>
  <si>
    <t>団体名</t>
    <rPh sb="0" eb="3">
      <t>ダンタイメイ</t>
    </rPh>
    <phoneticPr fontId="19"/>
  </si>
  <si>
    <t>抜本的な改革の取組</t>
  </si>
  <si>
    <t>事業廃止</t>
    <rPh sb="0" eb="2">
      <t>ジギョウ</t>
    </rPh>
    <rPh sb="2" eb="4">
      <t>ハイシ</t>
    </rPh>
    <phoneticPr fontId="19"/>
  </si>
  <si>
    <t>民営化・
民間譲渡</t>
    <rPh sb="0" eb="3">
      <t>ミンエイカ</t>
    </rPh>
    <rPh sb="5" eb="7">
      <t>ミンカン</t>
    </rPh>
    <rPh sb="7" eb="9">
      <t>ジョウト</t>
    </rPh>
    <phoneticPr fontId="19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</si>
  <si>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9"/>
  </si>
  <si>
    <t>・</t>
  </si>
  <si>
    <t>年</t>
    <rPh sb="0" eb="1">
      <t>ネン</t>
    </rPh>
    <phoneticPr fontId="19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</si>
  <si>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9"/>
  </si>
  <si>
    <t>広域化等</t>
    <rPh sb="0" eb="3">
      <t>コウイキカ</t>
    </rPh>
    <rPh sb="3" eb="4">
      <t>トウ</t>
    </rPh>
    <phoneticPr fontId="19"/>
  </si>
  <si>
    <t>指定管理者
制度</t>
    <rPh sb="0" eb="2">
      <t>シテイ</t>
    </rPh>
    <rPh sb="2" eb="5">
      <t>カンリシャ</t>
    </rPh>
    <rPh sb="6" eb="8">
      <t>セイド</t>
    </rPh>
    <phoneticPr fontId="19"/>
  </si>
  <si>
    <t>PPP/PFI方式
の活用</t>
    <rPh sb="7" eb="9">
      <t>ホウシキ</t>
    </rPh>
    <rPh sb="11" eb="13">
      <t>カツヨウ</t>
    </rPh>
    <phoneticPr fontId="19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</si>
  <si>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19"/>
  </si>
  <si>
    <t>（実施（予定）時期）</t>
    <rPh sb="1" eb="3">
      <t>ジッシ</t>
    </rPh>
    <rPh sb="4" eb="6">
      <t>ヨテイ</t>
    </rPh>
    <rPh sb="7" eb="9">
      <t>ジキ</t>
    </rPh>
    <phoneticPr fontId="19"/>
  </si>
  <si>
    <t>業種名</t>
    <rPh sb="0" eb="2">
      <t>ギョウシュ</t>
    </rPh>
    <rPh sb="2" eb="3">
      <t>メイ</t>
    </rPh>
    <phoneticPr fontId="19"/>
  </si>
  <si>
    <t>民間活用</t>
    <rPh sb="0" eb="2">
      <t>ミンカン</t>
    </rPh>
    <rPh sb="2" eb="4">
      <t>カツヨウ</t>
    </rPh>
    <phoneticPr fontId="19"/>
  </si>
  <si>
    <t>代行制</t>
    <rPh sb="0" eb="3">
      <t>ダイコウセイ</t>
    </rPh>
    <phoneticPr fontId="19"/>
  </si>
  <si>
    <t>包括的
民間委託</t>
    <rPh sb="0" eb="3">
      <t>ホウカツテキ</t>
    </rPh>
    <rPh sb="4" eb="6">
      <t>ミンカン</t>
    </rPh>
    <rPh sb="6" eb="8">
      <t>イタク</t>
    </rPh>
    <phoneticPr fontId="19"/>
  </si>
  <si>
    <t>事業名</t>
    <rPh sb="0" eb="2">
      <t>ジギョウ</t>
    </rPh>
    <rPh sb="2" eb="3">
      <t>メイ</t>
    </rPh>
    <phoneticPr fontId="1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</si>
  <si>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9"/>
  </si>
  <si>
    <t>（取組の概要及び効果）</t>
    <rPh sb="1" eb="2">
      <t>ト</t>
    </rPh>
    <rPh sb="2" eb="3">
      <t>ク</t>
    </rPh>
    <rPh sb="4" eb="6">
      <t>ガイヨウ</t>
    </rPh>
    <phoneticPr fontId="1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</si>
  <si>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9"/>
  </si>
  <si>
    <t>利用料金制</t>
    <rPh sb="0" eb="2">
      <t>リヨウ</t>
    </rPh>
    <rPh sb="2" eb="5">
      <t>リョウキンセイ</t>
    </rPh>
    <phoneticPr fontId="19"/>
  </si>
  <si>
    <t>月</t>
    <rPh sb="0" eb="1">
      <t>ガツ</t>
    </rPh>
    <phoneticPr fontId="19"/>
  </si>
  <si>
    <t>施設名</t>
    <rPh sb="0" eb="2">
      <t>シセツ</t>
    </rPh>
    <rPh sb="2" eb="3">
      <t>メイ</t>
    </rPh>
    <phoneticPr fontId="19"/>
  </si>
  <si>
    <t>取組事項</t>
    <rPh sb="0" eb="2">
      <t>トリクミ</t>
    </rPh>
    <rPh sb="2" eb="4">
      <t>ジコウ</t>
    </rPh>
    <phoneticPr fontId="19"/>
  </si>
  <si>
    <t>実施済</t>
    <rPh sb="0" eb="2">
      <t>ジッシ</t>
    </rPh>
    <rPh sb="2" eb="3">
      <t>ズ</t>
    </rPh>
    <phoneticPr fontId="19"/>
  </si>
  <si>
    <t>実施予定</t>
    <rPh sb="0" eb="2">
      <t>ジッシ</t>
    </rPh>
    <rPh sb="2" eb="4">
      <t>ヨテイ</t>
    </rPh>
    <phoneticPr fontId="19"/>
  </si>
  <si>
    <t>検討中</t>
    <rPh sb="0" eb="3">
      <t>ケントウチュウ</t>
    </rPh>
    <phoneticPr fontId="19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</si>
  <si>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9"/>
  </si>
  <si>
    <t>（取組の概要）</t>
    <rPh sb="1" eb="2">
      <t>ト</t>
    </rPh>
    <rPh sb="2" eb="3">
      <t>ク</t>
    </rPh>
    <rPh sb="4" eb="6">
      <t>ガイヨウ</t>
    </rPh>
    <phoneticPr fontId="19"/>
  </si>
  <si>
    <t>（検討状況・課題）</t>
    <rPh sb="1" eb="3">
      <t>ケントウ</t>
    </rPh>
    <rPh sb="3" eb="5">
      <t>ジョウキョウ</t>
    </rPh>
    <rPh sb="6" eb="8">
      <t>カダイ</t>
    </rPh>
    <phoneticPr fontId="19"/>
  </si>
  <si>
    <t>平成</t>
    <rPh sb="0" eb="2">
      <t>ヘイセイ</t>
    </rPh>
    <phoneticPr fontId="19"/>
  </si>
  <si>
    <t>（方式）</t>
    <rPh sb="1" eb="3">
      <t>ホウシキ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</si>
</sst>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0">
    <font>
      <sz val="11"/>
      <color theme="1"/>
      <name val="游ゴシック"/>
    </font>
    <font>
      <sz val="6"/>
      <color auto="1"/>
      <name val="游ゴシック"/>
    </font>
    <font>
      <sz val="8"/>
      <color theme="1"/>
      <name val="ＭＳ Ｐゴシック"/>
    </font>
    <font>
      <sz val="22"/>
      <color theme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b/>
      <sz val="20"/>
      <color theme="1"/>
      <name val="ＭＳ Ｐゴシック"/>
    </font>
    <font>
      <sz val="20"/>
      <color theme="1"/>
      <name val="ＭＳ Ｐゴシック"/>
    </font>
    <font>
      <b/>
      <sz val="16"/>
      <color theme="1"/>
      <name val="ＭＳ Ｐゴシック"/>
    </font>
    <font>
      <sz val="14"/>
      <color theme="1"/>
      <name val="ＭＳ Ｐゴシック"/>
    </font>
    <font>
      <sz val="16"/>
      <color theme="1"/>
      <name val="ＭＳ Ｐゴシック"/>
    </font>
    <font>
      <sz val="18"/>
      <color auto="1"/>
      <name val="ＭＳ Ｐゴシック"/>
    </font>
    <font>
      <sz val="11"/>
      <color auto="1"/>
      <name val="ＭＳ Ｐゴシック"/>
    </font>
    <font>
      <b/>
      <sz val="24"/>
      <color theme="1"/>
      <name val="AR Pゴシック体M"/>
    </font>
    <font>
      <sz val="24"/>
      <color theme="1"/>
      <name val="ＭＳ Ｐゴシック"/>
    </font>
    <font>
      <b/>
      <sz val="17"/>
      <color theme="1"/>
      <name val="ＭＳ Ｐゴシック"/>
    </font>
    <font>
      <sz val="28"/>
      <color theme="1"/>
      <name val="ＭＳ Ｐゴシック"/>
    </font>
    <font>
      <b/>
      <sz val="14"/>
      <color theme="1"/>
      <name val="ＭＳ Ｐゴシック"/>
    </font>
    <font>
      <sz val="6"/>
      <color auto="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2" borderId="5" xfId="0" applyFont="1" applyFill="1" applyBorder="1" applyAlignment="1"/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/>
    <xf numFmtId="0" fontId="6" fillId="2" borderId="5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/>
    <xf numFmtId="0" fontId="0" fillId="2" borderId="0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6" xfId="0" applyFill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2" borderId="0" xfId="0" applyFont="1" applyFill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4" fillId="0" borderId="0" xfId="0" applyFont="1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0" fillId="2" borderId="5" xfId="0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0" fillId="2" borderId="0" xfId="0" applyFill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2" borderId="0" xfId="0" applyFont="1" applyFill="1">
      <alignment vertical="center"/>
    </xf>
    <xf numFmtId="0" fontId="5" fillId="2" borderId="0" xfId="0" applyFont="1" applyFill="1" applyBorder="1" applyAlignment="1"/>
    <xf numFmtId="0" fontId="15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5" fillId="2" borderId="8" xfId="0" applyFont="1" applyFill="1" applyBorder="1" applyAlignment="1"/>
    <xf numFmtId="0" fontId="5" fillId="2" borderId="7" xfId="0" applyFont="1" applyFill="1" applyBorder="1" applyAlignment="1"/>
    <xf numFmtId="0" fontId="5" fillId="2" borderId="9" xfId="0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0" fillId="2" borderId="8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5" fillId="0" borderId="0" xfId="0" applyFont="1" applyBorder="1" applyAlignment="1"/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shrinkToFit="1"/>
    </xf>
    <xf numFmtId="0" fontId="11" fillId="2" borderId="0" xfId="0" applyFont="1" applyFill="1" applyBorder="1" applyAlignment="1">
      <alignment shrinkToFit="1"/>
    </xf>
    <xf numFmtId="0" fontId="5" fillId="0" borderId="7" xfId="0" applyFont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wrapText="1"/>
    </xf>
    <xf numFmtId="0" fontId="18" fillId="0" borderId="8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2" borderId="5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5" fillId="2" borderId="5" xfId="0" applyFont="1" applyFill="1" applyBorder="1" applyAlignment="1">
      <alignment shrinkToFit="1"/>
    </xf>
    <xf numFmtId="0" fontId="10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11" fillId="2" borderId="6" xfId="0" applyFont="1" applyFill="1" applyBorder="1" applyAlignment="1"/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5" fillId="0" borderId="0" xfId="0" applyFont="1">
      <alignment vertical="center"/>
    </xf>
  </cellXfs>
  <cellStyles count="1">
    <cellStyle name="標準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externalLink" Target="externalLinks/externalLink1.xml" Id="rId7" /><Relationship Type="http://schemas.openxmlformats.org/officeDocument/2006/relationships/externalLink" Target="externalLinks/externalLink2.xml" Id="rId8" /><Relationship Type="http://schemas.openxmlformats.org/officeDocument/2006/relationships/externalLink" Target="externalLinks/externalLink3.xml" Id="rId9" /><Relationship Type="http://schemas.openxmlformats.org/officeDocument/2006/relationships/externalLink" Target="externalLinks/externalLink4.xml" Id="rId10" /><Relationship Type="http://schemas.openxmlformats.org/officeDocument/2006/relationships/externalLink" Target="externalLinks/externalLink5.xml" Id="rId11" /><Relationship Type="http://schemas.openxmlformats.org/officeDocument/2006/relationships/externalLink" Target="externalLinks/externalLink6.xml" Id="rId12" /><Relationship Type="http://schemas.openxmlformats.org/officeDocument/2006/relationships/theme" Target="theme/theme1.xml" Id="rId13" /><Relationship Type="http://schemas.openxmlformats.org/officeDocument/2006/relationships/sharedStrings" Target="sharedStrings.xml" Id="rId14" /><Relationship Type="http://schemas.openxmlformats.org/officeDocument/2006/relationships/styles" Target="styles.xml" Id="rId1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88265</xdr:rowOff>
    </xdr:from>
    <xdr:to xmlns:xdr="http://schemas.openxmlformats.org/drawingml/2006/spreadsheetDrawing">
      <xdr:col>46</xdr:col>
      <xdr:colOff>124460</xdr:colOff>
      <xdr:row>31</xdr:row>
      <xdr:rowOff>1270</xdr:rowOff>
    </xdr:to>
    <xdr:sp macro="" textlink="">
      <xdr:nvSpPr>
        <xdr:cNvPr id="13" name="角丸四角形 12"/>
        <xdr:cNvSpPr/>
      </xdr:nvSpPr>
      <xdr:spPr>
        <a:xfrm>
          <a:off x="429260" y="5739765"/>
          <a:ext cx="84582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1270</xdr:rowOff>
    </xdr:to>
    <xdr:sp macro="" textlink="">
      <xdr:nvSpPr>
        <xdr:cNvPr id="13" name="角丸四角形 12"/>
        <xdr:cNvSpPr/>
      </xdr:nvSpPr>
      <xdr:spPr>
        <a:xfrm>
          <a:off x="429260" y="5541645"/>
          <a:ext cx="84582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4164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50</xdr:row>
      <xdr:rowOff>38100</xdr:rowOff>
    </xdr:from>
    <xdr:to xmlns:xdr="http://schemas.openxmlformats.org/drawingml/2006/spreadsheetDrawing"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1012634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126365</xdr:rowOff>
    </xdr:to>
    <xdr:sp macro="" textlink="">
      <xdr:nvSpPr>
        <xdr:cNvPr id="17" name="右矢印 16"/>
        <xdr:cNvSpPr/>
      </xdr:nvSpPr>
      <xdr:spPr>
        <a:xfrm>
          <a:off x="3340100" y="824674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47</xdr:row>
      <xdr:rowOff>38100</xdr:rowOff>
    </xdr:from>
    <xdr:to xmlns:xdr="http://schemas.openxmlformats.org/drawingml/2006/spreadsheetDrawing">
      <xdr:col>19</xdr:col>
      <xdr:colOff>127000</xdr:colOff>
      <xdr:row>48</xdr:row>
      <xdr:rowOff>139700</xdr:rowOff>
    </xdr:to>
    <xdr:sp macro="" textlink="">
      <xdr:nvSpPr>
        <xdr:cNvPr id="16" name="右矢印 15"/>
        <xdr:cNvSpPr/>
      </xdr:nvSpPr>
      <xdr:spPr>
        <a:xfrm>
          <a:off x="3340100" y="953198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37</xdr:row>
      <xdr:rowOff>177800</xdr:rowOff>
    </xdr:from>
    <xdr:to xmlns:xdr="http://schemas.openxmlformats.org/drawingml/2006/spreadsheetDrawing">
      <xdr:col>19</xdr:col>
      <xdr:colOff>127000</xdr:colOff>
      <xdr:row>40</xdr:row>
      <xdr:rowOff>126365</xdr:rowOff>
    </xdr:to>
    <xdr:sp macro="" textlink="">
      <xdr:nvSpPr>
        <xdr:cNvPr id="17" name="右矢印 16"/>
        <xdr:cNvSpPr/>
      </xdr:nvSpPr>
      <xdr:spPr>
        <a:xfrm>
          <a:off x="3340100" y="765238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4164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50</xdr:row>
      <xdr:rowOff>38100</xdr:rowOff>
    </xdr:from>
    <xdr:to xmlns:xdr="http://schemas.openxmlformats.org/drawingml/2006/spreadsheetDrawing"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1012634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126365</xdr:rowOff>
    </xdr:to>
    <xdr:sp macro="" textlink="">
      <xdr:nvSpPr>
        <xdr:cNvPr id="17" name="右矢印 16"/>
        <xdr:cNvSpPr/>
      </xdr:nvSpPr>
      <xdr:spPr>
        <a:xfrm>
          <a:off x="3340100" y="824674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4164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50</xdr:row>
      <xdr:rowOff>38100</xdr:rowOff>
    </xdr:from>
    <xdr:to xmlns:xdr="http://schemas.openxmlformats.org/drawingml/2006/spreadsheetDrawing"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1012634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126365</xdr:rowOff>
    </xdr:to>
    <xdr:sp macro="" textlink="">
      <xdr:nvSpPr>
        <xdr:cNvPr id="17" name="右矢印 16"/>
        <xdr:cNvSpPr/>
      </xdr:nvSpPr>
      <xdr:spPr>
        <a:xfrm>
          <a:off x="3340100" y="824674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22%20&#22823;&#28511;&#26449;&#9675;\&#19979;&#27700;_02%20&#35519;&#26619;&#31080;&#65288;H31&#25244;&#26412;&#25913;&#38761;&#35519;&#26619;&#65289;.xlsx" TargetMode="External" Id="rId1" /></Relationships>
</file>

<file path=xl/externalLinks/_rels/externalLink2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22%20&#22823;&#28511;&#26449;&#9675;\&#20171;&#35703;&#12469;&#12540;&#12499;&#12473;_02%20&#35519;&#26619;&#31080;&#65288;H31&#25244;&#26412;&#25913;&#38761;&#35519;&#26619;&#65289;%20&#32769;&#20154;&#12487;&#12540;&#12469;&#12540;&#12499;&#12473;&#12475;&#12531;&#12479;&#12540;.xlsx" TargetMode="External" Id="rId1" /></Relationships>
</file>

<file path=xl/externalLinks/_rels/externalLink3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22%20&#22823;&#28511;&#26449;&#9675;\&#20171;&#35703;&#12469;&#12540;&#12499;&#12473;_02%20&#35519;&#26619;&#31080;&#65288;H31&#25244;&#26412;&#25913;&#38761;&#35519;&#26619;&#65289;%20&#32769;&#20154;&#30701;&#26399;&#20837;&#25152;&#26045;&#35373;.xlsx" TargetMode="External" Id="rId1" /></Relationships>
</file>

<file path=xl/externalLinks/_rels/externalLink4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22%20&#22823;&#28511;&#26449;&#9675;\&#20171;&#35703;&#12469;&#12540;&#12499;&#12473;_02%20&#35519;&#26619;&#31080;&#65288;H31&#25244;&#26412;&#25913;&#38761;&#35519;&#26619;&#65289;_&#20171;&#35703;&#12469;&#12540;&#12499;&#12473;.xlsx" TargetMode="External" Id="rId1" /></Relationships>
</file>

<file path=xl/externalLinks/_rels/externalLink5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22%20&#22823;&#28511;&#26449;&#9675;\&#20171;&#35703;&#12469;&#12540;&#12499;&#12473;_02%20&#35519;&#26619;&#31080;&#65288;H31&#25244;&#26412;&#25913;&#38761;&#35519;&#26619;&#65289;_&#25351;&#23450;&#20171;&#35703;&#32769;&#20154;&#31119;&#31049;&#26045;&#35373;.xlsx" TargetMode="External" Id="rId1" /></Relationships>
</file>

<file path=xl/externalLinks/_rels/externalLink6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22%20&#22823;&#28511;&#26449;&#9675;\&#31777;&#26131;&#27700;&#36947;_02%20&#35519;&#26619;&#31080;&#65288;H31&#25244;&#26412;&#25913;&#38761;&#35519;&#26619;&#65289;.xlsx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大潟村</v>
          </cell>
        </row>
        <row r="24">
          <cell r="F24" t="str">
            <v>下水道事業</v>
          </cell>
          <cell r="W24" t="str">
            <v>公共下水</v>
          </cell>
        </row>
        <row r="26">
          <cell r="F26" t="str">
            <v>―</v>
          </cell>
        </row>
        <row r="56">
          <cell r="R56" t="str">
            <v>○</v>
          </cell>
        </row>
        <row r="536">
          <cell r="C536" t="str">
            <v>①現行の経営体制・手法で、健全な事業運営が実施できているため</v>
          </cell>
          <cell r="AQ536" t="str">
            <v>　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大潟村</v>
          </cell>
        </row>
        <row r="24">
          <cell r="F24" t="str">
            <v>介護サービス事業</v>
          </cell>
          <cell r="W24" t="str">
            <v>―</v>
          </cell>
        </row>
        <row r="26">
          <cell r="F26" t="str">
            <v>老人デーサービスセンター</v>
          </cell>
        </row>
        <row r="52">
          <cell r="R52" t="str">
            <v>○</v>
          </cell>
          <cell r="X52" t="str">
            <v>○</v>
          </cell>
        </row>
        <row r="300">
          <cell r="B300" t="str">
            <v>福祉施設の維持管理と運営全般。</v>
          </cell>
        </row>
        <row r="307">
          <cell r="G307" t="str">
            <v>○</v>
          </cell>
        </row>
        <row r="312">
          <cell r="E312">
            <v>18</v>
          </cell>
        </row>
        <row r="313">
          <cell r="E313">
            <v>4</v>
          </cell>
        </row>
        <row r="314">
          <cell r="E314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大潟村</v>
          </cell>
        </row>
        <row r="24">
          <cell r="F24" t="str">
            <v>介護サービス事業</v>
          </cell>
          <cell r="W24" t="str">
            <v>―</v>
          </cell>
        </row>
        <row r="26">
          <cell r="F26" t="str">
            <v>老人短期入所施設</v>
          </cell>
        </row>
        <row r="52">
          <cell r="R52" t="str">
            <v>○</v>
          </cell>
          <cell r="X52" t="str">
            <v>○</v>
          </cell>
        </row>
        <row r="300">
          <cell r="B300" t="str">
            <v>福祉施設の維持管理と運営全般。</v>
          </cell>
        </row>
        <row r="307">
          <cell r="G307" t="str">
            <v>○</v>
          </cell>
        </row>
        <row r="312">
          <cell r="E312">
            <v>18</v>
          </cell>
        </row>
        <row r="313">
          <cell r="E313">
            <v>4</v>
          </cell>
        </row>
        <row r="314">
          <cell r="E314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大潟村</v>
          </cell>
        </row>
        <row r="24">
          <cell r="F24" t="str">
            <v>介護サービス事業</v>
          </cell>
          <cell r="W24" t="str">
            <v>―</v>
          </cell>
        </row>
        <row r="26">
          <cell r="F26" t="str">
            <v>介護サービス事業特別会計</v>
          </cell>
        </row>
        <row r="52">
          <cell r="R52" t="str">
            <v>○</v>
          </cell>
          <cell r="X52" t="str">
            <v>○</v>
          </cell>
        </row>
        <row r="300">
          <cell r="B300" t="str">
            <v>福祉施設の維持管理と運営全般。</v>
          </cell>
        </row>
        <row r="307">
          <cell r="G307" t="str">
            <v>○</v>
          </cell>
        </row>
        <row r="312">
          <cell r="E312">
            <v>18</v>
          </cell>
        </row>
        <row r="313">
          <cell r="E313">
            <v>4</v>
          </cell>
        </row>
        <row r="314">
          <cell r="E314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大潟村</v>
          </cell>
        </row>
        <row r="24">
          <cell r="F24" t="str">
            <v>介護サービス事業</v>
          </cell>
          <cell r="W24" t="str">
            <v>―</v>
          </cell>
        </row>
        <row r="26">
          <cell r="F26" t="str">
            <v>指定介護老人福祉施設</v>
          </cell>
        </row>
        <row r="52">
          <cell r="R52" t="str">
            <v>○</v>
          </cell>
          <cell r="X52" t="str">
            <v>○</v>
          </cell>
        </row>
        <row r="300">
          <cell r="B300" t="str">
            <v>福祉施設の維持管理と運営全般。</v>
          </cell>
        </row>
        <row r="307">
          <cell r="G307" t="str">
            <v>○</v>
          </cell>
        </row>
        <row r="312">
          <cell r="E312">
            <v>18</v>
          </cell>
        </row>
        <row r="313">
          <cell r="E313">
            <v>4</v>
          </cell>
        </row>
        <row r="314">
          <cell r="E314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大潟村</v>
          </cell>
        </row>
        <row r="24">
          <cell r="F24" t="str">
            <v>簡易水道事業</v>
          </cell>
          <cell r="W24" t="str">
            <v>―</v>
          </cell>
        </row>
        <row r="26">
          <cell r="F26" t="str">
            <v>―</v>
          </cell>
        </row>
        <row r="49">
          <cell r="R49" t="str">
            <v xml:space="preserve"> </v>
          </cell>
        </row>
        <row r="56">
          <cell r="R56" t="str">
            <v>○</v>
          </cell>
        </row>
        <row r="536">
          <cell r="C536" t="str">
            <v>①現行の経営体制・手法で、健全な事業運営が実施できているため</v>
          </cell>
          <cell r="AQ536" t="str">
            <v>　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2.xml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drawing" Target="../drawings/drawing4.xml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drawing" Target="../drawings/drawing5.xml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drawing" Target="../drawings/drawing6.xml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1"/>
  <sheetViews>
    <sheetView topLeftCell="A10" workbookViewId="0">
      <selection activeCell="D46" sqref="D46:BP50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14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18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24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IF(COUNTIF([6]回答表!F22,"*")&gt;0,[6]回答表!F22,"")</f>
        <v>大潟村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IF(COUNTIF([6]回答表!F24,"*")&gt;0,[6]回答表!F24,"")</f>
        <v>簡易水道事業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IF(COUNTIF([6]回答表!W24,"*")&gt;0,[6]回答表!W24,"")</f>
        <v>―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IF(COUNTIF([6]回答表!F26,"*")&gt;0,[6]回答表!F26,"")</f>
        <v>―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3</v>
      </c>
      <c r="E20" s="33"/>
      <c r="F20" s="33"/>
      <c r="G20" s="33"/>
      <c r="H20" s="33"/>
      <c r="I20" s="33"/>
      <c r="J20" s="47"/>
      <c r="K20" s="16" t="s">
        <v>4</v>
      </c>
      <c r="L20" s="33"/>
      <c r="M20" s="33"/>
      <c r="N20" s="33"/>
      <c r="O20" s="33"/>
      <c r="P20" s="33"/>
      <c r="Q20" s="47"/>
      <c r="R20" s="16" t="s">
        <v>9</v>
      </c>
      <c r="S20" s="33"/>
      <c r="T20" s="33"/>
      <c r="U20" s="33"/>
      <c r="V20" s="33"/>
      <c r="W20" s="33"/>
      <c r="X20" s="47"/>
      <c r="Y20" s="66" t="s">
        <v>15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21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10</v>
      </c>
      <c r="Z23" s="73"/>
      <c r="AA23" s="73"/>
      <c r="AB23" s="73"/>
      <c r="AC23" s="73"/>
      <c r="AD23" s="73"/>
      <c r="AE23" s="74"/>
      <c r="AF23" s="69" t="s">
        <v>17</v>
      </c>
      <c r="AG23" s="73"/>
      <c r="AH23" s="73"/>
      <c r="AI23" s="73"/>
      <c r="AJ23" s="73"/>
      <c r="AK23" s="73"/>
      <c r="AL23" s="74"/>
      <c r="AM23" s="69" t="s">
        <v>11</v>
      </c>
      <c r="AN23" s="73"/>
      <c r="AO23" s="73"/>
      <c r="AP23" s="73"/>
      <c r="AQ23" s="73"/>
      <c r="AR23" s="73"/>
      <c r="AS23" s="74"/>
      <c r="AT23" s="69" t="s">
        <v>19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IF([6]回答表!R49="○","○","")</f>
        <v/>
      </c>
      <c r="E24" s="36"/>
      <c r="F24" s="36"/>
      <c r="G24" s="36"/>
      <c r="H24" s="36"/>
      <c r="I24" s="36"/>
      <c r="J24" s="50"/>
      <c r="K24" s="19" t="str">
        <f>IF([6]回答表!R50="○","○","")</f>
        <v/>
      </c>
      <c r="L24" s="36"/>
      <c r="M24" s="36"/>
      <c r="N24" s="36"/>
      <c r="O24" s="36"/>
      <c r="P24" s="36"/>
      <c r="Q24" s="50"/>
      <c r="R24" s="19" t="str">
        <f>IF([6]回答表!R51="○","○","")</f>
        <v/>
      </c>
      <c r="S24" s="36"/>
      <c r="T24" s="36"/>
      <c r="U24" s="36"/>
      <c r="V24" s="36"/>
      <c r="W24" s="36"/>
      <c r="X24" s="50"/>
      <c r="Y24" s="19" t="str">
        <f>IF([6]回答表!R52="○","○","")</f>
        <v/>
      </c>
      <c r="Z24" s="36"/>
      <c r="AA24" s="36"/>
      <c r="AB24" s="36"/>
      <c r="AC24" s="36"/>
      <c r="AD24" s="36"/>
      <c r="AE24" s="50"/>
      <c r="AF24" s="19" t="str">
        <f>IF([6]回答表!R53="○","○","")</f>
        <v/>
      </c>
      <c r="AG24" s="36"/>
      <c r="AH24" s="36"/>
      <c r="AI24" s="36"/>
      <c r="AJ24" s="36"/>
      <c r="AK24" s="36"/>
      <c r="AL24" s="50"/>
      <c r="AM24" s="19" t="str">
        <f>IF([6]回答表!R54="○","○","")</f>
        <v/>
      </c>
      <c r="AN24" s="36"/>
      <c r="AO24" s="36"/>
      <c r="AP24" s="36"/>
      <c r="AQ24" s="36"/>
      <c r="AR24" s="36"/>
      <c r="AS24" s="50"/>
      <c r="AT24" s="19" t="str">
        <f>IF([6]回答表!R55="○","○","")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IF([6]回答表!R56="○","○","")</f>
        <v>○</v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/>
    <row r="30" spans="3:70" ht="15.6" customHeight="1"/>
    <row r="31" spans="3:70" ht="15.6" customHeight="1"/>
    <row r="32" spans="3:70" ht="15.6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3:69" ht="15.6" customHeight="1">
      <c r="C33" s="8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116"/>
    </row>
    <row r="34" spans="3:69">
      <c r="C34" s="9"/>
      <c r="D34" s="23" t="s">
        <v>5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3"/>
      <c r="AM34" s="25"/>
      <c r="AN34" s="25"/>
      <c r="AO34" s="25"/>
      <c r="AP34" s="25"/>
      <c r="AQ34" s="23" t="s">
        <v>12</v>
      </c>
      <c r="AR34" s="25"/>
      <c r="AS34" s="25"/>
      <c r="AT34" s="25"/>
      <c r="AU34" s="25"/>
      <c r="AV34" s="84"/>
      <c r="AW34" s="25"/>
      <c r="AX34" s="25"/>
      <c r="AY34" s="25"/>
      <c r="AZ34" s="90"/>
      <c r="BA34" s="90"/>
      <c r="BB34" s="90"/>
      <c r="BC34" s="90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111"/>
      <c r="BQ34" s="117"/>
    </row>
    <row r="35" spans="3:69" ht="15.6" customHeight="1">
      <c r="C35" s="9"/>
      <c r="D35" s="24" t="s">
        <v>6</v>
      </c>
      <c r="E35" s="39" t="str">
        <f>IF([6]回答表!R56="○",[6]回答表!C536,"")</f>
        <v>①現行の経営体制・手法で、健全な事業運営が実施できているため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79"/>
      <c r="AO35" s="25"/>
      <c r="AP35" s="25"/>
      <c r="AQ35" s="83" t="str">
        <f>IF([6]回答表!AQ536="○",[6]回答表!B543,"")</f>
        <v/>
      </c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112"/>
      <c r="BQ35" s="117"/>
    </row>
    <row r="36" spans="3:69" ht="15.6" customHeight="1">
      <c r="C36" s="9"/>
      <c r="D36" s="24"/>
      <c r="E36" s="40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80"/>
      <c r="AO36" s="25"/>
      <c r="AP36" s="25"/>
      <c r="AQ36" s="28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113"/>
      <c r="BQ36" s="117"/>
    </row>
    <row r="37" spans="3:69" ht="15.6" customHeight="1">
      <c r="C37" s="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8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113"/>
      <c r="BQ37" s="117"/>
    </row>
    <row r="38" spans="3:69" ht="15.6" customHeight="1">
      <c r="C38" s="9"/>
      <c r="D38" s="24" t="s">
        <v>6</v>
      </c>
      <c r="E38" s="39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79"/>
      <c r="AO38" s="25"/>
      <c r="AP38" s="25"/>
      <c r="AQ38" s="28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113"/>
      <c r="BQ38" s="117"/>
    </row>
    <row r="39" spans="3:69" ht="15.6" customHeight="1">
      <c r="C39" s="9"/>
      <c r="D39" s="24"/>
      <c r="E39" s="40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80"/>
      <c r="AO39" s="25"/>
      <c r="AP39" s="25"/>
      <c r="AQ39" s="28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113"/>
      <c r="BQ39" s="117"/>
    </row>
    <row r="40" spans="3:69" ht="15.6" customHeight="1">
      <c r="C40" s="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8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113"/>
      <c r="BQ40" s="117"/>
    </row>
    <row r="41" spans="3:69" ht="15.6" customHeight="1">
      <c r="C41" s="9"/>
      <c r="D41" s="24" t="s">
        <v>6</v>
      </c>
      <c r="E41" s="39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79"/>
      <c r="AO41" s="25"/>
      <c r="AP41" s="25"/>
      <c r="AQ41" s="28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113"/>
      <c r="BQ41" s="117"/>
    </row>
    <row r="42" spans="3:69" ht="12.6" customHeight="1">
      <c r="C42" s="9"/>
      <c r="D42" s="24"/>
      <c r="E42" s="40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80"/>
      <c r="AO42" s="25"/>
      <c r="AP42" s="25"/>
      <c r="AQ42" s="29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114"/>
      <c r="BQ42" s="118"/>
    </row>
    <row r="43" spans="3:69" ht="12.6" customHeight="1">
      <c r="C43" s="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117"/>
    </row>
    <row r="44" spans="3:69" ht="12.6" customHeight="1">
      <c r="C44" s="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117"/>
    </row>
    <row r="45" spans="3:69">
      <c r="C45" s="9"/>
      <c r="D45" s="23" t="s">
        <v>8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117"/>
    </row>
    <row r="46" spans="3:69">
      <c r="C46" s="9"/>
      <c r="D46" s="27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112"/>
      <c r="BQ46" s="117"/>
    </row>
    <row r="47" spans="3:69" ht="12.6" customHeight="1">
      <c r="C47" s="9"/>
      <c r="D47" s="2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113"/>
      <c r="BQ47" s="117"/>
    </row>
    <row r="48" spans="3:69" ht="12.6" customHeight="1">
      <c r="C48" s="9"/>
      <c r="D48" s="28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113"/>
      <c r="BQ48" s="117"/>
    </row>
    <row r="49" spans="3:69" ht="12.6" customHeight="1">
      <c r="C49" s="9"/>
      <c r="D49" s="28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113"/>
      <c r="BQ49" s="117"/>
    </row>
    <row r="50" spans="3:69" ht="12.6" customHeight="1">
      <c r="C50" s="9"/>
      <c r="D50" s="29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114"/>
      <c r="BQ50" s="117"/>
    </row>
    <row r="51" spans="3:69" ht="12.6" customHeight="1">
      <c r="C51" s="1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119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5:D36"/>
    <mergeCell ref="E35:AN36"/>
    <mergeCell ref="D38:D39"/>
    <mergeCell ref="E38:AN39"/>
    <mergeCell ref="D41:D42"/>
    <mergeCell ref="E41:AN42"/>
    <mergeCell ref="D46:BP50"/>
    <mergeCell ref="AQ35:BP42"/>
  </mergeCells>
  <phoneticPr fontId="1" type="Hiragana"/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0"/>
  <sheetViews>
    <sheetView topLeftCell="A13" workbookViewId="0">
      <selection activeCell="D45" sqref="D45:BP49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14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18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24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IF(COUNTIF([1]回答表!F22,"*")&gt;0,[1]回答表!F22,"")</f>
        <v>大潟村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IF(COUNTIF([1]回答表!F24,"*")&gt;0,[1]回答表!F24,"")</f>
        <v>下水道事業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IF(COUNTIF([1]回答表!W24,"*")&gt;0,[1]回答表!W24,"")</f>
        <v>公共下水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IF(COUNTIF([1]回答表!F26,"*")&gt;0,[1]回答表!F26,"")</f>
        <v>―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3</v>
      </c>
      <c r="E20" s="33"/>
      <c r="F20" s="33"/>
      <c r="G20" s="33"/>
      <c r="H20" s="33"/>
      <c r="I20" s="33"/>
      <c r="J20" s="47"/>
      <c r="K20" s="16" t="s">
        <v>4</v>
      </c>
      <c r="L20" s="33"/>
      <c r="M20" s="33"/>
      <c r="N20" s="33"/>
      <c r="O20" s="33"/>
      <c r="P20" s="33"/>
      <c r="Q20" s="47"/>
      <c r="R20" s="16" t="s">
        <v>9</v>
      </c>
      <c r="S20" s="33"/>
      <c r="T20" s="33"/>
      <c r="U20" s="33"/>
      <c r="V20" s="33"/>
      <c r="W20" s="33"/>
      <c r="X20" s="47"/>
      <c r="Y20" s="66" t="s">
        <v>15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21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10</v>
      </c>
      <c r="Z23" s="73"/>
      <c r="AA23" s="73"/>
      <c r="AB23" s="73"/>
      <c r="AC23" s="73"/>
      <c r="AD23" s="73"/>
      <c r="AE23" s="74"/>
      <c r="AF23" s="69" t="s">
        <v>17</v>
      </c>
      <c r="AG23" s="73"/>
      <c r="AH23" s="73"/>
      <c r="AI23" s="73"/>
      <c r="AJ23" s="73"/>
      <c r="AK23" s="73"/>
      <c r="AL23" s="74"/>
      <c r="AM23" s="69" t="s">
        <v>11</v>
      </c>
      <c r="AN23" s="73"/>
      <c r="AO23" s="73"/>
      <c r="AP23" s="73"/>
      <c r="AQ23" s="73"/>
      <c r="AR23" s="73"/>
      <c r="AS23" s="74"/>
      <c r="AT23" s="69" t="s">
        <v>19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IF([1]回答表!R49="○","○","")</f>
        <v/>
      </c>
      <c r="E24" s="36"/>
      <c r="F24" s="36"/>
      <c r="G24" s="36"/>
      <c r="H24" s="36"/>
      <c r="I24" s="36"/>
      <c r="J24" s="50"/>
      <c r="K24" s="19" t="str">
        <f>IF([1]回答表!R50="○","○","")</f>
        <v/>
      </c>
      <c r="L24" s="36"/>
      <c r="M24" s="36"/>
      <c r="N24" s="36"/>
      <c r="O24" s="36"/>
      <c r="P24" s="36"/>
      <c r="Q24" s="50"/>
      <c r="R24" s="19" t="str">
        <f>IF([1]回答表!R51="○","○","")</f>
        <v/>
      </c>
      <c r="S24" s="36"/>
      <c r="T24" s="36"/>
      <c r="U24" s="36"/>
      <c r="V24" s="36"/>
      <c r="W24" s="36"/>
      <c r="X24" s="50"/>
      <c r="Y24" s="19" t="str">
        <f>IF([1]回答表!R52="○","○","")</f>
        <v/>
      </c>
      <c r="Z24" s="36"/>
      <c r="AA24" s="36"/>
      <c r="AB24" s="36"/>
      <c r="AC24" s="36"/>
      <c r="AD24" s="36"/>
      <c r="AE24" s="50"/>
      <c r="AF24" s="19" t="str">
        <f>IF([1]回答表!R53="○","○","")</f>
        <v/>
      </c>
      <c r="AG24" s="36"/>
      <c r="AH24" s="36"/>
      <c r="AI24" s="36"/>
      <c r="AJ24" s="36"/>
      <c r="AK24" s="36"/>
      <c r="AL24" s="50"/>
      <c r="AM24" s="19" t="str">
        <f>IF([1]回答表!R54="○","○","")</f>
        <v/>
      </c>
      <c r="AN24" s="36"/>
      <c r="AO24" s="36"/>
      <c r="AP24" s="36"/>
      <c r="AQ24" s="36"/>
      <c r="AR24" s="36"/>
      <c r="AS24" s="50"/>
      <c r="AT24" s="19" t="str">
        <f>IF([1]回答表!R55="○","○","")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IF([1]回答表!R56="○","○","")</f>
        <v>○</v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/>
    <row r="30" spans="3:70" ht="15.6" customHeight="1"/>
    <row r="31" spans="3:70" ht="15.6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3:70" ht="15.6" customHeight="1">
      <c r="C32" s="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116"/>
    </row>
    <row r="33" spans="3:69">
      <c r="C33" s="9"/>
      <c r="D33" s="23" t="s">
        <v>5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3"/>
      <c r="AM33" s="25"/>
      <c r="AN33" s="25"/>
      <c r="AO33" s="25"/>
      <c r="AP33" s="25"/>
      <c r="AQ33" s="23" t="s">
        <v>12</v>
      </c>
      <c r="AR33" s="25"/>
      <c r="AS33" s="25"/>
      <c r="AT33" s="25"/>
      <c r="AU33" s="25"/>
      <c r="AV33" s="84"/>
      <c r="AW33" s="25"/>
      <c r="AX33" s="25"/>
      <c r="AY33" s="25"/>
      <c r="AZ33" s="90"/>
      <c r="BA33" s="90"/>
      <c r="BB33" s="90"/>
      <c r="BC33" s="9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111"/>
      <c r="BQ33" s="117"/>
    </row>
    <row r="34" spans="3:69" ht="15.6" customHeight="1">
      <c r="C34" s="9"/>
      <c r="D34" s="24" t="s">
        <v>6</v>
      </c>
      <c r="E34" s="39" t="str">
        <f>IF([1]回答表!R56="○",[1]回答表!C536,"")</f>
        <v>①現行の経営体制・手法で、健全な事業運営が実施できているため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79"/>
      <c r="AO34" s="25"/>
      <c r="AP34" s="25"/>
      <c r="AQ34" s="83" t="str">
        <f>IF([1]回答表!AQ536="○",[1]回答表!B543,"")</f>
        <v/>
      </c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112"/>
      <c r="BQ34" s="117"/>
    </row>
    <row r="35" spans="3:69" ht="15.6" customHeight="1">
      <c r="C35" s="9"/>
      <c r="D35" s="24"/>
      <c r="E35" s="40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80"/>
      <c r="AO35" s="25"/>
      <c r="AP35" s="25"/>
      <c r="AQ35" s="28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113"/>
      <c r="BQ35" s="117"/>
    </row>
    <row r="36" spans="3:69" ht="15.6" customHeight="1">
      <c r="C36" s="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8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113"/>
      <c r="BQ36" s="117"/>
    </row>
    <row r="37" spans="3:69" ht="15.6" customHeight="1">
      <c r="C37" s="9"/>
      <c r="D37" s="24" t="s">
        <v>6</v>
      </c>
      <c r="E37" s="39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79"/>
      <c r="AO37" s="25"/>
      <c r="AP37" s="25"/>
      <c r="AQ37" s="28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113"/>
      <c r="BQ37" s="117"/>
    </row>
    <row r="38" spans="3:69" ht="15.6" customHeight="1">
      <c r="C38" s="9"/>
      <c r="D38" s="24"/>
      <c r="E38" s="40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80"/>
      <c r="AO38" s="25"/>
      <c r="AP38" s="25"/>
      <c r="AQ38" s="28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113"/>
      <c r="BQ38" s="117"/>
    </row>
    <row r="39" spans="3:69" ht="15.6" customHeight="1">
      <c r="C39" s="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8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113"/>
      <c r="BQ39" s="117"/>
    </row>
    <row r="40" spans="3:69" ht="15.6" customHeight="1">
      <c r="C40" s="9"/>
      <c r="D40" s="24" t="s">
        <v>6</v>
      </c>
      <c r="E40" s="39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79"/>
      <c r="AO40" s="25"/>
      <c r="AP40" s="25"/>
      <c r="AQ40" s="28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113"/>
      <c r="BQ40" s="117"/>
    </row>
    <row r="41" spans="3:69" ht="12.6" customHeight="1">
      <c r="C41" s="9"/>
      <c r="D41" s="24"/>
      <c r="E41" s="40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80"/>
      <c r="AO41" s="25"/>
      <c r="AP41" s="25"/>
      <c r="AQ41" s="29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114"/>
      <c r="BQ41" s="118"/>
    </row>
    <row r="42" spans="3:69" ht="12.6" customHeight="1">
      <c r="C42" s="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117"/>
    </row>
    <row r="43" spans="3:69" ht="12.6" customHeight="1">
      <c r="C43" s="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117"/>
    </row>
    <row r="44" spans="3:69">
      <c r="C44" s="9"/>
      <c r="D44" s="23" t="s">
        <v>8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117"/>
    </row>
    <row r="45" spans="3:69">
      <c r="C45" s="9"/>
      <c r="D45" s="27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112"/>
      <c r="BQ45" s="117"/>
    </row>
    <row r="46" spans="3:69" ht="12.6" customHeight="1">
      <c r="C46" s="9"/>
      <c r="D46" s="2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113"/>
      <c r="BQ46" s="117"/>
    </row>
    <row r="47" spans="3:69" ht="12.6" customHeight="1">
      <c r="C47" s="9"/>
      <c r="D47" s="2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113"/>
      <c r="BQ47" s="117"/>
    </row>
    <row r="48" spans="3:69" ht="12.6" customHeight="1">
      <c r="C48" s="9"/>
      <c r="D48" s="28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113"/>
      <c r="BQ48" s="117"/>
    </row>
    <row r="49" spans="3:69" ht="12.6" customHeight="1">
      <c r="C49" s="9"/>
      <c r="D49" s="2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114"/>
      <c r="BQ49" s="117"/>
    </row>
    <row r="50" spans="3:69" ht="12.6" customHeight="1"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119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4:D35"/>
    <mergeCell ref="E34:AN35"/>
    <mergeCell ref="D37:D38"/>
    <mergeCell ref="E37:AN38"/>
    <mergeCell ref="D40:D41"/>
    <mergeCell ref="E40:AN41"/>
    <mergeCell ref="D45:BP49"/>
    <mergeCell ref="AQ34:BP41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4"/>
  <sheetViews>
    <sheetView topLeftCell="A22" workbookViewId="0">
      <selection activeCell="A56" sqref="A56:BP150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14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18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24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IF(COUNTIF([2]回答表!F22,"*")&gt;0,[2]回答表!F22,"")</f>
        <v>大潟村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IF(COUNTIF([2]回答表!F24,"*")&gt;0,[2]回答表!F24,"")</f>
        <v>介護サービス事業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IF(COUNTIF([2]回答表!W24,"*")&gt;0,[2]回答表!W24,"")</f>
        <v>―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IF(COUNTIF([2]回答表!F26,"*")&gt;0,[2]回答表!F26,"")</f>
        <v>老人デーサービスセンター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3</v>
      </c>
      <c r="E20" s="33"/>
      <c r="F20" s="33"/>
      <c r="G20" s="33"/>
      <c r="H20" s="33"/>
      <c r="I20" s="33"/>
      <c r="J20" s="47"/>
      <c r="K20" s="16" t="s">
        <v>4</v>
      </c>
      <c r="L20" s="33"/>
      <c r="M20" s="33"/>
      <c r="N20" s="33"/>
      <c r="O20" s="33"/>
      <c r="P20" s="33"/>
      <c r="Q20" s="47"/>
      <c r="R20" s="16" t="s">
        <v>9</v>
      </c>
      <c r="S20" s="33"/>
      <c r="T20" s="33"/>
      <c r="U20" s="33"/>
      <c r="V20" s="33"/>
      <c r="W20" s="33"/>
      <c r="X20" s="47"/>
      <c r="Y20" s="66" t="s">
        <v>15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21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10</v>
      </c>
      <c r="Z23" s="73"/>
      <c r="AA23" s="73"/>
      <c r="AB23" s="73"/>
      <c r="AC23" s="73"/>
      <c r="AD23" s="73"/>
      <c r="AE23" s="74"/>
      <c r="AF23" s="69" t="s">
        <v>17</v>
      </c>
      <c r="AG23" s="73"/>
      <c r="AH23" s="73"/>
      <c r="AI23" s="73"/>
      <c r="AJ23" s="73"/>
      <c r="AK23" s="73"/>
      <c r="AL23" s="74"/>
      <c r="AM23" s="69" t="s">
        <v>11</v>
      </c>
      <c r="AN23" s="73"/>
      <c r="AO23" s="73"/>
      <c r="AP23" s="73"/>
      <c r="AQ23" s="73"/>
      <c r="AR23" s="73"/>
      <c r="AS23" s="74"/>
      <c r="AT23" s="69" t="s">
        <v>19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IF([2]回答表!R49="○","○","")</f>
        <v/>
      </c>
      <c r="E24" s="36"/>
      <c r="F24" s="36"/>
      <c r="G24" s="36"/>
      <c r="H24" s="36"/>
      <c r="I24" s="36"/>
      <c r="J24" s="50"/>
      <c r="K24" s="19" t="str">
        <f>IF([2]回答表!R50="○","○","")</f>
        <v/>
      </c>
      <c r="L24" s="36"/>
      <c r="M24" s="36"/>
      <c r="N24" s="36"/>
      <c r="O24" s="36"/>
      <c r="P24" s="36"/>
      <c r="Q24" s="50"/>
      <c r="R24" s="19" t="str">
        <f>IF([2]回答表!R51="○","○","")</f>
        <v/>
      </c>
      <c r="S24" s="36"/>
      <c r="T24" s="36"/>
      <c r="U24" s="36"/>
      <c r="V24" s="36"/>
      <c r="W24" s="36"/>
      <c r="X24" s="50"/>
      <c r="Y24" s="19" t="str">
        <f>IF([2]回答表!R52="○","○","")</f>
        <v>○</v>
      </c>
      <c r="Z24" s="36"/>
      <c r="AA24" s="36"/>
      <c r="AB24" s="36"/>
      <c r="AC24" s="36"/>
      <c r="AD24" s="36"/>
      <c r="AE24" s="50"/>
      <c r="AF24" s="19" t="str">
        <f>IF([2]回答表!R53="○","○","")</f>
        <v/>
      </c>
      <c r="AG24" s="36"/>
      <c r="AH24" s="36"/>
      <c r="AI24" s="36"/>
      <c r="AJ24" s="36"/>
      <c r="AK24" s="36"/>
      <c r="AL24" s="50"/>
      <c r="AM24" s="19" t="str">
        <f>IF([2]回答表!R54="○","○","")</f>
        <v/>
      </c>
      <c r="AN24" s="36"/>
      <c r="AO24" s="36"/>
      <c r="AP24" s="36"/>
      <c r="AQ24" s="36"/>
      <c r="AR24" s="36"/>
      <c r="AS24" s="50"/>
      <c r="AT24" s="19" t="str">
        <f>IF([2]回答表!R55="○","○","")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IF([2]回答表!R56="○","○","")</f>
        <v/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>
      <c r="BR29" s="186"/>
    </row>
    <row r="30" spans="3:70" ht="15.6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3:70" ht="15.6" customHeight="1"/>
    <row r="32" spans="3:70" ht="15.6" customHeight="1">
      <c r="C32" s="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70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16"/>
    </row>
    <row r="33" spans="3:69" ht="15.6" customHeight="1">
      <c r="C33" s="9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26"/>
      <c r="Y33" s="26"/>
      <c r="Z33" s="26"/>
      <c r="AA33" s="91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55"/>
      <c r="AO33" s="147"/>
      <c r="AP33" s="159"/>
      <c r="AQ33" s="159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71"/>
      <c r="BD33" s="91"/>
      <c r="BE33" s="91"/>
      <c r="BF33" s="91"/>
      <c r="BG33" s="91"/>
      <c r="BH33" s="91"/>
      <c r="BI33" s="91"/>
      <c r="BJ33" s="91"/>
      <c r="BK33" s="91"/>
      <c r="BL33" s="91"/>
      <c r="BM33" s="25"/>
      <c r="BN33" s="25"/>
      <c r="BO33" s="25"/>
      <c r="BP33" s="155"/>
      <c r="BQ33" s="117"/>
    </row>
    <row r="34" spans="3:69" ht="15.6" customHeight="1">
      <c r="C34" s="9"/>
      <c r="D34" s="121" t="s">
        <v>25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36"/>
      <c r="R34" s="141" t="s">
        <v>29</v>
      </c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68"/>
      <c r="BC34" s="171"/>
      <c r="BD34" s="91"/>
      <c r="BE34" s="91"/>
      <c r="BF34" s="91"/>
      <c r="BG34" s="91"/>
      <c r="BH34" s="91"/>
      <c r="BI34" s="91"/>
      <c r="BJ34" s="91"/>
      <c r="BK34" s="91"/>
      <c r="BL34" s="91"/>
      <c r="BM34" s="25"/>
      <c r="BN34" s="25"/>
      <c r="BO34" s="25"/>
      <c r="BP34" s="155"/>
      <c r="BQ34" s="117"/>
    </row>
    <row r="35" spans="3:69" ht="15.6" customHeight="1">
      <c r="C35" s="9"/>
      <c r="D35" s="122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37"/>
      <c r="R35" s="142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69"/>
      <c r="BC35" s="171"/>
      <c r="BD35" s="91"/>
      <c r="BE35" s="91"/>
      <c r="BF35" s="91"/>
      <c r="BG35" s="91"/>
      <c r="BH35" s="91"/>
      <c r="BI35" s="91"/>
      <c r="BJ35" s="91"/>
      <c r="BK35" s="91"/>
      <c r="BL35" s="91"/>
      <c r="BM35" s="25"/>
      <c r="BN35" s="25"/>
      <c r="BO35" s="25"/>
      <c r="BP35" s="155"/>
      <c r="BQ35" s="117"/>
    </row>
    <row r="36" spans="3:69" ht="15.6" customHeight="1">
      <c r="C36" s="9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26"/>
      <c r="Y36" s="26"/>
      <c r="Z36" s="26"/>
      <c r="AA36" s="91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55"/>
      <c r="AO36" s="147"/>
      <c r="AP36" s="159"/>
      <c r="AQ36" s="159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71"/>
      <c r="BD36" s="91"/>
      <c r="BE36" s="91"/>
      <c r="BF36" s="91"/>
      <c r="BG36" s="91"/>
      <c r="BH36" s="91"/>
      <c r="BI36" s="91"/>
      <c r="BJ36" s="91"/>
      <c r="BK36" s="91"/>
      <c r="BL36" s="91"/>
      <c r="BM36" s="25"/>
      <c r="BN36" s="25"/>
      <c r="BO36" s="25"/>
      <c r="BP36" s="155"/>
      <c r="BQ36" s="117"/>
    </row>
    <row r="37" spans="3:69">
      <c r="C37" s="9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23" t="s">
        <v>20</v>
      </c>
      <c r="V37" s="38"/>
      <c r="W37" s="38"/>
      <c r="X37" s="38"/>
      <c r="Y37" s="38"/>
      <c r="Z37" s="38"/>
      <c r="AA37" s="25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23" t="s">
        <v>33</v>
      </c>
      <c r="AN37" s="111"/>
      <c r="AO37" s="148"/>
      <c r="AP37" s="160"/>
      <c r="AQ37" s="160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72"/>
      <c r="BD37" s="25"/>
      <c r="BE37" s="175" t="s">
        <v>13</v>
      </c>
      <c r="BF37" s="179"/>
      <c r="BG37" s="179"/>
      <c r="BH37" s="179"/>
      <c r="BI37" s="179"/>
      <c r="BJ37" s="179"/>
      <c r="BK37" s="179"/>
      <c r="BL37" s="25"/>
      <c r="BM37" s="25"/>
      <c r="BN37" s="25"/>
      <c r="BO37" s="25"/>
      <c r="BP37" s="111"/>
      <c r="BQ37" s="117"/>
    </row>
    <row r="38" spans="3:69" ht="15.6" customHeight="1">
      <c r="C38" s="9"/>
      <c r="D38" s="123" t="s">
        <v>26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9" t="str">
        <f>IF([2]回答表!X52="○","○","")</f>
        <v>○</v>
      </c>
      <c r="O38" s="133"/>
      <c r="P38" s="133"/>
      <c r="Q38" s="138"/>
      <c r="R38" s="38"/>
      <c r="S38" s="38"/>
      <c r="T38" s="38"/>
      <c r="U38" s="39" t="str">
        <f>IF([2]回答表!X52="○",[2]回答表!B300,IF([2]回答表!AA52="○",[2]回答表!B320,""))</f>
        <v>福祉施設の維持管理と運営全般。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79"/>
      <c r="AK38" s="150"/>
      <c r="AL38" s="150"/>
      <c r="AM38" s="152" t="s">
        <v>16</v>
      </c>
      <c r="AN38" s="156"/>
      <c r="AO38" s="156"/>
      <c r="AP38" s="156"/>
      <c r="AQ38" s="156"/>
      <c r="AR38" s="156"/>
      <c r="AS38" s="156"/>
      <c r="AT38" s="164"/>
      <c r="AU38" s="152" t="s">
        <v>22</v>
      </c>
      <c r="AV38" s="156"/>
      <c r="AW38" s="156"/>
      <c r="AX38" s="156"/>
      <c r="AY38" s="156"/>
      <c r="AZ38" s="156"/>
      <c r="BA38" s="156"/>
      <c r="BB38" s="164"/>
      <c r="BC38" s="147"/>
      <c r="BD38" s="91"/>
      <c r="BE38" s="176" t="s">
        <v>32</v>
      </c>
      <c r="BF38" s="180"/>
      <c r="BG38" s="180"/>
      <c r="BH38" s="180"/>
      <c r="BI38" s="176"/>
      <c r="BJ38" s="180"/>
      <c r="BK38" s="180"/>
      <c r="BL38" s="180"/>
      <c r="BM38" s="176"/>
      <c r="BN38" s="180"/>
      <c r="BO38" s="180"/>
      <c r="BP38" s="184"/>
      <c r="BQ38" s="117"/>
    </row>
    <row r="39" spans="3:69" ht="15.6" customHeight="1">
      <c r="C39" s="9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30"/>
      <c r="O39" s="134"/>
      <c r="P39" s="134"/>
      <c r="Q39" s="139"/>
      <c r="R39" s="38"/>
      <c r="S39" s="38"/>
      <c r="T39" s="38"/>
      <c r="U39" s="145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9"/>
      <c r="AK39" s="150"/>
      <c r="AL39" s="150"/>
      <c r="AM39" s="153"/>
      <c r="AN39" s="157"/>
      <c r="AO39" s="157"/>
      <c r="AP39" s="157"/>
      <c r="AQ39" s="157"/>
      <c r="AR39" s="157"/>
      <c r="AS39" s="157"/>
      <c r="AT39" s="165"/>
      <c r="AU39" s="153"/>
      <c r="AV39" s="157"/>
      <c r="AW39" s="157"/>
      <c r="AX39" s="157"/>
      <c r="AY39" s="157"/>
      <c r="AZ39" s="157"/>
      <c r="BA39" s="157"/>
      <c r="BB39" s="165"/>
      <c r="BC39" s="147"/>
      <c r="BD39" s="91"/>
      <c r="BE39" s="177"/>
      <c r="BF39" s="181"/>
      <c r="BG39" s="181"/>
      <c r="BH39" s="181"/>
      <c r="BI39" s="177"/>
      <c r="BJ39" s="181"/>
      <c r="BK39" s="181"/>
      <c r="BL39" s="181"/>
      <c r="BM39" s="177"/>
      <c r="BN39" s="181"/>
      <c r="BO39" s="181"/>
      <c r="BP39" s="183"/>
      <c r="BQ39" s="117"/>
    </row>
    <row r="40" spans="3:69" ht="15.6" customHeight="1">
      <c r="C40" s="9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30"/>
      <c r="O40" s="134"/>
      <c r="P40" s="134"/>
      <c r="Q40" s="139"/>
      <c r="R40" s="38"/>
      <c r="S40" s="38"/>
      <c r="T40" s="38"/>
      <c r="U40" s="145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9"/>
      <c r="AK40" s="150"/>
      <c r="AL40" s="150"/>
      <c r="AM40" s="154"/>
      <c r="AN40" s="158"/>
      <c r="AO40" s="158"/>
      <c r="AP40" s="158"/>
      <c r="AQ40" s="158"/>
      <c r="AR40" s="158"/>
      <c r="AS40" s="158"/>
      <c r="AT40" s="166"/>
      <c r="AU40" s="154"/>
      <c r="AV40" s="158"/>
      <c r="AW40" s="158"/>
      <c r="AX40" s="158"/>
      <c r="AY40" s="158"/>
      <c r="AZ40" s="158"/>
      <c r="BA40" s="158"/>
      <c r="BB40" s="166"/>
      <c r="BC40" s="147"/>
      <c r="BD40" s="91"/>
      <c r="BE40" s="177"/>
      <c r="BF40" s="181"/>
      <c r="BG40" s="181"/>
      <c r="BH40" s="181"/>
      <c r="BI40" s="177"/>
      <c r="BJ40" s="181"/>
      <c r="BK40" s="181"/>
      <c r="BL40" s="181"/>
      <c r="BM40" s="177"/>
      <c r="BN40" s="181"/>
      <c r="BO40" s="181"/>
      <c r="BP40" s="183"/>
      <c r="BQ40" s="117"/>
    </row>
    <row r="41" spans="3:69" ht="15.6" customHeight="1">
      <c r="C41" s="9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31"/>
      <c r="O41" s="135"/>
      <c r="P41" s="135"/>
      <c r="Q41" s="140"/>
      <c r="R41" s="38"/>
      <c r="S41" s="38"/>
      <c r="T41" s="38"/>
      <c r="U41" s="145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9"/>
      <c r="AK41" s="150"/>
      <c r="AL41" s="150"/>
      <c r="AM41" s="97" t="str">
        <f>IF([2]回答表!X52="○",[2]回答表!G307,IF([2]回答表!AA52="○",[2]回答表!G327,""))</f>
        <v>○</v>
      </c>
      <c r="AN41" s="101"/>
      <c r="AO41" s="101"/>
      <c r="AP41" s="101"/>
      <c r="AQ41" s="101"/>
      <c r="AR41" s="101"/>
      <c r="AS41" s="101"/>
      <c r="AT41" s="167"/>
      <c r="AU41" s="97">
        <f>IF([2]回答表!X52="○",[2]回答表!G308,IF([2]回答表!AA52="○",[2]回答表!G328,""))</f>
        <v>0</v>
      </c>
      <c r="AV41" s="101"/>
      <c r="AW41" s="101"/>
      <c r="AX41" s="101"/>
      <c r="AY41" s="101"/>
      <c r="AZ41" s="101"/>
      <c r="BA41" s="101"/>
      <c r="BB41" s="167"/>
      <c r="BC41" s="147"/>
      <c r="BD41" s="91"/>
      <c r="BE41" s="177">
        <f>IF([2]回答表!X52="○",[2]回答表!E312,IF([2]回答表!AA52="○",[2]回答表!E332,""))</f>
        <v>18</v>
      </c>
      <c r="BF41" s="181"/>
      <c r="BG41" s="181"/>
      <c r="BH41" s="181"/>
      <c r="BI41" s="177">
        <f>IF([2]回答表!X52="○",[2]回答表!E313,IF([2]回答表!AA52="○",[2]回答表!E333,""))</f>
        <v>4</v>
      </c>
      <c r="BJ41" s="181"/>
      <c r="BK41" s="181"/>
      <c r="BL41" s="183"/>
      <c r="BM41" s="177">
        <f>IF([2]回答表!X52="○",[2]回答表!E314,IF([2]回答表!AA52="○",[2]回答表!E334,""))</f>
        <v>1</v>
      </c>
      <c r="BN41" s="181"/>
      <c r="BO41" s="181"/>
      <c r="BP41" s="183"/>
      <c r="BQ41" s="117"/>
    </row>
    <row r="42" spans="3:69" ht="15.6" customHeight="1">
      <c r="C42" s="9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32"/>
      <c r="O42" s="132"/>
      <c r="P42" s="132"/>
      <c r="Q42" s="132"/>
      <c r="R42" s="132"/>
      <c r="S42" s="132"/>
      <c r="T42" s="132"/>
      <c r="U42" s="145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9"/>
      <c r="AK42" s="150"/>
      <c r="AL42" s="150"/>
      <c r="AM42" s="19"/>
      <c r="AN42" s="36"/>
      <c r="AO42" s="36"/>
      <c r="AP42" s="36"/>
      <c r="AQ42" s="36"/>
      <c r="AR42" s="36"/>
      <c r="AS42" s="36"/>
      <c r="AT42" s="50"/>
      <c r="AU42" s="19"/>
      <c r="AV42" s="36"/>
      <c r="AW42" s="36"/>
      <c r="AX42" s="36"/>
      <c r="AY42" s="36"/>
      <c r="AZ42" s="36"/>
      <c r="BA42" s="36"/>
      <c r="BB42" s="50"/>
      <c r="BC42" s="147"/>
      <c r="BD42" s="147"/>
      <c r="BE42" s="177"/>
      <c r="BF42" s="181"/>
      <c r="BG42" s="181"/>
      <c r="BH42" s="181"/>
      <c r="BI42" s="177"/>
      <c r="BJ42" s="181"/>
      <c r="BK42" s="181"/>
      <c r="BL42" s="183"/>
      <c r="BM42" s="177"/>
      <c r="BN42" s="181"/>
      <c r="BO42" s="181"/>
      <c r="BP42" s="183"/>
      <c r="BQ42" s="117"/>
    </row>
    <row r="43" spans="3:69" ht="15.6" customHeight="1">
      <c r="C43" s="9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32"/>
      <c r="O43" s="132"/>
      <c r="P43" s="132"/>
      <c r="Q43" s="132"/>
      <c r="R43" s="132"/>
      <c r="S43" s="132"/>
      <c r="T43" s="132"/>
      <c r="U43" s="145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9"/>
      <c r="AK43" s="150"/>
      <c r="AL43" s="150"/>
      <c r="AM43" s="20"/>
      <c r="AN43" s="37"/>
      <c r="AO43" s="37"/>
      <c r="AP43" s="37"/>
      <c r="AQ43" s="37"/>
      <c r="AR43" s="37"/>
      <c r="AS43" s="37"/>
      <c r="AT43" s="51"/>
      <c r="AU43" s="20"/>
      <c r="AV43" s="37"/>
      <c r="AW43" s="37"/>
      <c r="AX43" s="37"/>
      <c r="AY43" s="37"/>
      <c r="AZ43" s="37"/>
      <c r="BA43" s="37"/>
      <c r="BB43" s="51"/>
      <c r="BC43" s="147"/>
      <c r="BD43" s="91"/>
      <c r="BE43" s="177"/>
      <c r="BF43" s="181"/>
      <c r="BG43" s="181"/>
      <c r="BH43" s="181"/>
      <c r="BI43" s="177"/>
      <c r="BJ43" s="181"/>
      <c r="BK43" s="181"/>
      <c r="BL43" s="183"/>
      <c r="BM43" s="177"/>
      <c r="BN43" s="181"/>
      <c r="BO43" s="181"/>
      <c r="BP43" s="183"/>
      <c r="BQ43" s="117"/>
    </row>
    <row r="44" spans="3:69" ht="15.6" customHeight="1">
      <c r="C44" s="9"/>
      <c r="D44" s="125" t="s">
        <v>27</v>
      </c>
      <c r="E44" s="123"/>
      <c r="F44" s="123"/>
      <c r="G44" s="123"/>
      <c r="H44" s="123"/>
      <c r="I44" s="123"/>
      <c r="J44" s="123"/>
      <c r="K44" s="123"/>
      <c r="L44" s="123"/>
      <c r="M44" s="128"/>
      <c r="N44" s="129" t="str">
        <f>IF([2]回答表!AA52="○","○","")</f>
        <v/>
      </c>
      <c r="O44" s="133"/>
      <c r="P44" s="133"/>
      <c r="Q44" s="138"/>
      <c r="R44" s="38"/>
      <c r="S44" s="38"/>
      <c r="T44" s="38"/>
      <c r="U44" s="145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9"/>
      <c r="AK44" s="150"/>
      <c r="AL44" s="150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47"/>
      <c r="BD44" s="174"/>
      <c r="BE44" s="177"/>
      <c r="BF44" s="181"/>
      <c r="BG44" s="181"/>
      <c r="BH44" s="181"/>
      <c r="BI44" s="177"/>
      <c r="BJ44" s="181"/>
      <c r="BK44" s="181"/>
      <c r="BL44" s="183"/>
      <c r="BM44" s="177"/>
      <c r="BN44" s="181"/>
      <c r="BO44" s="181"/>
      <c r="BP44" s="183"/>
      <c r="BQ44" s="117"/>
    </row>
    <row r="45" spans="3:69" ht="15.6" customHeight="1">
      <c r="C45" s="9"/>
      <c r="D45" s="123"/>
      <c r="E45" s="123"/>
      <c r="F45" s="123"/>
      <c r="G45" s="123"/>
      <c r="H45" s="123"/>
      <c r="I45" s="123"/>
      <c r="J45" s="123"/>
      <c r="K45" s="123"/>
      <c r="L45" s="123"/>
      <c r="M45" s="128"/>
      <c r="N45" s="130"/>
      <c r="O45" s="134"/>
      <c r="P45" s="134"/>
      <c r="Q45" s="139"/>
      <c r="R45" s="38"/>
      <c r="S45" s="38"/>
      <c r="T45" s="38"/>
      <c r="U45" s="145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9"/>
      <c r="AK45" s="150"/>
      <c r="AL45" s="150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147"/>
      <c r="BD45" s="174"/>
      <c r="BE45" s="177" t="s">
        <v>7</v>
      </c>
      <c r="BF45" s="181"/>
      <c r="BG45" s="181"/>
      <c r="BH45" s="181"/>
      <c r="BI45" s="177" t="s">
        <v>23</v>
      </c>
      <c r="BJ45" s="181"/>
      <c r="BK45" s="181"/>
      <c r="BL45" s="181"/>
      <c r="BM45" s="177" t="s">
        <v>0</v>
      </c>
      <c r="BN45" s="181"/>
      <c r="BO45" s="181"/>
      <c r="BP45" s="183"/>
      <c r="BQ45" s="117"/>
    </row>
    <row r="46" spans="3:69" ht="15.6" customHeight="1">
      <c r="C46" s="9"/>
      <c r="D46" s="123"/>
      <c r="E46" s="123"/>
      <c r="F46" s="123"/>
      <c r="G46" s="123"/>
      <c r="H46" s="123"/>
      <c r="I46" s="123"/>
      <c r="J46" s="123"/>
      <c r="K46" s="123"/>
      <c r="L46" s="123"/>
      <c r="M46" s="128"/>
      <c r="N46" s="130"/>
      <c r="O46" s="134"/>
      <c r="P46" s="134"/>
      <c r="Q46" s="139"/>
      <c r="R46" s="38"/>
      <c r="S46" s="38"/>
      <c r="T46" s="38"/>
      <c r="U46" s="145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9"/>
      <c r="AK46" s="150"/>
      <c r="AL46" s="150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147"/>
      <c r="BD46" s="174"/>
      <c r="BE46" s="177"/>
      <c r="BF46" s="181"/>
      <c r="BG46" s="181"/>
      <c r="BH46" s="181"/>
      <c r="BI46" s="177"/>
      <c r="BJ46" s="181"/>
      <c r="BK46" s="181"/>
      <c r="BL46" s="181"/>
      <c r="BM46" s="177"/>
      <c r="BN46" s="181"/>
      <c r="BO46" s="181"/>
      <c r="BP46" s="183"/>
      <c r="BQ46" s="117"/>
    </row>
    <row r="47" spans="3:69" ht="15.6" customHeight="1">
      <c r="C47" s="9"/>
      <c r="D47" s="123"/>
      <c r="E47" s="123"/>
      <c r="F47" s="123"/>
      <c r="G47" s="123"/>
      <c r="H47" s="123"/>
      <c r="I47" s="123"/>
      <c r="J47" s="123"/>
      <c r="K47" s="123"/>
      <c r="L47" s="123"/>
      <c r="M47" s="128"/>
      <c r="N47" s="131"/>
      <c r="O47" s="135"/>
      <c r="P47" s="135"/>
      <c r="Q47" s="140"/>
      <c r="R47" s="38"/>
      <c r="S47" s="38"/>
      <c r="T47" s="38"/>
      <c r="U47" s="40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80"/>
      <c r="AK47" s="150"/>
      <c r="AL47" s="150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147"/>
      <c r="BD47" s="174"/>
      <c r="BE47" s="178"/>
      <c r="BF47" s="182"/>
      <c r="BG47" s="182"/>
      <c r="BH47" s="182"/>
      <c r="BI47" s="178"/>
      <c r="BJ47" s="182"/>
      <c r="BK47" s="182"/>
      <c r="BL47" s="182"/>
      <c r="BM47" s="178"/>
      <c r="BN47" s="182"/>
      <c r="BO47" s="182"/>
      <c r="BP47" s="185"/>
      <c r="BQ47" s="117"/>
    </row>
    <row r="48" spans="3:69" ht="15.6" customHeight="1">
      <c r="C48" s="9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6"/>
      <c r="Y48" s="26"/>
      <c r="Z48" s="26"/>
      <c r="AA48" s="25"/>
      <c r="AB48" s="25"/>
      <c r="AC48" s="25"/>
      <c r="AD48" s="25"/>
      <c r="AE48" s="25"/>
      <c r="AF48" s="25"/>
      <c r="AG48" s="25"/>
      <c r="AH48" s="25"/>
      <c r="AI48" s="25"/>
      <c r="AJ48" s="26"/>
      <c r="AK48" s="26"/>
      <c r="AL48" s="26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117"/>
    </row>
    <row r="49" spans="3:69" ht="18.600000000000001" customHeight="1">
      <c r="C49" s="9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38"/>
      <c r="O49" s="38"/>
      <c r="P49" s="38"/>
      <c r="Q49" s="38"/>
      <c r="R49" s="38"/>
      <c r="S49" s="38"/>
      <c r="T49" s="38"/>
      <c r="U49" s="23" t="s">
        <v>30</v>
      </c>
      <c r="V49" s="38"/>
      <c r="W49" s="38"/>
      <c r="X49" s="38"/>
      <c r="Y49" s="38"/>
      <c r="Z49" s="38"/>
      <c r="AA49" s="25"/>
      <c r="AB49" s="148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3" t="s">
        <v>31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26"/>
      <c r="BQ49" s="117"/>
    </row>
    <row r="50" spans="3:69" ht="15.6" customHeight="1">
      <c r="C50" s="9"/>
      <c r="D50" s="123" t="s">
        <v>28</v>
      </c>
      <c r="E50" s="123"/>
      <c r="F50" s="123"/>
      <c r="G50" s="123"/>
      <c r="H50" s="123"/>
      <c r="I50" s="123"/>
      <c r="J50" s="123"/>
      <c r="K50" s="123"/>
      <c r="L50" s="123"/>
      <c r="M50" s="128"/>
      <c r="N50" s="129" t="str">
        <f>IF([2]回答表!AD52="○","○","")</f>
        <v/>
      </c>
      <c r="O50" s="133"/>
      <c r="P50" s="133"/>
      <c r="Q50" s="138"/>
      <c r="R50" s="38"/>
      <c r="S50" s="38"/>
      <c r="T50" s="38"/>
      <c r="U50" s="39" t="str">
        <f>IF([2]回答表!AD52="○",[2]回答表!B340,"")</f>
        <v/>
      </c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79"/>
      <c r="AK50" s="151"/>
      <c r="AL50" s="151"/>
      <c r="AM50" s="39" t="str">
        <f>IF([2]回答表!AD52="○",[2]回答表!B346,"")</f>
        <v/>
      </c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79"/>
      <c r="BQ50" s="117"/>
    </row>
    <row r="51" spans="3:69" ht="15.6" customHeight="1">
      <c r="C51" s="9"/>
      <c r="D51" s="123"/>
      <c r="E51" s="123"/>
      <c r="F51" s="123"/>
      <c r="G51" s="123"/>
      <c r="H51" s="123"/>
      <c r="I51" s="123"/>
      <c r="J51" s="123"/>
      <c r="K51" s="123"/>
      <c r="L51" s="123"/>
      <c r="M51" s="128"/>
      <c r="N51" s="130"/>
      <c r="O51" s="134"/>
      <c r="P51" s="134"/>
      <c r="Q51" s="139"/>
      <c r="R51" s="38"/>
      <c r="S51" s="38"/>
      <c r="T51" s="38"/>
      <c r="U51" s="145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9"/>
      <c r="AK51" s="151"/>
      <c r="AL51" s="151"/>
      <c r="AM51" s="145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9"/>
      <c r="BQ51" s="117"/>
    </row>
    <row r="52" spans="3:69" ht="15.6" customHeight="1">
      <c r="C52" s="9"/>
      <c r="D52" s="123"/>
      <c r="E52" s="123"/>
      <c r="F52" s="123"/>
      <c r="G52" s="123"/>
      <c r="H52" s="123"/>
      <c r="I52" s="123"/>
      <c r="J52" s="123"/>
      <c r="K52" s="123"/>
      <c r="L52" s="123"/>
      <c r="M52" s="128"/>
      <c r="N52" s="130"/>
      <c r="O52" s="134"/>
      <c r="P52" s="134"/>
      <c r="Q52" s="139"/>
      <c r="R52" s="38"/>
      <c r="S52" s="38"/>
      <c r="T52" s="38"/>
      <c r="U52" s="145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9"/>
      <c r="AK52" s="151"/>
      <c r="AL52" s="151"/>
      <c r="AM52" s="145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9"/>
      <c r="BQ52" s="117"/>
    </row>
    <row r="53" spans="3:69" ht="15.6" customHeight="1">
      <c r="C53" s="9"/>
      <c r="D53" s="123"/>
      <c r="E53" s="123"/>
      <c r="F53" s="123"/>
      <c r="G53" s="123"/>
      <c r="H53" s="123"/>
      <c r="I53" s="123"/>
      <c r="J53" s="123"/>
      <c r="K53" s="123"/>
      <c r="L53" s="123"/>
      <c r="M53" s="128"/>
      <c r="N53" s="131"/>
      <c r="O53" s="135"/>
      <c r="P53" s="135"/>
      <c r="Q53" s="140"/>
      <c r="R53" s="38"/>
      <c r="S53" s="38"/>
      <c r="T53" s="38"/>
      <c r="U53" s="40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80"/>
      <c r="AK53" s="151"/>
      <c r="AL53" s="151"/>
      <c r="AM53" s="40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80"/>
      <c r="BQ53" s="117"/>
    </row>
    <row r="54" spans="3:69" ht="15.6" customHeight="1">
      <c r="C54" s="1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119"/>
    </row>
    <row r="55" spans="3:69" ht="15.6" customHeight="1"/>
  </sheetData>
  <mergeCells count="51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38:M41"/>
    <mergeCell ref="N38:Q41"/>
    <mergeCell ref="AM38:AT40"/>
    <mergeCell ref="AU38:BB40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U38:AJ47"/>
  </mergeCells>
  <phoneticPr fontId="1" type="Hiragana"/>
  <conditionalFormatting sqref="BR28:XFD28 A28:BI28 A29:XFD30">
    <cfRule type="expression" dxfId="2" priority="1">
      <formula>$BB$25="○"</formula>
    </cfRule>
  </conditionalFormatting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1"/>
  <sheetViews>
    <sheetView topLeftCell="A20" workbookViewId="0">
      <selection activeCell="A53" sqref="A53:BP148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14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18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24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IF(COUNTIF([3]回答表!F22,"*")&gt;0,[3]回答表!F22,"")</f>
        <v>大潟村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IF(COUNTIF([3]回答表!F24,"*")&gt;0,[3]回答表!F24,"")</f>
        <v>介護サービス事業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IF(COUNTIF([3]回答表!W24,"*")&gt;0,[3]回答表!W24,"")</f>
        <v>―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IF(COUNTIF([3]回答表!F26,"*")&gt;0,[3]回答表!F26,"")</f>
        <v>老人短期入所施設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3</v>
      </c>
      <c r="E20" s="33"/>
      <c r="F20" s="33"/>
      <c r="G20" s="33"/>
      <c r="H20" s="33"/>
      <c r="I20" s="33"/>
      <c r="J20" s="47"/>
      <c r="K20" s="16" t="s">
        <v>4</v>
      </c>
      <c r="L20" s="33"/>
      <c r="M20" s="33"/>
      <c r="N20" s="33"/>
      <c r="O20" s="33"/>
      <c r="P20" s="33"/>
      <c r="Q20" s="47"/>
      <c r="R20" s="16" t="s">
        <v>9</v>
      </c>
      <c r="S20" s="33"/>
      <c r="T20" s="33"/>
      <c r="U20" s="33"/>
      <c r="V20" s="33"/>
      <c r="W20" s="33"/>
      <c r="X20" s="47"/>
      <c r="Y20" s="66" t="s">
        <v>15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21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10</v>
      </c>
      <c r="Z23" s="73"/>
      <c r="AA23" s="73"/>
      <c r="AB23" s="73"/>
      <c r="AC23" s="73"/>
      <c r="AD23" s="73"/>
      <c r="AE23" s="74"/>
      <c r="AF23" s="69" t="s">
        <v>17</v>
      </c>
      <c r="AG23" s="73"/>
      <c r="AH23" s="73"/>
      <c r="AI23" s="73"/>
      <c r="AJ23" s="73"/>
      <c r="AK23" s="73"/>
      <c r="AL23" s="74"/>
      <c r="AM23" s="69" t="s">
        <v>11</v>
      </c>
      <c r="AN23" s="73"/>
      <c r="AO23" s="73"/>
      <c r="AP23" s="73"/>
      <c r="AQ23" s="73"/>
      <c r="AR23" s="73"/>
      <c r="AS23" s="74"/>
      <c r="AT23" s="69" t="s">
        <v>19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IF([3]回答表!R49="○","○","")</f>
        <v/>
      </c>
      <c r="E24" s="36"/>
      <c r="F24" s="36"/>
      <c r="G24" s="36"/>
      <c r="H24" s="36"/>
      <c r="I24" s="36"/>
      <c r="J24" s="50"/>
      <c r="K24" s="19" t="str">
        <f>IF([3]回答表!R50="○","○","")</f>
        <v/>
      </c>
      <c r="L24" s="36"/>
      <c r="M24" s="36"/>
      <c r="N24" s="36"/>
      <c r="O24" s="36"/>
      <c r="P24" s="36"/>
      <c r="Q24" s="50"/>
      <c r="R24" s="19" t="str">
        <f>IF([3]回答表!R51="○","○","")</f>
        <v/>
      </c>
      <c r="S24" s="36"/>
      <c r="T24" s="36"/>
      <c r="U24" s="36"/>
      <c r="V24" s="36"/>
      <c r="W24" s="36"/>
      <c r="X24" s="50"/>
      <c r="Y24" s="19" t="str">
        <f>IF([3]回答表!R52="○","○","")</f>
        <v>○</v>
      </c>
      <c r="Z24" s="36"/>
      <c r="AA24" s="36"/>
      <c r="AB24" s="36"/>
      <c r="AC24" s="36"/>
      <c r="AD24" s="36"/>
      <c r="AE24" s="50"/>
      <c r="AF24" s="19" t="str">
        <f>IF([3]回答表!R53="○","○","")</f>
        <v/>
      </c>
      <c r="AG24" s="36"/>
      <c r="AH24" s="36"/>
      <c r="AI24" s="36"/>
      <c r="AJ24" s="36"/>
      <c r="AK24" s="36"/>
      <c r="AL24" s="50"/>
      <c r="AM24" s="19" t="str">
        <f>IF([3]回答表!R54="○","○","")</f>
        <v/>
      </c>
      <c r="AN24" s="36"/>
      <c r="AO24" s="36"/>
      <c r="AP24" s="36"/>
      <c r="AQ24" s="36"/>
      <c r="AR24" s="36"/>
      <c r="AS24" s="50"/>
      <c r="AT24" s="19" t="str">
        <f>IF([3]回答表!R55="○","○","")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IF([3]回答表!R56="○","○","")</f>
        <v/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>
      <c r="C29" s="8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70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16"/>
    </row>
    <row r="30" spans="3:70" ht="15.6" customHeight="1">
      <c r="C30" s="9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26"/>
      <c r="Y30" s="26"/>
      <c r="Z30" s="26"/>
      <c r="AA30" s="91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55"/>
      <c r="AO30" s="147"/>
      <c r="AP30" s="159"/>
      <c r="AQ30" s="159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71"/>
      <c r="BD30" s="91"/>
      <c r="BE30" s="91"/>
      <c r="BF30" s="91"/>
      <c r="BG30" s="91"/>
      <c r="BH30" s="91"/>
      <c r="BI30" s="91"/>
      <c r="BJ30" s="91"/>
      <c r="BK30" s="91"/>
      <c r="BL30" s="91"/>
      <c r="BM30" s="25"/>
      <c r="BN30" s="25"/>
      <c r="BO30" s="25"/>
      <c r="BP30" s="155"/>
      <c r="BQ30" s="117"/>
    </row>
    <row r="31" spans="3:70" ht="15.6" customHeight="1">
      <c r="C31" s="9"/>
      <c r="D31" s="121" t="s">
        <v>25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36"/>
      <c r="R31" s="141" t="s">
        <v>29</v>
      </c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68"/>
      <c r="BC31" s="171"/>
      <c r="BD31" s="91"/>
      <c r="BE31" s="91"/>
      <c r="BF31" s="91"/>
      <c r="BG31" s="91"/>
      <c r="BH31" s="91"/>
      <c r="BI31" s="91"/>
      <c r="BJ31" s="91"/>
      <c r="BK31" s="91"/>
      <c r="BL31" s="91"/>
      <c r="BM31" s="25"/>
      <c r="BN31" s="25"/>
      <c r="BO31" s="25"/>
      <c r="BP31" s="155"/>
      <c r="BQ31" s="117"/>
    </row>
    <row r="32" spans="3:70" ht="15.6" customHeight="1">
      <c r="C32" s="9"/>
      <c r="D32" s="122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37"/>
      <c r="R32" s="142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69"/>
      <c r="BC32" s="171"/>
      <c r="BD32" s="91"/>
      <c r="BE32" s="91"/>
      <c r="BF32" s="91"/>
      <c r="BG32" s="91"/>
      <c r="BH32" s="91"/>
      <c r="BI32" s="91"/>
      <c r="BJ32" s="91"/>
      <c r="BK32" s="91"/>
      <c r="BL32" s="91"/>
      <c r="BM32" s="25"/>
      <c r="BN32" s="25"/>
      <c r="BO32" s="25"/>
      <c r="BP32" s="155"/>
      <c r="BQ32" s="117"/>
    </row>
    <row r="33" spans="3:69" ht="15.6" customHeight="1">
      <c r="C33" s="9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26"/>
      <c r="Y33" s="26"/>
      <c r="Z33" s="26"/>
      <c r="AA33" s="91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55"/>
      <c r="AO33" s="147"/>
      <c r="AP33" s="159"/>
      <c r="AQ33" s="159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71"/>
      <c r="BD33" s="91"/>
      <c r="BE33" s="91"/>
      <c r="BF33" s="91"/>
      <c r="BG33" s="91"/>
      <c r="BH33" s="91"/>
      <c r="BI33" s="91"/>
      <c r="BJ33" s="91"/>
      <c r="BK33" s="91"/>
      <c r="BL33" s="91"/>
      <c r="BM33" s="25"/>
      <c r="BN33" s="25"/>
      <c r="BO33" s="25"/>
      <c r="BP33" s="155"/>
      <c r="BQ33" s="117"/>
    </row>
    <row r="34" spans="3:69">
      <c r="C34" s="9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23" t="s">
        <v>20</v>
      </c>
      <c r="V34" s="38"/>
      <c r="W34" s="38"/>
      <c r="X34" s="38"/>
      <c r="Y34" s="38"/>
      <c r="Z34" s="38"/>
      <c r="AA34" s="25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23" t="s">
        <v>33</v>
      </c>
      <c r="AN34" s="111"/>
      <c r="AO34" s="148"/>
      <c r="AP34" s="160"/>
      <c r="AQ34" s="160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72"/>
      <c r="BD34" s="25"/>
      <c r="BE34" s="175" t="s">
        <v>13</v>
      </c>
      <c r="BF34" s="179"/>
      <c r="BG34" s="179"/>
      <c r="BH34" s="179"/>
      <c r="BI34" s="179"/>
      <c r="BJ34" s="179"/>
      <c r="BK34" s="179"/>
      <c r="BL34" s="25"/>
      <c r="BM34" s="25"/>
      <c r="BN34" s="25"/>
      <c r="BO34" s="25"/>
      <c r="BP34" s="111"/>
      <c r="BQ34" s="117"/>
    </row>
    <row r="35" spans="3:69" ht="15.6" customHeight="1">
      <c r="C35" s="9"/>
      <c r="D35" s="123" t="s">
        <v>26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9" t="str">
        <f>IF([3]回答表!X52="○","○","")</f>
        <v>○</v>
      </c>
      <c r="O35" s="133"/>
      <c r="P35" s="133"/>
      <c r="Q35" s="138"/>
      <c r="R35" s="38"/>
      <c r="S35" s="38"/>
      <c r="T35" s="38"/>
      <c r="U35" s="39" t="str">
        <f>IF([3]回答表!X52="○",[3]回答表!B300,IF([3]回答表!AA52="○",[3]回答表!B320,""))</f>
        <v>福祉施設の維持管理と運営全般。</v>
      </c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79"/>
      <c r="AK35" s="150"/>
      <c r="AL35" s="150"/>
      <c r="AM35" s="152" t="s">
        <v>16</v>
      </c>
      <c r="AN35" s="156"/>
      <c r="AO35" s="156"/>
      <c r="AP35" s="156"/>
      <c r="AQ35" s="156"/>
      <c r="AR35" s="156"/>
      <c r="AS35" s="156"/>
      <c r="AT35" s="164"/>
      <c r="AU35" s="152" t="s">
        <v>22</v>
      </c>
      <c r="AV35" s="156"/>
      <c r="AW35" s="156"/>
      <c r="AX35" s="156"/>
      <c r="AY35" s="156"/>
      <c r="AZ35" s="156"/>
      <c r="BA35" s="156"/>
      <c r="BB35" s="164"/>
      <c r="BC35" s="147"/>
      <c r="BD35" s="91"/>
      <c r="BE35" s="176" t="s">
        <v>32</v>
      </c>
      <c r="BF35" s="180"/>
      <c r="BG35" s="180"/>
      <c r="BH35" s="180"/>
      <c r="BI35" s="176"/>
      <c r="BJ35" s="180"/>
      <c r="BK35" s="180"/>
      <c r="BL35" s="180"/>
      <c r="BM35" s="176"/>
      <c r="BN35" s="180"/>
      <c r="BO35" s="180"/>
      <c r="BP35" s="184"/>
      <c r="BQ35" s="117"/>
    </row>
    <row r="36" spans="3:69" ht="15.6" customHeight="1">
      <c r="C36" s="9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30"/>
      <c r="O36" s="134"/>
      <c r="P36" s="134"/>
      <c r="Q36" s="139"/>
      <c r="R36" s="38"/>
      <c r="S36" s="38"/>
      <c r="T36" s="38"/>
      <c r="U36" s="145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9"/>
      <c r="AK36" s="150"/>
      <c r="AL36" s="150"/>
      <c r="AM36" s="153"/>
      <c r="AN36" s="157"/>
      <c r="AO36" s="157"/>
      <c r="AP36" s="157"/>
      <c r="AQ36" s="157"/>
      <c r="AR36" s="157"/>
      <c r="AS36" s="157"/>
      <c r="AT36" s="165"/>
      <c r="AU36" s="153"/>
      <c r="AV36" s="157"/>
      <c r="AW36" s="157"/>
      <c r="AX36" s="157"/>
      <c r="AY36" s="157"/>
      <c r="AZ36" s="157"/>
      <c r="BA36" s="157"/>
      <c r="BB36" s="165"/>
      <c r="BC36" s="147"/>
      <c r="BD36" s="91"/>
      <c r="BE36" s="177"/>
      <c r="BF36" s="181"/>
      <c r="BG36" s="181"/>
      <c r="BH36" s="181"/>
      <c r="BI36" s="177"/>
      <c r="BJ36" s="181"/>
      <c r="BK36" s="181"/>
      <c r="BL36" s="181"/>
      <c r="BM36" s="177"/>
      <c r="BN36" s="181"/>
      <c r="BO36" s="181"/>
      <c r="BP36" s="183"/>
      <c r="BQ36" s="117"/>
    </row>
    <row r="37" spans="3:69" ht="15.6" customHeight="1">
      <c r="C37" s="9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30"/>
      <c r="O37" s="134"/>
      <c r="P37" s="134"/>
      <c r="Q37" s="139"/>
      <c r="R37" s="38"/>
      <c r="S37" s="38"/>
      <c r="T37" s="38"/>
      <c r="U37" s="145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9"/>
      <c r="AK37" s="150"/>
      <c r="AL37" s="150"/>
      <c r="AM37" s="154"/>
      <c r="AN37" s="158"/>
      <c r="AO37" s="158"/>
      <c r="AP37" s="158"/>
      <c r="AQ37" s="158"/>
      <c r="AR37" s="158"/>
      <c r="AS37" s="158"/>
      <c r="AT37" s="166"/>
      <c r="AU37" s="154"/>
      <c r="AV37" s="158"/>
      <c r="AW37" s="158"/>
      <c r="AX37" s="158"/>
      <c r="AY37" s="158"/>
      <c r="AZ37" s="158"/>
      <c r="BA37" s="158"/>
      <c r="BB37" s="166"/>
      <c r="BC37" s="147"/>
      <c r="BD37" s="91"/>
      <c r="BE37" s="177"/>
      <c r="BF37" s="181"/>
      <c r="BG37" s="181"/>
      <c r="BH37" s="181"/>
      <c r="BI37" s="177"/>
      <c r="BJ37" s="181"/>
      <c r="BK37" s="181"/>
      <c r="BL37" s="181"/>
      <c r="BM37" s="177"/>
      <c r="BN37" s="181"/>
      <c r="BO37" s="181"/>
      <c r="BP37" s="183"/>
      <c r="BQ37" s="117"/>
    </row>
    <row r="38" spans="3:69" ht="15.6" customHeight="1">
      <c r="C38" s="9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31"/>
      <c r="O38" s="135"/>
      <c r="P38" s="135"/>
      <c r="Q38" s="140"/>
      <c r="R38" s="38"/>
      <c r="S38" s="38"/>
      <c r="T38" s="38"/>
      <c r="U38" s="145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9"/>
      <c r="AK38" s="150"/>
      <c r="AL38" s="150"/>
      <c r="AM38" s="97" t="str">
        <f>IF([3]回答表!X52="○",[3]回答表!G307,IF([3]回答表!AA52="○",[3]回答表!G327,""))</f>
        <v>○</v>
      </c>
      <c r="AN38" s="101"/>
      <c r="AO38" s="101"/>
      <c r="AP38" s="101"/>
      <c r="AQ38" s="101"/>
      <c r="AR38" s="101"/>
      <c r="AS38" s="101"/>
      <c r="AT38" s="167"/>
      <c r="AU38" s="97">
        <f>IF([3]回答表!X52="○",[3]回答表!G308,IF([3]回答表!AA52="○",[3]回答表!G328,""))</f>
        <v>0</v>
      </c>
      <c r="AV38" s="101"/>
      <c r="AW38" s="101"/>
      <c r="AX38" s="101"/>
      <c r="AY38" s="101"/>
      <c r="AZ38" s="101"/>
      <c r="BA38" s="101"/>
      <c r="BB38" s="167"/>
      <c r="BC38" s="147"/>
      <c r="BD38" s="91"/>
      <c r="BE38" s="177">
        <f>IF([3]回答表!X52="○",[3]回答表!E312,IF([3]回答表!AA52="○",[3]回答表!E332,""))</f>
        <v>18</v>
      </c>
      <c r="BF38" s="181"/>
      <c r="BG38" s="181"/>
      <c r="BH38" s="181"/>
      <c r="BI38" s="177">
        <f>IF([3]回答表!X52="○",[3]回答表!E313,IF([3]回答表!AA52="○",[3]回答表!E333,""))</f>
        <v>4</v>
      </c>
      <c r="BJ38" s="181"/>
      <c r="BK38" s="181"/>
      <c r="BL38" s="183"/>
      <c r="BM38" s="177">
        <f>IF([3]回答表!X52="○",[3]回答表!E314,IF([3]回答表!AA52="○",[3]回答表!E334,""))</f>
        <v>1</v>
      </c>
      <c r="BN38" s="181"/>
      <c r="BO38" s="181"/>
      <c r="BP38" s="183"/>
      <c r="BQ38" s="117"/>
    </row>
    <row r="39" spans="3:69" ht="15.6" customHeight="1">
      <c r="C39" s="9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32"/>
      <c r="O39" s="132"/>
      <c r="P39" s="132"/>
      <c r="Q39" s="132"/>
      <c r="R39" s="132"/>
      <c r="S39" s="132"/>
      <c r="T39" s="132"/>
      <c r="U39" s="145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9"/>
      <c r="AK39" s="150"/>
      <c r="AL39" s="150"/>
      <c r="AM39" s="19"/>
      <c r="AN39" s="36"/>
      <c r="AO39" s="36"/>
      <c r="AP39" s="36"/>
      <c r="AQ39" s="36"/>
      <c r="AR39" s="36"/>
      <c r="AS39" s="36"/>
      <c r="AT39" s="50"/>
      <c r="AU39" s="19"/>
      <c r="AV39" s="36"/>
      <c r="AW39" s="36"/>
      <c r="AX39" s="36"/>
      <c r="AY39" s="36"/>
      <c r="AZ39" s="36"/>
      <c r="BA39" s="36"/>
      <c r="BB39" s="50"/>
      <c r="BC39" s="147"/>
      <c r="BD39" s="147"/>
      <c r="BE39" s="177"/>
      <c r="BF39" s="181"/>
      <c r="BG39" s="181"/>
      <c r="BH39" s="181"/>
      <c r="BI39" s="177"/>
      <c r="BJ39" s="181"/>
      <c r="BK39" s="181"/>
      <c r="BL39" s="183"/>
      <c r="BM39" s="177"/>
      <c r="BN39" s="181"/>
      <c r="BO39" s="181"/>
      <c r="BP39" s="183"/>
      <c r="BQ39" s="117"/>
    </row>
    <row r="40" spans="3:69" ht="15.6" customHeight="1">
      <c r="C40" s="9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32"/>
      <c r="O40" s="132"/>
      <c r="P40" s="132"/>
      <c r="Q40" s="132"/>
      <c r="R40" s="132"/>
      <c r="S40" s="132"/>
      <c r="T40" s="132"/>
      <c r="U40" s="145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9"/>
      <c r="AK40" s="150"/>
      <c r="AL40" s="150"/>
      <c r="AM40" s="20"/>
      <c r="AN40" s="37"/>
      <c r="AO40" s="37"/>
      <c r="AP40" s="37"/>
      <c r="AQ40" s="37"/>
      <c r="AR40" s="37"/>
      <c r="AS40" s="37"/>
      <c r="AT40" s="51"/>
      <c r="AU40" s="20"/>
      <c r="AV40" s="37"/>
      <c r="AW40" s="37"/>
      <c r="AX40" s="37"/>
      <c r="AY40" s="37"/>
      <c r="AZ40" s="37"/>
      <c r="BA40" s="37"/>
      <c r="BB40" s="51"/>
      <c r="BC40" s="147"/>
      <c r="BD40" s="91"/>
      <c r="BE40" s="177"/>
      <c r="BF40" s="181"/>
      <c r="BG40" s="181"/>
      <c r="BH40" s="181"/>
      <c r="BI40" s="177"/>
      <c r="BJ40" s="181"/>
      <c r="BK40" s="181"/>
      <c r="BL40" s="183"/>
      <c r="BM40" s="177"/>
      <c r="BN40" s="181"/>
      <c r="BO40" s="181"/>
      <c r="BP40" s="183"/>
      <c r="BQ40" s="117"/>
    </row>
    <row r="41" spans="3:69" ht="15.6" customHeight="1">
      <c r="C41" s="9"/>
      <c r="D41" s="125" t="s">
        <v>27</v>
      </c>
      <c r="E41" s="123"/>
      <c r="F41" s="123"/>
      <c r="G41" s="123"/>
      <c r="H41" s="123"/>
      <c r="I41" s="123"/>
      <c r="J41" s="123"/>
      <c r="K41" s="123"/>
      <c r="L41" s="123"/>
      <c r="M41" s="128"/>
      <c r="N41" s="129" t="str">
        <f>IF([3]回答表!AA52="○","○","")</f>
        <v/>
      </c>
      <c r="O41" s="133"/>
      <c r="P41" s="133"/>
      <c r="Q41" s="138"/>
      <c r="R41" s="38"/>
      <c r="S41" s="38"/>
      <c r="T41" s="38"/>
      <c r="U41" s="145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9"/>
      <c r="AK41" s="150"/>
      <c r="AL41" s="150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147"/>
      <c r="BD41" s="174"/>
      <c r="BE41" s="177"/>
      <c r="BF41" s="181"/>
      <c r="BG41" s="181"/>
      <c r="BH41" s="181"/>
      <c r="BI41" s="177"/>
      <c r="BJ41" s="181"/>
      <c r="BK41" s="181"/>
      <c r="BL41" s="183"/>
      <c r="BM41" s="177"/>
      <c r="BN41" s="181"/>
      <c r="BO41" s="181"/>
      <c r="BP41" s="183"/>
      <c r="BQ41" s="117"/>
    </row>
    <row r="42" spans="3:69" ht="15.6" customHeight="1">
      <c r="C42" s="9"/>
      <c r="D42" s="123"/>
      <c r="E42" s="123"/>
      <c r="F42" s="123"/>
      <c r="G42" s="123"/>
      <c r="H42" s="123"/>
      <c r="I42" s="123"/>
      <c r="J42" s="123"/>
      <c r="K42" s="123"/>
      <c r="L42" s="123"/>
      <c r="M42" s="128"/>
      <c r="N42" s="130"/>
      <c r="O42" s="134"/>
      <c r="P42" s="134"/>
      <c r="Q42" s="139"/>
      <c r="R42" s="38"/>
      <c r="S42" s="38"/>
      <c r="T42" s="38"/>
      <c r="U42" s="145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9"/>
      <c r="AK42" s="150"/>
      <c r="AL42" s="150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147"/>
      <c r="BD42" s="174"/>
      <c r="BE42" s="177" t="s">
        <v>7</v>
      </c>
      <c r="BF42" s="181"/>
      <c r="BG42" s="181"/>
      <c r="BH42" s="181"/>
      <c r="BI42" s="177" t="s">
        <v>23</v>
      </c>
      <c r="BJ42" s="181"/>
      <c r="BK42" s="181"/>
      <c r="BL42" s="181"/>
      <c r="BM42" s="177" t="s">
        <v>0</v>
      </c>
      <c r="BN42" s="181"/>
      <c r="BO42" s="181"/>
      <c r="BP42" s="183"/>
      <c r="BQ42" s="117"/>
    </row>
    <row r="43" spans="3:69" ht="15.6" customHeight="1">
      <c r="C43" s="9"/>
      <c r="D43" s="123"/>
      <c r="E43" s="123"/>
      <c r="F43" s="123"/>
      <c r="G43" s="123"/>
      <c r="H43" s="123"/>
      <c r="I43" s="123"/>
      <c r="J43" s="123"/>
      <c r="K43" s="123"/>
      <c r="L43" s="123"/>
      <c r="M43" s="128"/>
      <c r="N43" s="130"/>
      <c r="O43" s="134"/>
      <c r="P43" s="134"/>
      <c r="Q43" s="139"/>
      <c r="R43" s="38"/>
      <c r="S43" s="38"/>
      <c r="T43" s="38"/>
      <c r="U43" s="145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9"/>
      <c r="AK43" s="150"/>
      <c r="AL43" s="150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147"/>
      <c r="BD43" s="174"/>
      <c r="BE43" s="177"/>
      <c r="BF43" s="181"/>
      <c r="BG43" s="181"/>
      <c r="BH43" s="181"/>
      <c r="BI43" s="177"/>
      <c r="BJ43" s="181"/>
      <c r="BK43" s="181"/>
      <c r="BL43" s="181"/>
      <c r="BM43" s="177"/>
      <c r="BN43" s="181"/>
      <c r="BO43" s="181"/>
      <c r="BP43" s="183"/>
      <c r="BQ43" s="117"/>
    </row>
    <row r="44" spans="3:69" ht="15.6" customHeight="1">
      <c r="C44" s="9"/>
      <c r="D44" s="123"/>
      <c r="E44" s="123"/>
      <c r="F44" s="123"/>
      <c r="G44" s="123"/>
      <c r="H44" s="123"/>
      <c r="I44" s="123"/>
      <c r="J44" s="123"/>
      <c r="K44" s="123"/>
      <c r="L44" s="123"/>
      <c r="M44" s="128"/>
      <c r="N44" s="131"/>
      <c r="O44" s="135"/>
      <c r="P44" s="135"/>
      <c r="Q44" s="140"/>
      <c r="R44" s="38"/>
      <c r="S44" s="38"/>
      <c r="T44" s="38"/>
      <c r="U44" s="40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80"/>
      <c r="AK44" s="150"/>
      <c r="AL44" s="150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47"/>
      <c r="BD44" s="174"/>
      <c r="BE44" s="178"/>
      <c r="BF44" s="182"/>
      <c r="BG44" s="182"/>
      <c r="BH44" s="182"/>
      <c r="BI44" s="178"/>
      <c r="BJ44" s="182"/>
      <c r="BK44" s="182"/>
      <c r="BL44" s="182"/>
      <c r="BM44" s="178"/>
      <c r="BN44" s="182"/>
      <c r="BO44" s="182"/>
      <c r="BP44" s="185"/>
      <c r="BQ44" s="117"/>
    </row>
    <row r="45" spans="3:69" ht="15.6" customHeight="1">
      <c r="C45" s="9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6"/>
      <c r="Y45" s="26"/>
      <c r="Z45" s="26"/>
      <c r="AA45" s="25"/>
      <c r="AB45" s="25"/>
      <c r="AC45" s="25"/>
      <c r="AD45" s="25"/>
      <c r="AE45" s="25"/>
      <c r="AF45" s="25"/>
      <c r="AG45" s="25"/>
      <c r="AH45" s="25"/>
      <c r="AI45" s="25"/>
      <c r="AJ45" s="26"/>
      <c r="AK45" s="26"/>
      <c r="AL45" s="26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117"/>
    </row>
    <row r="46" spans="3:69" ht="18.600000000000001" customHeight="1">
      <c r="C46" s="9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38"/>
      <c r="O46" s="38"/>
      <c r="P46" s="38"/>
      <c r="Q46" s="38"/>
      <c r="R46" s="38"/>
      <c r="S46" s="38"/>
      <c r="T46" s="38"/>
      <c r="U46" s="23" t="s">
        <v>30</v>
      </c>
      <c r="V46" s="38"/>
      <c r="W46" s="38"/>
      <c r="X46" s="38"/>
      <c r="Y46" s="38"/>
      <c r="Z46" s="38"/>
      <c r="AA46" s="25"/>
      <c r="AB46" s="148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3" t="s">
        <v>31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26"/>
      <c r="BQ46" s="117"/>
    </row>
    <row r="47" spans="3:69" ht="15.6" customHeight="1">
      <c r="C47" s="9"/>
      <c r="D47" s="123" t="s">
        <v>28</v>
      </c>
      <c r="E47" s="123"/>
      <c r="F47" s="123"/>
      <c r="G47" s="123"/>
      <c r="H47" s="123"/>
      <c r="I47" s="123"/>
      <c r="J47" s="123"/>
      <c r="K47" s="123"/>
      <c r="L47" s="123"/>
      <c r="M47" s="128"/>
      <c r="N47" s="129" t="str">
        <f>IF([3]回答表!AD52="○","○","")</f>
        <v/>
      </c>
      <c r="O47" s="133"/>
      <c r="P47" s="133"/>
      <c r="Q47" s="138"/>
      <c r="R47" s="38"/>
      <c r="S47" s="38"/>
      <c r="T47" s="38"/>
      <c r="U47" s="39" t="str">
        <f>IF([3]回答表!AD52="○",[3]回答表!B340,"")</f>
        <v/>
      </c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79"/>
      <c r="AK47" s="151"/>
      <c r="AL47" s="151"/>
      <c r="AM47" s="39" t="str">
        <f>IF([3]回答表!AD52="○",[3]回答表!B346,"")</f>
        <v/>
      </c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79"/>
      <c r="BQ47" s="117"/>
    </row>
    <row r="48" spans="3:69" ht="15.6" customHeight="1">
      <c r="C48" s="9"/>
      <c r="D48" s="123"/>
      <c r="E48" s="123"/>
      <c r="F48" s="123"/>
      <c r="G48" s="123"/>
      <c r="H48" s="123"/>
      <c r="I48" s="123"/>
      <c r="J48" s="123"/>
      <c r="K48" s="123"/>
      <c r="L48" s="123"/>
      <c r="M48" s="128"/>
      <c r="N48" s="130"/>
      <c r="O48" s="134"/>
      <c r="P48" s="134"/>
      <c r="Q48" s="139"/>
      <c r="R48" s="38"/>
      <c r="S48" s="38"/>
      <c r="T48" s="38"/>
      <c r="U48" s="145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9"/>
      <c r="AK48" s="151"/>
      <c r="AL48" s="151"/>
      <c r="AM48" s="145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9"/>
      <c r="BQ48" s="117"/>
    </row>
    <row r="49" spans="3:69" ht="15.6" customHeight="1">
      <c r="C49" s="9"/>
      <c r="D49" s="123"/>
      <c r="E49" s="123"/>
      <c r="F49" s="123"/>
      <c r="G49" s="123"/>
      <c r="H49" s="123"/>
      <c r="I49" s="123"/>
      <c r="J49" s="123"/>
      <c r="K49" s="123"/>
      <c r="L49" s="123"/>
      <c r="M49" s="128"/>
      <c r="N49" s="130"/>
      <c r="O49" s="134"/>
      <c r="P49" s="134"/>
      <c r="Q49" s="139"/>
      <c r="R49" s="38"/>
      <c r="S49" s="38"/>
      <c r="T49" s="38"/>
      <c r="U49" s="145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9"/>
      <c r="AK49" s="151"/>
      <c r="AL49" s="151"/>
      <c r="AM49" s="145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9"/>
      <c r="BQ49" s="117"/>
    </row>
    <row r="50" spans="3:69" ht="15.6" customHeight="1">
      <c r="C50" s="9"/>
      <c r="D50" s="123"/>
      <c r="E50" s="123"/>
      <c r="F50" s="123"/>
      <c r="G50" s="123"/>
      <c r="H50" s="123"/>
      <c r="I50" s="123"/>
      <c r="J50" s="123"/>
      <c r="K50" s="123"/>
      <c r="L50" s="123"/>
      <c r="M50" s="128"/>
      <c r="N50" s="131"/>
      <c r="O50" s="135"/>
      <c r="P50" s="135"/>
      <c r="Q50" s="140"/>
      <c r="R50" s="38"/>
      <c r="S50" s="38"/>
      <c r="T50" s="38"/>
      <c r="U50" s="40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80"/>
      <c r="AK50" s="151"/>
      <c r="AL50" s="151"/>
      <c r="AM50" s="40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80"/>
      <c r="BQ50" s="117"/>
    </row>
    <row r="51" spans="3:69" ht="15.6" customHeight="1">
      <c r="C51" s="1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119"/>
    </row>
    <row r="52" spans="3:69" ht="15.6" customHeight="1"/>
  </sheetData>
  <mergeCells count="51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29:BB30"/>
    <mergeCell ref="D31:Q32"/>
    <mergeCell ref="R31:BB32"/>
    <mergeCell ref="D35:M38"/>
    <mergeCell ref="N35:Q38"/>
    <mergeCell ref="AM35:AT37"/>
    <mergeCell ref="AU35:BB37"/>
    <mergeCell ref="BE35:BH37"/>
    <mergeCell ref="BI35:BL37"/>
    <mergeCell ref="BM35:BP37"/>
    <mergeCell ref="AM38:AT40"/>
    <mergeCell ref="AU38:BB40"/>
    <mergeCell ref="BE38:BH41"/>
    <mergeCell ref="BI38:BL41"/>
    <mergeCell ref="BM38:BP41"/>
    <mergeCell ref="D41:M44"/>
    <mergeCell ref="N41:Q44"/>
    <mergeCell ref="BE42:BH44"/>
    <mergeCell ref="BI42:BL44"/>
    <mergeCell ref="BM42:BP44"/>
    <mergeCell ref="D47:M50"/>
    <mergeCell ref="N47:Q50"/>
    <mergeCell ref="U47:AJ50"/>
    <mergeCell ref="AM47:BP50"/>
    <mergeCell ref="U35:AJ44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4"/>
  <sheetViews>
    <sheetView topLeftCell="A13" workbookViewId="0">
      <selection activeCell="A56" sqref="A56:BP150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14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18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24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IF(COUNTIF([4]回答表!F22,"*")&gt;0,[4]回答表!F22,"")</f>
        <v>大潟村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IF(COUNTIF([4]回答表!F24,"*")&gt;0,[4]回答表!F24,"")</f>
        <v>介護サービス事業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IF(COUNTIF([4]回答表!W24,"*")&gt;0,[4]回答表!W24,"")</f>
        <v>―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IF(COUNTIF([4]回答表!F26,"*")&gt;0,[4]回答表!F26,"")</f>
        <v>介護サービス事業特別会計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3</v>
      </c>
      <c r="E20" s="33"/>
      <c r="F20" s="33"/>
      <c r="G20" s="33"/>
      <c r="H20" s="33"/>
      <c r="I20" s="33"/>
      <c r="J20" s="47"/>
      <c r="K20" s="16" t="s">
        <v>4</v>
      </c>
      <c r="L20" s="33"/>
      <c r="M20" s="33"/>
      <c r="N20" s="33"/>
      <c r="O20" s="33"/>
      <c r="P20" s="33"/>
      <c r="Q20" s="47"/>
      <c r="R20" s="16" t="s">
        <v>9</v>
      </c>
      <c r="S20" s="33"/>
      <c r="T20" s="33"/>
      <c r="U20" s="33"/>
      <c r="V20" s="33"/>
      <c r="W20" s="33"/>
      <c r="X20" s="47"/>
      <c r="Y20" s="66" t="s">
        <v>15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21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10</v>
      </c>
      <c r="Z23" s="73"/>
      <c r="AA23" s="73"/>
      <c r="AB23" s="73"/>
      <c r="AC23" s="73"/>
      <c r="AD23" s="73"/>
      <c r="AE23" s="74"/>
      <c r="AF23" s="69" t="s">
        <v>17</v>
      </c>
      <c r="AG23" s="73"/>
      <c r="AH23" s="73"/>
      <c r="AI23" s="73"/>
      <c r="AJ23" s="73"/>
      <c r="AK23" s="73"/>
      <c r="AL23" s="74"/>
      <c r="AM23" s="69" t="s">
        <v>11</v>
      </c>
      <c r="AN23" s="73"/>
      <c r="AO23" s="73"/>
      <c r="AP23" s="73"/>
      <c r="AQ23" s="73"/>
      <c r="AR23" s="73"/>
      <c r="AS23" s="74"/>
      <c r="AT23" s="69" t="s">
        <v>19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IF([4]回答表!R49="○","○","")</f>
        <v/>
      </c>
      <c r="E24" s="36"/>
      <c r="F24" s="36"/>
      <c r="G24" s="36"/>
      <c r="H24" s="36"/>
      <c r="I24" s="36"/>
      <c r="J24" s="50"/>
      <c r="K24" s="19" t="str">
        <f>IF([4]回答表!R50="○","○","")</f>
        <v/>
      </c>
      <c r="L24" s="36"/>
      <c r="M24" s="36"/>
      <c r="N24" s="36"/>
      <c r="O24" s="36"/>
      <c r="P24" s="36"/>
      <c r="Q24" s="50"/>
      <c r="R24" s="19" t="str">
        <f>IF([4]回答表!R51="○","○","")</f>
        <v/>
      </c>
      <c r="S24" s="36"/>
      <c r="T24" s="36"/>
      <c r="U24" s="36"/>
      <c r="V24" s="36"/>
      <c r="W24" s="36"/>
      <c r="X24" s="50"/>
      <c r="Y24" s="19" t="str">
        <f>IF([4]回答表!R52="○","○","")</f>
        <v>○</v>
      </c>
      <c r="Z24" s="36"/>
      <c r="AA24" s="36"/>
      <c r="AB24" s="36"/>
      <c r="AC24" s="36"/>
      <c r="AD24" s="36"/>
      <c r="AE24" s="50"/>
      <c r="AF24" s="19" t="str">
        <f>IF([4]回答表!R53="○","○","")</f>
        <v/>
      </c>
      <c r="AG24" s="36"/>
      <c r="AH24" s="36"/>
      <c r="AI24" s="36"/>
      <c r="AJ24" s="36"/>
      <c r="AK24" s="36"/>
      <c r="AL24" s="50"/>
      <c r="AM24" s="19" t="str">
        <f>IF([4]回答表!R54="○","○","")</f>
        <v/>
      </c>
      <c r="AN24" s="36"/>
      <c r="AO24" s="36"/>
      <c r="AP24" s="36"/>
      <c r="AQ24" s="36"/>
      <c r="AR24" s="36"/>
      <c r="AS24" s="50"/>
      <c r="AT24" s="19" t="str">
        <f>IF([4]回答表!R55="○","○","")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IF([4]回答表!R56="○","○","")</f>
        <v/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>
      <c r="BR29" s="186"/>
    </row>
    <row r="30" spans="3:70" ht="15.6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3:70" ht="15.6" customHeight="1"/>
    <row r="32" spans="3:70" ht="15.6" customHeight="1">
      <c r="C32" s="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70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16"/>
    </row>
    <row r="33" spans="3:69" ht="15.6" customHeight="1">
      <c r="C33" s="9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26"/>
      <c r="Y33" s="26"/>
      <c r="Z33" s="26"/>
      <c r="AA33" s="91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55"/>
      <c r="AO33" s="147"/>
      <c r="AP33" s="159"/>
      <c r="AQ33" s="159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71"/>
      <c r="BD33" s="91"/>
      <c r="BE33" s="91"/>
      <c r="BF33" s="91"/>
      <c r="BG33" s="91"/>
      <c r="BH33" s="91"/>
      <c r="BI33" s="91"/>
      <c r="BJ33" s="91"/>
      <c r="BK33" s="91"/>
      <c r="BL33" s="91"/>
      <c r="BM33" s="25"/>
      <c r="BN33" s="25"/>
      <c r="BO33" s="25"/>
      <c r="BP33" s="155"/>
      <c r="BQ33" s="117"/>
    </row>
    <row r="34" spans="3:69" ht="15.6" customHeight="1">
      <c r="C34" s="9"/>
      <c r="D34" s="121" t="s">
        <v>25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36"/>
      <c r="R34" s="141" t="s">
        <v>29</v>
      </c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68"/>
      <c r="BC34" s="171"/>
      <c r="BD34" s="91"/>
      <c r="BE34" s="91"/>
      <c r="BF34" s="91"/>
      <c r="BG34" s="91"/>
      <c r="BH34" s="91"/>
      <c r="BI34" s="91"/>
      <c r="BJ34" s="91"/>
      <c r="BK34" s="91"/>
      <c r="BL34" s="91"/>
      <c r="BM34" s="25"/>
      <c r="BN34" s="25"/>
      <c r="BO34" s="25"/>
      <c r="BP34" s="155"/>
      <c r="BQ34" s="117"/>
    </row>
    <row r="35" spans="3:69" ht="15.6" customHeight="1">
      <c r="C35" s="9"/>
      <c r="D35" s="122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37"/>
      <c r="R35" s="142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69"/>
      <c r="BC35" s="171"/>
      <c r="BD35" s="91"/>
      <c r="BE35" s="91"/>
      <c r="BF35" s="91"/>
      <c r="BG35" s="91"/>
      <c r="BH35" s="91"/>
      <c r="BI35" s="91"/>
      <c r="BJ35" s="91"/>
      <c r="BK35" s="91"/>
      <c r="BL35" s="91"/>
      <c r="BM35" s="25"/>
      <c r="BN35" s="25"/>
      <c r="BO35" s="25"/>
      <c r="BP35" s="155"/>
      <c r="BQ35" s="117"/>
    </row>
    <row r="36" spans="3:69" ht="15.6" customHeight="1">
      <c r="C36" s="9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26"/>
      <c r="Y36" s="26"/>
      <c r="Z36" s="26"/>
      <c r="AA36" s="91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55"/>
      <c r="AO36" s="147"/>
      <c r="AP36" s="159"/>
      <c r="AQ36" s="159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71"/>
      <c r="BD36" s="91"/>
      <c r="BE36" s="91"/>
      <c r="BF36" s="91"/>
      <c r="BG36" s="91"/>
      <c r="BH36" s="91"/>
      <c r="BI36" s="91"/>
      <c r="BJ36" s="91"/>
      <c r="BK36" s="91"/>
      <c r="BL36" s="91"/>
      <c r="BM36" s="25"/>
      <c r="BN36" s="25"/>
      <c r="BO36" s="25"/>
      <c r="BP36" s="155"/>
      <c r="BQ36" s="117"/>
    </row>
    <row r="37" spans="3:69">
      <c r="C37" s="9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23" t="s">
        <v>20</v>
      </c>
      <c r="V37" s="38"/>
      <c r="W37" s="38"/>
      <c r="X37" s="38"/>
      <c r="Y37" s="38"/>
      <c r="Z37" s="38"/>
      <c r="AA37" s="25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23" t="s">
        <v>33</v>
      </c>
      <c r="AN37" s="111"/>
      <c r="AO37" s="148"/>
      <c r="AP37" s="160"/>
      <c r="AQ37" s="160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72"/>
      <c r="BD37" s="25"/>
      <c r="BE37" s="175" t="s">
        <v>13</v>
      </c>
      <c r="BF37" s="179"/>
      <c r="BG37" s="179"/>
      <c r="BH37" s="179"/>
      <c r="BI37" s="179"/>
      <c r="BJ37" s="179"/>
      <c r="BK37" s="179"/>
      <c r="BL37" s="25"/>
      <c r="BM37" s="25"/>
      <c r="BN37" s="25"/>
      <c r="BO37" s="25"/>
      <c r="BP37" s="111"/>
      <c r="BQ37" s="117"/>
    </row>
    <row r="38" spans="3:69" ht="15.6" customHeight="1">
      <c r="C38" s="9"/>
      <c r="D38" s="123" t="s">
        <v>26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9" t="str">
        <f>IF([4]回答表!X52="○","○","")</f>
        <v>○</v>
      </c>
      <c r="O38" s="133"/>
      <c r="P38" s="133"/>
      <c r="Q38" s="138"/>
      <c r="R38" s="38"/>
      <c r="S38" s="38"/>
      <c r="T38" s="38"/>
      <c r="U38" s="39" t="str">
        <f>IF([4]回答表!X52="○",[4]回答表!B300,IF([4]回答表!AA52="○",[4]回答表!B320,""))</f>
        <v>福祉施設の維持管理と運営全般。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79"/>
      <c r="AK38" s="150"/>
      <c r="AL38" s="150"/>
      <c r="AM38" s="152" t="s">
        <v>16</v>
      </c>
      <c r="AN38" s="156"/>
      <c r="AO38" s="156"/>
      <c r="AP38" s="156"/>
      <c r="AQ38" s="156"/>
      <c r="AR38" s="156"/>
      <c r="AS38" s="156"/>
      <c r="AT38" s="164"/>
      <c r="AU38" s="152" t="s">
        <v>22</v>
      </c>
      <c r="AV38" s="156"/>
      <c r="AW38" s="156"/>
      <c r="AX38" s="156"/>
      <c r="AY38" s="156"/>
      <c r="AZ38" s="156"/>
      <c r="BA38" s="156"/>
      <c r="BB38" s="164"/>
      <c r="BC38" s="147"/>
      <c r="BD38" s="91"/>
      <c r="BE38" s="176" t="s">
        <v>32</v>
      </c>
      <c r="BF38" s="180"/>
      <c r="BG38" s="180"/>
      <c r="BH38" s="180"/>
      <c r="BI38" s="176"/>
      <c r="BJ38" s="180"/>
      <c r="BK38" s="180"/>
      <c r="BL38" s="180"/>
      <c r="BM38" s="176"/>
      <c r="BN38" s="180"/>
      <c r="BO38" s="180"/>
      <c r="BP38" s="184"/>
      <c r="BQ38" s="117"/>
    </row>
    <row r="39" spans="3:69" ht="15.6" customHeight="1">
      <c r="C39" s="9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30"/>
      <c r="O39" s="134"/>
      <c r="P39" s="134"/>
      <c r="Q39" s="139"/>
      <c r="R39" s="38"/>
      <c r="S39" s="38"/>
      <c r="T39" s="38"/>
      <c r="U39" s="145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9"/>
      <c r="AK39" s="150"/>
      <c r="AL39" s="150"/>
      <c r="AM39" s="153"/>
      <c r="AN39" s="157"/>
      <c r="AO39" s="157"/>
      <c r="AP39" s="157"/>
      <c r="AQ39" s="157"/>
      <c r="AR39" s="157"/>
      <c r="AS39" s="157"/>
      <c r="AT39" s="165"/>
      <c r="AU39" s="153"/>
      <c r="AV39" s="157"/>
      <c r="AW39" s="157"/>
      <c r="AX39" s="157"/>
      <c r="AY39" s="157"/>
      <c r="AZ39" s="157"/>
      <c r="BA39" s="157"/>
      <c r="BB39" s="165"/>
      <c r="BC39" s="147"/>
      <c r="BD39" s="91"/>
      <c r="BE39" s="177"/>
      <c r="BF39" s="181"/>
      <c r="BG39" s="181"/>
      <c r="BH39" s="181"/>
      <c r="BI39" s="177"/>
      <c r="BJ39" s="181"/>
      <c r="BK39" s="181"/>
      <c r="BL39" s="181"/>
      <c r="BM39" s="177"/>
      <c r="BN39" s="181"/>
      <c r="BO39" s="181"/>
      <c r="BP39" s="183"/>
      <c r="BQ39" s="117"/>
    </row>
    <row r="40" spans="3:69" ht="15.6" customHeight="1">
      <c r="C40" s="9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30"/>
      <c r="O40" s="134"/>
      <c r="P40" s="134"/>
      <c r="Q40" s="139"/>
      <c r="R40" s="38"/>
      <c r="S40" s="38"/>
      <c r="T40" s="38"/>
      <c r="U40" s="145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9"/>
      <c r="AK40" s="150"/>
      <c r="AL40" s="150"/>
      <c r="AM40" s="154"/>
      <c r="AN40" s="158"/>
      <c r="AO40" s="158"/>
      <c r="AP40" s="158"/>
      <c r="AQ40" s="158"/>
      <c r="AR40" s="158"/>
      <c r="AS40" s="158"/>
      <c r="AT40" s="166"/>
      <c r="AU40" s="154"/>
      <c r="AV40" s="158"/>
      <c r="AW40" s="158"/>
      <c r="AX40" s="158"/>
      <c r="AY40" s="158"/>
      <c r="AZ40" s="158"/>
      <c r="BA40" s="158"/>
      <c r="BB40" s="166"/>
      <c r="BC40" s="147"/>
      <c r="BD40" s="91"/>
      <c r="BE40" s="177"/>
      <c r="BF40" s="181"/>
      <c r="BG40" s="181"/>
      <c r="BH40" s="181"/>
      <c r="BI40" s="177"/>
      <c r="BJ40" s="181"/>
      <c r="BK40" s="181"/>
      <c r="BL40" s="181"/>
      <c r="BM40" s="177"/>
      <c r="BN40" s="181"/>
      <c r="BO40" s="181"/>
      <c r="BP40" s="183"/>
      <c r="BQ40" s="117"/>
    </row>
    <row r="41" spans="3:69" ht="15.6" customHeight="1">
      <c r="C41" s="9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31"/>
      <c r="O41" s="135"/>
      <c r="P41" s="135"/>
      <c r="Q41" s="140"/>
      <c r="R41" s="38"/>
      <c r="S41" s="38"/>
      <c r="T41" s="38"/>
      <c r="U41" s="145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9"/>
      <c r="AK41" s="150"/>
      <c r="AL41" s="150"/>
      <c r="AM41" s="97" t="str">
        <f>IF([4]回答表!X52="○",[4]回答表!G307,IF([4]回答表!AA52="○",[4]回答表!G327,""))</f>
        <v>○</v>
      </c>
      <c r="AN41" s="101"/>
      <c r="AO41" s="101"/>
      <c r="AP41" s="101"/>
      <c r="AQ41" s="101"/>
      <c r="AR41" s="101"/>
      <c r="AS41" s="101"/>
      <c r="AT41" s="167"/>
      <c r="AU41" s="97">
        <f>IF([4]回答表!X52="○",[4]回答表!G308,IF([4]回答表!AA52="○",[4]回答表!G328,""))</f>
        <v>0</v>
      </c>
      <c r="AV41" s="101"/>
      <c r="AW41" s="101"/>
      <c r="AX41" s="101"/>
      <c r="AY41" s="101"/>
      <c r="AZ41" s="101"/>
      <c r="BA41" s="101"/>
      <c r="BB41" s="167"/>
      <c r="BC41" s="147"/>
      <c r="BD41" s="91"/>
      <c r="BE41" s="177">
        <f>IF([4]回答表!X52="○",[4]回答表!E312,IF([4]回答表!AA52="○",[4]回答表!E332,""))</f>
        <v>18</v>
      </c>
      <c r="BF41" s="181"/>
      <c r="BG41" s="181"/>
      <c r="BH41" s="181"/>
      <c r="BI41" s="177">
        <f>IF([4]回答表!X52="○",[4]回答表!E313,IF([4]回答表!AA52="○",[4]回答表!E333,""))</f>
        <v>4</v>
      </c>
      <c r="BJ41" s="181"/>
      <c r="BK41" s="181"/>
      <c r="BL41" s="183"/>
      <c r="BM41" s="177">
        <f>IF([4]回答表!X52="○",[4]回答表!E314,IF([4]回答表!AA52="○",[4]回答表!E334,""))</f>
        <v>1</v>
      </c>
      <c r="BN41" s="181"/>
      <c r="BO41" s="181"/>
      <c r="BP41" s="183"/>
      <c r="BQ41" s="117"/>
    </row>
    <row r="42" spans="3:69" ht="15.6" customHeight="1">
      <c r="C42" s="9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32"/>
      <c r="O42" s="132"/>
      <c r="P42" s="132"/>
      <c r="Q42" s="132"/>
      <c r="R42" s="132"/>
      <c r="S42" s="132"/>
      <c r="T42" s="132"/>
      <c r="U42" s="145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9"/>
      <c r="AK42" s="150"/>
      <c r="AL42" s="150"/>
      <c r="AM42" s="19"/>
      <c r="AN42" s="36"/>
      <c r="AO42" s="36"/>
      <c r="AP42" s="36"/>
      <c r="AQ42" s="36"/>
      <c r="AR42" s="36"/>
      <c r="AS42" s="36"/>
      <c r="AT42" s="50"/>
      <c r="AU42" s="19"/>
      <c r="AV42" s="36"/>
      <c r="AW42" s="36"/>
      <c r="AX42" s="36"/>
      <c r="AY42" s="36"/>
      <c r="AZ42" s="36"/>
      <c r="BA42" s="36"/>
      <c r="BB42" s="50"/>
      <c r="BC42" s="147"/>
      <c r="BD42" s="147"/>
      <c r="BE42" s="177"/>
      <c r="BF42" s="181"/>
      <c r="BG42" s="181"/>
      <c r="BH42" s="181"/>
      <c r="BI42" s="177"/>
      <c r="BJ42" s="181"/>
      <c r="BK42" s="181"/>
      <c r="BL42" s="183"/>
      <c r="BM42" s="177"/>
      <c r="BN42" s="181"/>
      <c r="BO42" s="181"/>
      <c r="BP42" s="183"/>
      <c r="BQ42" s="117"/>
    </row>
    <row r="43" spans="3:69" ht="15.6" customHeight="1">
      <c r="C43" s="9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32"/>
      <c r="O43" s="132"/>
      <c r="P43" s="132"/>
      <c r="Q43" s="132"/>
      <c r="R43" s="132"/>
      <c r="S43" s="132"/>
      <c r="T43" s="132"/>
      <c r="U43" s="145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9"/>
      <c r="AK43" s="150"/>
      <c r="AL43" s="150"/>
      <c r="AM43" s="20"/>
      <c r="AN43" s="37"/>
      <c r="AO43" s="37"/>
      <c r="AP43" s="37"/>
      <c r="AQ43" s="37"/>
      <c r="AR43" s="37"/>
      <c r="AS43" s="37"/>
      <c r="AT43" s="51"/>
      <c r="AU43" s="20"/>
      <c r="AV43" s="37"/>
      <c r="AW43" s="37"/>
      <c r="AX43" s="37"/>
      <c r="AY43" s="37"/>
      <c r="AZ43" s="37"/>
      <c r="BA43" s="37"/>
      <c r="BB43" s="51"/>
      <c r="BC43" s="147"/>
      <c r="BD43" s="91"/>
      <c r="BE43" s="177"/>
      <c r="BF43" s="181"/>
      <c r="BG43" s="181"/>
      <c r="BH43" s="181"/>
      <c r="BI43" s="177"/>
      <c r="BJ43" s="181"/>
      <c r="BK43" s="181"/>
      <c r="BL43" s="183"/>
      <c r="BM43" s="177"/>
      <c r="BN43" s="181"/>
      <c r="BO43" s="181"/>
      <c r="BP43" s="183"/>
      <c r="BQ43" s="117"/>
    </row>
    <row r="44" spans="3:69" ht="15.6" customHeight="1">
      <c r="C44" s="9"/>
      <c r="D44" s="125" t="s">
        <v>27</v>
      </c>
      <c r="E44" s="123"/>
      <c r="F44" s="123"/>
      <c r="G44" s="123"/>
      <c r="H44" s="123"/>
      <c r="I44" s="123"/>
      <c r="J44" s="123"/>
      <c r="K44" s="123"/>
      <c r="L44" s="123"/>
      <c r="M44" s="128"/>
      <c r="N44" s="129" t="str">
        <f>IF([4]回答表!AA52="○","○","")</f>
        <v/>
      </c>
      <c r="O44" s="133"/>
      <c r="P44" s="133"/>
      <c r="Q44" s="138"/>
      <c r="R44" s="38"/>
      <c r="S44" s="38"/>
      <c r="T44" s="38"/>
      <c r="U44" s="145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9"/>
      <c r="AK44" s="150"/>
      <c r="AL44" s="150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47"/>
      <c r="BD44" s="174"/>
      <c r="BE44" s="177"/>
      <c r="BF44" s="181"/>
      <c r="BG44" s="181"/>
      <c r="BH44" s="181"/>
      <c r="BI44" s="177"/>
      <c r="BJ44" s="181"/>
      <c r="BK44" s="181"/>
      <c r="BL44" s="183"/>
      <c r="BM44" s="177"/>
      <c r="BN44" s="181"/>
      <c r="BO44" s="181"/>
      <c r="BP44" s="183"/>
      <c r="BQ44" s="117"/>
    </row>
    <row r="45" spans="3:69" ht="15.6" customHeight="1">
      <c r="C45" s="9"/>
      <c r="D45" s="123"/>
      <c r="E45" s="123"/>
      <c r="F45" s="123"/>
      <c r="G45" s="123"/>
      <c r="H45" s="123"/>
      <c r="I45" s="123"/>
      <c r="J45" s="123"/>
      <c r="K45" s="123"/>
      <c r="L45" s="123"/>
      <c r="M45" s="128"/>
      <c r="N45" s="130"/>
      <c r="O45" s="134"/>
      <c r="P45" s="134"/>
      <c r="Q45" s="139"/>
      <c r="R45" s="38"/>
      <c r="S45" s="38"/>
      <c r="T45" s="38"/>
      <c r="U45" s="145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9"/>
      <c r="AK45" s="150"/>
      <c r="AL45" s="150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147"/>
      <c r="BD45" s="174"/>
      <c r="BE45" s="177" t="s">
        <v>7</v>
      </c>
      <c r="BF45" s="181"/>
      <c r="BG45" s="181"/>
      <c r="BH45" s="181"/>
      <c r="BI45" s="177" t="s">
        <v>23</v>
      </c>
      <c r="BJ45" s="181"/>
      <c r="BK45" s="181"/>
      <c r="BL45" s="181"/>
      <c r="BM45" s="177" t="s">
        <v>0</v>
      </c>
      <c r="BN45" s="181"/>
      <c r="BO45" s="181"/>
      <c r="BP45" s="183"/>
      <c r="BQ45" s="117"/>
    </row>
    <row r="46" spans="3:69" ht="15.6" customHeight="1">
      <c r="C46" s="9"/>
      <c r="D46" s="123"/>
      <c r="E46" s="123"/>
      <c r="F46" s="123"/>
      <c r="G46" s="123"/>
      <c r="H46" s="123"/>
      <c r="I46" s="123"/>
      <c r="J46" s="123"/>
      <c r="K46" s="123"/>
      <c r="L46" s="123"/>
      <c r="M46" s="128"/>
      <c r="N46" s="130"/>
      <c r="O46" s="134"/>
      <c r="P46" s="134"/>
      <c r="Q46" s="139"/>
      <c r="R46" s="38"/>
      <c r="S46" s="38"/>
      <c r="T46" s="38"/>
      <c r="U46" s="145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9"/>
      <c r="AK46" s="150"/>
      <c r="AL46" s="150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147"/>
      <c r="BD46" s="174"/>
      <c r="BE46" s="177"/>
      <c r="BF46" s="181"/>
      <c r="BG46" s="181"/>
      <c r="BH46" s="181"/>
      <c r="BI46" s="177"/>
      <c r="BJ46" s="181"/>
      <c r="BK46" s="181"/>
      <c r="BL46" s="181"/>
      <c r="BM46" s="177"/>
      <c r="BN46" s="181"/>
      <c r="BO46" s="181"/>
      <c r="BP46" s="183"/>
      <c r="BQ46" s="117"/>
    </row>
    <row r="47" spans="3:69" ht="15.6" customHeight="1">
      <c r="C47" s="9"/>
      <c r="D47" s="123"/>
      <c r="E47" s="123"/>
      <c r="F47" s="123"/>
      <c r="G47" s="123"/>
      <c r="H47" s="123"/>
      <c r="I47" s="123"/>
      <c r="J47" s="123"/>
      <c r="K47" s="123"/>
      <c r="L47" s="123"/>
      <c r="M47" s="128"/>
      <c r="N47" s="131"/>
      <c r="O47" s="135"/>
      <c r="P47" s="135"/>
      <c r="Q47" s="140"/>
      <c r="R47" s="38"/>
      <c r="S47" s="38"/>
      <c r="T47" s="38"/>
      <c r="U47" s="40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80"/>
      <c r="AK47" s="150"/>
      <c r="AL47" s="150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147"/>
      <c r="BD47" s="174"/>
      <c r="BE47" s="178"/>
      <c r="BF47" s="182"/>
      <c r="BG47" s="182"/>
      <c r="BH47" s="182"/>
      <c r="BI47" s="178"/>
      <c r="BJ47" s="182"/>
      <c r="BK47" s="182"/>
      <c r="BL47" s="182"/>
      <c r="BM47" s="178"/>
      <c r="BN47" s="182"/>
      <c r="BO47" s="182"/>
      <c r="BP47" s="185"/>
      <c r="BQ47" s="117"/>
    </row>
    <row r="48" spans="3:69" ht="15.6" customHeight="1">
      <c r="C48" s="9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6"/>
      <c r="Y48" s="26"/>
      <c r="Z48" s="26"/>
      <c r="AA48" s="25"/>
      <c r="AB48" s="25"/>
      <c r="AC48" s="25"/>
      <c r="AD48" s="25"/>
      <c r="AE48" s="25"/>
      <c r="AF48" s="25"/>
      <c r="AG48" s="25"/>
      <c r="AH48" s="25"/>
      <c r="AI48" s="25"/>
      <c r="AJ48" s="26"/>
      <c r="AK48" s="26"/>
      <c r="AL48" s="26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117"/>
    </row>
    <row r="49" spans="3:69" ht="18.600000000000001" customHeight="1">
      <c r="C49" s="9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38"/>
      <c r="O49" s="38"/>
      <c r="P49" s="38"/>
      <c r="Q49" s="38"/>
      <c r="R49" s="38"/>
      <c r="S49" s="38"/>
      <c r="T49" s="38"/>
      <c r="U49" s="23" t="s">
        <v>30</v>
      </c>
      <c r="V49" s="38"/>
      <c r="W49" s="38"/>
      <c r="X49" s="38"/>
      <c r="Y49" s="38"/>
      <c r="Z49" s="38"/>
      <c r="AA49" s="25"/>
      <c r="AB49" s="148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3" t="s">
        <v>31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26"/>
      <c r="BQ49" s="117"/>
    </row>
    <row r="50" spans="3:69" ht="15.6" customHeight="1">
      <c r="C50" s="9"/>
      <c r="D50" s="123" t="s">
        <v>28</v>
      </c>
      <c r="E50" s="123"/>
      <c r="F50" s="123"/>
      <c r="G50" s="123"/>
      <c r="H50" s="123"/>
      <c r="I50" s="123"/>
      <c r="J50" s="123"/>
      <c r="K50" s="123"/>
      <c r="L50" s="123"/>
      <c r="M50" s="128"/>
      <c r="N50" s="129" t="str">
        <f>IF([4]回答表!AD52="○","○","")</f>
        <v/>
      </c>
      <c r="O50" s="133"/>
      <c r="P50" s="133"/>
      <c r="Q50" s="138"/>
      <c r="R50" s="38"/>
      <c r="S50" s="38"/>
      <c r="T50" s="38"/>
      <c r="U50" s="39" t="str">
        <f>IF([4]回答表!AD52="○",[4]回答表!B340,"")</f>
        <v/>
      </c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79"/>
      <c r="AK50" s="151"/>
      <c r="AL50" s="151"/>
      <c r="AM50" s="39" t="str">
        <f>IF([4]回答表!AD52="○",[4]回答表!B346,"")</f>
        <v/>
      </c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79"/>
      <c r="BQ50" s="117"/>
    </row>
    <row r="51" spans="3:69" ht="15.6" customHeight="1">
      <c r="C51" s="9"/>
      <c r="D51" s="123"/>
      <c r="E51" s="123"/>
      <c r="F51" s="123"/>
      <c r="G51" s="123"/>
      <c r="H51" s="123"/>
      <c r="I51" s="123"/>
      <c r="J51" s="123"/>
      <c r="K51" s="123"/>
      <c r="L51" s="123"/>
      <c r="M51" s="128"/>
      <c r="N51" s="130"/>
      <c r="O51" s="134"/>
      <c r="P51" s="134"/>
      <c r="Q51" s="139"/>
      <c r="R51" s="38"/>
      <c r="S51" s="38"/>
      <c r="T51" s="38"/>
      <c r="U51" s="145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9"/>
      <c r="AK51" s="151"/>
      <c r="AL51" s="151"/>
      <c r="AM51" s="145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9"/>
      <c r="BQ51" s="117"/>
    </row>
    <row r="52" spans="3:69" ht="15.6" customHeight="1">
      <c r="C52" s="9"/>
      <c r="D52" s="123"/>
      <c r="E52" s="123"/>
      <c r="F52" s="123"/>
      <c r="G52" s="123"/>
      <c r="H52" s="123"/>
      <c r="I52" s="123"/>
      <c r="J52" s="123"/>
      <c r="K52" s="123"/>
      <c r="L52" s="123"/>
      <c r="M52" s="128"/>
      <c r="N52" s="130"/>
      <c r="O52" s="134"/>
      <c r="P52" s="134"/>
      <c r="Q52" s="139"/>
      <c r="R52" s="38"/>
      <c r="S52" s="38"/>
      <c r="T52" s="38"/>
      <c r="U52" s="145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9"/>
      <c r="AK52" s="151"/>
      <c r="AL52" s="151"/>
      <c r="AM52" s="145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9"/>
      <c r="BQ52" s="117"/>
    </row>
    <row r="53" spans="3:69" ht="15.6" customHeight="1">
      <c r="C53" s="9"/>
      <c r="D53" s="123"/>
      <c r="E53" s="123"/>
      <c r="F53" s="123"/>
      <c r="G53" s="123"/>
      <c r="H53" s="123"/>
      <c r="I53" s="123"/>
      <c r="J53" s="123"/>
      <c r="K53" s="123"/>
      <c r="L53" s="123"/>
      <c r="M53" s="128"/>
      <c r="N53" s="131"/>
      <c r="O53" s="135"/>
      <c r="P53" s="135"/>
      <c r="Q53" s="140"/>
      <c r="R53" s="38"/>
      <c r="S53" s="38"/>
      <c r="T53" s="38"/>
      <c r="U53" s="40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80"/>
      <c r="AK53" s="151"/>
      <c r="AL53" s="151"/>
      <c r="AM53" s="40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80"/>
      <c r="BQ53" s="117"/>
    </row>
    <row r="54" spans="3:69" ht="15.6" customHeight="1">
      <c r="C54" s="1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119"/>
    </row>
    <row r="55" spans="3:69" ht="15.6" customHeight="1"/>
  </sheetData>
  <mergeCells count="51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38:M41"/>
    <mergeCell ref="N38:Q41"/>
    <mergeCell ref="AM38:AT40"/>
    <mergeCell ref="AU38:BB40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U38:AJ47"/>
  </mergeCells>
  <phoneticPr fontId="1" type="Hiragana"/>
  <conditionalFormatting sqref="BR28:XFD28 A28:BI28 A29:XFD30">
    <cfRule type="expression" dxfId="1" priority="1">
      <formula>$BB$25="○"</formula>
    </cfRule>
  </conditionalFormatting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4"/>
  <sheetViews>
    <sheetView tabSelected="1" topLeftCell="A22" workbookViewId="0">
      <selection activeCell="AC49" sqref="AC49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14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18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24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IF(COUNTIF([5]回答表!F22,"*")&gt;0,[5]回答表!F22,"")</f>
        <v>大潟村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IF(COUNTIF([5]回答表!F24,"*")&gt;0,[5]回答表!F24,"")</f>
        <v>介護サービス事業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IF(COUNTIF([5]回答表!W24,"*")&gt;0,[5]回答表!W24,"")</f>
        <v>―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IF(COUNTIF([5]回答表!F26,"*")&gt;0,[5]回答表!F26,"")</f>
        <v>指定介護老人福祉施設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3</v>
      </c>
      <c r="E20" s="33"/>
      <c r="F20" s="33"/>
      <c r="G20" s="33"/>
      <c r="H20" s="33"/>
      <c r="I20" s="33"/>
      <c r="J20" s="47"/>
      <c r="K20" s="16" t="s">
        <v>4</v>
      </c>
      <c r="L20" s="33"/>
      <c r="M20" s="33"/>
      <c r="N20" s="33"/>
      <c r="O20" s="33"/>
      <c r="P20" s="33"/>
      <c r="Q20" s="47"/>
      <c r="R20" s="16" t="s">
        <v>9</v>
      </c>
      <c r="S20" s="33"/>
      <c r="T20" s="33"/>
      <c r="U20" s="33"/>
      <c r="V20" s="33"/>
      <c r="W20" s="33"/>
      <c r="X20" s="47"/>
      <c r="Y20" s="66" t="s">
        <v>15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21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10</v>
      </c>
      <c r="Z23" s="73"/>
      <c r="AA23" s="73"/>
      <c r="AB23" s="73"/>
      <c r="AC23" s="73"/>
      <c r="AD23" s="73"/>
      <c r="AE23" s="74"/>
      <c r="AF23" s="69" t="s">
        <v>17</v>
      </c>
      <c r="AG23" s="73"/>
      <c r="AH23" s="73"/>
      <c r="AI23" s="73"/>
      <c r="AJ23" s="73"/>
      <c r="AK23" s="73"/>
      <c r="AL23" s="74"/>
      <c r="AM23" s="69" t="s">
        <v>11</v>
      </c>
      <c r="AN23" s="73"/>
      <c r="AO23" s="73"/>
      <c r="AP23" s="73"/>
      <c r="AQ23" s="73"/>
      <c r="AR23" s="73"/>
      <c r="AS23" s="74"/>
      <c r="AT23" s="69" t="s">
        <v>19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IF([5]回答表!R49="○","○","")</f>
        <v/>
      </c>
      <c r="E24" s="36"/>
      <c r="F24" s="36"/>
      <c r="G24" s="36"/>
      <c r="H24" s="36"/>
      <c r="I24" s="36"/>
      <c r="J24" s="50"/>
      <c r="K24" s="19" t="str">
        <f>IF([5]回答表!R50="○","○","")</f>
        <v/>
      </c>
      <c r="L24" s="36"/>
      <c r="M24" s="36"/>
      <c r="N24" s="36"/>
      <c r="O24" s="36"/>
      <c r="P24" s="36"/>
      <c r="Q24" s="50"/>
      <c r="R24" s="19" t="str">
        <f>IF([5]回答表!R51="○","○","")</f>
        <v/>
      </c>
      <c r="S24" s="36"/>
      <c r="T24" s="36"/>
      <c r="U24" s="36"/>
      <c r="V24" s="36"/>
      <c r="W24" s="36"/>
      <c r="X24" s="50"/>
      <c r="Y24" s="19" t="str">
        <f>IF([5]回答表!R52="○","○","")</f>
        <v>○</v>
      </c>
      <c r="Z24" s="36"/>
      <c r="AA24" s="36"/>
      <c r="AB24" s="36"/>
      <c r="AC24" s="36"/>
      <c r="AD24" s="36"/>
      <c r="AE24" s="50"/>
      <c r="AF24" s="19" t="str">
        <f>IF([5]回答表!R53="○","○","")</f>
        <v/>
      </c>
      <c r="AG24" s="36"/>
      <c r="AH24" s="36"/>
      <c r="AI24" s="36"/>
      <c r="AJ24" s="36"/>
      <c r="AK24" s="36"/>
      <c r="AL24" s="50"/>
      <c r="AM24" s="19" t="str">
        <f>IF([5]回答表!R54="○","○","")</f>
        <v/>
      </c>
      <c r="AN24" s="36"/>
      <c r="AO24" s="36"/>
      <c r="AP24" s="36"/>
      <c r="AQ24" s="36"/>
      <c r="AR24" s="36"/>
      <c r="AS24" s="50"/>
      <c r="AT24" s="19" t="str">
        <f>IF([5]回答表!R55="○","○","")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IF([5]回答表!R56="○","○","")</f>
        <v/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>
      <c r="BR29" s="186"/>
    </row>
    <row r="30" spans="3:70" ht="15.6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3:70" ht="15.6" customHeight="1"/>
    <row r="32" spans="3:70" ht="15.6" customHeight="1">
      <c r="C32" s="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70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16"/>
    </row>
    <row r="33" spans="3:69" ht="15.6" customHeight="1">
      <c r="C33" s="9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26"/>
      <c r="Y33" s="26"/>
      <c r="Z33" s="26"/>
      <c r="AA33" s="91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55"/>
      <c r="AO33" s="147"/>
      <c r="AP33" s="159"/>
      <c r="AQ33" s="159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71"/>
      <c r="BD33" s="91"/>
      <c r="BE33" s="91"/>
      <c r="BF33" s="91"/>
      <c r="BG33" s="91"/>
      <c r="BH33" s="91"/>
      <c r="BI33" s="91"/>
      <c r="BJ33" s="91"/>
      <c r="BK33" s="91"/>
      <c r="BL33" s="91"/>
      <c r="BM33" s="25"/>
      <c r="BN33" s="25"/>
      <c r="BO33" s="25"/>
      <c r="BP33" s="155"/>
      <c r="BQ33" s="117"/>
    </row>
    <row r="34" spans="3:69" ht="15.6" customHeight="1">
      <c r="C34" s="9"/>
      <c r="D34" s="121" t="s">
        <v>25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36"/>
      <c r="R34" s="141" t="s">
        <v>29</v>
      </c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68"/>
      <c r="BC34" s="171"/>
      <c r="BD34" s="91"/>
      <c r="BE34" s="91"/>
      <c r="BF34" s="91"/>
      <c r="BG34" s="91"/>
      <c r="BH34" s="91"/>
      <c r="BI34" s="91"/>
      <c r="BJ34" s="91"/>
      <c r="BK34" s="91"/>
      <c r="BL34" s="91"/>
      <c r="BM34" s="25"/>
      <c r="BN34" s="25"/>
      <c r="BO34" s="25"/>
      <c r="BP34" s="155"/>
      <c r="BQ34" s="117"/>
    </row>
    <row r="35" spans="3:69" ht="15.6" customHeight="1">
      <c r="C35" s="9"/>
      <c r="D35" s="122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37"/>
      <c r="R35" s="142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69"/>
      <c r="BC35" s="171"/>
      <c r="BD35" s="91"/>
      <c r="BE35" s="91"/>
      <c r="BF35" s="91"/>
      <c r="BG35" s="91"/>
      <c r="BH35" s="91"/>
      <c r="BI35" s="91"/>
      <c r="BJ35" s="91"/>
      <c r="BK35" s="91"/>
      <c r="BL35" s="91"/>
      <c r="BM35" s="25"/>
      <c r="BN35" s="25"/>
      <c r="BO35" s="25"/>
      <c r="BP35" s="155"/>
      <c r="BQ35" s="117"/>
    </row>
    <row r="36" spans="3:69" ht="15.6" customHeight="1">
      <c r="C36" s="9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26"/>
      <c r="Y36" s="26"/>
      <c r="Z36" s="26"/>
      <c r="AA36" s="91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55"/>
      <c r="AO36" s="147"/>
      <c r="AP36" s="159"/>
      <c r="AQ36" s="159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71"/>
      <c r="BD36" s="91"/>
      <c r="BE36" s="91"/>
      <c r="BF36" s="91"/>
      <c r="BG36" s="91"/>
      <c r="BH36" s="91"/>
      <c r="BI36" s="91"/>
      <c r="BJ36" s="91"/>
      <c r="BK36" s="91"/>
      <c r="BL36" s="91"/>
      <c r="BM36" s="25"/>
      <c r="BN36" s="25"/>
      <c r="BO36" s="25"/>
      <c r="BP36" s="155"/>
      <c r="BQ36" s="117"/>
    </row>
    <row r="37" spans="3:69">
      <c r="C37" s="9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23" t="s">
        <v>20</v>
      </c>
      <c r="V37" s="38"/>
      <c r="W37" s="38"/>
      <c r="X37" s="38"/>
      <c r="Y37" s="38"/>
      <c r="Z37" s="38"/>
      <c r="AA37" s="25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23" t="s">
        <v>33</v>
      </c>
      <c r="AN37" s="111"/>
      <c r="AO37" s="148"/>
      <c r="AP37" s="160"/>
      <c r="AQ37" s="160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72"/>
      <c r="BD37" s="25"/>
      <c r="BE37" s="175" t="s">
        <v>13</v>
      </c>
      <c r="BF37" s="179"/>
      <c r="BG37" s="179"/>
      <c r="BH37" s="179"/>
      <c r="BI37" s="179"/>
      <c r="BJ37" s="179"/>
      <c r="BK37" s="179"/>
      <c r="BL37" s="25"/>
      <c r="BM37" s="25"/>
      <c r="BN37" s="25"/>
      <c r="BO37" s="25"/>
      <c r="BP37" s="111"/>
      <c r="BQ37" s="117"/>
    </row>
    <row r="38" spans="3:69" ht="15.6" customHeight="1">
      <c r="C38" s="9"/>
      <c r="D38" s="123" t="s">
        <v>26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9" t="str">
        <f>IF([5]回答表!X52="○","○","")</f>
        <v>○</v>
      </c>
      <c r="O38" s="133"/>
      <c r="P38" s="133"/>
      <c r="Q38" s="138"/>
      <c r="R38" s="38"/>
      <c r="S38" s="38"/>
      <c r="T38" s="38"/>
      <c r="U38" s="39" t="str">
        <f>IF([5]回答表!X52="○",[5]回答表!B300,IF([5]回答表!AA52="○",[5]回答表!B320,""))</f>
        <v>福祉施設の維持管理と運営全般。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79"/>
      <c r="AK38" s="150"/>
      <c r="AL38" s="150"/>
      <c r="AM38" s="152" t="s">
        <v>16</v>
      </c>
      <c r="AN38" s="156"/>
      <c r="AO38" s="156"/>
      <c r="AP38" s="156"/>
      <c r="AQ38" s="156"/>
      <c r="AR38" s="156"/>
      <c r="AS38" s="156"/>
      <c r="AT38" s="164"/>
      <c r="AU38" s="152" t="s">
        <v>22</v>
      </c>
      <c r="AV38" s="156"/>
      <c r="AW38" s="156"/>
      <c r="AX38" s="156"/>
      <c r="AY38" s="156"/>
      <c r="AZ38" s="156"/>
      <c r="BA38" s="156"/>
      <c r="BB38" s="164"/>
      <c r="BC38" s="147"/>
      <c r="BD38" s="91"/>
      <c r="BE38" s="176" t="s">
        <v>32</v>
      </c>
      <c r="BF38" s="180"/>
      <c r="BG38" s="180"/>
      <c r="BH38" s="180"/>
      <c r="BI38" s="176"/>
      <c r="BJ38" s="180"/>
      <c r="BK38" s="180"/>
      <c r="BL38" s="180"/>
      <c r="BM38" s="176"/>
      <c r="BN38" s="180"/>
      <c r="BO38" s="180"/>
      <c r="BP38" s="184"/>
      <c r="BQ38" s="117"/>
    </row>
    <row r="39" spans="3:69" ht="15.6" customHeight="1">
      <c r="C39" s="9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30"/>
      <c r="O39" s="134"/>
      <c r="P39" s="134"/>
      <c r="Q39" s="139"/>
      <c r="R39" s="38"/>
      <c r="S39" s="38"/>
      <c r="T39" s="38"/>
      <c r="U39" s="145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9"/>
      <c r="AK39" s="150"/>
      <c r="AL39" s="150"/>
      <c r="AM39" s="153"/>
      <c r="AN39" s="157"/>
      <c r="AO39" s="157"/>
      <c r="AP39" s="157"/>
      <c r="AQ39" s="157"/>
      <c r="AR39" s="157"/>
      <c r="AS39" s="157"/>
      <c r="AT39" s="165"/>
      <c r="AU39" s="153"/>
      <c r="AV39" s="157"/>
      <c r="AW39" s="157"/>
      <c r="AX39" s="157"/>
      <c r="AY39" s="157"/>
      <c r="AZ39" s="157"/>
      <c r="BA39" s="157"/>
      <c r="BB39" s="165"/>
      <c r="BC39" s="147"/>
      <c r="BD39" s="91"/>
      <c r="BE39" s="177"/>
      <c r="BF39" s="181"/>
      <c r="BG39" s="181"/>
      <c r="BH39" s="181"/>
      <c r="BI39" s="177"/>
      <c r="BJ39" s="181"/>
      <c r="BK39" s="181"/>
      <c r="BL39" s="181"/>
      <c r="BM39" s="177"/>
      <c r="BN39" s="181"/>
      <c r="BO39" s="181"/>
      <c r="BP39" s="183"/>
      <c r="BQ39" s="117"/>
    </row>
    <row r="40" spans="3:69" ht="15.6" customHeight="1">
      <c r="C40" s="9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30"/>
      <c r="O40" s="134"/>
      <c r="P40" s="134"/>
      <c r="Q40" s="139"/>
      <c r="R40" s="38"/>
      <c r="S40" s="38"/>
      <c r="T40" s="38"/>
      <c r="U40" s="145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9"/>
      <c r="AK40" s="150"/>
      <c r="AL40" s="150"/>
      <c r="AM40" s="154"/>
      <c r="AN40" s="158"/>
      <c r="AO40" s="158"/>
      <c r="AP40" s="158"/>
      <c r="AQ40" s="158"/>
      <c r="AR40" s="158"/>
      <c r="AS40" s="158"/>
      <c r="AT40" s="166"/>
      <c r="AU40" s="154"/>
      <c r="AV40" s="158"/>
      <c r="AW40" s="158"/>
      <c r="AX40" s="158"/>
      <c r="AY40" s="158"/>
      <c r="AZ40" s="158"/>
      <c r="BA40" s="158"/>
      <c r="BB40" s="166"/>
      <c r="BC40" s="147"/>
      <c r="BD40" s="91"/>
      <c r="BE40" s="177"/>
      <c r="BF40" s="181"/>
      <c r="BG40" s="181"/>
      <c r="BH40" s="181"/>
      <c r="BI40" s="177"/>
      <c r="BJ40" s="181"/>
      <c r="BK40" s="181"/>
      <c r="BL40" s="181"/>
      <c r="BM40" s="177"/>
      <c r="BN40" s="181"/>
      <c r="BO40" s="181"/>
      <c r="BP40" s="183"/>
      <c r="BQ40" s="117"/>
    </row>
    <row r="41" spans="3:69" ht="15.6" customHeight="1">
      <c r="C41" s="9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31"/>
      <c r="O41" s="135"/>
      <c r="P41" s="135"/>
      <c r="Q41" s="140"/>
      <c r="R41" s="38"/>
      <c r="S41" s="38"/>
      <c r="T41" s="38"/>
      <c r="U41" s="145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9"/>
      <c r="AK41" s="150"/>
      <c r="AL41" s="150"/>
      <c r="AM41" s="97" t="str">
        <f>IF([5]回答表!X52="○",[5]回答表!G307,IF([5]回答表!AA52="○",[5]回答表!G327,""))</f>
        <v>○</v>
      </c>
      <c r="AN41" s="101"/>
      <c r="AO41" s="101"/>
      <c r="AP41" s="101"/>
      <c r="AQ41" s="101"/>
      <c r="AR41" s="101"/>
      <c r="AS41" s="101"/>
      <c r="AT41" s="167"/>
      <c r="AU41" s="97">
        <f>IF([5]回答表!X52="○",[5]回答表!G308,IF([5]回答表!AA52="○",[5]回答表!G328,""))</f>
        <v>0</v>
      </c>
      <c r="AV41" s="101"/>
      <c r="AW41" s="101"/>
      <c r="AX41" s="101"/>
      <c r="AY41" s="101"/>
      <c r="AZ41" s="101"/>
      <c r="BA41" s="101"/>
      <c r="BB41" s="167"/>
      <c r="BC41" s="147"/>
      <c r="BD41" s="91"/>
      <c r="BE41" s="177">
        <f>IF([5]回答表!X52="○",[5]回答表!E312,IF([5]回答表!AA52="○",[5]回答表!E332,""))</f>
        <v>18</v>
      </c>
      <c r="BF41" s="181"/>
      <c r="BG41" s="181"/>
      <c r="BH41" s="181"/>
      <c r="BI41" s="177">
        <f>IF([5]回答表!X52="○",[5]回答表!E313,IF([5]回答表!AA52="○",[5]回答表!E333,""))</f>
        <v>4</v>
      </c>
      <c r="BJ41" s="181"/>
      <c r="BK41" s="181"/>
      <c r="BL41" s="183"/>
      <c r="BM41" s="177">
        <f>IF([5]回答表!X52="○",[5]回答表!E314,IF([5]回答表!AA52="○",[5]回答表!E334,""))</f>
        <v>1</v>
      </c>
      <c r="BN41" s="181"/>
      <c r="BO41" s="181"/>
      <c r="BP41" s="183"/>
      <c r="BQ41" s="117"/>
    </row>
    <row r="42" spans="3:69" ht="15.6" customHeight="1">
      <c r="C42" s="9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32"/>
      <c r="O42" s="132"/>
      <c r="P42" s="132"/>
      <c r="Q42" s="132"/>
      <c r="R42" s="132"/>
      <c r="S42" s="132"/>
      <c r="T42" s="132"/>
      <c r="U42" s="145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9"/>
      <c r="AK42" s="150"/>
      <c r="AL42" s="150"/>
      <c r="AM42" s="19"/>
      <c r="AN42" s="36"/>
      <c r="AO42" s="36"/>
      <c r="AP42" s="36"/>
      <c r="AQ42" s="36"/>
      <c r="AR42" s="36"/>
      <c r="AS42" s="36"/>
      <c r="AT42" s="50"/>
      <c r="AU42" s="19"/>
      <c r="AV42" s="36"/>
      <c r="AW42" s="36"/>
      <c r="AX42" s="36"/>
      <c r="AY42" s="36"/>
      <c r="AZ42" s="36"/>
      <c r="BA42" s="36"/>
      <c r="BB42" s="50"/>
      <c r="BC42" s="147"/>
      <c r="BD42" s="147"/>
      <c r="BE42" s="177"/>
      <c r="BF42" s="181"/>
      <c r="BG42" s="181"/>
      <c r="BH42" s="181"/>
      <c r="BI42" s="177"/>
      <c r="BJ42" s="181"/>
      <c r="BK42" s="181"/>
      <c r="BL42" s="183"/>
      <c r="BM42" s="177"/>
      <c r="BN42" s="181"/>
      <c r="BO42" s="181"/>
      <c r="BP42" s="183"/>
      <c r="BQ42" s="117"/>
    </row>
    <row r="43" spans="3:69" ht="15.6" customHeight="1">
      <c r="C43" s="9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32"/>
      <c r="O43" s="132"/>
      <c r="P43" s="132"/>
      <c r="Q43" s="132"/>
      <c r="R43" s="132"/>
      <c r="S43" s="132"/>
      <c r="T43" s="132"/>
      <c r="U43" s="145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9"/>
      <c r="AK43" s="150"/>
      <c r="AL43" s="150"/>
      <c r="AM43" s="20"/>
      <c r="AN43" s="37"/>
      <c r="AO43" s="37"/>
      <c r="AP43" s="37"/>
      <c r="AQ43" s="37"/>
      <c r="AR43" s="37"/>
      <c r="AS43" s="37"/>
      <c r="AT43" s="51"/>
      <c r="AU43" s="20"/>
      <c r="AV43" s="37"/>
      <c r="AW43" s="37"/>
      <c r="AX43" s="37"/>
      <c r="AY43" s="37"/>
      <c r="AZ43" s="37"/>
      <c r="BA43" s="37"/>
      <c r="BB43" s="51"/>
      <c r="BC43" s="147"/>
      <c r="BD43" s="91"/>
      <c r="BE43" s="177"/>
      <c r="BF43" s="181"/>
      <c r="BG43" s="181"/>
      <c r="BH43" s="181"/>
      <c r="BI43" s="177"/>
      <c r="BJ43" s="181"/>
      <c r="BK43" s="181"/>
      <c r="BL43" s="183"/>
      <c r="BM43" s="177"/>
      <c r="BN43" s="181"/>
      <c r="BO43" s="181"/>
      <c r="BP43" s="183"/>
      <c r="BQ43" s="117"/>
    </row>
    <row r="44" spans="3:69" ht="15.6" customHeight="1">
      <c r="C44" s="9"/>
      <c r="D44" s="125" t="s">
        <v>27</v>
      </c>
      <c r="E44" s="123"/>
      <c r="F44" s="123"/>
      <c r="G44" s="123"/>
      <c r="H44" s="123"/>
      <c r="I44" s="123"/>
      <c r="J44" s="123"/>
      <c r="K44" s="123"/>
      <c r="L44" s="123"/>
      <c r="M44" s="128"/>
      <c r="N44" s="129" t="str">
        <f>IF([5]回答表!AA52="○","○","")</f>
        <v/>
      </c>
      <c r="O44" s="133"/>
      <c r="P44" s="133"/>
      <c r="Q44" s="138"/>
      <c r="R44" s="38"/>
      <c r="S44" s="38"/>
      <c r="T44" s="38"/>
      <c r="U44" s="145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9"/>
      <c r="AK44" s="150"/>
      <c r="AL44" s="150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47"/>
      <c r="BD44" s="174"/>
      <c r="BE44" s="177"/>
      <c r="BF44" s="181"/>
      <c r="BG44" s="181"/>
      <c r="BH44" s="181"/>
      <c r="BI44" s="177"/>
      <c r="BJ44" s="181"/>
      <c r="BK44" s="181"/>
      <c r="BL44" s="183"/>
      <c r="BM44" s="177"/>
      <c r="BN44" s="181"/>
      <c r="BO44" s="181"/>
      <c r="BP44" s="183"/>
      <c r="BQ44" s="117"/>
    </row>
    <row r="45" spans="3:69" ht="15.6" customHeight="1">
      <c r="C45" s="9"/>
      <c r="D45" s="123"/>
      <c r="E45" s="123"/>
      <c r="F45" s="123"/>
      <c r="G45" s="123"/>
      <c r="H45" s="123"/>
      <c r="I45" s="123"/>
      <c r="J45" s="123"/>
      <c r="K45" s="123"/>
      <c r="L45" s="123"/>
      <c r="M45" s="128"/>
      <c r="N45" s="130"/>
      <c r="O45" s="134"/>
      <c r="P45" s="134"/>
      <c r="Q45" s="139"/>
      <c r="R45" s="38"/>
      <c r="S45" s="38"/>
      <c r="T45" s="38"/>
      <c r="U45" s="145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9"/>
      <c r="AK45" s="150"/>
      <c r="AL45" s="150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147"/>
      <c r="BD45" s="174"/>
      <c r="BE45" s="177" t="s">
        <v>7</v>
      </c>
      <c r="BF45" s="181"/>
      <c r="BG45" s="181"/>
      <c r="BH45" s="181"/>
      <c r="BI45" s="177" t="s">
        <v>23</v>
      </c>
      <c r="BJ45" s="181"/>
      <c r="BK45" s="181"/>
      <c r="BL45" s="181"/>
      <c r="BM45" s="177" t="s">
        <v>0</v>
      </c>
      <c r="BN45" s="181"/>
      <c r="BO45" s="181"/>
      <c r="BP45" s="183"/>
      <c r="BQ45" s="117"/>
    </row>
    <row r="46" spans="3:69" ht="15.6" customHeight="1">
      <c r="C46" s="9"/>
      <c r="D46" s="123"/>
      <c r="E46" s="123"/>
      <c r="F46" s="123"/>
      <c r="G46" s="123"/>
      <c r="H46" s="123"/>
      <c r="I46" s="123"/>
      <c r="J46" s="123"/>
      <c r="K46" s="123"/>
      <c r="L46" s="123"/>
      <c r="M46" s="128"/>
      <c r="N46" s="130"/>
      <c r="O46" s="134"/>
      <c r="P46" s="134"/>
      <c r="Q46" s="139"/>
      <c r="R46" s="38"/>
      <c r="S46" s="38"/>
      <c r="T46" s="38"/>
      <c r="U46" s="145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9"/>
      <c r="AK46" s="150"/>
      <c r="AL46" s="150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147"/>
      <c r="BD46" s="174"/>
      <c r="BE46" s="177"/>
      <c r="BF46" s="181"/>
      <c r="BG46" s="181"/>
      <c r="BH46" s="181"/>
      <c r="BI46" s="177"/>
      <c r="BJ46" s="181"/>
      <c r="BK46" s="181"/>
      <c r="BL46" s="181"/>
      <c r="BM46" s="177"/>
      <c r="BN46" s="181"/>
      <c r="BO46" s="181"/>
      <c r="BP46" s="183"/>
      <c r="BQ46" s="117"/>
    </row>
    <row r="47" spans="3:69" ht="15.6" customHeight="1">
      <c r="C47" s="9"/>
      <c r="D47" s="123"/>
      <c r="E47" s="123"/>
      <c r="F47" s="123"/>
      <c r="G47" s="123"/>
      <c r="H47" s="123"/>
      <c r="I47" s="123"/>
      <c r="J47" s="123"/>
      <c r="K47" s="123"/>
      <c r="L47" s="123"/>
      <c r="M47" s="128"/>
      <c r="N47" s="131"/>
      <c r="O47" s="135"/>
      <c r="P47" s="135"/>
      <c r="Q47" s="140"/>
      <c r="R47" s="38"/>
      <c r="S47" s="38"/>
      <c r="T47" s="38"/>
      <c r="U47" s="40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80"/>
      <c r="AK47" s="150"/>
      <c r="AL47" s="150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147"/>
      <c r="BD47" s="174"/>
      <c r="BE47" s="178"/>
      <c r="BF47" s="182"/>
      <c r="BG47" s="182"/>
      <c r="BH47" s="182"/>
      <c r="BI47" s="178"/>
      <c r="BJ47" s="182"/>
      <c r="BK47" s="182"/>
      <c r="BL47" s="182"/>
      <c r="BM47" s="178"/>
      <c r="BN47" s="182"/>
      <c r="BO47" s="182"/>
      <c r="BP47" s="185"/>
      <c r="BQ47" s="117"/>
    </row>
    <row r="48" spans="3:69" ht="15.6" customHeight="1">
      <c r="C48" s="9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6"/>
      <c r="Y48" s="26"/>
      <c r="Z48" s="26"/>
      <c r="AA48" s="25"/>
      <c r="AB48" s="25"/>
      <c r="AC48" s="25"/>
      <c r="AD48" s="25"/>
      <c r="AE48" s="25"/>
      <c r="AF48" s="25"/>
      <c r="AG48" s="25"/>
      <c r="AH48" s="25"/>
      <c r="AI48" s="25"/>
      <c r="AJ48" s="26"/>
      <c r="AK48" s="26"/>
      <c r="AL48" s="26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117"/>
    </row>
    <row r="49" spans="3:69" ht="18.600000000000001" customHeight="1">
      <c r="C49" s="9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38"/>
      <c r="O49" s="38"/>
      <c r="P49" s="38"/>
      <c r="Q49" s="38"/>
      <c r="R49" s="38"/>
      <c r="S49" s="38"/>
      <c r="T49" s="38"/>
      <c r="U49" s="23" t="s">
        <v>30</v>
      </c>
      <c r="V49" s="38"/>
      <c r="W49" s="38"/>
      <c r="X49" s="38"/>
      <c r="Y49" s="38"/>
      <c r="Z49" s="38"/>
      <c r="AA49" s="25"/>
      <c r="AB49" s="148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3" t="s">
        <v>31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26"/>
      <c r="BQ49" s="117"/>
    </row>
    <row r="50" spans="3:69" ht="15.6" customHeight="1">
      <c r="C50" s="9"/>
      <c r="D50" s="123" t="s">
        <v>28</v>
      </c>
      <c r="E50" s="123"/>
      <c r="F50" s="123"/>
      <c r="G50" s="123"/>
      <c r="H50" s="123"/>
      <c r="I50" s="123"/>
      <c r="J50" s="123"/>
      <c r="K50" s="123"/>
      <c r="L50" s="123"/>
      <c r="M50" s="128"/>
      <c r="N50" s="129" t="str">
        <f>IF([5]回答表!AD52="○","○","")</f>
        <v/>
      </c>
      <c r="O50" s="133"/>
      <c r="P50" s="133"/>
      <c r="Q50" s="138"/>
      <c r="R50" s="38"/>
      <c r="S50" s="38"/>
      <c r="T50" s="38"/>
      <c r="U50" s="39" t="str">
        <f>IF([5]回答表!AD52="○",[5]回答表!B340,"")</f>
        <v/>
      </c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79"/>
      <c r="AK50" s="151"/>
      <c r="AL50" s="151"/>
      <c r="AM50" s="39" t="str">
        <f>IF([5]回答表!AD52="○",[5]回答表!B346,"")</f>
        <v/>
      </c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79"/>
      <c r="BQ50" s="117"/>
    </row>
    <row r="51" spans="3:69" ht="15.6" customHeight="1">
      <c r="C51" s="9"/>
      <c r="D51" s="123"/>
      <c r="E51" s="123"/>
      <c r="F51" s="123"/>
      <c r="G51" s="123"/>
      <c r="H51" s="123"/>
      <c r="I51" s="123"/>
      <c r="J51" s="123"/>
      <c r="K51" s="123"/>
      <c r="L51" s="123"/>
      <c r="M51" s="128"/>
      <c r="N51" s="130"/>
      <c r="O51" s="134"/>
      <c r="P51" s="134"/>
      <c r="Q51" s="139"/>
      <c r="R51" s="38"/>
      <c r="S51" s="38"/>
      <c r="T51" s="38"/>
      <c r="U51" s="145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9"/>
      <c r="AK51" s="151"/>
      <c r="AL51" s="151"/>
      <c r="AM51" s="145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9"/>
      <c r="BQ51" s="117"/>
    </row>
    <row r="52" spans="3:69" ht="15.6" customHeight="1">
      <c r="C52" s="9"/>
      <c r="D52" s="123"/>
      <c r="E52" s="123"/>
      <c r="F52" s="123"/>
      <c r="G52" s="123"/>
      <c r="H52" s="123"/>
      <c r="I52" s="123"/>
      <c r="J52" s="123"/>
      <c r="K52" s="123"/>
      <c r="L52" s="123"/>
      <c r="M52" s="128"/>
      <c r="N52" s="130"/>
      <c r="O52" s="134"/>
      <c r="P52" s="134"/>
      <c r="Q52" s="139"/>
      <c r="R52" s="38"/>
      <c r="S52" s="38"/>
      <c r="T52" s="38"/>
      <c r="U52" s="145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9"/>
      <c r="AK52" s="151"/>
      <c r="AL52" s="151"/>
      <c r="AM52" s="145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9"/>
      <c r="BQ52" s="117"/>
    </row>
    <row r="53" spans="3:69" ht="15.6" customHeight="1">
      <c r="C53" s="9"/>
      <c r="D53" s="123"/>
      <c r="E53" s="123"/>
      <c r="F53" s="123"/>
      <c r="G53" s="123"/>
      <c r="H53" s="123"/>
      <c r="I53" s="123"/>
      <c r="J53" s="123"/>
      <c r="K53" s="123"/>
      <c r="L53" s="123"/>
      <c r="M53" s="128"/>
      <c r="N53" s="131"/>
      <c r="O53" s="135"/>
      <c r="P53" s="135"/>
      <c r="Q53" s="140"/>
      <c r="R53" s="38"/>
      <c r="S53" s="38"/>
      <c r="T53" s="38"/>
      <c r="U53" s="40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80"/>
      <c r="AK53" s="151"/>
      <c r="AL53" s="151"/>
      <c r="AM53" s="40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80"/>
      <c r="BQ53" s="117"/>
    </row>
    <row r="54" spans="3:69" ht="15.6" customHeight="1">
      <c r="C54" s="1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119"/>
    </row>
    <row r="55" spans="3:69" ht="15.6" customHeight="1"/>
  </sheetData>
  <mergeCells count="51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38:M41"/>
    <mergeCell ref="N38:Q41"/>
    <mergeCell ref="AM38:AT40"/>
    <mergeCell ref="AU38:BB40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U38:AJ47"/>
  </mergeCells>
  <phoneticPr fontId="1" type="Hiragana"/>
  <conditionalFormatting sqref="BR28:XFD28 A28:BI28 A29:XFD30">
    <cfRule type="expression" dxfId="0" priority="1">
      <formula>$BB$25="○"</formula>
    </cfRule>
  </conditionalFormatting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簡水</vt:lpstr>
      <vt:lpstr>公共下水道</vt:lpstr>
      <vt:lpstr>老人デイ</vt:lpstr>
      <vt:lpstr>短期入所</vt:lpstr>
      <vt:lpstr>介護サービス</vt:lpstr>
      <vt:lpstr>老人福祉施設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田村　修平</dc:creator>
  <cp:lastModifiedBy>田村　修平</cp:lastModifiedBy>
  <dcterms:created xsi:type="dcterms:W3CDTF">2019-10-04T09:22:27Z</dcterms:created>
  <dcterms:modified xsi:type="dcterms:W3CDTF">2019-10-05T00:58:14Z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2019-10-05T00:58:14Z</vt:filetime>
  </property>
</Properties>
</file>