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12840" activeTab="4"/>
  </bookViews>
  <sheets>
    <sheet name="簡水" sheetId="5" r:id="rId1"/>
    <sheet name="特環" sheetId="2" r:id="rId2"/>
    <sheet name="農集" sheetId="4" r:id="rId3"/>
    <sheet name="漁集" sheetId="1" r:id="rId4"/>
    <sheet name="特定地域排水" sheetId="3" r:id="rId5"/>
  </sheets>
  <externalReferences>
    <externalReference r:id="rId6"/>
    <externalReference r:id="rId7"/>
    <externalReference r:id="rId8"/>
    <externalReference r:id="rId9"/>
    <externalReference r:id="rId10"/>
  </externalReferences>
  <calcPr calcId="162913" concurrentCalc="1"/>
</workbook>
</file>

<file path=xl/sharedStrings.xml><?xml version="1.0" encoding="utf-8"?>
<sst xmlns="http://schemas.openxmlformats.org/spreadsheetml/2006/main" xmlns:r="http://schemas.openxmlformats.org/officeDocument/2006/relationships" count="18" uniqueCount="18">
  <si>
    <t>団体名</t>
    <rPh sb="0" eb="3">
      <t>ダンタイメイ</t>
    </rPh>
    <phoneticPr fontId="17"/>
  </si>
  <si>
    <t>抜本的な改革の取組</t>
  </si>
  <si>
    <t>事業廃止</t>
    <rPh sb="0" eb="2">
      <t>ジギョウ</t>
    </rPh>
    <rPh sb="2" eb="4">
      <t>ハイシ</t>
    </rPh>
    <phoneticPr fontId="17"/>
  </si>
  <si>
    <t>指定管理者
制度</t>
    <rPh sb="0" eb="2">
      <t>シテイ</t>
    </rPh>
    <rPh sb="2" eb="5">
      <t>カンリシャ</t>
    </rPh>
    <rPh sb="6" eb="8">
      <t>セイド</t>
    </rPh>
    <phoneticPr fontId="17"/>
  </si>
  <si>
    <t>民営化・
民間譲渡</t>
    <rPh sb="0" eb="3">
      <t>ミンエイカ</t>
    </rPh>
    <rPh sb="5" eb="7">
      <t>ミンカン</t>
    </rPh>
    <rPh sb="7" eb="9">
      <t>ジョウト</t>
    </rPh>
    <phoneticPr fontId="17"/>
  </si>
  <si>
    <t>（現行の経営体制・手法を継続する理由）</t>
    <rPh sb="1" eb="3">
      <t>ゲンコウ</t>
    </rPh>
    <rPh sb="4" eb="6">
      <t>ケイエイ</t>
    </rPh>
    <rPh sb="6" eb="8">
      <t>タイセイ</t>
    </rPh>
    <rPh sb="9" eb="11">
      <t>シュホウ</t>
    </rPh>
    <rPh sb="12" eb="14">
      <t>ケイゾク</t>
    </rPh>
    <rPh sb="16" eb="18">
      <t>リユウ</t>
    </rPh>
    <phoneticPr fontId="17"/>
  </si>
  <si>
    <t>・</t>
  </si>
  <si>
    <t>（今後の経営改革の方向性等）</t>
    <rPh sb="1" eb="3">
      <t>コンゴ</t>
    </rPh>
    <rPh sb="4" eb="6">
      <t>ケイエイ</t>
    </rPh>
    <rPh sb="6" eb="8">
      <t>カイカク</t>
    </rPh>
    <rPh sb="9" eb="12">
      <t>ホウコウセイ</t>
    </rPh>
    <rPh sb="12" eb="13">
      <t>ナド</t>
    </rPh>
    <phoneticPr fontId="17"/>
  </si>
  <si>
    <t>広域化等</t>
    <rPh sb="0" eb="3">
      <t>コウイキカ</t>
    </rPh>
    <rPh sb="3" eb="4">
      <t>トウ</t>
    </rPh>
    <phoneticPr fontId="17"/>
  </si>
  <si>
    <t>PPP/PFI方式
の活用</t>
    <rPh sb="7" eb="9">
      <t>ホウシキ</t>
    </rPh>
    <rPh sb="11" eb="13">
      <t>カツヨウ</t>
    </rPh>
    <phoneticPr fontId="17"/>
  </si>
  <si>
    <t>（左記で「⑦その他」となっている場合の詳細）</t>
    <rPh sb="1" eb="3">
      <t>サキ</t>
    </rPh>
    <rPh sb="8" eb="9">
      <t>タ</t>
    </rPh>
    <rPh sb="16" eb="18">
      <t>バアイ</t>
    </rPh>
    <rPh sb="19" eb="21">
      <t>ショウサイ</t>
    </rPh>
    <phoneticPr fontId="17"/>
  </si>
  <si>
    <t>業種名</t>
    <rPh sb="0" eb="2">
      <t>ギョウシュ</t>
    </rPh>
    <rPh sb="2" eb="3">
      <t>メイ</t>
    </rPh>
    <phoneticPr fontId="17"/>
  </si>
  <si>
    <t>民間活用</t>
    <rPh sb="0" eb="2">
      <t>ミンカン</t>
    </rPh>
    <rPh sb="2" eb="4">
      <t>カツヨウ</t>
    </rPh>
    <phoneticPr fontId="17"/>
  </si>
  <si>
    <t>包括的
民間委託</t>
    <rPh sb="0" eb="3">
      <t>ホウカツテキ</t>
    </rPh>
    <rPh sb="4" eb="6">
      <t>ミンカン</t>
    </rPh>
    <rPh sb="6" eb="8">
      <t>イタク</t>
    </rPh>
    <phoneticPr fontId="17"/>
  </si>
  <si>
    <t>事業名</t>
    <rPh sb="0" eb="2">
      <t>ジギョウ</t>
    </rPh>
    <rPh sb="2" eb="3">
      <t>メイ</t>
    </rPh>
    <phoneticPr fontId="17"/>
  </si>
  <si>
    <t>地方独立行政法人への移行</t>
    <rPh sb="0" eb="2">
      <t>チホウ</t>
    </rPh>
    <rPh sb="2" eb="4">
      <t>ドクリツ</t>
    </rPh>
    <rPh sb="4" eb="6">
      <t>ギョウセイ</t>
    </rPh>
    <rPh sb="6" eb="8">
      <t>ホウジン</t>
    </rPh>
    <rPh sb="10" eb="12">
      <t>イコウ</t>
    </rPh>
    <phoneticPr fontId="17"/>
  </si>
  <si>
    <t>現行の経営
体制を継続</t>
    <rPh sb="0" eb="2">
      <t>ゲンコウ</t>
    </rPh>
    <rPh sb="3" eb="5">
      <t>ケイエイ</t>
    </rPh>
    <rPh sb="6" eb="8">
      <t>タイセイ</t>
    </rPh>
    <rPh sb="9" eb="11">
      <t>ケイゾク</t>
    </rPh>
    <phoneticPr fontId="17"/>
  </si>
  <si>
    <t>施設名</t>
    <rPh sb="0" eb="2">
      <t>シセツ</t>
    </rPh>
    <rPh sb="2" eb="3">
      <t>メイ</t>
    </rPh>
    <phoneticPr fontId="17"/>
  </si>
</sst>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游ゴシック"/>
    </font>
    <font>
      <sz val="6"/>
      <color auto="1"/>
      <name val="游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b/>
      <sz val="16"/>
      <color theme="1"/>
      <name val="ＭＳ Ｐゴシック"/>
    </font>
    <font>
      <sz val="14"/>
      <color theme="1"/>
      <name val="ＭＳ Ｐゴシック"/>
    </font>
    <font>
      <sz val="16"/>
      <color theme="1"/>
      <name val="ＭＳ Ｐゴシック"/>
    </font>
    <font>
      <sz val="18"/>
      <color auto="1"/>
      <name val="ＭＳ Ｐゴシック"/>
    </font>
    <font>
      <sz val="11"/>
      <color auto="1"/>
      <name val="ＭＳ Ｐゴシック"/>
    </font>
    <font>
      <b/>
      <sz val="24"/>
      <color theme="1"/>
      <name val="AR Pゴシック体M"/>
    </font>
    <font>
      <sz val="24"/>
      <color theme="1"/>
      <name val="ＭＳ Ｐゴシック"/>
    </font>
    <font>
      <b/>
      <sz val="17"/>
      <color theme="1"/>
      <name val="ＭＳ Ｐゴシック"/>
    </font>
    <font>
      <sz val="6"/>
      <color auto="1"/>
      <name val="ＭＳ Ｐゴシック"/>
    </font>
  </fonts>
  <fills count="3">
    <fill>
      <patternFill patternType="none"/>
    </fill>
    <fill>
      <patternFill patternType="gray125"/>
    </fill>
    <fill>
      <patternFill patternType="solid">
        <fgColor rgb="FFCC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0">
    <xf numFmtId="0" fontId="0" fillId="0" borderId="0" xfId="0">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2" borderId="6" xfId="0" applyFont="1" applyFill="1" applyBorder="1" applyAlignment="1"/>
    <xf numFmtId="0" fontId="6" fillId="2" borderId="5" xfId="0" applyFont="1" applyFill="1" applyBorder="1">
      <alignment vertical="center"/>
    </xf>
    <xf numFmtId="0" fontId="9" fillId="2" borderId="0" xfId="0" applyFont="1" applyFill="1" applyBorder="1">
      <alignment vertical="center"/>
    </xf>
    <xf numFmtId="0" fontId="10" fillId="2" borderId="7" xfId="0" applyFont="1" applyFill="1" applyBorder="1" applyAlignment="1">
      <alignment horizontal="center" vertical="center" wrapText="1"/>
    </xf>
    <xf numFmtId="0" fontId="11" fillId="2" borderId="0" xfId="0" applyFont="1" applyFill="1" applyBorder="1" applyAlignment="1"/>
    <xf numFmtId="0" fontId="0" fillId="2" borderId="0" xfId="0" applyFill="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6" xfId="0" applyFill="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1" fillId="2" borderId="0" xfId="0" applyFont="1" applyFill="1" applyBorder="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7" fillId="0" borderId="0" xfId="0" applyFont="1" applyBorder="1" applyAlignment="1">
      <alignment horizontal="center" vertical="center"/>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2"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4"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2" borderId="5" xfId="0" applyFill="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0" borderId="2" xfId="0" applyFont="1" applyBorder="1" applyAlignment="1">
      <alignment horizontal="center" vertical="center" shrinkToFit="1"/>
    </xf>
    <xf numFmtId="0" fontId="4" fillId="0" borderId="0" xfId="0" applyFont="1" applyBorder="1" applyAlignment="1">
      <alignment horizontal="center" vertical="center"/>
    </xf>
    <xf numFmtId="0" fontId="11" fillId="0" borderId="2" xfId="0" applyFont="1" applyBorder="1" applyAlignment="1">
      <alignment horizontal="left" vertical="center"/>
    </xf>
    <xf numFmtId="0" fontId="0" fillId="2" borderId="0" xfId="0" applyFill="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11" fillId="2" borderId="0" xfId="0" applyFont="1" applyFill="1">
      <alignment vertical="center"/>
    </xf>
    <xf numFmtId="0" fontId="5" fillId="2" borderId="0" xfId="0" applyFont="1" applyFill="1" applyBorder="1" applyAlignment="1"/>
    <xf numFmtId="0" fontId="15" fillId="2" borderId="0" xfId="0" applyFont="1" applyFill="1" applyBorder="1">
      <alignment vertical="center"/>
    </xf>
    <xf numFmtId="0" fontId="8" fillId="2" borderId="0" xfId="0" applyFont="1" applyFill="1" applyBorder="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5" fillId="2" borderId="8" xfId="0" applyFont="1" applyFill="1" applyBorder="1" applyAlignment="1"/>
    <xf numFmtId="0" fontId="5" fillId="2" borderId="7" xfId="0" applyFont="1" applyFill="1" applyBorder="1" applyAlignment="1"/>
    <xf numFmtId="0" fontId="5" fillId="2" borderId="9" xfId="0" applyFont="1" applyFill="1" applyBorder="1" applyAlignment="1"/>
    <xf numFmtId="0" fontId="11" fillId="2" borderId="0" xfId="0" applyFont="1" applyFill="1" applyBorder="1" applyAlignment="1">
      <alignment horizontal="left" vertical="center" wrapText="1"/>
    </xf>
    <xf numFmtId="0" fontId="0" fillId="0" borderId="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3" fillId="0" borderId="0" xfId="0" applyFont="1" applyBorder="1" applyAlignment="1">
      <alignment vertical="center" shrinkToFit="1"/>
    </xf>
    <xf numFmtId="0" fontId="0" fillId="2" borderId="8" xfId="0" applyFill="1" applyBorder="1">
      <alignment vertical="center"/>
    </xf>
    <xf numFmtId="0" fontId="0" fillId="2" borderId="7" xfId="0" applyFill="1" applyBorder="1">
      <alignment vertical="center"/>
    </xf>
    <xf numFmtId="0" fontId="0" fillId="2" borderId="10" xfId="0" applyFill="1" applyBorder="1">
      <alignment vertical="center"/>
    </xf>
    <xf numFmtId="0" fontId="0" fillId="2" borderId="9" xfId="0" applyFill="1" applyBorder="1">
      <alignment vertical="center"/>
    </xf>
    <xf numFmtId="0" fontId="5" fillId="0" borderId="0" xfId="0" applyFont="1" applyBorder="1" applyAlignment="1"/>
    <xf numFmtId="0" fontId="11"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externalLink" Target="externalLinks/externalLink2.xml" Id="rId7" /><Relationship Type="http://schemas.openxmlformats.org/officeDocument/2006/relationships/externalLink" Target="externalLinks/externalLink3.xml" Id="rId8" /><Relationship Type="http://schemas.openxmlformats.org/officeDocument/2006/relationships/externalLink" Target="externalLinks/externalLink4.xml" Id="rId9" /><Relationship Type="http://schemas.openxmlformats.org/officeDocument/2006/relationships/externalLink" Target="externalLinks/externalLink5.xml" Id="rId10" /><Relationship Type="http://schemas.openxmlformats.org/officeDocument/2006/relationships/theme" Target="theme/theme1.xml" Id="rId11" /><Relationship Type="http://schemas.openxmlformats.org/officeDocument/2006/relationships/sharedStrings" Target="sharedStrings.xml" Id="rId12" /><Relationship Type="http://schemas.openxmlformats.org/officeDocument/2006/relationships/styles" Target="styles.xml" Id="rId13"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8%20&#20843;&#23792;&#30010;&#9675;\&#12304;&#20843;&#23792;&#30010;&#12305;&#20844;&#21942;&#20225;&#26989;&#25913;&#38761;&#21462;&#32068;&#29366;&#27841;&#35519;&#26619;\&#35519;&#26619;&#34920;&#65288;&#20843;&#23792;&#30010;&#12539;&#19979;&#27700;&#20107;&#26989;&#12539;&#28417;&#26989;&#38598;&#33853;&#25490;&#27700;&#65289;.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8%20&#20843;&#23792;&#30010;&#9675;\&#12304;&#20843;&#23792;&#30010;&#12305;&#20844;&#21942;&#20225;&#26989;&#25913;&#38761;&#21462;&#32068;&#29366;&#27841;&#35519;&#26619;\&#35519;&#26619;&#34920;&#65288;&#20843;&#23792;&#30010;&#12539;&#19979;&#27700;&#20107;&#26989;&#12539;&#29305;&#23450;&#29872;&#22659;&#19979;&#27700;&#65289;.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8%20&#20843;&#23792;&#30010;&#9675;\&#12304;&#20843;&#23792;&#30010;&#12305;&#20844;&#21942;&#20225;&#26989;&#25913;&#38761;&#21462;&#32068;&#29366;&#27841;&#35519;&#26619;\&#35519;&#26619;&#34920;&#65288;&#20843;&#23792;&#30010;&#12539;&#19979;&#27700;&#20107;&#26989;&#12539;&#29305;&#23450;&#22320;&#22495;&#25490;&#27700;&#20966;&#29702;&#65289;.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8%20&#20843;&#23792;&#30010;&#9675;\&#12304;&#20843;&#23792;&#30010;&#12305;&#20844;&#21942;&#20225;&#26989;&#25913;&#38761;&#21462;&#32068;&#29366;&#27841;&#35519;&#26619;\&#35519;&#26619;&#34920;&#65288;&#20843;&#23792;&#30010;&#12539;&#19979;&#27700;&#20107;&#26989;&#12539;&#36786;&#26989;&#38598;&#33853;&#25490;&#27700;&#65289;.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8%20&#20843;&#23792;&#30010;&#9675;\&#12304;&#20843;&#23792;&#30010;&#12305;&#20844;&#21942;&#20225;&#26989;&#25913;&#38761;&#21462;&#32068;&#29366;&#27841;&#35519;&#26619;\&#35519;&#26619;&#34920;&#65288;&#20843;&#23792;&#30010;&#12539;&#31777;&#26131;&#27700;&#36947;&#20107;&#26989;&#65289;.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八峰町</v>
          </cell>
        </row>
        <row r="24">
          <cell r="F24" t="str">
            <v>下水道事業</v>
          </cell>
          <cell r="W24" t="str">
            <v>漁業集落排水</v>
          </cell>
        </row>
        <row r="26">
          <cell r="F26" t="str">
            <v>―</v>
          </cell>
        </row>
        <row r="49">
          <cell r="R49" t="str">
            <v xml:space="preserve"> </v>
          </cell>
        </row>
        <row r="56">
          <cell r="R56" t="str">
            <v>○</v>
          </cell>
        </row>
        <row r="536">
          <cell r="C536" t="str">
            <v>⑤事業の規模が小さく、人員が少ない等の理由から抜本的な改革の検討に至らないため</v>
          </cell>
          <cell r="AQ536" t="str">
            <v>○</v>
          </cell>
        </row>
        <row r="537">
          <cell r="C537" t="str">
            <v>⑦その他</v>
          </cell>
        </row>
        <row r="543">
          <cell r="B543" t="str">
            <v>広域化、共同化の件については県の方針および近隣自治体の考え方にもよるため、現段階ではわからない。</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八峰町</v>
          </cell>
        </row>
        <row r="24">
          <cell r="F24" t="str">
            <v>下水道事業</v>
          </cell>
          <cell r="W24" t="str">
            <v>特定環境下水</v>
          </cell>
        </row>
        <row r="26">
          <cell r="F26" t="str">
            <v>―</v>
          </cell>
        </row>
        <row r="49">
          <cell r="R49" t="str">
            <v xml:space="preserve"> </v>
          </cell>
        </row>
        <row r="56">
          <cell r="R56" t="str">
            <v>○</v>
          </cell>
        </row>
        <row r="536">
          <cell r="C536" t="str">
            <v>⑤事業の規模が小さく、人員が少ない等の理由から抜本的な改革の検討に至らないため</v>
          </cell>
          <cell r="AQ536" t="str">
            <v>○</v>
          </cell>
        </row>
        <row r="537">
          <cell r="C537" t="str">
            <v>⑦その他</v>
          </cell>
        </row>
        <row r="543">
          <cell r="B543" t="str">
            <v>広域化、共同化の件については県の方針および近隣自治体の考え方にもよるため、現段階ではわからない。</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八峰町</v>
          </cell>
        </row>
        <row r="24">
          <cell r="F24" t="str">
            <v>下水道事業</v>
          </cell>
          <cell r="W24" t="str">
            <v>特定地域排水処理</v>
          </cell>
        </row>
        <row r="26">
          <cell r="F26" t="str">
            <v>―</v>
          </cell>
        </row>
        <row r="49">
          <cell r="R49" t="str">
            <v xml:space="preserve"> </v>
          </cell>
        </row>
        <row r="56">
          <cell r="R56" t="str">
            <v>○</v>
          </cell>
        </row>
        <row r="536">
          <cell r="C536" t="str">
            <v>⑤事業の規模が小さく、人員が少ない等の理由から抜本的な改革の検討に至らないため</v>
          </cell>
          <cell r="AQ536" t="str">
            <v>○</v>
          </cell>
        </row>
        <row r="537">
          <cell r="C537" t="str">
            <v>⑦その他</v>
          </cell>
        </row>
        <row r="543">
          <cell r="B543" t="str">
            <v>広域化、共同化の件については県の方針および近隣自治体の考え方にもよるため、現段階ではわからない。</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八峰町</v>
          </cell>
        </row>
        <row r="24">
          <cell r="F24" t="str">
            <v>下水道事業</v>
          </cell>
          <cell r="W24" t="str">
            <v>農業集落排水</v>
          </cell>
        </row>
        <row r="26">
          <cell r="F26" t="str">
            <v>―</v>
          </cell>
        </row>
        <row r="49">
          <cell r="R49" t="str">
            <v xml:space="preserve"> </v>
          </cell>
        </row>
        <row r="56">
          <cell r="R56" t="str">
            <v>○</v>
          </cell>
        </row>
        <row r="536">
          <cell r="C536" t="str">
            <v>⑤事業の規模が小さく、人員が少ない等の理由から抜本的な改革の検討に至らないため</v>
          </cell>
          <cell r="AQ536" t="str">
            <v>○</v>
          </cell>
        </row>
        <row r="537">
          <cell r="C537" t="str">
            <v>⑦その他</v>
          </cell>
        </row>
        <row r="543">
          <cell r="B543" t="str">
            <v>広域化、共同化の件については県の方針および近隣自治体の考え方にもよるため、現段階ではわからない。</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八峰町</v>
          </cell>
        </row>
        <row r="24">
          <cell r="F24" t="str">
            <v>簡易水道事業</v>
          </cell>
          <cell r="W24" t="str">
            <v>―</v>
          </cell>
        </row>
        <row r="26">
          <cell r="F26" t="str">
            <v>―</v>
          </cell>
        </row>
        <row r="49">
          <cell r="R49" t="str">
            <v xml:space="preserve"> </v>
          </cell>
        </row>
        <row r="56">
          <cell r="R56" t="str">
            <v>○</v>
          </cell>
        </row>
        <row r="536">
          <cell r="C536" t="str">
            <v>⑤事業の規模が小さく、人員が少ない等の理由から抜本的な改革の検討に至らないため</v>
          </cell>
          <cell r="AQ536" t="str">
            <v>○</v>
          </cell>
        </row>
        <row r="537">
          <cell r="C537" t="str">
            <v>⑦その他</v>
          </cell>
        </row>
        <row r="543">
          <cell r="B543" t="str">
            <v>広域化、共同化の件については県の方針および近隣自治体の考え方にもよるため、現段階ではわからない。</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_rels/sheet2.xml.rels>&#65279;<?xml version="1.0" encoding="utf-8"?><Relationships xmlns="http://schemas.openxmlformats.org/package/2006/relationships"><Relationship Type="http://schemas.openxmlformats.org/officeDocument/2006/relationships/drawing" Target="../drawings/drawing2.xml" Id="rId1" /></Relationships>
</file>

<file path=xl/worksheets/_rels/sheet3.xml.rels>&#65279;<?xml version="1.0" encoding="utf-8"?><Relationships xmlns="http://schemas.openxmlformats.org/package/2006/relationships"><Relationship Type="http://schemas.openxmlformats.org/officeDocument/2006/relationships/drawing" Target="../drawings/drawing3.xml" Id="rId1" /></Relationships>
</file>

<file path=xl/worksheets/_rels/sheet4.xml.rels>&#65279;<?xml version="1.0" encoding="utf-8"?><Relationships xmlns="http://schemas.openxmlformats.org/package/2006/relationships"><Relationship Type="http://schemas.openxmlformats.org/officeDocument/2006/relationships/drawing" Target="../drawings/drawing4.xml" Id="rId1" /></Relationships>
</file>

<file path=xl/worksheets/_rels/sheet5.xml.rels>&#65279;<?xml version="1.0" encoding="utf-8"?><Relationships xmlns="http://schemas.openxmlformats.org/package/2006/relationships"><Relationship Type="http://schemas.openxmlformats.org/officeDocument/2006/relationships/drawing" Target="../drawings/drawing5.xml"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R50"/>
  <sheetViews>
    <sheetView topLeftCell="A13" workbookViewId="0">
      <selection activeCell="D45" sqref="D45:BP49"/>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11</v>
      </c>
      <c r="V8" s="59"/>
      <c r="W8" s="59"/>
      <c r="X8" s="59"/>
      <c r="Y8" s="59"/>
      <c r="Z8" s="59"/>
      <c r="AA8" s="59"/>
      <c r="AB8" s="59"/>
      <c r="AC8" s="59"/>
      <c r="AD8" s="59"/>
      <c r="AE8" s="59"/>
      <c r="AF8" s="59"/>
      <c r="AG8" s="59"/>
      <c r="AH8" s="59"/>
      <c r="AI8" s="59"/>
      <c r="AJ8" s="59"/>
      <c r="AK8" s="59"/>
      <c r="AL8" s="59"/>
      <c r="AM8" s="59"/>
      <c r="AN8" s="76"/>
      <c r="AO8" s="52" t="s">
        <v>14</v>
      </c>
      <c r="AP8" s="59"/>
      <c r="AQ8" s="59"/>
      <c r="AR8" s="59"/>
      <c r="AS8" s="59"/>
      <c r="AT8" s="59"/>
      <c r="AU8" s="59"/>
      <c r="AV8" s="59"/>
      <c r="AW8" s="59"/>
      <c r="AX8" s="59"/>
      <c r="AY8" s="59"/>
      <c r="AZ8" s="59"/>
      <c r="BA8" s="59"/>
      <c r="BB8" s="59"/>
      <c r="BC8" s="59"/>
      <c r="BD8" s="59"/>
      <c r="BE8" s="76"/>
      <c r="BF8" s="2" t="s">
        <v>17</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IF(COUNTIF([5]回答表!F22,"*")&gt;0,[5]回答表!F22,"")</f>
        <v>八峰町</v>
      </c>
      <c r="D11" s="3"/>
      <c r="E11" s="3"/>
      <c r="F11" s="3"/>
      <c r="G11" s="3"/>
      <c r="H11" s="3"/>
      <c r="I11" s="3"/>
      <c r="J11" s="3"/>
      <c r="K11" s="3"/>
      <c r="L11" s="3"/>
      <c r="M11" s="3"/>
      <c r="N11" s="3"/>
      <c r="O11" s="3"/>
      <c r="P11" s="3"/>
      <c r="Q11" s="3"/>
      <c r="R11" s="3"/>
      <c r="S11" s="3"/>
      <c r="T11" s="3"/>
      <c r="U11" s="55" t="str">
        <f>IF(COUNTIF([5]回答表!F24,"*")&gt;0,[5]回答表!F24,"")</f>
        <v>簡易水道事業</v>
      </c>
      <c r="V11" s="62"/>
      <c r="W11" s="62"/>
      <c r="X11" s="62"/>
      <c r="Y11" s="62"/>
      <c r="Z11" s="62"/>
      <c r="AA11" s="62"/>
      <c r="AB11" s="62"/>
      <c r="AC11" s="62"/>
      <c r="AD11" s="62"/>
      <c r="AE11" s="62"/>
      <c r="AF11" s="59"/>
      <c r="AG11" s="59"/>
      <c r="AH11" s="59"/>
      <c r="AI11" s="59"/>
      <c r="AJ11" s="59"/>
      <c r="AK11" s="59"/>
      <c r="AL11" s="59"/>
      <c r="AM11" s="59"/>
      <c r="AN11" s="76"/>
      <c r="AO11" s="81" t="str">
        <f>IF(COUNTIF([5]回答表!W24,"*")&gt;0,[5]回答表!W24,"")</f>
        <v>―</v>
      </c>
      <c r="AP11" s="59"/>
      <c r="AQ11" s="59"/>
      <c r="AR11" s="59"/>
      <c r="AS11" s="59"/>
      <c r="AT11" s="59"/>
      <c r="AU11" s="59"/>
      <c r="AV11" s="59"/>
      <c r="AW11" s="59"/>
      <c r="AX11" s="59"/>
      <c r="AY11" s="59"/>
      <c r="AZ11" s="59"/>
      <c r="BA11" s="59"/>
      <c r="BB11" s="59"/>
      <c r="BC11" s="59"/>
      <c r="BD11" s="59"/>
      <c r="BE11" s="76"/>
      <c r="BF11" s="4" t="str">
        <f>IF(COUNTIF([5]回答表!F26,"*")&gt;0,[5]回答表!F26,"")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2</v>
      </c>
      <c r="E20" s="33"/>
      <c r="F20" s="33"/>
      <c r="G20" s="33"/>
      <c r="H20" s="33"/>
      <c r="I20" s="33"/>
      <c r="J20" s="47"/>
      <c r="K20" s="16" t="s">
        <v>4</v>
      </c>
      <c r="L20" s="33"/>
      <c r="M20" s="33"/>
      <c r="N20" s="33"/>
      <c r="O20" s="33"/>
      <c r="P20" s="33"/>
      <c r="Q20" s="47"/>
      <c r="R20" s="16" t="s">
        <v>8</v>
      </c>
      <c r="S20" s="33"/>
      <c r="T20" s="33"/>
      <c r="U20" s="33"/>
      <c r="V20" s="33"/>
      <c r="W20" s="33"/>
      <c r="X20" s="47"/>
      <c r="Y20" s="66" t="s">
        <v>12</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16</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3</v>
      </c>
      <c r="Z23" s="73"/>
      <c r="AA23" s="73"/>
      <c r="AB23" s="73"/>
      <c r="AC23" s="73"/>
      <c r="AD23" s="73"/>
      <c r="AE23" s="74"/>
      <c r="AF23" s="69" t="s">
        <v>13</v>
      </c>
      <c r="AG23" s="73"/>
      <c r="AH23" s="73"/>
      <c r="AI23" s="73"/>
      <c r="AJ23" s="73"/>
      <c r="AK23" s="73"/>
      <c r="AL23" s="74"/>
      <c r="AM23" s="69" t="s">
        <v>9</v>
      </c>
      <c r="AN23" s="73"/>
      <c r="AO23" s="73"/>
      <c r="AP23" s="73"/>
      <c r="AQ23" s="73"/>
      <c r="AR23" s="73"/>
      <c r="AS23" s="74"/>
      <c r="AT23" s="69" t="s">
        <v>15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IF([5]回答表!R49="○","○","")</f>
        <v/>
      </c>
      <c r="E24" s="36"/>
      <c r="F24" s="36"/>
      <c r="G24" s="36"/>
      <c r="H24" s="36"/>
      <c r="I24" s="36"/>
      <c r="J24" s="50"/>
      <c r="K24" s="19" t="str">
        <f>IF([5]回答表!R50="○","○","")</f>
        <v/>
      </c>
      <c r="L24" s="36"/>
      <c r="M24" s="36"/>
      <c r="N24" s="36"/>
      <c r="O24" s="36"/>
      <c r="P24" s="36"/>
      <c r="Q24" s="50"/>
      <c r="R24" s="19" t="str">
        <f>IF([5]回答表!R51="○","○","")</f>
        <v/>
      </c>
      <c r="S24" s="36"/>
      <c r="T24" s="36"/>
      <c r="U24" s="36"/>
      <c r="V24" s="36"/>
      <c r="W24" s="36"/>
      <c r="X24" s="50"/>
      <c r="Y24" s="19" t="str">
        <f>IF([5]回答表!R52="○","○","")</f>
        <v/>
      </c>
      <c r="Z24" s="36"/>
      <c r="AA24" s="36"/>
      <c r="AB24" s="36"/>
      <c r="AC24" s="36"/>
      <c r="AD24" s="36"/>
      <c r="AE24" s="50"/>
      <c r="AF24" s="19" t="str">
        <f>IF([5]回答表!R53="○","○","")</f>
        <v/>
      </c>
      <c r="AG24" s="36"/>
      <c r="AH24" s="36"/>
      <c r="AI24" s="36"/>
      <c r="AJ24" s="36"/>
      <c r="AK24" s="36"/>
      <c r="AL24" s="50"/>
      <c r="AM24" s="19" t="str">
        <f>IF([5]回答表!R54="○","○","")</f>
        <v/>
      </c>
      <c r="AN24" s="36"/>
      <c r="AO24" s="36"/>
      <c r="AP24" s="36"/>
      <c r="AQ24" s="36"/>
      <c r="AR24" s="36"/>
      <c r="AS24" s="50"/>
      <c r="AT24" s="19" t="str">
        <f>IF([5]回答表!R55="○","○","")</f>
        <v/>
      </c>
      <c r="AU24" s="36"/>
      <c r="AV24" s="36"/>
      <c r="AW24" s="36"/>
      <c r="AX24" s="36"/>
      <c r="AY24" s="36"/>
      <c r="AZ24" s="50"/>
      <c r="BA24" s="26"/>
      <c r="BB24" s="97" t="str">
        <f>IF([5]回答表!R56="○","○","")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5</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10</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6</v>
      </c>
      <c r="E34" s="39" t="str">
        <f>IF([5]回答表!R56="○",[5]回答表!C536,"")</f>
        <v>⑤事業の規模が小さく、人員が少ない等の理由から抜本的な改革の検討に至らないため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IF([5]回答表!AQ536="○",[5]回答表!B543,"")</f>
        <v>広域化、共同化の件については県の方針および近隣自治体の考え方にもよるため、現段階ではわからない。</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6</v>
      </c>
      <c r="E37" s="39" t="str">
        <f>IF([5]回答表!R56="○",[5]回答表!C537,"")</f>
        <v>⑦その他</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6</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7</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R50"/>
  <sheetViews>
    <sheetView topLeftCell="A13" workbookViewId="0">
      <selection activeCell="AQ34" sqref="AQ34:BP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11</v>
      </c>
      <c r="V8" s="59"/>
      <c r="W8" s="59"/>
      <c r="X8" s="59"/>
      <c r="Y8" s="59"/>
      <c r="Z8" s="59"/>
      <c r="AA8" s="59"/>
      <c r="AB8" s="59"/>
      <c r="AC8" s="59"/>
      <c r="AD8" s="59"/>
      <c r="AE8" s="59"/>
      <c r="AF8" s="59"/>
      <c r="AG8" s="59"/>
      <c r="AH8" s="59"/>
      <c r="AI8" s="59"/>
      <c r="AJ8" s="59"/>
      <c r="AK8" s="59"/>
      <c r="AL8" s="59"/>
      <c r="AM8" s="59"/>
      <c r="AN8" s="76"/>
      <c r="AO8" s="52" t="s">
        <v>14</v>
      </c>
      <c r="AP8" s="59"/>
      <c r="AQ8" s="59"/>
      <c r="AR8" s="59"/>
      <c r="AS8" s="59"/>
      <c r="AT8" s="59"/>
      <c r="AU8" s="59"/>
      <c r="AV8" s="59"/>
      <c r="AW8" s="59"/>
      <c r="AX8" s="59"/>
      <c r="AY8" s="59"/>
      <c r="AZ8" s="59"/>
      <c r="BA8" s="59"/>
      <c r="BB8" s="59"/>
      <c r="BC8" s="59"/>
      <c r="BD8" s="59"/>
      <c r="BE8" s="76"/>
      <c r="BF8" s="2" t="s">
        <v>17</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IF(COUNTIF([2]回答表!F22,"*")&gt;0,[2]回答表!F22,"")</f>
        <v>八峰町</v>
      </c>
      <c r="D11" s="3"/>
      <c r="E11" s="3"/>
      <c r="F11" s="3"/>
      <c r="G11" s="3"/>
      <c r="H11" s="3"/>
      <c r="I11" s="3"/>
      <c r="J11" s="3"/>
      <c r="K11" s="3"/>
      <c r="L11" s="3"/>
      <c r="M11" s="3"/>
      <c r="N11" s="3"/>
      <c r="O11" s="3"/>
      <c r="P11" s="3"/>
      <c r="Q11" s="3"/>
      <c r="R11" s="3"/>
      <c r="S11" s="3"/>
      <c r="T11" s="3"/>
      <c r="U11" s="55" t="str">
        <f>IF(COUNTIF([2]回答表!F24,"*")&gt;0,[2]回答表!F24,"")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IF(COUNTIF([2]回答表!W24,"*")&gt;0,[2]回答表!W24,"")</f>
        <v>特定環境下水</v>
      </c>
      <c r="AP11" s="59"/>
      <c r="AQ11" s="59"/>
      <c r="AR11" s="59"/>
      <c r="AS11" s="59"/>
      <c r="AT11" s="59"/>
      <c r="AU11" s="59"/>
      <c r="AV11" s="59"/>
      <c r="AW11" s="59"/>
      <c r="AX11" s="59"/>
      <c r="AY11" s="59"/>
      <c r="AZ11" s="59"/>
      <c r="BA11" s="59"/>
      <c r="BB11" s="59"/>
      <c r="BC11" s="59"/>
      <c r="BD11" s="59"/>
      <c r="BE11" s="76"/>
      <c r="BF11" s="4" t="str">
        <f>IF(COUNTIF([2]回答表!F26,"*")&gt;0,[2]回答表!F26,"")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2</v>
      </c>
      <c r="E20" s="33"/>
      <c r="F20" s="33"/>
      <c r="G20" s="33"/>
      <c r="H20" s="33"/>
      <c r="I20" s="33"/>
      <c r="J20" s="47"/>
      <c r="K20" s="16" t="s">
        <v>4</v>
      </c>
      <c r="L20" s="33"/>
      <c r="M20" s="33"/>
      <c r="N20" s="33"/>
      <c r="O20" s="33"/>
      <c r="P20" s="33"/>
      <c r="Q20" s="47"/>
      <c r="R20" s="16" t="s">
        <v>8</v>
      </c>
      <c r="S20" s="33"/>
      <c r="T20" s="33"/>
      <c r="U20" s="33"/>
      <c r="V20" s="33"/>
      <c r="W20" s="33"/>
      <c r="X20" s="47"/>
      <c r="Y20" s="66" t="s">
        <v>12</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16</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3</v>
      </c>
      <c r="Z23" s="73"/>
      <c r="AA23" s="73"/>
      <c r="AB23" s="73"/>
      <c r="AC23" s="73"/>
      <c r="AD23" s="73"/>
      <c r="AE23" s="74"/>
      <c r="AF23" s="69" t="s">
        <v>13</v>
      </c>
      <c r="AG23" s="73"/>
      <c r="AH23" s="73"/>
      <c r="AI23" s="73"/>
      <c r="AJ23" s="73"/>
      <c r="AK23" s="73"/>
      <c r="AL23" s="74"/>
      <c r="AM23" s="69" t="s">
        <v>9</v>
      </c>
      <c r="AN23" s="73"/>
      <c r="AO23" s="73"/>
      <c r="AP23" s="73"/>
      <c r="AQ23" s="73"/>
      <c r="AR23" s="73"/>
      <c r="AS23" s="74"/>
      <c r="AT23" s="69" t="s">
        <v>15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IF([2]回答表!R49="○","○","")</f>
        <v/>
      </c>
      <c r="E24" s="36"/>
      <c r="F24" s="36"/>
      <c r="G24" s="36"/>
      <c r="H24" s="36"/>
      <c r="I24" s="36"/>
      <c r="J24" s="50"/>
      <c r="K24" s="19" t="str">
        <f>IF([2]回答表!R50="○","○","")</f>
        <v/>
      </c>
      <c r="L24" s="36"/>
      <c r="M24" s="36"/>
      <c r="N24" s="36"/>
      <c r="O24" s="36"/>
      <c r="P24" s="36"/>
      <c r="Q24" s="50"/>
      <c r="R24" s="19" t="str">
        <f>IF([2]回答表!R51="○","○","")</f>
        <v/>
      </c>
      <c r="S24" s="36"/>
      <c r="T24" s="36"/>
      <c r="U24" s="36"/>
      <c r="V24" s="36"/>
      <c r="W24" s="36"/>
      <c r="X24" s="50"/>
      <c r="Y24" s="19" t="str">
        <f>IF([2]回答表!R52="○","○","")</f>
        <v/>
      </c>
      <c r="Z24" s="36"/>
      <c r="AA24" s="36"/>
      <c r="AB24" s="36"/>
      <c r="AC24" s="36"/>
      <c r="AD24" s="36"/>
      <c r="AE24" s="50"/>
      <c r="AF24" s="19" t="str">
        <f>IF([2]回答表!R53="○","○","")</f>
        <v/>
      </c>
      <c r="AG24" s="36"/>
      <c r="AH24" s="36"/>
      <c r="AI24" s="36"/>
      <c r="AJ24" s="36"/>
      <c r="AK24" s="36"/>
      <c r="AL24" s="50"/>
      <c r="AM24" s="19" t="str">
        <f>IF([2]回答表!R54="○","○","")</f>
        <v/>
      </c>
      <c r="AN24" s="36"/>
      <c r="AO24" s="36"/>
      <c r="AP24" s="36"/>
      <c r="AQ24" s="36"/>
      <c r="AR24" s="36"/>
      <c r="AS24" s="50"/>
      <c r="AT24" s="19" t="str">
        <f>IF([2]回答表!R55="○","○","")</f>
        <v/>
      </c>
      <c r="AU24" s="36"/>
      <c r="AV24" s="36"/>
      <c r="AW24" s="36"/>
      <c r="AX24" s="36"/>
      <c r="AY24" s="36"/>
      <c r="AZ24" s="50"/>
      <c r="BA24" s="26"/>
      <c r="BB24" s="97" t="str">
        <f>IF([2]回答表!R56="○","○","")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5</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10</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6</v>
      </c>
      <c r="E34" s="39" t="str">
        <f>IF([2]回答表!R56="○",[2]回答表!C536,"")</f>
        <v>⑤事業の規模が小さく、人員が少ない等の理由から抜本的な改革の検討に至らないため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121" t="str">
        <f>IF([2]回答表!AQ536="○",[2]回答表!B543,"")</f>
        <v>広域化、共同化の件については県の方針および近隣自治体の考え方にもよるため、現段階ではわからない。</v>
      </c>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7"/>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122"/>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8"/>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22"/>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8"/>
      <c r="BQ36" s="117"/>
    </row>
    <row r="37" spans="3:69" ht="15.6" customHeight="1">
      <c r="C37" s="9"/>
      <c r="D37" s="24" t="s">
        <v>6</v>
      </c>
      <c r="E37" s="39" t="str">
        <f>IF([2]回答表!R56="○",[2]回答表!C537,"")</f>
        <v>⑦その他</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122"/>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8"/>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122"/>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8"/>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22"/>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8"/>
      <c r="BQ39" s="117"/>
    </row>
    <row r="40" spans="3:69" ht="15.6" customHeight="1">
      <c r="C40" s="9"/>
      <c r="D40" s="24" t="s">
        <v>6</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122"/>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8"/>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123"/>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9"/>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7</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2:BR50"/>
  <sheetViews>
    <sheetView topLeftCell="A7" workbookViewId="0">
      <selection activeCell="AQ34" sqref="AQ34:BP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11</v>
      </c>
      <c r="V8" s="59"/>
      <c r="W8" s="59"/>
      <c r="X8" s="59"/>
      <c r="Y8" s="59"/>
      <c r="Z8" s="59"/>
      <c r="AA8" s="59"/>
      <c r="AB8" s="59"/>
      <c r="AC8" s="59"/>
      <c r="AD8" s="59"/>
      <c r="AE8" s="59"/>
      <c r="AF8" s="59"/>
      <c r="AG8" s="59"/>
      <c r="AH8" s="59"/>
      <c r="AI8" s="59"/>
      <c r="AJ8" s="59"/>
      <c r="AK8" s="59"/>
      <c r="AL8" s="59"/>
      <c r="AM8" s="59"/>
      <c r="AN8" s="76"/>
      <c r="AO8" s="52" t="s">
        <v>14</v>
      </c>
      <c r="AP8" s="59"/>
      <c r="AQ8" s="59"/>
      <c r="AR8" s="59"/>
      <c r="AS8" s="59"/>
      <c r="AT8" s="59"/>
      <c r="AU8" s="59"/>
      <c r="AV8" s="59"/>
      <c r="AW8" s="59"/>
      <c r="AX8" s="59"/>
      <c r="AY8" s="59"/>
      <c r="AZ8" s="59"/>
      <c r="BA8" s="59"/>
      <c r="BB8" s="59"/>
      <c r="BC8" s="59"/>
      <c r="BD8" s="59"/>
      <c r="BE8" s="76"/>
      <c r="BF8" s="2" t="s">
        <v>17</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IF(COUNTIF([4]回答表!F22,"*")&gt;0,[4]回答表!F22,"")</f>
        <v>八峰町</v>
      </c>
      <c r="D11" s="3"/>
      <c r="E11" s="3"/>
      <c r="F11" s="3"/>
      <c r="G11" s="3"/>
      <c r="H11" s="3"/>
      <c r="I11" s="3"/>
      <c r="J11" s="3"/>
      <c r="K11" s="3"/>
      <c r="L11" s="3"/>
      <c r="M11" s="3"/>
      <c r="N11" s="3"/>
      <c r="O11" s="3"/>
      <c r="P11" s="3"/>
      <c r="Q11" s="3"/>
      <c r="R11" s="3"/>
      <c r="S11" s="3"/>
      <c r="T11" s="3"/>
      <c r="U11" s="55" t="str">
        <f>IF(COUNTIF([4]回答表!F24,"*")&gt;0,[4]回答表!F24,"")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IF(COUNTIF([4]回答表!W24,"*")&gt;0,[4]回答表!W24,"")</f>
        <v>農業集落排水</v>
      </c>
      <c r="AP11" s="59"/>
      <c r="AQ11" s="59"/>
      <c r="AR11" s="59"/>
      <c r="AS11" s="59"/>
      <c r="AT11" s="59"/>
      <c r="AU11" s="59"/>
      <c r="AV11" s="59"/>
      <c r="AW11" s="59"/>
      <c r="AX11" s="59"/>
      <c r="AY11" s="59"/>
      <c r="AZ11" s="59"/>
      <c r="BA11" s="59"/>
      <c r="BB11" s="59"/>
      <c r="BC11" s="59"/>
      <c r="BD11" s="59"/>
      <c r="BE11" s="76"/>
      <c r="BF11" s="4" t="str">
        <f>IF(COUNTIF([4]回答表!F26,"*")&gt;0,[4]回答表!F26,"")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2</v>
      </c>
      <c r="E20" s="33"/>
      <c r="F20" s="33"/>
      <c r="G20" s="33"/>
      <c r="H20" s="33"/>
      <c r="I20" s="33"/>
      <c r="J20" s="47"/>
      <c r="K20" s="16" t="s">
        <v>4</v>
      </c>
      <c r="L20" s="33"/>
      <c r="M20" s="33"/>
      <c r="N20" s="33"/>
      <c r="O20" s="33"/>
      <c r="P20" s="33"/>
      <c r="Q20" s="47"/>
      <c r="R20" s="16" t="s">
        <v>8</v>
      </c>
      <c r="S20" s="33"/>
      <c r="T20" s="33"/>
      <c r="U20" s="33"/>
      <c r="V20" s="33"/>
      <c r="W20" s="33"/>
      <c r="X20" s="47"/>
      <c r="Y20" s="66" t="s">
        <v>12</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16</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3</v>
      </c>
      <c r="Z23" s="73"/>
      <c r="AA23" s="73"/>
      <c r="AB23" s="73"/>
      <c r="AC23" s="73"/>
      <c r="AD23" s="73"/>
      <c r="AE23" s="74"/>
      <c r="AF23" s="69" t="s">
        <v>13</v>
      </c>
      <c r="AG23" s="73"/>
      <c r="AH23" s="73"/>
      <c r="AI23" s="73"/>
      <c r="AJ23" s="73"/>
      <c r="AK23" s="73"/>
      <c r="AL23" s="74"/>
      <c r="AM23" s="69" t="s">
        <v>9</v>
      </c>
      <c r="AN23" s="73"/>
      <c r="AO23" s="73"/>
      <c r="AP23" s="73"/>
      <c r="AQ23" s="73"/>
      <c r="AR23" s="73"/>
      <c r="AS23" s="74"/>
      <c r="AT23" s="69" t="s">
        <v>15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IF([4]回答表!R49="○","○","")</f>
        <v/>
      </c>
      <c r="E24" s="36"/>
      <c r="F24" s="36"/>
      <c r="G24" s="36"/>
      <c r="H24" s="36"/>
      <c r="I24" s="36"/>
      <c r="J24" s="50"/>
      <c r="K24" s="19" t="str">
        <f>IF([4]回答表!R50="○","○","")</f>
        <v/>
      </c>
      <c r="L24" s="36"/>
      <c r="M24" s="36"/>
      <c r="N24" s="36"/>
      <c r="O24" s="36"/>
      <c r="P24" s="36"/>
      <c r="Q24" s="50"/>
      <c r="R24" s="19" t="str">
        <f>IF([4]回答表!R51="○","○","")</f>
        <v/>
      </c>
      <c r="S24" s="36"/>
      <c r="T24" s="36"/>
      <c r="U24" s="36"/>
      <c r="V24" s="36"/>
      <c r="W24" s="36"/>
      <c r="X24" s="50"/>
      <c r="Y24" s="19" t="str">
        <f>IF([4]回答表!R52="○","○","")</f>
        <v/>
      </c>
      <c r="Z24" s="36"/>
      <c r="AA24" s="36"/>
      <c r="AB24" s="36"/>
      <c r="AC24" s="36"/>
      <c r="AD24" s="36"/>
      <c r="AE24" s="50"/>
      <c r="AF24" s="19" t="str">
        <f>IF([4]回答表!R53="○","○","")</f>
        <v/>
      </c>
      <c r="AG24" s="36"/>
      <c r="AH24" s="36"/>
      <c r="AI24" s="36"/>
      <c r="AJ24" s="36"/>
      <c r="AK24" s="36"/>
      <c r="AL24" s="50"/>
      <c r="AM24" s="19" t="str">
        <f>IF([4]回答表!R54="○","○","")</f>
        <v/>
      </c>
      <c r="AN24" s="36"/>
      <c r="AO24" s="36"/>
      <c r="AP24" s="36"/>
      <c r="AQ24" s="36"/>
      <c r="AR24" s="36"/>
      <c r="AS24" s="50"/>
      <c r="AT24" s="19" t="str">
        <f>IF([4]回答表!R55="○","○","")</f>
        <v/>
      </c>
      <c r="AU24" s="36"/>
      <c r="AV24" s="36"/>
      <c r="AW24" s="36"/>
      <c r="AX24" s="36"/>
      <c r="AY24" s="36"/>
      <c r="AZ24" s="50"/>
      <c r="BA24" s="26"/>
      <c r="BB24" s="97" t="str">
        <f>IF([4]回答表!R56="○","○","")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5</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10</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6</v>
      </c>
      <c r="E34" s="39" t="str">
        <f>IF([4]回答表!R56="○",[4]回答表!C536,"")</f>
        <v>⑤事業の規模が小さく、人員が少ない等の理由から抜本的な改革の検討に至らないため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121" t="str">
        <f>IF([4]回答表!AQ536="○",[4]回答表!B543,"")</f>
        <v>広域化、共同化の件については県の方針および近隣自治体の考え方にもよるため、現段階ではわからない。</v>
      </c>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7"/>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122"/>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8"/>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22"/>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8"/>
      <c r="BQ36" s="117"/>
    </row>
    <row r="37" spans="3:69" ht="15.6" customHeight="1">
      <c r="C37" s="9"/>
      <c r="D37" s="24" t="s">
        <v>6</v>
      </c>
      <c r="E37" s="39" t="str">
        <f>IF([4]回答表!R56="○",[4]回答表!C537,"")</f>
        <v>⑦その他</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122"/>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8"/>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122"/>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8"/>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22"/>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8"/>
      <c r="BQ39" s="117"/>
    </row>
    <row r="40" spans="3:69" ht="15.6" customHeight="1">
      <c r="C40" s="9"/>
      <c r="D40" s="24" t="s">
        <v>6</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122"/>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8"/>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123"/>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9"/>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7</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C2:BR50"/>
  <sheetViews>
    <sheetView topLeftCell="A4" workbookViewId="0">
      <selection activeCell="D45" sqref="D45:BP49"/>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11</v>
      </c>
      <c r="V8" s="59"/>
      <c r="W8" s="59"/>
      <c r="X8" s="59"/>
      <c r="Y8" s="59"/>
      <c r="Z8" s="59"/>
      <c r="AA8" s="59"/>
      <c r="AB8" s="59"/>
      <c r="AC8" s="59"/>
      <c r="AD8" s="59"/>
      <c r="AE8" s="59"/>
      <c r="AF8" s="59"/>
      <c r="AG8" s="59"/>
      <c r="AH8" s="59"/>
      <c r="AI8" s="59"/>
      <c r="AJ8" s="59"/>
      <c r="AK8" s="59"/>
      <c r="AL8" s="59"/>
      <c r="AM8" s="59"/>
      <c r="AN8" s="76"/>
      <c r="AO8" s="52" t="s">
        <v>14</v>
      </c>
      <c r="AP8" s="59"/>
      <c r="AQ8" s="59"/>
      <c r="AR8" s="59"/>
      <c r="AS8" s="59"/>
      <c r="AT8" s="59"/>
      <c r="AU8" s="59"/>
      <c r="AV8" s="59"/>
      <c r="AW8" s="59"/>
      <c r="AX8" s="59"/>
      <c r="AY8" s="59"/>
      <c r="AZ8" s="59"/>
      <c r="BA8" s="59"/>
      <c r="BB8" s="59"/>
      <c r="BC8" s="59"/>
      <c r="BD8" s="59"/>
      <c r="BE8" s="76"/>
      <c r="BF8" s="2" t="s">
        <v>17</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IF(COUNTIF([1]回答表!F22,"*")&gt;0,[1]回答表!F22,"")</f>
        <v>八峰町</v>
      </c>
      <c r="D11" s="3"/>
      <c r="E11" s="3"/>
      <c r="F11" s="3"/>
      <c r="G11" s="3"/>
      <c r="H11" s="3"/>
      <c r="I11" s="3"/>
      <c r="J11" s="3"/>
      <c r="K11" s="3"/>
      <c r="L11" s="3"/>
      <c r="M11" s="3"/>
      <c r="N11" s="3"/>
      <c r="O11" s="3"/>
      <c r="P11" s="3"/>
      <c r="Q11" s="3"/>
      <c r="R11" s="3"/>
      <c r="S11" s="3"/>
      <c r="T11" s="3"/>
      <c r="U11" s="55" t="str">
        <f>IF(COUNTIF([1]回答表!F24,"*")&gt;0,[1]回答表!F24,"")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IF(COUNTIF([1]回答表!W24,"*")&gt;0,[1]回答表!W24,"")</f>
        <v>漁業集落排水</v>
      </c>
      <c r="AP11" s="59"/>
      <c r="AQ11" s="59"/>
      <c r="AR11" s="59"/>
      <c r="AS11" s="59"/>
      <c r="AT11" s="59"/>
      <c r="AU11" s="59"/>
      <c r="AV11" s="59"/>
      <c r="AW11" s="59"/>
      <c r="AX11" s="59"/>
      <c r="AY11" s="59"/>
      <c r="AZ11" s="59"/>
      <c r="BA11" s="59"/>
      <c r="BB11" s="59"/>
      <c r="BC11" s="59"/>
      <c r="BD11" s="59"/>
      <c r="BE11" s="76"/>
      <c r="BF11" s="4" t="str">
        <f>IF(COUNTIF([1]回答表!F26,"*")&gt;0,[1]回答表!F26,"")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2</v>
      </c>
      <c r="E20" s="33"/>
      <c r="F20" s="33"/>
      <c r="G20" s="33"/>
      <c r="H20" s="33"/>
      <c r="I20" s="33"/>
      <c r="J20" s="47"/>
      <c r="K20" s="16" t="s">
        <v>4</v>
      </c>
      <c r="L20" s="33"/>
      <c r="M20" s="33"/>
      <c r="N20" s="33"/>
      <c r="O20" s="33"/>
      <c r="P20" s="33"/>
      <c r="Q20" s="47"/>
      <c r="R20" s="16" t="s">
        <v>8</v>
      </c>
      <c r="S20" s="33"/>
      <c r="T20" s="33"/>
      <c r="U20" s="33"/>
      <c r="V20" s="33"/>
      <c r="W20" s="33"/>
      <c r="X20" s="47"/>
      <c r="Y20" s="66" t="s">
        <v>12</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16</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3</v>
      </c>
      <c r="Z23" s="73"/>
      <c r="AA23" s="73"/>
      <c r="AB23" s="73"/>
      <c r="AC23" s="73"/>
      <c r="AD23" s="73"/>
      <c r="AE23" s="74"/>
      <c r="AF23" s="69" t="s">
        <v>13</v>
      </c>
      <c r="AG23" s="73"/>
      <c r="AH23" s="73"/>
      <c r="AI23" s="73"/>
      <c r="AJ23" s="73"/>
      <c r="AK23" s="73"/>
      <c r="AL23" s="74"/>
      <c r="AM23" s="69" t="s">
        <v>9</v>
      </c>
      <c r="AN23" s="73"/>
      <c r="AO23" s="73"/>
      <c r="AP23" s="73"/>
      <c r="AQ23" s="73"/>
      <c r="AR23" s="73"/>
      <c r="AS23" s="74"/>
      <c r="AT23" s="69" t="s">
        <v>15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IF([1]回答表!R49="○","○","")</f>
        <v/>
      </c>
      <c r="E24" s="36"/>
      <c r="F24" s="36"/>
      <c r="G24" s="36"/>
      <c r="H24" s="36"/>
      <c r="I24" s="36"/>
      <c r="J24" s="50"/>
      <c r="K24" s="19" t="str">
        <f>IF([1]回答表!R50="○","○","")</f>
        <v/>
      </c>
      <c r="L24" s="36"/>
      <c r="M24" s="36"/>
      <c r="N24" s="36"/>
      <c r="O24" s="36"/>
      <c r="P24" s="36"/>
      <c r="Q24" s="50"/>
      <c r="R24" s="19" t="str">
        <f>IF([1]回答表!R51="○","○","")</f>
        <v/>
      </c>
      <c r="S24" s="36"/>
      <c r="T24" s="36"/>
      <c r="U24" s="36"/>
      <c r="V24" s="36"/>
      <c r="W24" s="36"/>
      <c r="X24" s="50"/>
      <c r="Y24" s="19" t="str">
        <f>IF([1]回答表!R52="○","○","")</f>
        <v/>
      </c>
      <c r="Z24" s="36"/>
      <c r="AA24" s="36"/>
      <c r="AB24" s="36"/>
      <c r="AC24" s="36"/>
      <c r="AD24" s="36"/>
      <c r="AE24" s="50"/>
      <c r="AF24" s="19" t="str">
        <f>IF([1]回答表!R53="○","○","")</f>
        <v/>
      </c>
      <c r="AG24" s="36"/>
      <c r="AH24" s="36"/>
      <c r="AI24" s="36"/>
      <c r="AJ24" s="36"/>
      <c r="AK24" s="36"/>
      <c r="AL24" s="50"/>
      <c r="AM24" s="19" t="str">
        <f>IF([1]回答表!R54="○","○","")</f>
        <v/>
      </c>
      <c r="AN24" s="36"/>
      <c r="AO24" s="36"/>
      <c r="AP24" s="36"/>
      <c r="AQ24" s="36"/>
      <c r="AR24" s="36"/>
      <c r="AS24" s="50"/>
      <c r="AT24" s="19" t="str">
        <f>IF([1]回答表!R55="○","○","")</f>
        <v/>
      </c>
      <c r="AU24" s="36"/>
      <c r="AV24" s="36"/>
      <c r="AW24" s="36"/>
      <c r="AX24" s="36"/>
      <c r="AY24" s="36"/>
      <c r="AZ24" s="50"/>
      <c r="BA24" s="26"/>
      <c r="BB24" s="97" t="str">
        <f>IF([1]回答表!R56="○","○","")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5</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10</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6</v>
      </c>
      <c r="E34" s="39" t="str">
        <f>IF([1]回答表!R56="○",[1]回答表!C536,"")</f>
        <v>⑤事業の規模が小さく、人員が少ない等の理由から抜本的な改革の検討に至らないため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121" t="str">
        <f>IF([1]回答表!AQ536="○",[1]回答表!B543,"")</f>
        <v>広域化、共同化の件については県の方針および近隣自治体の考え方にもよるため、現段階ではわからない。</v>
      </c>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7"/>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122"/>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8"/>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22"/>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8"/>
      <c r="BQ36" s="117"/>
    </row>
    <row r="37" spans="3:69" ht="15.6" customHeight="1">
      <c r="C37" s="9"/>
      <c r="D37" s="24" t="s">
        <v>6</v>
      </c>
      <c r="E37" s="39" t="str">
        <f>IF([1]回答表!R56="○",[1]回答表!C537,"")</f>
        <v>⑦その他</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122"/>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8"/>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122"/>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8"/>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22"/>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8"/>
      <c r="BQ39" s="117"/>
    </row>
    <row r="40" spans="3:69" ht="15.6" customHeight="1">
      <c r="C40" s="9"/>
      <c r="D40" s="24" t="s">
        <v>6</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122"/>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8"/>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123"/>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9"/>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7</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C2:BR50"/>
  <sheetViews>
    <sheetView tabSelected="1" topLeftCell="A7" workbookViewId="0">
      <selection activeCell="AQ34" sqref="AQ34:BP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11</v>
      </c>
      <c r="V8" s="59"/>
      <c r="W8" s="59"/>
      <c r="X8" s="59"/>
      <c r="Y8" s="59"/>
      <c r="Z8" s="59"/>
      <c r="AA8" s="59"/>
      <c r="AB8" s="59"/>
      <c r="AC8" s="59"/>
      <c r="AD8" s="59"/>
      <c r="AE8" s="59"/>
      <c r="AF8" s="59"/>
      <c r="AG8" s="59"/>
      <c r="AH8" s="59"/>
      <c r="AI8" s="59"/>
      <c r="AJ8" s="59"/>
      <c r="AK8" s="59"/>
      <c r="AL8" s="59"/>
      <c r="AM8" s="59"/>
      <c r="AN8" s="76"/>
      <c r="AO8" s="52" t="s">
        <v>14</v>
      </c>
      <c r="AP8" s="59"/>
      <c r="AQ8" s="59"/>
      <c r="AR8" s="59"/>
      <c r="AS8" s="59"/>
      <c r="AT8" s="59"/>
      <c r="AU8" s="59"/>
      <c r="AV8" s="59"/>
      <c r="AW8" s="59"/>
      <c r="AX8" s="59"/>
      <c r="AY8" s="59"/>
      <c r="AZ8" s="59"/>
      <c r="BA8" s="59"/>
      <c r="BB8" s="59"/>
      <c r="BC8" s="59"/>
      <c r="BD8" s="59"/>
      <c r="BE8" s="76"/>
      <c r="BF8" s="2" t="s">
        <v>17</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IF(COUNTIF([3]回答表!F22,"*")&gt;0,[3]回答表!F22,"")</f>
        <v>八峰町</v>
      </c>
      <c r="D11" s="3"/>
      <c r="E11" s="3"/>
      <c r="F11" s="3"/>
      <c r="G11" s="3"/>
      <c r="H11" s="3"/>
      <c r="I11" s="3"/>
      <c r="J11" s="3"/>
      <c r="K11" s="3"/>
      <c r="L11" s="3"/>
      <c r="M11" s="3"/>
      <c r="N11" s="3"/>
      <c r="O11" s="3"/>
      <c r="P11" s="3"/>
      <c r="Q11" s="3"/>
      <c r="R11" s="3"/>
      <c r="S11" s="3"/>
      <c r="T11" s="3"/>
      <c r="U11" s="55" t="str">
        <f>IF(COUNTIF([3]回答表!F24,"*")&gt;0,[3]回答表!F24,"")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IF(COUNTIF([3]回答表!W24,"*")&gt;0,[3]回答表!W24,"")</f>
        <v>特定地域排水処理</v>
      </c>
      <c r="AP11" s="59"/>
      <c r="AQ11" s="59"/>
      <c r="AR11" s="59"/>
      <c r="AS11" s="59"/>
      <c r="AT11" s="59"/>
      <c r="AU11" s="59"/>
      <c r="AV11" s="59"/>
      <c r="AW11" s="59"/>
      <c r="AX11" s="59"/>
      <c r="AY11" s="59"/>
      <c r="AZ11" s="59"/>
      <c r="BA11" s="59"/>
      <c r="BB11" s="59"/>
      <c r="BC11" s="59"/>
      <c r="BD11" s="59"/>
      <c r="BE11" s="76"/>
      <c r="BF11" s="4" t="str">
        <f>IF(COUNTIF([3]回答表!F26,"*")&gt;0,[3]回答表!F26,"")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2</v>
      </c>
      <c r="E20" s="33"/>
      <c r="F20" s="33"/>
      <c r="G20" s="33"/>
      <c r="H20" s="33"/>
      <c r="I20" s="33"/>
      <c r="J20" s="47"/>
      <c r="K20" s="16" t="s">
        <v>4</v>
      </c>
      <c r="L20" s="33"/>
      <c r="M20" s="33"/>
      <c r="N20" s="33"/>
      <c r="O20" s="33"/>
      <c r="P20" s="33"/>
      <c r="Q20" s="47"/>
      <c r="R20" s="16" t="s">
        <v>8</v>
      </c>
      <c r="S20" s="33"/>
      <c r="T20" s="33"/>
      <c r="U20" s="33"/>
      <c r="V20" s="33"/>
      <c r="W20" s="33"/>
      <c r="X20" s="47"/>
      <c r="Y20" s="66" t="s">
        <v>12</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16</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3</v>
      </c>
      <c r="Z23" s="73"/>
      <c r="AA23" s="73"/>
      <c r="AB23" s="73"/>
      <c r="AC23" s="73"/>
      <c r="AD23" s="73"/>
      <c r="AE23" s="74"/>
      <c r="AF23" s="69" t="s">
        <v>13</v>
      </c>
      <c r="AG23" s="73"/>
      <c r="AH23" s="73"/>
      <c r="AI23" s="73"/>
      <c r="AJ23" s="73"/>
      <c r="AK23" s="73"/>
      <c r="AL23" s="74"/>
      <c r="AM23" s="69" t="s">
        <v>9</v>
      </c>
      <c r="AN23" s="73"/>
      <c r="AO23" s="73"/>
      <c r="AP23" s="73"/>
      <c r="AQ23" s="73"/>
      <c r="AR23" s="73"/>
      <c r="AS23" s="74"/>
      <c r="AT23" s="69" t="s">
        <v>15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IF([3]回答表!R49="○","○","")</f>
        <v/>
      </c>
      <c r="E24" s="36"/>
      <c r="F24" s="36"/>
      <c r="G24" s="36"/>
      <c r="H24" s="36"/>
      <c r="I24" s="36"/>
      <c r="J24" s="50"/>
      <c r="K24" s="19" t="str">
        <f>IF([3]回答表!R50="○","○","")</f>
        <v/>
      </c>
      <c r="L24" s="36"/>
      <c r="M24" s="36"/>
      <c r="N24" s="36"/>
      <c r="O24" s="36"/>
      <c r="P24" s="36"/>
      <c r="Q24" s="50"/>
      <c r="R24" s="19" t="str">
        <f>IF([3]回答表!R51="○","○","")</f>
        <v/>
      </c>
      <c r="S24" s="36"/>
      <c r="T24" s="36"/>
      <c r="U24" s="36"/>
      <c r="V24" s="36"/>
      <c r="W24" s="36"/>
      <c r="X24" s="50"/>
      <c r="Y24" s="19" t="str">
        <f>IF([3]回答表!R52="○","○","")</f>
        <v/>
      </c>
      <c r="Z24" s="36"/>
      <c r="AA24" s="36"/>
      <c r="AB24" s="36"/>
      <c r="AC24" s="36"/>
      <c r="AD24" s="36"/>
      <c r="AE24" s="50"/>
      <c r="AF24" s="19" t="str">
        <f>IF([3]回答表!R53="○","○","")</f>
        <v/>
      </c>
      <c r="AG24" s="36"/>
      <c r="AH24" s="36"/>
      <c r="AI24" s="36"/>
      <c r="AJ24" s="36"/>
      <c r="AK24" s="36"/>
      <c r="AL24" s="50"/>
      <c r="AM24" s="19" t="str">
        <f>IF([3]回答表!R54="○","○","")</f>
        <v/>
      </c>
      <c r="AN24" s="36"/>
      <c r="AO24" s="36"/>
      <c r="AP24" s="36"/>
      <c r="AQ24" s="36"/>
      <c r="AR24" s="36"/>
      <c r="AS24" s="50"/>
      <c r="AT24" s="19" t="str">
        <f>IF([3]回答表!R55="○","○","")</f>
        <v/>
      </c>
      <c r="AU24" s="36"/>
      <c r="AV24" s="36"/>
      <c r="AW24" s="36"/>
      <c r="AX24" s="36"/>
      <c r="AY24" s="36"/>
      <c r="AZ24" s="50"/>
      <c r="BA24" s="26"/>
      <c r="BB24" s="97" t="str">
        <f>IF([3]回答表!R56="○","○","")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5</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10</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6</v>
      </c>
      <c r="E34" s="39" t="str">
        <f>IF([3]回答表!R56="○",[3]回答表!C536,"")</f>
        <v>⑤事業の規模が小さく、人員が少ない等の理由から抜本的な改革の検討に至らないため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121" t="str">
        <f>IF([3]回答表!AQ536="○",[3]回答表!B543,"")</f>
        <v>広域化、共同化の件については県の方針および近隣自治体の考え方にもよるため、現段階ではわからない。</v>
      </c>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7"/>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122"/>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8"/>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22"/>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8"/>
      <c r="BQ36" s="117"/>
    </row>
    <row r="37" spans="3:69" ht="15.6" customHeight="1">
      <c r="C37" s="9"/>
      <c r="D37" s="24" t="s">
        <v>6</v>
      </c>
      <c r="E37" s="39" t="str">
        <f>IF([3]回答表!R56="○",[3]回答表!C537,"")</f>
        <v>⑦その他</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122"/>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8"/>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122"/>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8"/>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22"/>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8"/>
      <c r="BQ39" s="117"/>
    </row>
    <row r="40" spans="3:69" ht="15.6" customHeight="1">
      <c r="C40" s="9"/>
      <c r="D40" s="24" t="s">
        <v>6</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122"/>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8"/>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123"/>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9"/>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7</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簡水</vt:lpstr>
      <vt:lpstr>特環</vt:lpstr>
      <vt:lpstr>農集</vt:lpstr>
      <vt:lpstr>漁集</vt:lpstr>
      <vt:lpstr>特定地域排水</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田村　修平</dc:creator>
  <cp:lastModifiedBy>田村　修平</cp:lastModifiedBy>
  <dcterms:created xsi:type="dcterms:W3CDTF">2019-10-04T08:48:06Z</dcterms:created>
  <dcterms:modified xsi:type="dcterms:W3CDTF">2019-10-05T00:53:11Z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2019-10-05T00:53:11Z</vt:filetime>
  </property>
</Properties>
</file>