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840" activeTab="4"/>
  </bookViews>
  <sheets>
    <sheet name="簡水" sheetId="2" r:id="rId1"/>
    <sheet name="下水道事業（特環）" sheetId="3" r:id="rId2"/>
    <sheet name="下水道（農集）" sheetId="4" r:id="rId3"/>
    <sheet name="特定地域排水" sheetId="5" r:id="rId4"/>
    <sheet name="老人デイ" sheetId="1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<sst xmlns="http://schemas.openxmlformats.org/spreadsheetml/2006/main" xmlns:r="http://schemas.openxmlformats.org/officeDocument/2006/relationships" count="18" uniqueCount="18">
  <si>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団体名</t>
    <rPh sb="0" eb="3">
      <t>ダンタイメイ</t>
    </rPh>
    <phoneticPr fontId="17"/>
  </si>
  <si>
    <t>抜本的な改革の取組</t>
  </si>
  <si>
    <t>事業廃止</t>
    <rPh sb="0" eb="2">
      <t>ジギョウ</t>
    </rPh>
    <rPh sb="2" eb="4">
      <t>ハイシ</t>
    </rPh>
    <phoneticPr fontId="17"/>
  </si>
  <si>
    <t>指定管理者
制度</t>
    <rPh sb="0" eb="2">
      <t>シテイ</t>
    </rPh>
    <rPh sb="2" eb="5">
      <t>カンリシャ</t>
    </rPh>
    <rPh sb="6" eb="8">
      <t>セイド</t>
    </rPh>
    <phoneticPr fontId="17"/>
  </si>
  <si>
    <t>民営化・
民間譲渡</t>
    <rPh sb="0" eb="3">
      <t>ミンエイカ</t>
    </rPh>
    <rPh sb="5" eb="7">
      <t>ミンカン</t>
    </rPh>
    <rPh sb="7" eb="9">
      <t>ジョウト</t>
    </rPh>
    <phoneticPr fontId="17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</si>
  <si>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7"/>
  </si>
  <si>
    <t>・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</si>
  <si>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7"/>
  </si>
  <si>
    <t>広域化等</t>
    <rPh sb="0" eb="3">
      <t>コウイキカ</t>
    </rPh>
    <rPh sb="3" eb="4">
      <t>トウ</t>
    </rPh>
    <phoneticPr fontId="17"/>
  </si>
  <si>
    <t>PPP/PFI方式
の活用</t>
    <rPh sb="7" eb="9">
      <t>ホウシキ</t>
    </rPh>
    <rPh sb="11" eb="13">
      <t>カツヨウ</t>
    </rPh>
    <phoneticPr fontId="17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</si>
  <si>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7"/>
  </si>
  <si>
    <t>業種名</t>
    <rPh sb="0" eb="2">
      <t>ギョウシュ</t>
    </rPh>
    <rPh sb="2" eb="3">
      <t>メイ</t>
    </rPh>
    <phoneticPr fontId="17"/>
  </si>
  <si>
    <t>民間活用</t>
    <rPh sb="0" eb="2">
      <t>ミンカン</t>
    </rPh>
    <rPh sb="2" eb="4">
      <t>カツヨウ</t>
    </rPh>
    <phoneticPr fontId="17"/>
  </si>
  <si>
    <t>包括的
民間委託</t>
    <rPh sb="0" eb="3">
      <t>ホウカツテキ</t>
    </rPh>
    <rPh sb="4" eb="6">
      <t>ミンカン</t>
    </rPh>
    <rPh sb="6" eb="8">
      <t>イタク</t>
    </rPh>
    <phoneticPr fontId="17"/>
  </si>
  <si>
    <t>事業名</t>
    <rPh sb="0" eb="2">
      <t>ジギョウ</t>
    </rPh>
    <rPh sb="2" eb="3">
      <t>メイ</t>
    </rPh>
    <phoneticPr fontId="17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</si>
  <si>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7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</si>
  <si>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7"/>
  </si>
  <si>
    <t>施設名</t>
    <rPh sb="0" eb="2">
      <t>シセツ</t>
    </rPh>
    <rPh sb="2" eb="3">
      <t>メイ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</si>
</sst>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theme="1"/>
      <name val="游ゴシック"/>
    </font>
    <font>
      <sz val="6"/>
      <color auto="1"/>
      <name val="游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b/>
      <sz val="16"/>
      <color theme="1"/>
      <name val="ＭＳ Ｐゴシック"/>
    </font>
    <font>
      <sz val="14"/>
      <color theme="1"/>
      <name val="ＭＳ Ｐゴシック"/>
    </font>
    <font>
      <sz val="16"/>
      <color theme="1"/>
      <name val="ＭＳ Ｐゴシック"/>
    </font>
    <font>
      <sz val="18"/>
      <color auto="1"/>
      <name val="ＭＳ Ｐゴシック"/>
    </font>
    <font>
      <sz val="11"/>
      <color auto="1"/>
      <name val="ＭＳ Ｐゴシック"/>
    </font>
    <font>
      <b/>
      <sz val="24"/>
      <color theme="1"/>
      <name val="AR Pゴシック体M"/>
    </font>
    <font>
      <sz val="24"/>
      <color theme="1"/>
      <name val="ＭＳ Ｐゴシック"/>
    </font>
    <font>
      <b/>
      <sz val="17"/>
      <color theme="1"/>
      <name val="ＭＳ Ｐゴシック"/>
    </font>
    <font>
      <sz val="6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2" borderId="5" xfId="0" applyFont="1" applyFill="1" applyBorder="1" applyAlignment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/>
    <xf numFmtId="0" fontId="6" fillId="2" borderId="5" xfId="0" applyFont="1" applyFill="1" applyBorder="1">
      <alignment vertical="center"/>
    </xf>
    <xf numFmtId="0" fontId="9" fillId="2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0" fillId="2" borderId="0" xfId="0" applyFill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6" xfId="0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2" borderId="0" xfId="0" applyFont="1" applyFill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2" borderId="5" xfId="0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0" xfId="0" applyFont="1" applyFill="1" applyAlignment="1"/>
    <xf numFmtId="0" fontId="15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5" fillId="2" borderId="8" xfId="0" applyFont="1" applyFill="1" applyBorder="1" applyAlignment="1"/>
    <xf numFmtId="0" fontId="5" fillId="2" borderId="7" xfId="0" applyFont="1" applyFill="1" applyBorder="1" applyAlignment="1"/>
    <xf numFmtId="0" fontId="5" fillId="2" borderId="9" xfId="0" applyFont="1" applyFill="1" applyBorder="1" applyAlignment="1"/>
    <xf numFmtId="0" fontId="11" fillId="2" borderId="0" xfId="0" applyFont="1" applyFill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0" fillId="2" borderId="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5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9" fillId="2" borderId="0" xfId="0" applyFont="1" applyFill="1" applyBorder="1">
      <alignment vertical="center"/>
    </xf>
    <xf numFmtId="0" fontId="11" fillId="2" borderId="0" xfId="0" applyFont="1" applyFill="1" applyBorder="1" applyAlignment="1"/>
    <xf numFmtId="0" fontId="0" fillId="2" borderId="0" xfId="0" applyFill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2" borderId="0" xfId="0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0" xfId="0" applyFont="1" applyFill="1" applyBorder="1" applyAlignment="1"/>
    <xf numFmtId="0" fontId="15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16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vertical="center" shrinkToFit="1"/>
    </xf>
    <xf numFmtId="0" fontId="5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1.xml" Id="rId6" /><Relationship Type="http://schemas.openxmlformats.org/officeDocument/2006/relationships/externalLink" Target="externalLinks/externalLink2.xml" Id="rId7" /><Relationship Type="http://schemas.openxmlformats.org/officeDocument/2006/relationships/externalLink" Target="externalLinks/externalLink3.xml" Id="rId8" /><Relationship Type="http://schemas.openxmlformats.org/officeDocument/2006/relationships/externalLink" Target="externalLinks/externalLink4.xml" Id="rId9" /><Relationship Type="http://schemas.openxmlformats.org/officeDocument/2006/relationships/externalLink" Target="externalLinks/externalLink5.xml" Id="rId10" /><Relationship Type="http://schemas.openxmlformats.org/officeDocument/2006/relationships/theme" Target="theme/theme1.xml" Id="rId11" /><Relationship Type="http://schemas.openxmlformats.org/officeDocument/2006/relationships/sharedStrings" Target="sharedStrings.xml" Id="rId12" /><Relationship Type="http://schemas.openxmlformats.org/officeDocument/2006/relationships/styles" Target="styles.xml" Id="rId13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16%20&#34276;&#37324;&#30010;&#9675;\01&#65288;&#20171;&#35703;&#12469;&#12540;&#12499;&#12473;&#65289;02%20&#35519;&#26619;&#31080;&#65288;H31&#25244;&#26412;&#25913;&#38761;&#35519;&#26619;&#65289;.xlsx" TargetMode="External" Id="rId1" /></Relationships>
</file>

<file path=xl/externalLinks/_rels/externalLink2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16%20&#34276;&#37324;&#30010;&#9675;\02&#65288;&#31777;&#26131;&#27700;&#36947;&#65289;02%20&#35519;&#26619;&#31080;&#65288;H31&#25244;&#26412;&#25913;&#38761;&#35519;&#26619;&#65289;.xlsx" TargetMode="External" Id="rId1" /></Relationships>
</file>

<file path=xl/externalLinks/_rels/externalLink3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16%20&#34276;&#37324;&#30010;&#9675;\03&#65288;&#19979;&#27700;&#36947;&#65289;02%20&#35519;&#26619;&#31080;&#65288;H31&#25244;&#26412;&#25913;&#38761;&#35519;&#26619;&#65289;.xlsx" TargetMode="External" Id="rId1" /></Relationships>
</file>

<file path=xl/externalLinks/_rels/externalLink4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16%20&#34276;&#37324;&#30010;&#9675;\04&#65288;&#36786;&#38598;&#65289;02%20&#35519;&#26619;&#31080;&#65288;H31&#25244;&#26412;&#25913;&#38761;&#35519;&#26619;&#65289;.xlsx" TargetMode="External" Id="rId1" /></Relationships>
</file>

<file path=xl/externalLinks/_rels/externalLink5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16%20&#34276;&#37324;&#30010;&#9675;\05&#65288;&#27972;&#21270;&#27133;&#65289;02%20&#35519;&#26619;&#31080;&#65288;H31&#25244;&#26412;&#25913;&#38761;&#35519;&#26619;&#65289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藤里町</v>
          </cell>
        </row>
        <row r="24">
          <cell r="F24" t="str">
            <v>介護サービス事業</v>
          </cell>
          <cell r="W24" t="str">
            <v>―</v>
          </cell>
        </row>
        <row r="26">
          <cell r="F26" t="str">
            <v>老人デイサービスセンター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  <row r="550">
          <cell r="B550" t="str">
            <v>今後、施設の大規模な維持補修等が考えられるため、さらに経営健全化を図っていく必要がある。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簡易水道事業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藤里町</v>
          </cell>
        </row>
        <row r="24">
          <cell r="F24" t="str">
            <v>簡易水道事業</v>
          </cell>
          <cell r="W24" t="str">
            <v>―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④知見やノウハウ不足により抜本的な改革の検討に至らないため</v>
          </cell>
          <cell r="AQ536" t="str">
            <v>　</v>
          </cell>
        </row>
        <row r="537">
          <cell r="C537" t="str">
            <v>⑤事業の規模が小さく、人員が少ない等の理由から抜本的な改革の検討に至らないため</v>
          </cell>
        </row>
        <row r="550">
          <cell r="B550" t="str">
            <v>・平成３１年４月１日付で企業会計（財務適用）へ移行。企業会計化で見えてくる事業が抱える課題等に対処していく。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藤里町</v>
          </cell>
        </row>
        <row r="24">
          <cell r="F24" t="str">
            <v>下水道事業</v>
          </cell>
          <cell r="W24" t="str">
            <v>特定環境下水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③抜本的な改革の方向性について検討の前段階にあるため</v>
          </cell>
          <cell r="AQ536" t="str">
            <v>　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藤里町</v>
          </cell>
        </row>
        <row r="24">
          <cell r="F24" t="str">
            <v>下水道事業</v>
          </cell>
          <cell r="W24" t="str">
            <v>農業集落排水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③抜本的な改革の方向性について検討の前段階にあるため</v>
          </cell>
          <cell r="AQ536" t="str">
            <v>　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藤里町</v>
          </cell>
        </row>
        <row r="24">
          <cell r="F24" t="str">
            <v>下水道事業</v>
          </cell>
          <cell r="W24" t="str">
            <v>特定地域排水処理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③抜本的な改革の方向性について検討の前段階にあるため</v>
          </cell>
          <cell r="AQ536" t="str">
            <v>　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2.xml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drawing" Target="../drawings/drawing4.xml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drawing" Target="../drawings/drawing5.xml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4" workbookViewId="0">
      <selection activeCell="E40" sqref="E40:AN41"/>
    </sheetView>
  </sheetViews>
  <sheetFormatPr defaultRowHeight="18.75"/>
  <cols>
    <col min="1" max="70" width="2.5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1"/>
      <c r="AR6" s="81"/>
      <c r="AS6" s="81"/>
      <c r="AT6" s="81"/>
      <c r="AU6" s="81"/>
      <c r="AV6" s="81"/>
      <c r="AW6" s="81"/>
      <c r="AX6" s="81"/>
      <c r="AY6" s="81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1"/>
      <c r="AR7" s="81"/>
      <c r="AS7" s="81"/>
      <c r="AT7" s="81"/>
      <c r="AU7" s="81"/>
      <c r="AV7" s="81"/>
      <c r="AW7" s="81"/>
      <c r="AX7" s="81"/>
      <c r="AY7" s="81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5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5"/>
      <c r="BF8" s="2" t="s">
        <v>17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12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76"/>
      <c r="AO9" s="53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76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112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7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112"/>
    </row>
    <row r="11" spans="3:70" ht="15.6" customHeight="1">
      <c r="C11" s="4" t="str">
        <f>IF(COUNTIF([2]回答表!F22,"*")&gt;0,[2]回答表!F22,"")</f>
        <v>藤里町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IF(COUNTIF([2]回答表!F24,"*")&gt;0,[2]回答表!F24,"")</f>
        <v>簡易水道事業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5"/>
      <c r="AO11" s="80" t="str">
        <f>IF(COUNTIF([2]回答表!W24,"*")&gt;0,[2]回答表!W24,"")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5"/>
      <c r="BF11" s="4" t="str">
        <f>IF(COUNTIF([2]回答表!F26,"*")&gt;0,[2]回答表!F26,"")</f>
        <v>―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60"/>
      <c r="AI12" s="60"/>
      <c r="AJ12" s="60"/>
      <c r="AK12" s="60"/>
      <c r="AL12" s="60"/>
      <c r="AM12" s="60"/>
      <c r="AN12" s="76"/>
      <c r="AO12" s="53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76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7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7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5"/>
      <c r="BR17" s="117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3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106"/>
      <c r="BR18" s="117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4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106"/>
      <c r="BR19" s="117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8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5"/>
      <c r="BA20" s="89"/>
      <c r="BB20" s="91" t="s">
        <v>16</v>
      </c>
      <c r="BC20" s="95"/>
      <c r="BD20" s="95"/>
      <c r="BE20" s="95"/>
      <c r="BF20" s="95"/>
      <c r="BG20" s="95"/>
      <c r="BH20" s="95"/>
      <c r="BI20" s="100"/>
      <c r="BJ20" s="102"/>
      <c r="BK20" s="106"/>
      <c r="BR20" s="117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6"/>
      <c r="BA21" s="89"/>
      <c r="BB21" s="92"/>
      <c r="BC21" s="96"/>
      <c r="BD21" s="96"/>
      <c r="BE21" s="96"/>
      <c r="BF21" s="96"/>
      <c r="BG21" s="96"/>
      <c r="BH21" s="96"/>
      <c r="BJ21" s="103"/>
      <c r="BK21" s="106"/>
      <c r="BR21" s="117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7"/>
      <c r="BA22" s="26"/>
      <c r="BB22" s="92"/>
      <c r="BC22" s="96"/>
      <c r="BD22" s="96"/>
      <c r="BE22" s="96"/>
      <c r="BF22" s="96"/>
      <c r="BG22" s="96"/>
      <c r="BH22" s="96"/>
      <c r="BJ22" s="103"/>
      <c r="BK22" s="106"/>
      <c r="BR22" s="117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3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3"/>
      <c r="BC23" s="97"/>
      <c r="BD23" s="97"/>
      <c r="BE23" s="97"/>
      <c r="BF23" s="97"/>
      <c r="BG23" s="97"/>
      <c r="BH23" s="97"/>
      <c r="BI23" s="101"/>
      <c r="BJ23" s="104"/>
      <c r="BK23" s="106"/>
      <c r="BR23" s="117"/>
    </row>
    <row r="24" spans="3:70" ht="15.6" customHeight="1">
      <c r="C24" s="6"/>
      <c r="D24" s="19" t="str">
        <f>IF([2]回答表!R49="○","○","")</f>
        <v/>
      </c>
      <c r="E24" s="37"/>
      <c r="F24" s="37"/>
      <c r="G24" s="37"/>
      <c r="H24" s="37"/>
      <c r="I24" s="37"/>
      <c r="J24" s="50"/>
      <c r="K24" s="19" t="str">
        <f>IF([2]回答表!R50="○","○","")</f>
        <v/>
      </c>
      <c r="L24" s="37"/>
      <c r="M24" s="37"/>
      <c r="N24" s="37"/>
      <c r="O24" s="37"/>
      <c r="P24" s="37"/>
      <c r="Q24" s="50"/>
      <c r="R24" s="19" t="str">
        <f>IF([2]回答表!R51="○","○","")</f>
        <v/>
      </c>
      <c r="S24" s="37"/>
      <c r="T24" s="37"/>
      <c r="U24" s="37"/>
      <c r="V24" s="37"/>
      <c r="W24" s="37"/>
      <c r="X24" s="50"/>
      <c r="Y24" s="19" t="str">
        <f>IF([2]回答表!R52="○","○","")</f>
        <v/>
      </c>
      <c r="Z24" s="37"/>
      <c r="AA24" s="37"/>
      <c r="AB24" s="37"/>
      <c r="AC24" s="37"/>
      <c r="AD24" s="37"/>
      <c r="AE24" s="50"/>
      <c r="AF24" s="19" t="str">
        <f>IF([2]回答表!R53="○","○","")</f>
        <v/>
      </c>
      <c r="AG24" s="37"/>
      <c r="AH24" s="37"/>
      <c r="AI24" s="37"/>
      <c r="AJ24" s="37"/>
      <c r="AK24" s="37"/>
      <c r="AL24" s="50"/>
      <c r="AM24" s="19" t="str">
        <f>IF([2]回答表!R54="○","○","")</f>
        <v/>
      </c>
      <c r="AN24" s="37"/>
      <c r="AO24" s="37"/>
      <c r="AP24" s="37"/>
      <c r="AQ24" s="37"/>
      <c r="AR24" s="37"/>
      <c r="AS24" s="50"/>
      <c r="AT24" s="19" t="str">
        <f>IF([2]回答表!R55="○","○","")</f>
        <v/>
      </c>
      <c r="AU24" s="37"/>
      <c r="AV24" s="37"/>
      <c r="AW24" s="37"/>
      <c r="AX24" s="37"/>
      <c r="AY24" s="37"/>
      <c r="AZ24" s="50"/>
      <c r="BA24" s="26"/>
      <c r="BB24" s="94" t="str">
        <f>IF([2]回答表!R56="○","○","")</f>
        <v>○</v>
      </c>
      <c r="BC24" s="98"/>
      <c r="BD24" s="98"/>
      <c r="BE24" s="98"/>
      <c r="BF24" s="98"/>
      <c r="BG24" s="98"/>
      <c r="BH24" s="98"/>
      <c r="BI24" s="100"/>
      <c r="BJ24" s="102"/>
      <c r="BK24" s="106"/>
      <c r="BR24" s="117"/>
    </row>
    <row r="25" spans="3:70" ht="15.6" customHeight="1">
      <c r="C25" s="6"/>
      <c r="D25" s="19"/>
      <c r="E25" s="37"/>
      <c r="F25" s="37"/>
      <c r="G25" s="37"/>
      <c r="H25" s="37"/>
      <c r="I25" s="37"/>
      <c r="J25" s="50"/>
      <c r="K25" s="19"/>
      <c r="L25" s="37"/>
      <c r="M25" s="37"/>
      <c r="N25" s="37"/>
      <c r="O25" s="37"/>
      <c r="P25" s="37"/>
      <c r="Q25" s="50"/>
      <c r="R25" s="19"/>
      <c r="S25" s="37"/>
      <c r="T25" s="37"/>
      <c r="U25" s="37"/>
      <c r="V25" s="37"/>
      <c r="W25" s="37"/>
      <c r="X25" s="50"/>
      <c r="Y25" s="19"/>
      <c r="Z25" s="37"/>
      <c r="AA25" s="37"/>
      <c r="AB25" s="37"/>
      <c r="AC25" s="37"/>
      <c r="AD25" s="37"/>
      <c r="AE25" s="50"/>
      <c r="AF25" s="19"/>
      <c r="AG25" s="37"/>
      <c r="AH25" s="37"/>
      <c r="AI25" s="37"/>
      <c r="AJ25" s="37"/>
      <c r="AK25" s="37"/>
      <c r="AL25" s="50"/>
      <c r="AM25" s="19"/>
      <c r="AN25" s="37"/>
      <c r="AO25" s="37"/>
      <c r="AP25" s="37"/>
      <c r="AQ25" s="37"/>
      <c r="AR25" s="37"/>
      <c r="AS25" s="50"/>
      <c r="AT25" s="19"/>
      <c r="AU25" s="37"/>
      <c r="AV25" s="37"/>
      <c r="AW25" s="37"/>
      <c r="AX25" s="37"/>
      <c r="AY25" s="37"/>
      <c r="AZ25" s="50"/>
      <c r="BA25" s="90"/>
      <c r="BB25" s="19"/>
      <c r="BC25" s="37"/>
      <c r="BD25" s="37"/>
      <c r="BE25" s="37"/>
      <c r="BF25" s="37"/>
      <c r="BG25" s="37"/>
      <c r="BH25" s="37"/>
      <c r="BJ25" s="103"/>
      <c r="BK25" s="106"/>
      <c r="BR25" s="117"/>
    </row>
    <row r="26" spans="3:70" ht="15.6" customHeight="1">
      <c r="C26" s="6"/>
      <c r="D26" s="20"/>
      <c r="E26" s="36"/>
      <c r="F26" s="36"/>
      <c r="G26" s="36"/>
      <c r="H26" s="36"/>
      <c r="I26" s="36"/>
      <c r="J26" s="51"/>
      <c r="K26" s="20"/>
      <c r="L26" s="36"/>
      <c r="M26" s="36"/>
      <c r="N26" s="36"/>
      <c r="O26" s="36"/>
      <c r="P26" s="36"/>
      <c r="Q26" s="51"/>
      <c r="R26" s="20"/>
      <c r="S26" s="36"/>
      <c r="T26" s="36"/>
      <c r="U26" s="36"/>
      <c r="V26" s="36"/>
      <c r="W26" s="36"/>
      <c r="X26" s="51"/>
      <c r="Y26" s="20"/>
      <c r="Z26" s="36"/>
      <c r="AA26" s="36"/>
      <c r="AB26" s="36"/>
      <c r="AC26" s="36"/>
      <c r="AD26" s="36"/>
      <c r="AE26" s="51"/>
      <c r="AF26" s="20"/>
      <c r="AG26" s="36"/>
      <c r="AH26" s="36"/>
      <c r="AI26" s="36"/>
      <c r="AJ26" s="36"/>
      <c r="AK26" s="36"/>
      <c r="AL26" s="51"/>
      <c r="AM26" s="20"/>
      <c r="AN26" s="36"/>
      <c r="AO26" s="36"/>
      <c r="AP26" s="36"/>
      <c r="AQ26" s="36"/>
      <c r="AR26" s="36"/>
      <c r="AS26" s="51"/>
      <c r="AT26" s="20"/>
      <c r="AU26" s="36"/>
      <c r="AV26" s="36"/>
      <c r="AW26" s="36"/>
      <c r="AX26" s="36"/>
      <c r="AY26" s="36"/>
      <c r="AZ26" s="51"/>
      <c r="BA26" s="90"/>
      <c r="BB26" s="20"/>
      <c r="BC26" s="36"/>
      <c r="BD26" s="36"/>
      <c r="BE26" s="36"/>
      <c r="BF26" s="36"/>
      <c r="BG26" s="36"/>
      <c r="BH26" s="36"/>
      <c r="BI26" s="101"/>
      <c r="BJ26" s="104"/>
      <c r="BK26" s="106"/>
      <c r="BR26" s="117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07"/>
      <c r="BR27" s="117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3"/>
    </row>
    <row r="33" spans="3:69">
      <c r="C33" s="9"/>
      <c r="D33" s="23" t="s">
        <v>5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10</v>
      </c>
      <c r="AR33" s="25"/>
      <c r="AS33" s="25"/>
      <c r="AT33" s="25"/>
      <c r="AU33" s="25"/>
      <c r="AV33" s="26"/>
      <c r="AW33" s="25"/>
      <c r="AX33" s="25"/>
      <c r="AY33" s="25"/>
      <c r="AZ33" s="38"/>
      <c r="BA33" s="38"/>
      <c r="BB33" s="38"/>
      <c r="BC33" s="38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08"/>
      <c r="BQ33" s="114"/>
    </row>
    <row r="34" spans="3:69" ht="15.6" customHeight="1">
      <c r="C34" s="9"/>
      <c r="D34" s="24" t="s">
        <v>6</v>
      </c>
      <c r="E34" s="39" t="str">
        <f>IF([2]回答表!R56="○",[2]回答表!C536,"")</f>
        <v>④知見やノウハウ不足により抜本的な改革の検討に至らないため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8"/>
      <c r="AO34" s="25"/>
      <c r="AP34" s="25"/>
      <c r="AQ34" s="82" t="str">
        <f>IF([2]回答表!AQ536="○",[2]回答表!B543,"")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09"/>
      <c r="BQ34" s="114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79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0"/>
      <c r="BQ35" s="114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0"/>
      <c r="BQ36" s="114"/>
    </row>
    <row r="37" spans="3:69" ht="15.6" customHeight="1">
      <c r="C37" s="9"/>
      <c r="D37" s="24" t="s">
        <v>6</v>
      </c>
      <c r="E37" s="39" t="str">
        <f>IF([2]回答表!R56="○",[2]回答表!C537,"")</f>
        <v>⑤事業の規模が小さく、人員が少ない等の理由から抜本的な改革の検討に至らないため</v>
      </c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8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0"/>
      <c r="BQ37" s="114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79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0"/>
      <c r="BQ38" s="114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0"/>
      <c r="BQ39" s="114"/>
    </row>
    <row r="40" spans="3:69" ht="15.6" customHeight="1">
      <c r="C40" s="9"/>
      <c r="D40" s="24" t="s">
        <v>6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8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0"/>
      <c r="BQ40" s="114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79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1"/>
      <c r="BQ41" s="115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4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4"/>
    </row>
    <row r="44" spans="3:69">
      <c r="C44" s="9"/>
      <c r="D44" s="23" t="s">
        <v>7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4"/>
    </row>
    <row r="45" spans="3:69">
      <c r="C45" s="9"/>
      <c r="D45" s="27" t="str">
        <f>IF([2]回答表!R56="○",[2]回答表!B550,"")</f>
        <v>・平成３１年４月１日付で企業会計（財務適用）へ移行。企業会計化で見えてくる事業が抱える課題等に対処していく。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09"/>
      <c r="BQ45" s="114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0"/>
      <c r="BQ46" s="114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0"/>
      <c r="BQ47" s="114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0"/>
      <c r="BQ48" s="114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1"/>
      <c r="BQ49" s="114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6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9" workbookViewId="0">
      <selection activeCell="E40" sqref="E40:AN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18"/>
      <c r="D2" s="118"/>
      <c r="E2" s="118"/>
      <c r="F2" s="118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</row>
    <row r="3" spans="3:70" ht="15.6" customHeight="1"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</row>
    <row r="4" spans="3:70" ht="15.6" customHeight="1"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</row>
    <row r="5" spans="3:70" ht="15.6" customHeight="1"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</row>
    <row r="6" spans="3:70" ht="15.6" customHeight="1"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33"/>
      <c r="AR6" s="133"/>
      <c r="AS6" s="133"/>
      <c r="AT6" s="133"/>
      <c r="AU6" s="133"/>
      <c r="AV6" s="133"/>
      <c r="AW6" s="133"/>
      <c r="AX6" s="133"/>
      <c r="AY6" s="133"/>
    </row>
    <row r="7" spans="3:70" ht="15.6" customHeight="1"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33"/>
      <c r="AR7" s="133"/>
      <c r="AS7" s="133"/>
      <c r="AT7" s="133"/>
      <c r="AU7" s="133"/>
      <c r="AV7" s="133"/>
      <c r="AW7" s="133"/>
      <c r="AX7" s="133"/>
      <c r="AY7" s="133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5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5"/>
      <c r="BF8" s="2" t="s">
        <v>17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39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60"/>
      <c r="AI9" s="60"/>
      <c r="AJ9" s="60"/>
      <c r="AK9" s="60"/>
      <c r="AL9" s="60"/>
      <c r="AM9" s="60"/>
      <c r="AN9" s="76"/>
      <c r="AO9" s="53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76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139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7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139"/>
    </row>
    <row r="11" spans="3:70" ht="15.6" customHeight="1">
      <c r="C11" s="4" t="str">
        <f>IF(COUNTIF([3]回答表!F22,"*")&gt;0,[3]回答表!F22,"")</f>
        <v>藤里町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IF(COUNTIF([3]回答表!F24,"*")&gt;0,[3]回答表!F24,"")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5"/>
      <c r="AO11" s="80" t="str">
        <f>IF(COUNTIF([3]回答表!W24,"*")&gt;0,[3]回答表!W24,"")</f>
        <v>特定環境下水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5"/>
      <c r="BF11" s="4" t="str">
        <f>IF(COUNTIF([3]回答表!F26,"*")&gt;0,[3]回答表!F26,"")</f>
        <v>―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19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0"/>
      <c r="AG12" s="130"/>
      <c r="AH12" s="60"/>
      <c r="AI12" s="60"/>
      <c r="AJ12" s="60"/>
      <c r="AK12" s="60"/>
      <c r="AL12" s="60"/>
      <c r="AM12" s="60"/>
      <c r="AN12" s="76"/>
      <c r="AO12" s="53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76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119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7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7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119"/>
    </row>
    <row r="14" spans="3:70" ht="15.6" customHeight="1"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</row>
    <row r="15" spans="3:70" ht="15.6" customHeight="1"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</row>
    <row r="16" spans="3:70" ht="15.6" customHeight="1"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5"/>
      <c r="BR17" s="14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3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06"/>
      <c r="BR18" s="14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06"/>
      <c r="BR19" s="14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8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5"/>
      <c r="BA20" s="135"/>
      <c r="BB20" s="91" t="s">
        <v>16</v>
      </c>
      <c r="BC20" s="95"/>
      <c r="BD20" s="95"/>
      <c r="BE20" s="95"/>
      <c r="BF20" s="95"/>
      <c r="BG20" s="95"/>
      <c r="BH20" s="95"/>
      <c r="BI20" s="100"/>
      <c r="BJ20" s="102"/>
      <c r="BK20" s="106"/>
      <c r="BR20" s="140"/>
    </row>
    <row r="21" spans="3:70" ht="13.15" customHeight="1">
      <c r="C21" s="6"/>
      <c r="D21" s="17"/>
      <c r="E21" s="124"/>
      <c r="F21" s="124"/>
      <c r="G21" s="124"/>
      <c r="H21" s="124"/>
      <c r="I21" s="124"/>
      <c r="J21" s="48"/>
      <c r="K21" s="17"/>
      <c r="L21" s="124"/>
      <c r="M21" s="124"/>
      <c r="N21" s="124"/>
      <c r="O21" s="124"/>
      <c r="P21" s="124"/>
      <c r="Q21" s="48"/>
      <c r="R21" s="17"/>
      <c r="S21" s="124"/>
      <c r="T21" s="124"/>
      <c r="U21" s="124"/>
      <c r="V21" s="124"/>
      <c r="W21" s="124"/>
      <c r="X21" s="48"/>
      <c r="Y21" s="67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86"/>
      <c r="BA21" s="135"/>
      <c r="BB21" s="92"/>
      <c r="BC21" s="137"/>
      <c r="BD21" s="137"/>
      <c r="BE21" s="137"/>
      <c r="BF21" s="137"/>
      <c r="BG21" s="137"/>
      <c r="BH21" s="137"/>
      <c r="BJ21" s="103"/>
      <c r="BK21" s="106"/>
      <c r="BR21" s="140"/>
    </row>
    <row r="22" spans="3:70" ht="13.15" customHeight="1">
      <c r="C22" s="6"/>
      <c r="D22" s="17"/>
      <c r="E22" s="124"/>
      <c r="F22" s="124"/>
      <c r="G22" s="124"/>
      <c r="H22" s="124"/>
      <c r="I22" s="124"/>
      <c r="J22" s="48"/>
      <c r="K22" s="17"/>
      <c r="L22" s="124"/>
      <c r="M22" s="124"/>
      <c r="N22" s="124"/>
      <c r="O22" s="124"/>
      <c r="P22" s="124"/>
      <c r="Q22" s="48"/>
      <c r="R22" s="17"/>
      <c r="S22" s="124"/>
      <c r="T22" s="124"/>
      <c r="U22" s="124"/>
      <c r="V22" s="124"/>
      <c r="W22" s="12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7"/>
      <c r="BA22" s="123"/>
      <c r="BB22" s="92"/>
      <c r="BC22" s="137"/>
      <c r="BD22" s="137"/>
      <c r="BE22" s="137"/>
      <c r="BF22" s="137"/>
      <c r="BG22" s="137"/>
      <c r="BH22" s="137"/>
      <c r="BJ22" s="103"/>
      <c r="BK22" s="106"/>
      <c r="BR22" s="14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3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123"/>
      <c r="BB23" s="93"/>
      <c r="BC23" s="97"/>
      <c r="BD23" s="97"/>
      <c r="BE23" s="97"/>
      <c r="BF23" s="97"/>
      <c r="BG23" s="97"/>
      <c r="BH23" s="97"/>
      <c r="BI23" s="101"/>
      <c r="BJ23" s="104"/>
      <c r="BK23" s="106"/>
      <c r="BR23" s="140"/>
    </row>
    <row r="24" spans="3:70" ht="15.6" customHeight="1">
      <c r="C24" s="6"/>
      <c r="D24" s="19" t="str">
        <f>IF([3]回答表!R49="○","○","")</f>
        <v/>
      </c>
      <c r="E24" s="125"/>
      <c r="F24" s="125"/>
      <c r="G24" s="125"/>
      <c r="H24" s="125"/>
      <c r="I24" s="125"/>
      <c r="J24" s="50"/>
      <c r="K24" s="19" t="str">
        <f>IF([3]回答表!R50="○","○","")</f>
        <v/>
      </c>
      <c r="L24" s="125"/>
      <c r="M24" s="125"/>
      <c r="N24" s="125"/>
      <c r="O24" s="125"/>
      <c r="P24" s="125"/>
      <c r="Q24" s="50"/>
      <c r="R24" s="19" t="str">
        <f>IF([3]回答表!R51="○","○","")</f>
        <v/>
      </c>
      <c r="S24" s="125"/>
      <c r="T24" s="125"/>
      <c r="U24" s="125"/>
      <c r="V24" s="125"/>
      <c r="W24" s="125"/>
      <c r="X24" s="50"/>
      <c r="Y24" s="19" t="str">
        <f>IF([3]回答表!R52="○","○","")</f>
        <v/>
      </c>
      <c r="Z24" s="125"/>
      <c r="AA24" s="125"/>
      <c r="AB24" s="125"/>
      <c r="AC24" s="125"/>
      <c r="AD24" s="125"/>
      <c r="AE24" s="50"/>
      <c r="AF24" s="19" t="str">
        <f>IF([3]回答表!R53="○","○","")</f>
        <v/>
      </c>
      <c r="AG24" s="125"/>
      <c r="AH24" s="125"/>
      <c r="AI24" s="125"/>
      <c r="AJ24" s="125"/>
      <c r="AK24" s="125"/>
      <c r="AL24" s="50"/>
      <c r="AM24" s="19" t="str">
        <f>IF([3]回答表!R54="○","○","")</f>
        <v/>
      </c>
      <c r="AN24" s="125"/>
      <c r="AO24" s="125"/>
      <c r="AP24" s="125"/>
      <c r="AQ24" s="125"/>
      <c r="AR24" s="125"/>
      <c r="AS24" s="50"/>
      <c r="AT24" s="19" t="str">
        <f>IF([3]回答表!R55="○","○","")</f>
        <v/>
      </c>
      <c r="AU24" s="125"/>
      <c r="AV24" s="125"/>
      <c r="AW24" s="125"/>
      <c r="AX24" s="125"/>
      <c r="AY24" s="125"/>
      <c r="AZ24" s="50"/>
      <c r="BA24" s="123"/>
      <c r="BB24" s="94" t="str">
        <f>IF([3]回答表!R56="○","○","")</f>
        <v>○</v>
      </c>
      <c r="BC24" s="98"/>
      <c r="BD24" s="98"/>
      <c r="BE24" s="98"/>
      <c r="BF24" s="98"/>
      <c r="BG24" s="98"/>
      <c r="BH24" s="98"/>
      <c r="BI24" s="100"/>
      <c r="BJ24" s="102"/>
      <c r="BK24" s="106"/>
      <c r="BR24" s="140"/>
    </row>
    <row r="25" spans="3:70" ht="15.6" customHeight="1">
      <c r="C25" s="6"/>
      <c r="D25" s="19"/>
      <c r="E25" s="125"/>
      <c r="F25" s="125"/>
      <c r="G25" s="125"/>
      <c r="H25" s="125"/>
      <c r="I25" s="125"/>
      <c r="J25" s="50"/>
      <c r="K25" s="19"/>
      <c r="L25" s="125"/>
      <c r="M25" s="125"/>
      <c r="N25" s="125"/>
      <c r="O25" s="125"/>
      <c r="P25" s="125"/>
      <c r="Q25" s="50"/>
      <c r="R25" s="19"/>
      <c r="S25" s="125"/>
      <c r="T25" s="125"/>
      <c r="U25" s="125"/>
      <c r="V25" s="125"/>
      <c r="W25" s="125"/>
      <c r="X25" s="50"/>
      <c r="Y25" s="19"/>
      <c r="Z25" s="125"/>
      <c r="AA25" s="125"/>
      <c r="AB25" s="125"/>
      <c r="AC25" s="125"/>
      <c r="AD25" s="125"/>
      <c r="AE25" s="50"/>
      <c r="AF25" s="19"/>
      <c r="AG25" s="125"/>
      <c r="AH25" s="125"/>
      <c r="AI25" s="125"/>
      <c r="AJ25" s="125"/>
      <c r="AK25" s="125"/>
      <c r="AL25" s="50"/>
      <c r="AM25" s="19"/>
      <c r="AN25" s="125"/>
      <c r="AO25" s="125"/>
      <c r="AP25" s="125"/>
      <c r="AQ25" s="125"/>
      <c r="AR25" s="125"/>
      <c r="AS25" s="50"/>
      <c r="AT25" s="19"/>
      <c r="AU25" s="125"/>
      <c r="AV25" s="125"/>
      <c r="AW25" s="125"/>
      <c r="AX25" s="125"/>
      <c r="AY25" s="125"/>
      <c r="AZ25" s="50"/>
      <c r="BA25" s="136"/>
      <c r="BB25" s="19"/>
      <c r="BC25" s="125"/>
      <c r="BD25" s="125"/>
      <c r="BE25" s="125"/>
      <c r="BF25" s="125"/>
      <c r="BG25" s="125"/>
      <c r="BH25" s="125"/>
      <c r="BJ25" s="103"/>
      <c r="BK25" s="106"/>
      <c r="BR25" s="140"/>
    </row>
    <row r="26" spans="3:70" ht="15.6" customHeight="1">
      <c r="C26" s="6"/>
      <c r="D26" s="20"/>
      <c r="E26" s="36"/>
      <c r="F26" s="36"/>
      <c r="G26" s="36"/>
      <c r="H26" s="36"/>
      <c r="I26" s="36"/>
      <c r="J26" s="51"/>
      <c r="K26" s="20"/>
      <c r="L26" s="36"/>
      <c r="M26" s="36"/>
      <c r="N26" s="36"/>
      <c r="O26" s="36"/>
      <c r="P26" s="36"/>
      <c r="Q26" s="51"/>
      <c r="R26" s="20"/>
      <c r="S26" s="36"/>
      <c r="T26" s="36"/>
      <c r="U26" s="36"/>
      <c r="V26" s="36"/>
      <c r="W26" s="36"/>
      <c r="X26" s="51"/>
      <c r="Y26" s="20"/>
      <c r="Z26" s="36"/>
      <c r="AA26" s="36"/>
      <c r="AB26" s="36"/>
      <c r="AC26" s="36"/>
      <c r="AD26" s="36"/>
      <c r="AE26" s="51"/>
      <c r="AF26" s="20"/>
      <c r="AG26" s="36"/>
      <c r="AH26" s="36"/>
      <c r="AI26" s="36"/>
      <c r="AJ26" s="36"/>
      <c r="AK26" s="36"/>
      <c r="AL26" s="51"/>
      <c r="AM26" s="20"/>
      <c r="AN26" s="36"/>
      <c r="AO26" s="36"/>
      <c r="AP26" s="36"/>
      <c r="AQ26" s="36"/>
      <c r="AR26" s="36"/>
      <c r="AS26" s="51"/>
      <c r="AT26" s="20"/>
      <c r="AU26" s="36"/>
      <c r="AV26" s="36"/>
      <c r="AW26" s="36"/>
      <c r="AX26" s="36"/>
      <c r="AY26" s="36"/>
      <c r="AZ26" s="51"/>
      <c r="BA26" s="136"/>
      <c r="BB26" s="20"/>
      <c r="BC26" s="36"/>
      <c r="BD26" s="36"/>
      <c r="BE26" s="36"/>
      <c r="BF26" s="36"/>
      <c r="BG26" s="36"/>
      <c r="BH26" s="36"/>
      <c r="BI26" s="101"/>
      <c r="BJ26" s="104"/>
      <c r="BK26" s="106"/>
      <c r="BR26" s="14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07"/>
      <c r="BR27" s="140"/>
    </row>
    <row r="28" spans="3:70" ht="15.6" customHeight="1"/>
    <row r="29" spans="3:70" ht="15.6" customHeight="1"/>
    <row r="30" spans="3:70" ht="15.6" customHeight="1"/>
    <row r="31" spans="3:70" ht="15.6" customHeight="1"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3"/>
    </row>
    <row r="33" spans="3:69">
      <c r="C33" s="9"/>
      <c r="D33" s="121" t="s">
        <v>5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1"/>
      <c r="AM33" s="122"/>
      <c r="AN33" s="122"/>
      <c r="AO33" s="122"/>
      <c r="AP33" s="122"/>
      <c r="AQ33" s="121" t="s">
        <v>10</v>
      </c>
      <c r="AR33" s="122"/>
      <c r="AS33" s="122"/>
      <c r="AT33" s="122"/>
      <c r="AU33" s="122"/>
      <c r="AV33" s="26"/>
      <c r="AW33" s="122"/>
      <c r="AX33" s="122"/>
      <c r="AY33" s="122"/>
      <c r="AZ33" s="38"/>
      <c r="BA33" s="38"/>
      <c r="BB33" s="38"/>
      <c r="BC33" s="38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38"/>
      <c r="BQ33" s="114"/>
    </row>
    <row r="34" spans="3:69" ht="15.6" customHeight="1">
      <c r="C34" s="9"/>
      <c r="D34" s="24" t="s">
        <v>6</v>
      </c>
      <c r="E34" s="39" t="str">
        <f>IF([3]回答表!R56="○",[3]回答表!C536,"")</f>
        <v>③抜本的な改革の方向性について検討の前段階にあるため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8"/>
      <c r="AO34" s="122"/>
      <c r="AP34" s="122"/>
      <c r="AQ34" s="82" t="str">
        <f>IF([3]回答表!AQ536="○",[3]回答表!B543,"")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09"/>
      <c r="BQ34" s="114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79"/>
      <c r="AO35" s="122"/>
      <c r="AP35" s="122"/>
      <c r="AQ35" s="28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10"/>
      <c r="BQ35" s="114"/>
    </row>
    <row r="36" spans="3:69" ht="15.6" customHeight="1">
      <c r="C36" s="9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28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10"/>
      <c r="BQ36" s="114"/>
    </row>
    <row r="37" spans="3:69" ht="15.6" customHeight="1">
      <c r="C37" s="9"/>
      <c r="D37" s="24" t="s">
        <v>6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8"/>
      <c r="AO37" s="122"/>
      <c r="AP37" s="122"/>
      <c r="AQ37" s="28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10"/>
      <c r="BQ37" s="114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79"/>
      <c r="AO38" s="122"/>
      <c r="AP38" s="122"/>
      <c r="AQ38" s="28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10"/>
      <c r="BQ38" s="114"/>
    </row>
    <row r="39" spans="3:69" ht="15.6" customHeight="1">
      <c r="C39" s="9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28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10"/>
      <c r="BQ39" s="114"/>
    </row>
    <row r="40" spans="3:69" ht="15.6" customHeight="1">
      <c r="C40" s="9"/>
      <c r="D40" s="24" t="s">
        <v>6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8"/>
      <c r="AO40" s="122"/>
      <c r="AP40" s="122"/>
      <c r="AQ40" s="28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10"/>
      <c r="BQ40" s="114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79"/>
      <c r="AO41" s="122"/>
      <c r="AP41" s="122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1"/>
      <c r="BQ41" s="115"/>
    </row>
    <row r="42" spans="3:69" ht="12.6" customHeight="1">
      <c r="C42" s="9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14"/>
    </row>
    <row r="43" spans="3:69" ht="12.6" customHeight="1">
      <c r="C43" s="9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14"/>
    </row>
    <row r="44" spans="3:69">
      <c r="C44" s="9"/>
      <c r="D44" s="121" t="s">
        <v>7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14"/>
    </row>
    <row r="45" spans="3:69">
      <c r="C45" s="9"/>
      <c r="D45" s="27">
        <f>IF([3]回答表!R56="○",[3]回答表!B550,"")</f>
        <v>0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09"/>
      <c r="BQ45" s="114"/>
    </row>
    <row r="46" spans="3:69" ht="12.6" customHeight="1">
      <c r="C46" s="9"/>
      <c r="D46" s="28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10"/>
      <c r="BQ46" s="114"/>
    </row>
    <row r="47" spans="3:69" ht="12.6" customHeight="1">
      <c r="C47" s="9"/>
      <c r="D47" s="28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10"/>
      <c r="BQ47" s="114"/>
    </row>
    <row r="48" spans="3:69" ht="12.6" customHeight="1">
      <c r="C48" s="9"/>
      <c r="D48" s="28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10"/>
      <c r="BQ48" s="114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1"/>
      <c r="BQ49" s="114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6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6" workbookViewId="0">
      <selection activeCell="D45" sqref="D45:BP49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18"/>
      <c r="D2" s="118"/>
      <c r="E2" s="118"/>
      <c r="F2" s="118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</row>
    <row r="3" spans="3:70" ht="15.6" customHeight="1"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</row>
    <row r="4" spans="3:70" ht="15.6" customHeight="1"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</row>
    <row r="5" spans="3:70" ht="15.6" customHeight="1"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</row>
    <row r="6" spans="3:70" ht="15.6" customHeight="1"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33"/>
      <c r="AR6" s="133"/>
      <c r="AS6" s="133"/>
      <c r="AT6" s="133"/>
      <c r="AU6" s="133"/>
      <c r="AV6" s="133"/>
      <c r="AW6" s="133"/>
      <c r="AX6" s="133"/>
      <c r="AY6" s="133"/>
    </row>
    <row r="7" spans="3:70" ht="15.6" customHeight="1"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33"/>
      <c r="AR7" s="133"/>
      <c r="AS7" s="133"/>
      <c r="AT7" s="133"/>
      <c r="AU7" s="133"/>
      <c r="AV7" s="133"/>
      <c r="AW7" s="133"/>
      <c r="AX7" s="133"/>
      <c r="AY7" s="133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5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5"/>
      <c r="BF8" s="2" t="s">
        <v>17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39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60"/>
      <c r="AI9" s="60"/>
      <c r="AJ9" s="60"/>
      <c r="AK9" s="60"/>
      <c r="AL9" s="60"/>
      <c r="AM9" s="60"/>
      <c r="AN9" s="76"/>
      <c r="AO9" s="53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76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139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7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139"/>
    </row>
    <row r="11" spans="3:70" ht="15.6" customHeight="1">
      <c r="C11" s="4" t="str">
        <f>IF(COUNTIF([4]回答表!F22,"*")&gt;0,[4]回答表!F22,"")</f>
        <v>藤里町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IF(COUNTIF([4]回答表!F24,"*")&gt;0,[4]回答表!F24,"")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5"/>
      <c r="AO11" s="80" t="str">
        <f>IF(COUNTIF([4]回答表!W24,"*")&gt;0,[4]回答表!W24,"")</f>
        <v>農業集落排水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5"/>
      <c r="BF11" s="4" t="str">
        <f>IF(COUNTIF([4]回答表!F26,"*")&gt;0,[4]回答表!F26,"")</f>
        <v>―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19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0"/>
      <c r="AG12" s="130"/>
      <c r="AH12" s="60"/>
      <c r="AI12" s="60"/>
      <c r="AJ12" s="60"/>
      <c r="AK12" s="60"/>
      <c r="AL12" s="60"/>
      <c r="AM12" s="60"/>
      <c r="AN12" s="76"/>
      <c r="AO12" s="53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76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119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7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7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119"/>
    </row>
    <row r="14" spans="3:70" ht="15.6" customHeight="1"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</row>
    <row r="15" spans="3:70" ht="15.6" customHeight="1"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</row>
    <row r="16" spans="3:70" ht="15.6" customHeight="1"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5"/>
      <c r="BR17" s="14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3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06"/>
      <c r="BR18" s="14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06"/>
      <c r="BR19" s="14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8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5"/>
      <c r="BA20" s="135"/>
      <c r="BB20" s="91" t="s">
        <v>16</v>
      </c>
      <c r="BC20" s="95"/>
      <c r="BD20" s="95"/>
      <c r="BE20" s="95"/>
      <c r="BF20" s="95"/>
      <c r="BG20" s="95"/>
      <c r="BH20" s="95"/>
      <c r="BI20" s="100"/>
      <c r="BJ20" s="102"/>
      <c r="BK20" s="106"/>
      <c r="BR20" s="140"/>
    </row>
    <row r="21" spans="3:70" ht="13.15" customHeight="1">
      <c r="C21" s="6"/>
      <c r="D21" s="17"/>
      <c r="E21" s="124"/>
      <c r="F21" s="124"/>
      <c r="G21" s="124"/>
      <c r="H21" s="124"/>
      <c r="I21" s="124"/>
      <c r="J21" s="48"/>
      <c r="K21" s="17"/>
      <c r="L21" s="124"/>
      <c r="M21" s="124"/>
      <c r="N21" s="124"/>
      <c r="O21" s="124"/>
      <c r="P21" s="124"/>
      <c r="Q21" s="48"/>
      <c r="R21" s="17"/>
      <c r="S21" s="124"/>
      <c r="T21" s="124"/>
      <c r="U21" s="124"/>
      <c r="V21" s="124"/>
      <c r="W21" s="124"/>
      <c r="X21" s="48"/>
      <c r="Y21" s="67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86"/>
      <c r="BA21" s="135"/>
      <c r="BB21" s="92"/>
      <c r="BC21" s="137"/>
      <c r="BD21" s="137"/>
      <c r="BE21" s="137"/>
      <c r="BF21" s="137"/>
      <c r="BG21" s="137"/>
      <c r="BH21" s="137"/>
      <c r="BJ21" s="103"/>
      <c r="BK21" s="106"/>
      <c r="BR21" s="140"/>
    </row>
    <row r="22" spans="3:70" ht="13.15" customHeight="1">
      <c r="C22" s="6"/>
      <c r="D22" s="17"/>
      <c r="E22" s="124"/>
      <c r="F22" s="124"/>
      <c r="G22" s="124"/>
      <c r="H22" s="124"/>
      <c r="I22" s="124"/>
      <c r="J22" s="48"/>
      <c r="K22" s="17"/>
      <c r="L22" s="124"/>
      <c r="M22" s="124"/>
      <c r="N22" s="124"/>
      <c r="O22" s="124"/>
      <c r="P22" s="124"/>
      <c r="Q22" s="48"/>
      <c r="R22" s="17"/>
      <c r="S22" s="124"/>
      <c r="T22" s="124"/>
      <c r="U22" s="124"/>
      <c r="V22" s="124"/>
      <c r="W22" s="12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7"/>
      <c r="BA22" s="123"/>
      <c r="BB22" s="92"/>
      <c r="BC22" s="137"/>
      <c r="BD22" s="137"/>
      <c r="BE22" s="137"/>
      <c r="BF22" s="137"/>
      <c r="BG22" s="137"/>
      <c r="BH22" s="137"/>
      <c r="BJ22" s="103"/>
      <c r="BK22" s="106"/>
      <c r="BR22" s="14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3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123"/>
      <c r="BB23" s="93"/>
      <c r="BC23" s="97"/>
      <c r="BD23" s="97"/>
      <c r="BE23" s="97"/>
      <c r="BF23" s="97"/>
      <c r="BG23" s="97"/>
      <c r="BH23" s="97"/>
      <c r="BI23" s="101"/>
      <c r="BJ23" s="104"/>
      <c r="BK23" s="106"/>
      <c r="BR23" s="140"/>
    </row>
    <row r="24" spans="3:70" ht="15.6" customHeight="1">
      <c r="C24" s="6"/>
      <c r="D24" s="19" t="str">
        <f>IF([4]回答表!R49="○","○","")</f>
        <v/>
      </c>
      <c r="E24" s="125"/>
      <c r="F24" s="125"/>
      <c r="G24" s="125"/>
      <c r="H24" s="125"/>
      <c r="I24" s="125"/>
      <c r="J24" s="50"/>
      <c r="K24" s="19" t="str">
        <f>IF([4]回答表!R50="○","○","")</f>
        <v/>
      </c>
      <c r="L24" s="125"/>
      <c r="M24" s="125"/>
      <c r="N24" s="125"/>
      <c r="O24" s="125"/>
      <c r="P24" s="125"/>
      <c r="Q24" s="50"/>
      <c r="R24" s="19" t="str">
        <f>IF([4]回答表!R51="○","○","")</f>
        <v/>
      </c>
      <c r="S24" s="125"/>
      <c r="T24" s="125"/>
      <c r="U24" s="125"/>
      <c r="V24" s="125"/>
      <c r="W24" s="125"/>
      <c r="X24" s="50"/>
      <c r="Y24" s="19" t="str">
        <f>IF([4]回答表!R52="○","○","")</f>
        <v/>
      </c>
      <c r="Z24" s="125"/>
      <c r="AA24" s="125"/>
      <c r="AB24" s="125"/>
      <c r="AC24" s="125"/>
      <c r="AD24" s="125"/>
      <c r="AE24" s="50"/>
      <c r="AF24" s="19" t="str">
        <f>IF([4]回答表!R53="○","○","")</f>
        <v/>
      </c>
      <c r="AG24" s="125"/>
      <c r="AH24" s="125"/>
      <c r="AI24" s="125"/>
      <c r="AJ24" s="125"/>
      <c r="AK24" s="125"/>
      <c r="AL24" s="50"/>
      <c r="AM24" s="19" t="str">
        <f>IF([4]回答表!R54="○","○","")</f>
        <v/>
      </c>
      <c r="AN24" s="125"/>
      <c r="AO24" s="125"/>
      <c r="AP24" s="125"/>
      <c r="AQ24" s="125"/>
      <c r="AR24" s="125"/>
      <c r="AS24" s="50"/>
      <c r="AT24" s="19" t="str">
        <f>IF([4]回答表!R55="○","○","")</f>
        <v/>
      </c>
      <c r="AU24" s="125"/>
      <c r="AV24" s="125"/>
      <c r="AW24" s="125"/>
      <c r="AX24" s="125"/>
      <c r="AY24" s="125"/>
      <c r="AZ24" s="50"/>
      <c r="BA24" s="123"/>
      <c r="BB24" s="94" t="str">
        <f>IF([4]回答表!R56="○","○","")</f>
        <v>○</v>
      </c>
      <c r="BC24" s="98"/>
      <c r="BD24" s="98"/>
      <c r="BE24" s="98"/>
      <c r="BF24" s="98"/>
      <c r="BG24" s="98"/>
      <c r="BH24" s="98"/>
      <c r="BI24" s="100"/>
      <c r="BJ24" s="102"/>
      <c r="BK24" s="106"/>
      <c r="BR24" s="140"/>
    </row>
    <row r="25" spans="3:70" ht="15.6" customHeight="1">
      <c r="C25" s="6"/>
      <c r="D25" s="19"/>
      <c r="E25" s="125"/>
      <c r="F25" s="125"/>
      <c r="G25" s="125"/>
      <c r="H25" s="125"/>
      <c r="I25" s="125"/>
      <c r="J25" s="50"/>
      <c r="K25" s="19"/>
      <c r="L25" s="125"/>
      <c r="M25" s="125"/>
      <c r="N25" s="125"/>
      <c r="O25" s="125"/>
      <c r="P25" s="125"/>
      <c r="Q25" s="50"/>
      <c r="R25" s="19"/>
      <c r="S25" s="125"/>
      <c r="T25" s="125"/>
      <c r="U25" s="125"/>
      <c r="V25" s="125"/>
      <c r="W25" s="125"/>
      <c r="X25" s="50"/>
      <c r="Y25" s="19"/>
      <c r="Z25" s="125"/>
      <c r="AA25" s="125"/>
      <c r="AB25" s="125"/>
      <c r="AC25" s="125"/>
      <c r="AD25" s="125"/>
      <c r="AE25" s="50"/>
      <c r="AF25" s="19"/>
      <c r="AG25" s="125"/>
      <c r="AH25" s="125"/>
      <c r="AI25" s="125"/>
      <c r="AJ25" s="125"/>
      <c r="AK25" s="125"/>
      <c r="AL25" s="50"/>
      <c r="AM25" s="19"/>
      <c r="AN25" s="125"/>
      <c r="AO25" s="125"/>
      <c r="AP25" s="125"/>
      <c r="AQ25" s="125"/>
      <c r="AR25" s="125"/>
      <c r="AS25" s="50"/>
      <c r="AT25" s="19"/>
      <c r="AU25" s="125"/>
      <c r="AV25" s="125"/>
      <c r="AW25" s="125"/>
      <c r="AX25" s="125"/>
      <c r="AY25" s="125"/>
      <c r="AZ25" s="50"/>
      <c r="BA25" s="136"/>
      <c r="BB25" s="19"/>
      <c r="BC25" s="125"/>
      <c r="BD25" s="125"/>
      <c r="BE25" s="125"/>
      <c r="BF25" s="125"/>
      <c r="BG25" s="125"/>
      <c r="BH25" s="125"/>
      <c r="BJ25" s="103"/>
      <c r="BK25" s="106"/>
      <c r="BR25" s="140"/>
    </row>
    <row r="26" spans="3:70" ht="15.6" customHeight="1">
      <c r="C26" s="6"/>
      <c r="D26" s="20"/>
      <c r="E26" s="36"/>
      <c r="F26" s="36"/>
      <c r="G26" s="36"/>
      <c r="H26" s="36"/>
      <c r="I26" s="36"/>
      <c r="J26" s="51"/>
      <c r="K26" s="20"/>
      <c r="L26" s="36"/>
      <c r="M26" s="36"/>
      <c r="N26" s="36"/>
      <c r="O26" s="36"/>
      <c r="P26" s="36"/>
      <c r="Q26" s="51"/>
      <c r="R26" s="20"/>
      <c r="S26" s="36"/>
      <c r="T26" s="36"/>
      <c r="U26" s="36"/>
      <c r="V26" s="36"/>
      <c r="W26" s="36"/>
      <c r="X26" s="51"/>
      <c r="Y26" s="20"/>
      <c r="Z26" s="36"/>
      <c r="AA26" s="36"/>
      <c r="AB26" s="36"/>
      <c r="AC26" s="36"/>
      <c r="AD26" s="36"/>
      <c r="AE26" s="51"/>
      <c r="AF26" s="20"/>
      <c r="AG26" s="36"/>
      <c r="AH26" s="36"/>
      <c r="AI26" s="36"/>
      <c r="AJ26" s="36"/>
      <c r="AK26" s="36"/>
      <c r="AL26" s="51"/>
      <c r="AM26" s="20"/>
      <c r="AN26" s="36"/>
      <c r="AO26" s="36"/>
      <c r="AP26" s="36"/>
      <c r="AQ26" s="36"/>
      <c r="AR26" s="36"/>
      <c r="AS26" s="51"/>
      <c r="AT26" s="20"/>
      <c r="AU26" s="36"/>
      <c r="AV26" s="36"/>
      <c r="AW26" s="36"/>
      <c r="AX26" s="36"/>
      <c r="AY26" s="36"/>
      <c r="AZ26" s="51"/>
      <c r="BA26" s="136"/>
      <c r="BB26" s="20"/>
      <c r="BC26" s="36"/>
      <c r="BD26" s="36"/>
      <c r="BE26" s="36"/>
      <c r="BF26" s="36"/>
      <c r="BG26" s="36"/>
      <c r="BH26" s="36"/>
      <c r="BI26" s="101"/>
      <c r="BJ26" s="104"/>
      <c r="BK26" s="106"/>
      <c r="BR26" s="14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07"/>
      <c r="BR27" s="140"/>
    </row>
    <row r="28" spans="3:70" ht="15.6" customHeight="1"/>
    <row r="29" spans="3:70" ht="15.6" customHeight="1"/>
    <row r="30" spans="3:70" ht="15.6" customHeight="1"/>
    <row r="31" spans="3:70" ht="15.6" customHeight="1"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3"/>
    </row>
    <row r="33" spans="3:69">
      <c r="C33" s="9"/>
      <c r="D33" s="121" t="s">
        <v>5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1"/>
      <c r="AM33" s="122"/>
      <c r="AN33" s="122"/>
      <c r="AO33" s="122"/>
      <c r="AP33" s="122"/>
      <c r="AQ33" s="121" t="s">
        <v>10</v>
      </c>
      <c r="AR33" s="122"/>
      <c r="AS33" s="122"/>
      <c r="AT33" s="122"/>
      <c r="AU33" s="122"/>
      <c r="AV33" s="26"/>
      <c r="AW33" s="122"/>
      <c r="AX33" s="122"/>
      <c r="AY33" s="122"/>
      <c r="AZ33" s="38"/>
      <c r="BA33" s="38"/>
      <c r="BB33" s="38"/>
      <c r="BC33" s="38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38"/>
      <c r="BQ33" s="114"/>
    </row>
    <row r="34" spans="3:69" ht="15.6" customHeight="1">
      <c r="C34" s="9"/>
      <c r="D34" s="24" t="s">
        <v>6</v>
      </c>
      <c r="E34" s="39" t="str">
        <f>IF([4]回答表!R56="○",[4]回答表!C536,"")</f>
        <v>③抜本的な改革の方向性について検討の前段階にあるため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8"/>
      <c r="AO34" s="122"/>
      <c r="AP34" s="122"/>
      <c r="AQ34" s="82" t="str">
        <f>IF([4]回答表!AQ536="○",[4]回答表!B543,"")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09"/>
      <c r="BQ34" s="114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79"/>
      <c r="AO35" s="122"/>
      <c r="AP35" s="122"/>
      <c r="AQ35" s="28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10"/>
      <c r="BQ35" s="114"/>
    </row>
    <row r="36" spans="3:69" ht="15.6" customHeight="1">
      <c r="C36" s="9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28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10"/>
      <c r="BQ36" s="114"/>
    </row>
    <row r="37" spans="3:69" ht="15.6" customHeight="1">
      <c r="C37" s="9"/>
      <c r="D37" s="24" t="s">
        <v>6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8"/>
      <c r="AO37" s="122"/>
      <c r="AP37" s="122"/>
      <c r="AQ37" s="28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10"/>
      <c r="BQ37" s="114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79"/>
      <c r="AO38" s="122"/>
      <c r="AP38" s="122"/>
      <c r="AQ38" s="28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10"/>
      <c r="BQ38" s="114"/>
    </row>
    <row r="39" spans="3:69" ht="15.6" customHeight="1">
      <c r="C39" s="9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28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10"/>
      <c r="BQ39" s="114"/>
    </row>
    <row r="40" spans="3:69" ht="15.6" customHeight="1">
      <c r="C40" s="9"/>
      <c r="D40" s="24" t="s">
        <v>6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8"/>
      <c r="AO40" s="122"/>
      <c r="AP40" s="122"/>
      <c r="AQ40" s="28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10"/>
      <c r="BQ40" s="114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79"/>
      <c r="AO41" s="122"/>
      <c r="AP41" s="122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1"/>
      <c r="BQ41" s="115"/>
    </row>
    <row r="42" spans="3:69" ht="12.6" customHeight="1">
      <c r="C42" s="9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14"/>
    </row>
    <row r="43" spans="3:69" ht="12.6" customHeight="1">
      <c r="C43" s="9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14"/>
    </row>
    <row r="44" spans="3:69">
      <c r="C44" s="9"/>
      <c r="D44" s="121" t="s">
        <v>7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14"/>
    </row>
    <row r="45" spans="3:69">
      <c r="C45" s="9"/>
      <c r="D45" s="27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09"/>
      <c r="BQ45" s="114"/>
    </row>
    <row r="46" spans="3:69" ht="12.6" customHeight="1">
      <c r="C46" s="9"/>
      <c r="D46" s="28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10"/>
      <c r="BQ46" s="114"/>
    </row>
    <row r="47" spans="3:69" ht="12.6" customHeight="1">
      <c r="C47" s="9"/>
      <c r="D47" s="28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10"/>
      <c r="BQ47" s="114"/>
    </row>
    <row r="48" spans="3:69" ht="12.6" customHeight="1">
      <c r="C48" s="9"/>
      <c r="D48" s="28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10"/>
      <c r="BQ48" s="114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1"/>
      <c r="BQ49" s="114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6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6" workbookViewId="0">
      <selection activeCell="D45" sqref="D45:BP49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18"/>
      <c r="D2" s="118"/>
      <c r="E2" s="118"/>
      <c r="F2" s="118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</row>
    <row r="3" spans="3:70" ht="15.6" customHeight="1"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</row>
    <row r="4" spans="3:70" ht="15.6" customHeight="1"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</row>
    <row r="5" spans="3:70" ht="15.6" customHeight="1"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</row>
    <row r="6" spans="3:70" ht="15.6" customHeight="1"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33"/>
      <c r="AR6" s="133"/>
      <c r="AS6" s="133"/>
      <c r="AT6" s="133"/>
      <c r="AU6" s="133"/>
      <c r="AV6" s="133"/>
      <c r="AW6" s="133"/>
      <c r="AX6" s="133"/>
      <c r="AY6" s="133"/>
    </row>
    <row r="7" spans="3:70" ht="15.6" customHeight="1"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33"/>
      <c r="AR7" s="133"/>
      <c r="AS7" s="133"/>
      <c r="AT7" s="133"/>
      <c r="AU7" s="133"/>
      <c r="AV7" s="133"/>
      <c r="AW7" s="133"/>
      <c r="AX7" s="133"/>
      <c r="AY7" s="133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5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5"/>
      <c r="BF8" s="2" t="s">
        <v>17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39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60"/>
      <c r="AI9" s="60"/>
      <c r="AJ9" s="60"/>
      <c r="AK9" s="60"/>
      <c r="AL9" s="60"/>
      <c r="AM9" s="60"/>
      <c r="AN9" s="76"/>
      <c r="AO9" s="53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76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139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7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139"/>
    </row>
    <row r="11" spans="3:70" ht="15.6" customHeight="1">
      <c r="C11" s="4" t="str">
        <f>IF(COUNTIF([5]回答表!F22,"*")&gt;0,[5]回答表!F22,"")</f>
        <v>藤里町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IF(COUNTIF([5]回答表!F24,"*")&gt;0,[5]回答表!F24,"")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5"/>
      <c r="AO11" s="80" t="str">
        <f>IF(COUNTIF([5]回答表!W24,"*")&gt;0,[5]回答表!W24,"")</f>
        <v>特定地域排水処理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5"/>
      <c r="BF11" s="4" t="str">
        <f>IF(COUNTIF([5]回答表!F26,"*")&gt;0,[5]回答表!F26,"")</f>
        <v>―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19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0"/>
      <c r="AG12" s="130"/>
      <c r="AH12" s="60"/>
      <c r="AI12" s="60"/>
      <c r="AJ12" s="60"/>
      <c r="AK12" s="60"/>
      <c r="AL12" s="60"/>
      <c r="AM12" s="60"/>
      <c r="AN12" s="76"/>
      <c r="AO12" s="53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76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119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7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7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119"/>
    </row>
    <row r="14" spans="3:70" ht="15.6" customHeight="1"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</row>
    <row r="15" spans="3:70" ht="15.6" customHeight="1"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</row>
    <row r="16" spans="3:70" ht="15.6" customHeight="1"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5"/>
      <c r="BR17" s="14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3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06"/>
      <c r="BR18" s="14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06"/>
      <c r="BR19" s="14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8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5"/>
      <c r="BA20" s="135"/>
      <c r="BB20" s="91" t="s">
        <v>16</v>
      </c>
      <c r="BC20" s="95"/>
      <c r="BD20" s="95"/>
      <c r="BE20" s="95"/>
      <c r="BF20" s="95"/>
      <c r="BG20" s="95"/>
      <c r="BH20" s="95"/>
      <c r="BI20" s="100"/>
      <c r="BJ20" s="102"/>
      <c r="BK20" s="106"/>
      <c r="BR20" s="140"/>
    </row>
    <row r="21" spans="3:70" ht="13.15" customHeight="1">
      <c r="C21" s="6"/>
      <c r="D21" s="17"/>
      <c r="E21" s="124"/>
      <c r="F21" s="124"/>
      <c r="G21" s="124"/>
      <c r="H21" s="124"/>
      <c r="I21" s="124"/>
      <c r="J21" s="48"/>
      <c r="K21" s="17"/>
      <c r="L21" s="124"/>
      <c r="M21" s="124"/>
      <c r="N21" s="124"/>
      <c r="O21" s="124"/>
      <c r="P21" s="124"/>
      <c r="Q21" s="48"/>
      <c r="R21" s="17"/>
      <c r="S21" s="124"/>
      <c r="T21" s="124"/>
      <c r="U21" s="124"/>
      <c r="V21" s="124"/>
      <c r="W21" s="124"/>
      <c r="X21" s="48"/>
      <c r="Y21" s="67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86"/>
      <c r="BA21" s="135"/>
      <c r="BB21" s="92"/>
      <c r="BC21" s="137"/>
      <c r="BD21" s="137"/>
      <c r="BE21" s="137"/>
      <c r="BF21" s="137"/>
      <c r="BG21" s="137"/>
      <c r="BH21" s="137"/>
      <c r="BJ21" s="103"/>
      <c r="BK21" s="106"/>
      <c r="BR21" s="140"/>
    </row>
    <row r="22" spans="3:70" ht="13.15" customHeight="1">
      <c r="C22" s="6"/>
      <c r="D22" s="17"/>
      <c r="E22" s="124"/>
      <c r="F22" s="124"/>
      <c r="G22" s="124"/>
      <c r="H22" s="124"/>
      <c r="I22" s="124"/>
      <c r="J22" s="48"/>
      <c r="K22" s="17"/>
      <c r="L22" s="124"/>
      <c r="M22" s="124"/>
      <c r="N22" s="124"/>
      <c r="O22" s="124"/>
      <c r="P22" s="124"/>
      <c r="Q22" s="48"/>
      <c r="R22" s="17"/>
      <c r="S22" s="124"/>
      <c r="T22" s="124"/>
      <c r="U22" s="124"/>
      <c r="V22" s="124"/>
      <c r="W22" s="12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7"/>
      <c r="BA22" s="123"/>
      <c r="BB22" s="92"/>
      <c r="BC22" s="137"/>
      <c r="BD22" s="137"/>
      <c r="BE22" s="137"/>
      <c r="BF22" s="137"/>
      <c r="BG22" s="137"/>
      <c r="BH22" s="137"/>
      <c r="BJ22" s="103"/>
      <c r="BK22" s="106"/>
      <c r="BR22" s="14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3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123"/>
      <c r="BB23" s="93"/>
      <c r="BC23" s="97"/>
      <c r="BD23" s="97"/>
      <c r="BE23" s="97"/>
      <c r="BF23" s="97"/>
      <c r="BG23" s="97"/>
      <c r="BH23" s="97"/>
      <c r="BI23" s="101"/>
      <c r="BJ23" s="104"/>
      <c r="BK23" s="106"/>
      <c r="BR23" s="140"/>
    </row>
    <row r="24" spans="3:70" ht="15.6" customHeight="1">
      <c r="C24" s="6"/>
      <c r="D24" s="19" t="str">
        <f>IF([5]回答表!R49="○","○","")</f>
        <v/>
      </c>
      <c r="E24" s="125"/>
      <c r="F24" s="125"/>
      <c r="G24" s="125"/>
      <c r="H24" s="125"/>
      <c r="I24" s="125"/>
      <c r="J24" s="50"/>
      <c r="K24" s="19" t="str">
        <f>IF([5]回答表!R50="○","○","")</f>
        <v/>
      </c>
      <c r="L24" s="125"/>
      <c r="M24" s="125"/>
      <c r="N24" s="125"/>
      <c r="O24" s="125"/>
      <c r="P24" s="125"/>
      <c r="Q24" s="50"/>
      <c r="R24" s="19" t="str">
        <f>IF([5]回答表!R51="○","○","")</f>
        <v/>
      </c>
      <c r="S24" s="125"/>
      <c r="T24" s="125"/>
      <c r="U24" s="125"/>
      <c r="V24" s="125"/>
      <c r="W24" s="125"/>
      <c r="X24" s="50"/>
      <c r="Y24" s="19" t="str">
        <f>IF([5]回答表!R52="○","○","")</f>
        <v/>
      </c>
      <c r="Z24" s="125"/>
      <c r="AA24" s="125"/>
      <c r="AB24" s="125"/>
      <c r="AC24" s="125"/>
      <c r="AD24" s="125"/>
      <c r="AE24" s="50"/>
      <c r="AF24" s="19" t="str">
        <f>IF([5]回答表!R53="○","○","")</f>
        <v/>
      </c>
      <c r="AG24" s="125"/>
      <c r="AH24" s="125"/>
      <c r="AI24" s="125"/>
      <c r="AJ24" s="125"/>
      <c r="AK24" s="125"/>
      <c r="AL24" s="50"/>
      <c r="AM24" s="19" t="str">
        <f>IF([5]回答表!R54="○","○","")</f>
        <v/>
      </c>
      <c r="AN24" s="125"/>
      <c r="AO24" s="125"/>
      <c r="AP24" s="125"/>
      <c r="AQ24" s="125"/>
      <c r="AR24" s="125"/>
      <c r="AS24" s="50"/>
      <c r="AT24" s="19" t="str">
        <f>IF([5]回答表!R55="○","○","")</f>
        <v/>
      </c>
      <c r="AU24" s="125"/>
      <c r="AV24" s="125"/>
      <c r="AW24" s="125"/>
      <c r="AX24" s="125"/>
      <c r="AY24" s="125"/>
      <c r="AZ24" s="50"/>
      <c r="BA24" s="123"/>
      <c r="BB24" s="94" t="str">
        <f>IF([5]回答表!R56="○","○","")</f>
        <v>○</v>
      </c>
      <c r="BC24" s="98"/>
      <c r="BD24" s="98"/>
      <c r="BE24" s="98"/>
      <c r="BF24" s="98"/>
      <c r="BG24" s="98"/>
      <c r="BH24" s="98"/>
      <c r="BI24" s="100"/>
      <c r="BJ24" s="102"/>
      <c r="BK24" s="106"/>
      <c r="BR24" s="140"/>
    </row>
    <row r="25" spans="3:70" ht="15.6" customHeight="1">
      <c r="C25" s="6"/>
      <c r="D25" s="19"/>
      <c r="E25" s="125"/>
      <c r="F25" s="125"/>
      <c r="G25" s="125"/>
      <c r="H25" s="125"/>
      <c r="I25" s="125"/>
      <c r="J25" s="50"/>
      <c r="K25" s="19"/>
      <c r="L25" s="125"/>
      <c r="M25" s="125"/>
      <c r="N25" s="125"/>
      <c r="O25" s="125"/>
      <c r="P25" s="125"/>
      <c r="Q25" s="50"/>
      <c r="R25" s="19"/>
      <c r="S25" s="125"/>
      <c r="T25" s="125"/>
      <c r="U25" s="125"/>
      <c r="V25" s="125"/>
      <c r="W25" s="125"/>
      <c r="X25" s="50"/>
      <c r="Y25" s="19"/>
      <c r="Z25" s="125"/>
      <c r="AA25" s="125"/>
      <c r="AB25" s="125"/>
      <c r="AC25" s="125"/>
      <c r="AD25" s="125"/>
      <c r="AE25" s="50"/>
      <c r="AF25" s="19"/>
      <c r="AG25" s="125"/>
      <c r="AH25" s="125"/>
      <c r="AI25" s="125"/>
      <c r="AJ25" s="125"/>
      <c r="AK25" s="125"/>
      <c r="AL25" s="50"/>
      <c r="AM25" s="19"/>
      <c r="AN25" s="125"/>
      <c r="AO25" s="125"/>
      <c r="AP25" s="125"/>
      <c r="AQ25" s="125"/>
      <c r="AR25" s="125"/>
      <c r="AS25" s="50"/>
      <c r="AT25" s="19"/>
      <c r="AU25" s="125"/>
      <c r="AV25" s="125"/>
      <c r="AW25" s="125"/>
      <c r="AX25" s="125"/>
      <c r="AY25" s="125"/>
      <c r="AZ25" s="50"/>
      <c r="BA25" s="136"/>
      <c r="BB25" s="19"/>
      <c r="BC25" s="125"/>
      <c r="BD25" s="125"/>
      <c r="BE25" s="125"/>
      <c r="BF25" s="125"/>
      <c r="BG25" s="125"/>
      <c r="BH25" s="125"/>
      <c r="BJ25" s="103"/>
      <c r="BK25" s="106"/>
      <c r="BR25" s="140"/>
    </row>
    <row r="26" spans="3:70" ht="15.6" customHeight="1">
      <c r="C26" s="6"/>
      <c r="D26" s="20"/>
      <c r="E26" s="36"/>
      <c r="F26" s="36"/>
      <c r="G26" s="36"/>
      <c r="H26" s="36"/>
      <c r="I26" s="36"/>
      <c r="J26" s="51"/>
      <c r="K26" s="20"/>
      <c r="L26" s="36"/>
      <c r="M26" s="36"/>
      <c r="N26" s="36"/>
      <c r="O26" s="36"/>
      <c r="P26" s="36"/>
      <c r="Q26" s="51"/>
      <c r="R26" s="20"/>
      <c r="S26" s="36"/>
      <c r="T26" s="36"/>
      <c r="U26" s="36"/>
      <c r="V26" s="36"/>
      <c r="W26" s="36"/>
      <c r="X26" s="51"/>
      <c r="Y26" s="20"/>
      <c r="Z26" s="36"/>
      <c r="AA26" s="36"/>
      <c r="AB26" s="36"/>
      <c r="AC26" s="36"/>
      <c r="AD26" s="36"/>
      <c r="AE26" s="51"/>
      <c r="AF26" s="20"/>
      <c r="AG26" s="36"/>
      <c r="AH26" s="36"/>
      <c r="AI26" s="36"/>
      <c r="AJ26" s="36"/>
      <c r="AK26" s="36"/>
      <c r="AL26" s="51"/>
      <c r="AM26" s="20"/>
      <c r="AN26" s="36"/>
      <c r="AO26" s="36"/>
      <c r="AP26" s="36"/>
      <c r="AQ26" s="36"/>
      <c r="AR26" s="36"/>
      <c r="AS26" s="51"/>
      <c r="AT26" s="20"/>
      <c r="AU26" s="36"/>
      <c r="AV26" s="36"/>
      <c r="AW26" s="36"/>
      <c r="AX26" s="36"/>
      <c r="AY26" s="36"/>
      <c r="AZ26" s="51"/>
      <c r="BA26" s="136"/>
      <c r="BB26" s="20"/>
      <c r="BC26" s="36"/>
      <c r="BD26" s="36"/>
      <c r="BE26" s="36"/>
      <c r="BF26" s="36"/>
      <c r="BG26" s="36"/>
      <c r="BH26" s="36"/>
      <c r="BI26" s="101"/>
      <c r="BJ26" s="104"/>
      <c r="BK26" s="106"/>
      <c r="BR26" s="14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07"/>
      <c r="BR27" s="140"/>
    </row>
    <row r="28" spans="3:70" ht="15.6" customHeight="1"/>
    <row r="29" spans="3:70" ht="15.6" customHeight="1"/>
    <row r="30" spans="3:70" ht="15.6" customHeight="1"/>
    <row r="31" spans="3:70" ht="15.6" customHeight="1"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3"/>
    </row>
    <row r="33" spans="3:69">
      <c r="C33" s="9"/>
      <c r="D33" s="121" t="s">
        <v>5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1"/>
      <c r="AM33" s="122"/>
      <c r="AN33" s="122"/>
      <c r="AO33" s="122"/>
      <c r="AP33" s="122"/>
      <c r="AQ33" s="121" t="s">
        <v>10</v>
      </c>
      <c r="AR33" s="122"/>
      <c r="AS33" s="122"/>
      <c r="AT33" s="122"/>
      <c r="AU33" s="122"/>
      <c r="AV33" s="26"/>
      <c r="AW33" s="122"/>
      <c r="AX33" s="122"/>
      <c r="AY33" s="122"/>
      <c r="AZ33" s="38"/>
      <c r="BA33" s="38"/>
      <c r="BB33" s="38"/>
      <c r="BC33" s="38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38"/>
      <c r="BQ33" s="114"/>
    </row>
    <row r="34" spans="3:69" ht="15.6" customHeight="1">
      <c r="C34" s="9"/>
      <c r="D34" s="24" t="s">
        <v>6</v>
      </c>
      <c r="E34" s="39" t="str">
        <f>IF([5]回答表!R56="○",[5]回答表!C536,"")</f>
        <v>③抜本的な改革の方向性について検討の前段階にあるため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8"/>
      <c r="AO34" s="122"/>
      <c r="AP34" s="122"/>
      <c r="AQ34" s="82" t="str">
        <f>IF([5]回答表!AQ536="○",[5]回答表!B543,"")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09"/>
      <c r="BQ34" s="114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79"/>
      <c r="AO35" s="122"/>
      <c r="AP35" s="122"/>
      <c r="AQ35" s="28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10"/>
      <c r="BQ35" s="114"/>
    </row>
    <row r="36" spans="3:69" ht="15.6" customHeight="1">
      <c r="C36" s="9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28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10"/>
      <c r="BQ36" s="114"/>
    </row>
    <row r="37" spans="3:69" ht="15.6" customHeight="1">
      <c r="C37" s="9"/>
      <c r="D37" s="24" t="s">
        <v>6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8"/>
      <c r="AO37" s="122"/>
      <c r="AP37" s="122"/>
      <c r="AQ37" s="28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10"/>
      <c r="BQ37" s="114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79"/>
      <c r="AO38" s="122"/>
      <c r="AP38" s="122"/>
      <c r="AQ38" s="28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10"/>
      <c r="BQ38" s="114"/>
    </row>
    <row r="39" spans="3:69" ht="15.6" customHeight="1">
      <c r="C39" s="9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28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10"/>
      <c r="BQ39" s="114"/>
    </row>
    <row r="40" spans="3:69" ht="15.6" customHeight="1">
      <c r="C40" s="9"/>
      <c r="D40" s="24" t="s">
        <v>6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8"/>
      <c r="AO40" s="122"/>
      <c r="AP40" s="122"/>
      <c r="AQ40" s="28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10"/>
      <c r="BQ40" s="114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79"/>
      <c r="AO41" s="122"/>
      <c r="AP41" s="122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1"/>
      <c r="BQ41" s="115"/>
    </row>
    <row r="42" spans="3:69" ht="12.6" customHeight="1">
      <c r="C42" s="9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14"/>
    </row>
    <row r="43" spans="3:69" ht="12.6" customHeight="1">
      <c r="C43" s="9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14"/>
    </row>
    <row r="44" spans="3:69">
      <c r="C44" s="9"/>
      <c r="D44" s="121" t="s">
        <v>7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14"/>
    </row>
    <row r="45" spans="3:69">
      <c r="C45" s="9"/>
      <c r="D45" s="27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09"/>
      <c r="BQ45" s="114"/>
    </row>
    <row r="46" spans="3:69" ht="12.6" customHeight="1">
      <c r="C46" s="9"/>
      <c r="D46" s="28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10"/>
      <c r="BQ46" s="114"/>
    </row>
    <row r="47" spans="3:69" ht="12.6" customHeight="1">
      <c r="C47" s="9"/>
      <c r="D47" s="28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10"/>
      <c r="BQ47" s="114"/>
    </row>
    <row r="48" spans="3:69" ht="12.6" customHeight="1">
      <c r="C48" s="9"/>
      <c r="D48" s="28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10"/>
      <c r="BQ48" s="114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1"/>
      <c r="BQ49" s="114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6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abSelected="1" topLeftCell="A13" workbookViewId="0">
      <selection activeCell="E40" sqref="E40:AN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18"/>
      <c r="D2" s="118"/>
      <c r="E2" s="118"/>
      <c r="F2" s="118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</row>
    <row r="3" spans="3:70" ht="15.6" customHeight="1"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</row>
    <row r="4" spans="3:70" ht="15.6" customHeight="1"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</row>
    <row r="5" spans="3:70" ht="15.6" customHeight="1"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29"/>
      <c r="BR5" s="129"/>
    </row>
    <row r="6" spans="3:70" ht="15.6" customHeight="1"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33"/>
      <c r="AR6" s="133"/>
      <c r="AS6" s="133"/>
      <c r="AT6" s="133"/>
      <c r="AU6" s="133"/>
      <c r="AV6" s="133"/>
      <c r="AW6" s="133"/>
      <c r="AX6" s="133"/>
      <c r="AY6" s="133"/>
    </row>
    <row r="7" spans="3:70" ht="15.6" customHeight="1"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33"/>
      <c r="AR7" s="133"/>
      <c r="AS7" s="133"/>
      <c r="AT7" s="133"/>
      <c r="AU7" s="133"/>
      <c r="AV7" s="133"/>
      <c r="AW7" s="133"/>
      <c r="AX7" s="133"/>
      <c r="AY7" s="133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5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5"/>
      <c r="BF8" s="2" t="s">
        <v>17</v>
      </c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139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60"/>
      <c r="AI9" s="60"/>
      <c r="AJ9" s="60"/>
      <c r="AK9" s="60"/>
      <c r="AL9" s="60"/>
      <c r="AM9" s="60"/>
      <c r="AN9" s="76"/>
      <c r="AO9" s="53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76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139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7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7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139"/>
    </row>
    <row r="11" spans="3:70" ht="15.6" customHeight="1">
      <c r="C11" s="4" t="str">
        <f>IF(COUNTIF([1]回答表!F22,"*")&gt;0,[1]回答表!F22,"")</f>
        <v>藤里町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IF(COUNTIF([1]回答表!F24,"*")&gt;0,[1]回答表!F24,"")</f>
        <v>介護サービス事業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5"/>
      <c r="AO11" s="80" t="str">
        <f>IF(COUNTIF([1]回答表!W24,"*")&gt;0,[1]回答表!W24,"")</f>
        <v>―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5"/>
      <c r="BF11" s="4" t="str">
        <f>IF(COUNTIF([1]回答表!F26,"*")&gt;0,[1]回答表!F26,"")</f>
        <v>老人デイサービスセンター</v>
      </c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119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0"/>
      <c r="AG12" s="130"/>
      <c r="AH12" s="60"/>
      <c r="AI12" s="60"/>
      <c r="AJ12" s="60"/>
      <c r="AK12" s="60"/>
      <c r="AL12" s="60"/>
      <c r="AM12" s="60"/>
      <c r="AN12" s="76"/>
      <c r="AO12" s="53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76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119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7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7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119"/>
    </row>
    <row r="14" spans="3:70" ht="15.6" customHeight="1"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</row>
    <row r="15" spans="3:70" ht="15.6" customHeight="1"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</row>
    <row r="16" spans="3:70" ht="15.6" customHeight="1"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5"/>
      <c r="BR17" s="14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3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06"/>
      <c r="BR18" s="14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06"/>
      <c r="BR19" s="14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8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5"/>
      <c r="BA20" s="135"/>
      <c r="BB20" s="91" t="s">
        <v>16</v>
      </c>
      <c r="BC20" s="95"/>
      <c r="BD20" s="95"/>
      <c r="BE20" s="95"/>
      <c r="BF20" s="95"/>
      <c r="BG20" s="95"/>
      <c r="BH20" s="95"/>
      <c r="BI20" s="100"/>
      <c r="BJ20" s="102"/>
      <c r="BK20" s="106"/>
      <c r="BR20" s="140"/>
    </row>
    <row r="21" spans="3:70" ht="13.15" customHeight="1">
      <c r="C21" s="6"/>
      <c r="D21" s="17"/>
      <c r="E21" s="124"/>
      <c r="F21" s="124"/>
      <c r="G21" s="124"/>
      <c r="H21" s="124"/>
      <c r="I21" s="124"/>
      <c r="J21" s="48"/>
      <c r="K21" s="17"/>
      <c r="L21" s="124"/>
      <c r="M21" s="124"/>
      <c r="N21" s="124"/>
      <c r="O21" s="124"/>
      <c r="P21" s="124"/>
      <c r="Q21" s="48"/>
      <c r="R21" s="17"/>
      <c r="S21" s="124"/>
      <c r="T21" s="124"/>
      <c r="U21" s="124"/>
      <c r="V21" s="124"/>
      <c r="W21" s="124"/>
      <c r="X21" s="48"/>
      <c r="Y21" s="67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86"/>
      <c r="BA21" s="135"/>
      <c r="BB21" s="92"/>
      <c r="BC21" s="137"/>
      <c r="BD21" s="137"/>
      <c r="BE21" s="137"/>
      <c r="BF21" s="137"/>
      <c r="BG21" s="137"/>
      <c r="BH21" s="137"/>
      <c r="BJ21" s="103"/>
      <c r="BK21" s="106"/>
      <c r="BR21" s="140"/>
    </row>
    <row r="22" spans="3:70" ht="13.15" customHeight="1">
      <c r="C22" s="6"/>
      <c r="D22" s="17"/>
      <c r="E22" s="124"/>
      <c r="F22" s="124"/>
      <c r="G22" s="124"/>
      <c r="H22" s="124"/>
      <c r="I22" s="124"/>
      <c r="J22" s="48"/>
      <c r="K22" s="17"/>
      <c r="L22" s="124"/>
      <c r="M22" s="124"/>
      <c r="N22" s="124"/>
      <c r="O22" s="124"/>
      <c r="P22" s="124"/>
      <c r="Q22" s="48"/>
      <c r="R22" s="17"/>
      <c r="S22" s="124"/>
      <c r="T22" s="124"/>
      <c r="U22" s="124"/>
      <c r="V22" s="124"/>
      <c r="W22" s="12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7"/>
      <c r="BA22" s="123"/>
      <c r="BB22" s="92"/>
      <c r="BC22" s="137"/>
      <c r="BD22" s="137"/>
      <c r="BE22" s="137"/>
      <c r="BF22" s="137"/>
      <c r="BG22" s="137"/>
      <c r="BH22" s="137"/>
      <c r="BJ22" s="103"/>
      <c r="BK22" s="106"/>
      <c r="BR22" s="14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3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123"/>
      <c r="BB23" s="93"/>
      <c r="BC23" s="97"/>
      <c r="BD23" s="97"/>
      <c r="BE23" s="97"/>
      <c r="BF23" s="97"/>
      <c r="BG23" s="97"/>
      <c r="BH23" s="97"/>
      <c r="BI23" s="101"/>
      <c r="BJ23" s="104"/>
      <c r="BK23" s="106"/>
      <c r="BR23" s="140"/>
    </row>
    <row r="24" spans="3:70" ht="15.6" customHeight="1">
      <c r="C24" s="6"/>
      <c r="D24" s="19" t="str">
        <f>IF([1]回答表!R49="○","○","")</f>
        <v/>
      </c>
      <c r="E24" s="125"/>
      <c r="F24" s="125"/>
      <c r="G24" s="125"/>
      <c r="H24" s="125"/>
      <c r="I24" s="125"/>
      <c r="J24" s="50"/>
      <c r="K24" s="19" t="str">
        <f>IF([1]回答表!R50="○","○","")</f>
        <v/>
      </c>
      <c r="L24" s="125"/>
      <c r="M24" s="125"/>
      <c r="N24" s="125"/>
      <c r="O24" s="125"/>
      <c r="P24" s="125"/>
      <c r="Q24" s="50"/>
      <c r="R24" s="19" t="str">
        <f>IF([1]回答表!R51="○","○","")</f>
        <v/>
      </c>
      <c r="S24" s="125"/>
      <c r="T24" s="125"/>
      <c r="U24" s="125"/>
      <c r="V24" s="125"/>
      <c r="W24" s="125"/>
      <c r="X24" s="50"/>
      <c r="Y24" s="19" t="str">
        <f>IF([1]回答表!R52="○","○","")</f>
        <v/>
      </c>
      <c r="Z24" s="125"/>
      <c r="AA24" s="125"/>
      <c r="AB24" s="125"/>
      <c r="AC24" s="125"/>
      <c r="AD24" s="125"/>
      <c r="AE24" s="50"/>
      <c r="AF24" s="19" t="str">
        <f>IF([1]回答表!R53="○","○","")</f>
        <v/>
      </c>
      <c r="AG24" s="125"/>
      <c r="AH24" s="125"/>
      <c r="AI24" s="125"/>
      <c r="AJ24" s="125"/>
      <c r="AK24" s="125"/>
      <c r="AL24" s="50"/>
      <c r="AM24" s="19" t="str">
        <f>IF([1]回答表!R54="○","○","")</f>
        <v/>
      </c>
      <c r="AN24" s="125"/>
      <c r="AO24" s="125"/>
      <c r="AP24" s="125"/>
      <c r="AQ24" s="125"/>
      <c r="AR24" s="125"/>
      <c r="AS24" s="50"/>
      <c r="AT24" s="19" t="str">
        <f>IF([1]回答表!R55="○","○","")</f>
        <v/>
      </c>
      <c r="AU24" s="125"/>
      <c r="AV24" s="125"/>
      <c r="AW24" s="125"/>
      <c r="AX24" s="125"/>
      <c r="AY24" s="125"/>
      <c r="AZ24" s="50"/>
      <c r="BA24" s="123"/>
      <c r="BB24" s="94" t="str">
        <f>IF([1]回答表!R56="○","○","")</f>
        <v>○</v>
      </c>
      <c r="BC24" s="98"/>
      <c r="BD24" s="98"/>
      <c r="BE24" s="98"/>
      <c r="BF24" s="98"/>
      <c r="BG24" s="98"/>
      <c r="BH24" s="98"/>
      <c r="BI24" s="100"/>
      <c r="BJ24" s="102"/>
      <c r="BK24" s="106"/>
      <c r="BR24" s="140"/>
    </row>
    <row r="25" spans="3:70" ht="15.6" customHeight="1">
      <c r="C25" s="6"/>
      <c r="D25" s="19"/>
      <c r="E25" s="125"/>
      <c r="F25" s="125"/>
      <c r="G25" s="125"/>
      <c r="H25" s="125"/>
      <c r="I25" s="125"/>
      <c r="J25" s="50"/>
      <c r="K25" s="19"/>
      <c r="L25" s="125"/>
      <c r="M25" s="125"/>
      <c r="N25" s="125"/>
      <c r="O25" s="125"/>
      <c r="P25" s="125"/>
      <c r="Q25" s="50"/>
      <c r="R25" s="19"/>
      <c r="S25" s="125"/>
      <c r="T25" s="125"/>
      <c r="U25" s="125"/>
      <c r="V25" s="125"/>
      <c r="W25" s="125"/>
      <c r="X25" s="50"/>
      <c r="Y25" s="19"/>
      <c r="Z25" s="125"/>
      <c r="AA25" s="125"/>
      <c r="AB25" s="125"/>
      <c r="AC25" s="125"/>
      <c r="AD25" s="125"/>
      <c r="AE25" s="50"/>
      <c r="AF25" s="19"/>
      <c r="AG25" s="125"/>
      <c r="AH25" s="125"/>
      <c r="AI25" s="125"/>
      <c r="AJ25" s="125"/>
      <c r="AK25" s="125"/>
      <c r="AL25" s="50"/>
      <c r="AM25" s="19"/>
      <c r="AN25" s="125"/>
      <c r="AO25" s="125"/>
      <c r="AP25" s="125"/>
      <c r="AQ25" s="125"/>
      <c r="AR25" s="125"/>
      <c r="AS25" s="50"/>
      <c r="AT25" s="19"/>
      <c r="AU25" s="125"/>
      <c r="AV25" s="125"/>
      <c r="AW25" s="125"/>
      <c r="AX25" s="125"/>
      <c r="AY25" s="125"/>
      <c r="AZ25" s="50"/>
      <c r="BA25" s="136"/>
      <c r="BB25" s="19"/>
      <c r="BC25" s="125"/>
      <c r="BD25" s="125"/>
      <c r="BE25" s="125"/>
      <c r="BF25" s="125"/>
      <c r="BG25" s="125"/>
      <c r="BH25" s="125"/>
      <c r="BJ25" s="103"/>
      <c r="BK25" s="106"/>
      <c r="BR25" s="140"/>
    </row>
    <row r="26" spans="3:70" ht="15.6" customHeight="1">
      <c r="C26" s="6"/>
      <c r="D26" s="20"/>
      <c r="E26" s="36"/>
      <c r="F26" s="36"/>
      <c r="G26" s="36"/>
      <c r="H26" s="36"/>
      <c r="I26" s="36"/>
      <c r="J26" s="51"/>
      <c r="K26" s="20"/>
      <c r="L26" s="36"/>
      <c r="M26" s="36"/>
      <c r="N26" s="36"/>
      <c r="O26" s="36"/>
      <c r="P26" s="36"/>
      <c r="Q26" s="51"/>
      <c r="R26" s="20"/>
      <c r="S26" s="36"/>
      <c r="T26" s="36"/>
      <c r="U26" s="36"/>
      <c r="V26" s="36"/>
      <c r="W26" s="36"/>
      <c r="X26" s="51"/>
      <c r="Y26" s="20"/>
      <c r="Z26" s="36"/>
      <c r="AA26" s="36"/>
      <c r="AB26" s="36"/>
      <c r="AC26" s="36"/>
      <c r="AD26" s="36"/>
      <c r="AE26" s="51"/>
      <c r="AF26" s="20"/>
      <c r="AG26" s="36"/>
      <c r="AH26" s="36"/>
      <c r="AI26" s="36"/>
      <c r="AJ26" s="36"/>
      <c r="AK26" s="36"/>
      <c r="AL26" s="51"/>
      <c r="AM26" s="20"/>
      <c r="AN26" s="36"/>
      <c r="AO26" s="36"/>
      <c r="AP26" s="36"/>
      <c r="AQ26" s="36"/>
      <c r="AR26" s="36"/>
      <c r="AS26" s="51"/>
      <c r="AT26" s="20"/>
      <c r="AU26" s="36"/>
      <c r="AV26" s="36"/>
      <c r="AW26" s="36"/>
      <c r="AX26" s="36"/>
      <c r="AY26" s="36"/>
      <c r="AZ26" s="51"/>
      <c r="BA26" s="136"/>
      <c r="BB26" s="20"/>
      <c r="BC26" s="36"/>
      <c r="BD26" s="36"/>
      <c r="BE26" s="36"/>
      <c r="BF26" s="36"/>
      <c r="BG26" s="36"/>
      <c r="BH26" s="36"/>
      <c r="BI26" s="101"/>
      <c r="BJ26" s="104"/>
      <c r="BK26" s="106"/>
      <c r="BR26" s="14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07"/>
      <c r="BR27" s="140"/>
    </row>
    <row r="28" spans="3:70" ht="15.6" customHeight="1"/>
    <row r="29" spans="3:70" ht="15.6" customHeight="1"/>
    <row r="30" spans="3:70" ht="15.6" customHeight="1"/>
    <row r="31" spans="3:70" ht="15.6" customHeight="1"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3"/>
    </row>
    <row r="33" spans="3:69">
      <c r="C33" s="9"/>
      <c r="D33" s="121" t="s">
        <v>5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1"/>
      <c r="AM33" s="122"/>
      <c r="AN33" s="122"/>
      <c r="AO33" s="122"/>
      <c r="AP33" s="122"/>
      <c r="AQ33" s="121" t="s">
        <v>10</v>
      </c>
      <c r="AR33" s="122"/>
      <c r="AS33" s="122"/>
      <c r="AT33" s="122"/>
      <c r="AU33" s="122"/>
      <c r="AV33" s="26"/>
      <c r="AW33" s="122"/>
      <c r="AX33" s="122"/>
      <c r="AY33" s="122"/>
      <c r="AZ33" s="38"/>
      <c r="BA33" s="38"/>
      <c r="BB33" s="38"/>
      <c r="BC33" s="38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38"/>
      <c r="BQ33" s="114"/>
    </row>
    <row r="34" spans="3:69" ht="15.6" customHeight="1">
      <c r="C34" s="9"/>
      <c r="D34" s="24" t="s">
        <v>6</v>
      </c>
      <c r="E34" s="39" t="str">
        <f>IF([1]回答表!R56="○",[1]回答表!C536,"")</f>
        <v>①現行の経営体制・手法で、健全な事業運営が実施できているため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8"/>
      <c r="AO34" s="122"/>
      <c r="AP34" s="122"/>
      <c r="AQ34" s="82" t="str">
        <f>IF([1]回答表!AQ536="○",[1]回答表!B543,"")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09"/>
      <c r="BQ34" s="114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79"/>
      <c r="AO35" s="122"/>
      <c r="AP35" s="122"/>
      <c r="AQ35" s="28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10"/>
      <c r="BQ35" s="114"/>
    </row>
    <row r="36" spans="3:69" ht="15.6" customHeight="1">
      <c r="C36" s="9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28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10"/>
      <c r="BQ36" s="114"/>
    </row>
    <row r="37" spans="3:69" ht="15.6" customHeight="1">
      <c r="C37" s="9"/>
      <c r="D37" s="24" t="s">
        <v>6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8"/>
      <c r="AO37" s="122"/>
      <c r="AP37" s="122"/>
      <c r="AQ37" s="28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10"/>
      <c r="BQ37" s="114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79"/>
      <c r="AO38" s="122"/>
      <c r="AP38" s="122"/>
      <c r="AQ38" s="28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10"/>
      <c r="BQ38" s="114"/>
    </row>
    <row r="39" spans="3:69" ht="15.6" customHeight="1">
      <c r="C39" s="9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122"/>
      <c r="AO39" s="122"/>
      <c r="AP39" s="122"/>
      <c r="AQ39" s="28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10"/>
      <c r="BQ39" s="114"/>
    </row>
    <row r="40" spans="3:69" ht="15.6" customHeight="1">
      <c r="C40" s="9"/>
      <c r="D40" s="24" t="s">
        <v>6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8"/>
      <c r="AO40" s="122"/>
      <c r="AP40" s="122"/>
      <c r="AQ40" s="28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10"/>
      <c r="BQ40" s="114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79"/>
      <c r="AO41" s="122"/>
      <c r="AP41" s="122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1"/>
      <c r="BQ41" s="115"/>
    </row>
    <row r="42" spans="3:69" ht="12.6" customHeight="1">
      <c r="C42" s="9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14"/>
    </row>
    <row r="43" spans="3:69" ht="12.6" customHeight="1">
      <c r="C43" s="9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14"/>
    </row>
    <row r="44" spans="3:69">
      <c r="C44" s="9"/>
      <c r="D44" s="121" t="s">
        <v>7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14"/>
    </row>
    <row r="45" spans="3:69">
      <c r="C45" s="9"/>
      <c r="D45" s="27" t="str">
        <f>IF([1]回答表!R56="○",[1]回答表!B550,"")</f>
        <v>今後、施設の大規模な維持補修等が考えられるため、さらに経営健全化を図っていく必要がある。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09"/>
      <c r="BQ45" s="114"/>
    </row>
    <row r="46" spans="3:69" ht="12.6" customHeight="1">
      <c r="C46" s="9"/>
      <c r="D46" s="28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10"/>
      <c r="BQ46" s="114"/>
    </row>
    <row r="47" spans="3:69" ht="12.6" customHeight="1">
      <c r="C47" s="9"/>
      <c r="D47" s="28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10"/>
      <c r="BQ47" s="114"/>
    </row>
    <row r="48" spans="3:69" ht="12.6" customHeight="1">
      <c r="C48" s="9"/>
      <c r="D48" s="28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10"/>
      <c r="BQ48" s="114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1"/>
      <c r="BQ49" s="114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6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簡水</vt:lpstr>
      <vt:lpstr>下水道事業（特環）</vt:lpstr>
      <vt:lpstr>下水道（農集）</vt:lpstr>
      <vt:lpstr>特定地域排水</vt:lpstr>
      <vt:lpstr>老人デイ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田村　修平</dc:creator>
  <cp:lastModifiedBy>田村　修平</cp:lastModifiedBy>
  <dcterms:created xsi:type="dcterms:W3CDTF">2019-10-04T08:34:18Z</dcterms:created>
  <dcterms:modified xsi:type="dcterms:W3CDTF">2019-10-05T00:46:34Z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2019-10-05T00:46:34Z</vt:filetime>
  </property>
</Properties>
</file>