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 activeTab="2"/>
  </bookViews>
  <sheets>
    <sheet name="水道" sheetId="3" r:id="rId1"/>
    <sheet name="下水道（公共）" sheetId="1" r:id="rId2"/>
    <sheet name="下水道（農集）" sheetId="2" r:id="rId3"/>
  </sheets>
  <externalReferences>
    <externalReference r:id="rId4"/>
    <externalReference r:id="rId5"/>
    <externalReference r:id="rId6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<sst xmlns="http://schemas.openxmlformats.org/spreadsheetml/2006/main" xmlns:r="http://schemas.openxmlformats.org/officeDocument/2006/relationships" count="36" uniqueCount="36">
  <si>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団体名</t>
    <rPh sb="0" eb="3">
      <t>ダンタイメイ</t>
    </rPh>
    <phoneticPr fontId="20"/>
  </si>
  <si>
    <t>日</t>
    <rPh sb="0" eb="1">
      <t>ニチ</t>
    </rPh>
    <phoneticPr fontId="20"/>
  </si>
  <si>
    <t>抜本的な改革の取組</t>
  </si>
  <si>
    <t>事業廃止</t>
    <rPh sb="0" eb="2">
      <t>ジギョウ</t>
    </rPh>
    <rPh sb="2" eb="4">
      <t>ハイシ</t>
    </rPh>
    <phoneticPr fontId="20"/>
  </si>
  <si>
    <t>検討中</t>
    <rPh sb="0" eb="3">
      <t>ケントウチュウ</t>
    </rPh>
    <phoneticPr fontId="20"/>
  </si>
  <si>
    <t>取組事項</t>
    <rPh sb="0" eb="2">
      <t>トリクミ</t>
    </rPh>
    <rPh sb="2" eb="4">
      <t>ジコウ</t>
    </rPh>
    <phoneticPr fontId="20"/>
  </si>
  <si>
    <t>実施済</t>
    <rPh sb="0" eb="2">
      <t>ジッシ</t>
    </rPh>
    <rPh sb="2" eb="3">
      <t>ズ</t>
    </rPh>
    <phoneticPr fontId="20"/>
  </si>
  <si>
    <t>汚泥処理の
共同化</t>
    <rPh sb="0" eb="2">
      <t>オデイ</t>
    </rPh>
    <rPh sb="2" eb="4">
      <t>ショリ</t>
    </rPh>
    <rPh sb="6" eb="9">
      <t>キョウドウカ</t>
    </rPh>
    <phoneticPr fontId="20"/>
  </si>
  <si>
    <t>実施予定</t>
    <rPh sb="0" eb="2">
      <t>ジッシ</t>
    </rPh>
    <rPh sb="2" eb="4">
      <t>ヨテイ</t>
    </rPh>
    <phoneticPr fontId="20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</si>
  <si>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0"/>
  </si>
  <si>
    <t>（実施類型）</t>
    <rPh sb="1" eb="3">
      <t>ジッシ</t>
    </rPh>
    <rPh sb="3" eb="5">
      <t>ルイケイ</t>
    </rPh>
    <phoneticPr fontId="20"/>
  </si>
  <si>
    <t>年</t>
    <rPh sb="0" eb="1">
      <t>ネン</t>
    </rPh>
    <phoneticPr fontId="20"/>
  </si>
  <si>
    <t>民営化・
民間譲渡</t>
    <rPh sb="0" eb="3">
      <t>ミンエイカ</t>
    </rPh>
    <rPh sb="5" eb="7">
      <t>ミンカン</t>
    </rPh>
    <rPh sb="7" eb="9">
      <t>ジョウト</t>
    </rPh>
    <phoneticPr fontId="20"/>
  </si>
  <si>
    <t>広域化等</t>
    <rPh sb="0" eb="3">
      <t>コウイキカ</t>
    </rPh>
    <rPh sb="3" eb="4">
      <t>トウ</t>
    </rPh>
    <phoneticPr fontId="20"/>
  </si>
  <si>
    <t>指定管理者
制度</t>
    <rPh sb="0" eb="2">
      <t>シテイ</t>
    </rPh>
    <rPh sb="2" eb="5">
      <t>カンリシャ</t>
    </rPh>
    <rPh sb="6" eb="8">
      <t>セイド</t>
    </rPh>
    <phoneticPr fontId="20"/>
  </si>
  <si>
    <t>PPP/PFI方式
の活用</t>
    <rPh sb="7" eb="9">
      <t>ホウシキ</t>
    </rPh>
    <rPh sb="11" eb="13">
      <t>カツヨウ</t>
    </rPh>
    <phoneticPr fontId="20"/>
  </si>
  <si>
    <t>（下水道事業）広域化等</t>
    <rPh sb="1" eb="2">
      <t>シタ</t>
    </rPh>
    <rPh sb="2" eb="4">
      <t>スイドウ</t>
    </rPh>
    <rPh sb="4" eb="6">
      <t>ジギョウ</t>
    </rPh>
    <phoneticPr fontId="2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</si>
  <si>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0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</si>
  <si>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0"/>
  </si>
  <si>
    <t>業種名</t>
    <rPh sb="0" eb="2">
      <t>ギョウシュ</t>
    </rPh>
    <rPh sb="2" eb="3">
      <t>メイ</t>
    </rPh>
    <phoneticPr fontId="20"/>
  </si>
  <si>
    <t>（実施（予定）時期）</t>
    <rPh sb="1" eb="3">
      <t>ジッシ</t>
    </rPh>
    <rPh sb="4" eb="6">
      <t>ヨテイ</t>
    </rPh>
    <rPh sb="7" eb="9">
      <t>ジキ</t>
    </rPh>
    <phoneticPr fontId="20"/>
  </si>
  <si>
    <t>（取組の概要）</t>
    <rPh sb="1" eb="2">
      <t>ト</t>
    </rPh>
    <rPh sb="2" eb="3">
      <t>ク</t>
    </rPh>
    <rPh sb="4" eb="6">
      <t>ガイヨウ</t>
    </rPh>
    <phoneticPr fontId="2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</si>
  <si>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0"/>
  </si>
  <si>
    <t>（取組の概要及び効果）</t>
    <rPh sb="1" eb="2">
      <t>ト</t>
    </rPh>
    <rPh sb="2" eb="3">
      <t>ク</t>
    </rPh>
    <rPh sb="4" eb="6">
      <t>ガイヨウ</t>
    </rPh>
    <phoneticPr fontId="20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</si>
  <si>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0"/>
  </si>
  <si>
    <t>民間活用</t>
    <rPh sb="0" eb="2">
      <t>ミンカン</t>
    </rPh>
    <rPh sb="2" eb="4">
      <t>カツヨウ</t>
    </rPh>
    <phoneticPr fontId="20"/>
  </si>
  <si>
    <r>
      <rPr>
        <b/>
        <sz val="12"/>
        <color theme="1"/>
        <rFont val="ＭＳ Ｐゴシック"/>
      </rPr>
      <t>最適な汚水処理
施設の選択</t>
    </r>
    <r>
      <rPr>
        <sz val="10"/>
        <color theme="1"/>
        <rFont val="ＭＳ Ｐゴシック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0"/>
  </si>
  <si>
    <t>包括的
民間委託</t>
    <rPh sb="0" eb="3">
      <t>ホウカツテキ</t>
    </rPh>
    <rPh sb="4" eb="6">
      <t>ミンカン</t>
    </rPh>
    <rPh sb="6" eb="8">
      <t>イタク</t>
    </rPh>
    <phoneticPr fontId="20"/>
  </si>
  <si>
    <t>（検討状況・課題）</t>
    <rPh sb="1" eb="3">
      <t>ケントウ</t>
    </rPh>
    <rPh sb="3" eb="5">
      <t>ジョウキョウ</t>
    </rPh>
    <rPh sb="6" eb="8">
      <t>カダイ</t>
    </rPh>
    <phoneticPr fontId="20"/>
  </si>
  <si>
    <t>平成</t>
    <rPh sb="0" eb="2">
      <t>ヘイセイ</t>
    </rPh>
    <phoneticPr fontId="20"/>
  </si>
  <si>
    <t>事業名</t>
    <rPh sb="0" eb="2">
      <t>ジギョウ</t>
    </rPh>
    <rPh sb="2" eb="3">
      <t>メイ</t>
    </rPh>
    <phoneticPr fontId="20"/>
  </si>
  <si>
    <t>施設名</t>
    <rPh sb="0" eb="2">
      <t>シセツ</t>
    </rPh>
    <rPh sb="2" eb="3">
      <t>メイ</t>
    </rPh>
    <phoneticPr fontId="20"/>
  </si>
  <si>
    <t>月</t>
    <rPh sb="0" eb="1">
      <t>ガツ</t>
    </rPh>
    <phoneticPr fontId="2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</si>
  <si>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0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</si>
  <si>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0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</si>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</sst>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1">
    <font>
      <sz val="11"/>
      <color theme="1"/>
      <name val="游ゴシック"/>
    </font>
    <font>
      <sz val="6"/>
      <color auto="1"/>
      <name val="游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b/>
      <sz val="16"/>
      <color theme="1"/>
      <name val="ＭＳ Ｐゴシック"/>
    </font>
    <font>
      <sz val="1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sz val="11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  <font>
      <b/>
      <sz val="14"/>
      <color theme="1"/>
      <name val="ＭＳ Ｐゴシック"/>
    </font>
    <font>
      <b/>
      <sz val="10"/>
      <color theme="1"/>
      <name val="ＭＳ Ｐゴシック"/>
    </font>
    <font>
      <sz val="28"/>
      <color theme="1"/>
      <name val="ＭＳ Ｐゴシック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6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6" xfId="0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2" borderId="5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shrinkToFit="1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5" fillId="0" borderId="0" xfId="0" applyFont="1" applyBorder="1" applyAlignment="1"/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5" fillId="2" borderId="0" xfId="0" applyFont="1" applyFill="1" applyBorder="1" applyAlignment="1">
      <alignment shrinkToFit="1"/>
    </xf>
    <xf numFmtId="0" fontId="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shrinkToFit="1"/>
    </xf>
    <xf numFmtId="0" fontId="10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1" fillId="2" borderId="6" xfId="0" applyFont="1" applyFill="1" applyBorder="1" applyAlignment="1"/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0" xfId="0" applyFont="1">
      <alignment vertical="center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4" /><Relationship Type="http://schemas.openxmlformats.org/officeDocument/2006/relationships/externalLink" Target="externalLinks/externalLink2.xml" Id="rId5" /><Relationship Type="http://schemas.openxmlformats.org/officeDocument/2006/relationships/externalLink" Target="externalLinks/externalLink3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1270</xdr:rowOff>
    </xdr:to>
    <xdr:sp macro="" textlink="">
      <xdr:nvSpPr>
        <xdr:cNvPr id="13" name="角丸四角形 12"/>
        <xdr:cNvSpPr/>
      </xdr:nvSpPr>
      <xdr:spPr>
        <a:xfrm>
          <a:off x="429260" y="573976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103066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8336915"/>
          <a:ext cx="406400" cy="5886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28</xdr:row>
      <xdr:rowOff>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1098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1270</xdr:rowOff>
    </xdr:to>
    <xdr:sp macro="" textlink="">
      <xdr:nvSpPr>
        <xdr:cNvPr id="13" name="角丸四角形 12"/>
        <xdr:cNvSpPr/>
      </xdr:nvSpPr>
      <xdr:spPr>
        <a:xfrm>
          <a:off x="429260" y="573976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07%20&#40575;&#35282;&#24066;&#9675;\&#12304;07&#40575;&#35282;&#24066;&#12305;&#22238;&#31572;\&#35519;&#26619;&#31080;&#65288;&#40575;&#35282;&#24066;&#12539;&#19979;&#27700;&#36947;&#20107;&#26989;&#12539;&#20844;&#20849;&#19979;&#27700;&#65289;.xlsx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07%20&#40575;&#35282;&#24066;&#9675;\&#12304;07&#40575;&#35282;&#24066;&#12305;&#22238;&#31572;\&#35519;&#26619;&#31080;&#65288;&#40575;&#35282;&#24066;&#12539;&#19979;&#27700;&#36947;&#20107;&#26989;&#12539;&#36786;&#26989;&#38598;&#33853;&#25490;&#27700;&#65289;.xlsx" TargetMode="External" Id="rId1" /></Relationships>
</file>

<file path=xl/externalLinks/_rels/externalLink3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07%20&#40575;&#35282;&#24066;&#9675;\&#12304;07&#40575;&#35282;&#24066;&#12305;&#22238;&#31572;\&#35519;&#26619;&#31080;&#65288;&#40575;&#35282;&#24066;&#12539;&#27700;&#36947;&#20107;&#26989;&#65289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鹿角市</v>
          </cell>
        </row>
        <row r="24">
          <cell r="F24" t="str">
            <v>下水道事業</v>
          </cell>
          <cell r="W24" t="str">
            <v>公共下水</v>
          </cell>
        </row>
        <row r="26">
          <cell r="F26" t="str">
            <v>―</v>
          </cell>
        </row>
        <row r="51">
          <cell r="R51" t="str">
            <v>○</v>
          </cell>
          <cell r="AA51" t="str">
            <v>○</v>
          </cell>
        </row>
        <row r="56">
          <cell r="R56" t="str">
            <v xml:space="preserve"> </v>
          </cell>
        </row>
        <row r="238">
          <cell r="B238" t="str">
            <v>県北地区の3市、3町、2組合が、県北地区広域汚泥処理施設の建設及び維持管理等を、秋田県に委託する。</v>
          </cell>
        </row>
        <row r="269">
          <cell r="Y269" t="str">
            <v>○</v>
          </cell>
        </row>
        <row r="270">
          <cell r="Y270" t="str">
            <v>○</v>
          </cell>
        </row>
        <row r="275">
          <cell r="E275">
            <v>32</v>
          </cell>
        </row>
        <row r="276">
          <cell r="E276">
            <v>4</v>
          </cell>
        </row>
        <row r="277">
          <cell r="E277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鹿角市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鹿角市農業集落排水事業</v>
          </cell>
        </row>
        <row r="51">
          <cell r="R51" t="str">
            <v xml:space="preserve"> 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・本市農業集落排水事業は地元集落の同意のうえで施しており、事業廃止の予定はない。
・民営化、民間譲渡、ＰＦＩ、指定管理者制度は、相手先となる候補団体が見当たらない。
・本市農業集落排水事業の規模を考慮すると、地方独立行政法人よりは民間委託のほうが適していいる。</v>
          </cell>
        </row>
        <row r="550">
          <cell r="B550" t="str">
            <v>・広域連携については、今後検討が必要であることから、情報収集に努める。
・民間委託については、現在実施している水道料金等（農業集落排水使用料を含む。）徴収業務委託において、今後委託業務内容の拡大を検討していく予定であり、将来的には包括的民間委託も検討していく。
・広域化については、公共下水道への接続を見据え、今後検討していく。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鹿角市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・本市水道事業は未普及地域解消事業を実施している状況にあり、事業廃止の段階にはまだない。
・民営化、民間譲渡、ＰＦＩ、指定管理者制度は、相手先となる候補団体が見当たらない。
・本市水道事業の規模を考慮すると、地方独立行政法人よりは民間委託のほうが適していいる。</v>
          </cell>
        </row>
        <row r="550">
          <cell r="B550" t="str">
            <v>・広域連携については、今後検討が必要であることから、情報収集に努める。
・民間委託については、現在実施している水道料金等徴収業務委託において、今後委託業務内容の拡大を検討していく予定であり、将来的には包括的民間委託も検討していく。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1"/>
  <sheetViews>
    <sheetView topLeftCell="A16" workbookViewId="0">
      <selection activeCell="AQ35" sqref="AQ35:BP42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19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30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IF(COUNTIF([3]回答表!F22,"*")&gt;0,[3]回答表!F22,"")</f>
        <v>鹿角市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IF(COUNTIF([3]回答表!F24,"*")&gt;0,[3]回答表!F24,"")</f>
        <v>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IF(COUNTIF([3]回答表!W24,"*")&gt;0,[3]回答表!W24,"")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IF(COUNTIF([3]回答表!F26,"*")&gt;0,[3]回答表!F26,"")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12</v>
      </c>
      <c r="L20" s="33"/>
      <c r="M20" s="33"/>
      <c r="N20" s="33"/>
      <c r="O20" s="33"/>
      <c r="P20" s="33"/>
      <c r="Q20" s="47"/>
      <c r="R20" s="16" t="s">
        <v>13</v>
      </c>
      <c r="S20" s="33"/>
      <c r="T20" s="33"/>
      <c r="U20" s="33"/>
      <c r="V20" s="33"/>
      <c r="W20" s="33"/>
      <c r="X20" s="47"/>
      <c r="Y20" s="66" t="s">
        <v>25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14</v>
      </c>
      <c r="Z23" s="73"/>
      <c r="AA23" s="73"/>
      <c r="AB23" s="73"/>
      <c r="AC23" s="73"/>
      <c r="AD23" s="73"/>
      <c r="AE23" s="74"/>
      <c r="AF23" s="69" t="s">
        <v>27</v>
      </c>
      <c r="AG23" s="73"/>
      <c r="AH23" s="73"/>
      <c r="AI23" s="73"/>
      <c r="AJ23" s="73"/>
      <c r="AK23" s="73"/>
      <c r="AL23" s="74"/>
      <c r="AM23" s="69" t="s">
        <v>15</v>
      </c>
      <c r="AN23" s="73"/>
      <c r="AO23" s="73"/>
      <c r="AP23" s="73"/>
      <c r="AQ23" s="73"/>
      <c r="AR23" s="73"/>
      <c r="AS23" s="74"/>
      <c r="AT23" s="69" t="s">
        <v>33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IF([3]回答表!R49="○","○","")</f>
        <v/>
      </c>
      <c r="E24" s="36"/>
      <c r="F24" s="36"/>
      <c r="G24" s="36"/>
      <c r="H24" s="36"/>
      <c r="I24" s="36"/>
      <c r="J24" s="50"/>
      <c r="K24" s="19" t="str">
        <f>IF([3]回答表!R50="○","○","")</f>
        <v/>
      </c>
      <c r="L24" s="36"/>
      <c r="M24" s="36"/>
      <c r="N24" s="36"/>
      <c r="O24" s="36"/>
      <c r="P24" s="36"/>
      <c r="Q24" s="50"/>
      <c r="R24" s="19" t="str">
        <f>IF([3]回答表!R51="○","○","")</f>
        <v/>
      </c>
      <c r="S24" s="36"/>
      <c r="T24" s="36"/>
      <c r="U24" s="36"/>
      <c r="V24" s="36"/>
      <c r="W24" s="36"/>
      <c r="X24" s="50"/>
      <c r="Y24" s="19" t="str">
        <f>IF([3]回答表!R52="○","○","")</f>
        <v/>
      </c>
      <c r="Z24" s="36"/>
      <c r="AA24" s="36"/>
      <c r="AB24" s="36"/>
      <c r="AC24" s="36"/>
      <c r="AD24" s="36"/>
      <c r="AE24" s="50"/>
      <c r="AF24" s="19" t="str">
        <f>IF([3]回答表!R53="○","○","")</f>
        <v/>
      </c>
      <c r="AG24" s="36"/>
      <c r="AH24" s="36"/>
      <c r="AI24" s="36"/>
      <c r="AJ24" s="36"/>
      <c r="AK24" s="36"/>
      <c r="AL24" s="50"/>
      <c r="AM24" s="19" t="str">
        <f>IF([3]回答表!R54="○","○","")</f>
        <v/>
      </c>
      <c r="AN24" s="36"/>
      <c r="AO24" s="36"/>
      <c r="AP24" s="36"/>
      <c r="AQ24" s="36"/>
      <c r="AR24" s="36"/>
      <c r="AS24" s="50"/>
      <c r="AT24" s="19" t="str">
        <f>IF([3]回答表!R55="○","○","")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IF([3]回答表!R56="○","○","")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/>
    <row r="32" spans="3:70" ht="15.6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3:69" ht="15.6" customHeight="1">
      <c r="C33" s="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116"/>
    </row>
    <row r="34" spans="3:69">
      <c r="C34" s="9"/>
      <c r="D34" s="23" t="s">
        <v>34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3"/>
      <c r="AM34" s="25"/>
      <c r="AN34" s="25"/>
      <c r="AO34" s="25"/>
      <c r="AP34" s="25"/>
      <c r="AQ34" s="23" t="s">
        <v>17</v>
      </c>
      <c r="AR34" s="25"/>
      <c r="AS34" s="25"/>
      <c r="AT34" s="25"/>
      <c r="AU34" s="25"/>
      <c r="AV34" s="84"/>
      <c r="AW34" s="25"/>
      <c r="AX34" s="25"/>
      <c r="AY34" s="25"/>
      <c r="AZ34" s="90"/>
      <c r="BA34" s="90"/>
      <c r="BB34" s="90"/>
      <c r="BC34" s="90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11"/>
      <c r="BQ34" s="117"/>
    </row>
    <row r="35" spans="3:69" ht="15.6" customHeight="1">
      <c r="C35" s="9"/>
      <c r="D35" s="24" t="s">
        <v>35</v>
      </c>
      <c r="E35" s="39" t="str">
        <f>IF([3]回答表!R56="○",[3]回答表!C536,"")</f>
        <v>⑦その他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79"/>
      <c r="AO35" s="25"/>
      <c r="AP35" s="25"/>
      <c r="AQ35" s="83" t="str">
        <f>IF([3]回答表!AQ536="○",[3]回答表!B543,"")</f>
        <v>・本市水道事業は未普及地域解消事業を実施している状況にあり、事業廃止の段階にはまだない。
・民営化、民間譲渡、ＰＦＩ、指定管理者制度は、相手先となる候補団体が見当たらない。
・本市水道事業の規模を考慮すると、地方独立行政法人よりは民間委託のほうが適していいる。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112"/>
      <c r="BQ35" s="117"/>
    </row>
    <row r="36" spans="3:69" ht="15.6" customHeight="1">
      <c r="C36" s="9"/>
      <c r="D36" s="24"/>
      <c r="E36" s="40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80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 t="s">
        <v>35</v>
      </c>
      <c r="E38" s="39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79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4"/>
      <c r="E39" s="4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80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5.6" customHeight="1">
      <c r="C41" s="9"/>
      <c r="D41" s="24" t="s">
        <v>35</v>
      </c>
      <c r="E41" s="39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79"/>
      <c r="AO41" s="25"/>
      <c r="AP41" s="25"/>
      <c r="AQ41" s="28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113"/>
      <c r="BQ41" s="117"/>
    </row>
    <row r="42" spans="3:69" ht="12.6" customHeight="1">
      <c r="C42" s="9"/>
      <c r="D42" s="24"/>
      <c r="E42" s="40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80"/>
      <c r="AO42" s="25"/>
      <c r="AP42" s="25"/>
      <c r="AQ42" s="29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114"/>
      <c r="BQ42" s="118"/>
    </row>
    <row r="43" spans="3:69" ht="12.6" customHeight="1">
      <c r="C43" s="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 ht="12.6" customHeight="1">
      <c r="C44" s="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3" t="s">
        <v>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117"/>
    </row>
    <row r="46" spans="3:69">
      <c r="C46" s="9"/>
      <c r="D46" s="27" t="str">
        <f>IF([3]回答表!R56="○",[3]回答表!B550,"")</f>
        <v>・広域連携については、今後検討が必要であることから、情報収集に努める。
・民間委託については、現在実施している水道料金等徴収業務委託において、今後委託業務内容の拡大を検討していく予定であり、将来的には包括的民間委託も検討していく。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112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113"/>
      <c r="BQ49" s="117"/>
    </row>
    <row r="50" spans="3:69" ht="12.6" customHeight="1">
      <c r="C50" s="9"/>
      <c r="D50" s="29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114"/>
      <c r="BQ50" s="117"/>
    </row>
    <row r="51" spans="3:69" ht="12.6" customHeight="1"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1" type="Hiragana"/>
  <conditionalFormatting sqref="BR28:XFD28 A28:BI28">
    <cfRule type="expression" dxfId="2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4"/>
  <sheetViews>
    <sheetView topLeftCell="A28" workbookViewId="0">
      <selection activeCell="A56" sqref="A56:BP198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19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30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IF(COUNTIF([1]回答表!F22,"*")&gt;0,[1]回答表!F22,"")</f>
        <v>鹿角市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IF(COUNTIF([1]回答表!F24,"*")&gt;0,[1]回答表!F24,"")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IF(COUNTIF([1]回答表!W24,"*")&gt;0,[1]回答表!W24,"")</f>
        <v>公共下水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IF(COUNTIF([1]回答表!F26,"*")&gt;0,[1]回答表!F26,"")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12</v>
      </c>
      <c r="L20" s="33"/>
      <c r="M20" s="33"/>
      <c r="N20" s="33"/>
      <c r="O20" s="33"/>
      <c r="P20" s="33"/>
      <c r="Q20" s="47"/>
      <c r="R20" s="16" t="s">
        <v>13</v>
      </c>
      <c r="S20" s="33"/>
      <c r="T20" s="33"/>
      <c r="U20" s="33"/>
      <c r="V20" s="33"/>
      <c r="W20" s="33"/>
      <c r="X20" s="47"/>
      <c r="Y20" s="66" t="s">
        <v>25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14</v>
      </c>
      <c r="Z23" s="73"/>
      <c r="AA23" s="73"/>
      <c r="AB23" s="73"/>
      <c r="AC23" s="73"/>
      <c r="AD23" s="73"/>
      <c r="AE23" s="74"/>
      <c r="AF23" s="69" t="s">
        <v>27</v>
      </c>
      <c r="AG23" s="73"/>
      <c r="AH23" s="73"/>
      <c r="AI23" s="73"/>
      <c r="AJ23" s="73"/>
      <c r="AK23" s="73"/>
      <c r="AL23" s="74"/>
      <c r="AM23" s="69" t="s">
        <v>15</v>
      </c>
      <c r="AN23" s="73"/>
      <c r="AO23" s="73"/>
      <c r="AP23" s="73"/>
      <c r="AQ23" s="73"/>
      <c r="AR23" s="73"/>
      <c r="AS23" s="74"/>
      <c r="AT23" s="69" t="s">
        <v>33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IF([1]回答表!R49="○","○","")</f>
        <v/>
      </c>
      <c r="E24" s="36"/>
      <c r="F24" s="36"/>
      <c r="G24" s="36"/>
      <c r="H24" s="36"/>
      <c r="I24" s="36"/>
      <c r="J24" s="50"/>
      <c r="K24" s="19" t="str">
        <f>IF([1]回答表!R50="○","○","")</f>
        <v/>
      </c>
      <c r="L24" s="36"/>
      <c r="M24" s="36"/>
      <c r="N24" s="36"/>
      <c r="O24" s="36"/>
      <c r="P24" s="36"/>
      <c r="Q24" s="50"/>
      <c r="R24" s="19" t="str">
        <f>IF([1]回答表!R51="○","○","")</f>
        <v>○</v>
      </c>
      <c r="S24" s="36"/>
      <c r="T24" s="36"/>
      <c r="U24" s="36"/>
      <c r="V24" s="36"/>
      <c r="W24" s="36"/>
      <c r="X24" s="50"/>
      <c r="Y24" s="19" t="str">
        <f>IF([1]回答表!R52="○","○","")</f>
        <v/>
      </c>
      <c r="Z24" s="36"/>
      <c r="AA24" s="36"/>
      <c r="AB24" s="36"/>
      <c r="AC24" s="36"/>
      <c r="AD24" s="36"/>
      <c r="AE24" s="50"/>
      <c r="AF24" s="19" t="str">
        <f>IF([1]回答表!R53="○","○","")</f>
        <v/>
      </c>
      <c r="AG24" s="36"/>
      <c r="AH24" s="36"/>
      <c r="AI24" s="36"/>
      <c r="AJ24" s="36"/>
      <c r="AK24" s="36"/>
      <c r="AL24" s="50"/>
      <c r="AM24" s="19" t="str">
        <f>IF([1]回答表!R54="○","○","")</f>
        <v/>
      </c>
      <c r="AN24" s="36"/>
      <c r="AO24" s="36"/>
      <c r="AP24" s="36"/>
      <c r="AQ24" s="36"/>
      <c r="AR24" s="36"/>
      <c r="AS24" s="50"/>
      <c r="AT24" s="19" t="str">
        <f>IF([1]回答表!R55="○","○","")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IF([1]回答表!R56="○","○","")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BR29" s="190"/>
    </row>
    <row r="30" spans="3:70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0" ht="15.6" customHeight="1"/>
    <row r="32" spans="3:70" ht="15.6" customHeight="1">
      <c r="C32" s="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4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16"/>
    </row>
    <row r="33" spans="3:69" ht="15.6" customHeight="1">
      <c r="C33" s="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26"/>
      <c r="Y33" s="26"/>
      <c r="Z33" s="26"/>
      <c r="AA33" s="91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68"/>
      <c r="AO33" s="155"/>
      <c r="AP33" s="169"/>
      <c r="AQ33" s="169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5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68"/>
      <c r="BQ33" s="117"/>
    </row>
    <row r="34" spans="3:69" ht="15.6" customHeight="1">
      <c r="C34" s="9"/>
      <c r="D34" s="121" t="s">
        <v>5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36"/>
      <c r="R34" s="141" t="s">
        <v>16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72"/>
      <c r="BC34" s="175"/>
      <c r="BD34" s="91"/>
      <c r="BE34" s="91"/>
      <c r="BF34" s="91"/>
      <c r="BG34" s="91"/>
      <c r="BH34" s="91"/>
      <c r="BI34" s="91"/>
      <c r="BJ34" s="91"/>
      <c r="BK34" s="91"/>
      <c r="BL34" s="91"/>
      <c r="BM34" s="25"/>
      <c r="BN34" s="25"/>
      <c r="BO34" s="25"/>
      <c r="BP34" s="168"/>
      <c r="BQ34" s="117"/>
    </row>
    <row r="35" spans="3:69" ht="15.6" customHeight="1">
      <c r="C35" s="9"/>
      <c r="D35" s="122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37"/>
      <c r="R35" s="142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73"/>
      <c r="BC35" s="175"/>
      <c r="BD35" s="91"/>
      <c r="BE35" s="91"/>
      <c r="BF35" s="91"/>
      <c r="BG35" s="91"/>
      <c r="BH35" s="91"/>
      <c r="BI35" s="91"/>
      <c r="BJ35" s="91"/>
      <c r="BK35" s="91"/>
      <c r="BL35" s="91"/>
      <c r="BM35" s="25"/>
      <c r="BN35" s="25"/>
      <c r="BO35" s="25"/>
      <c r="BP35" s="168"/>
      <c r="BQ35" s="117"/>
    </row>
    <row r="36" spans="3:69" ht="15.6" customHeight="1">
      <c r="C36" s="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26"/>
      <c r="Y36" s="26"/>
      <c r="Z36" s="26"/>
      <c r="AA36" s="91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68"/>
      <c r="AO36" s="155"/>
      <c r="AP36" s="169"/>
      <c r="AQ36" s="169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5"/>
      <c r="BD36" s="91"/>
      <c r="BE36" s="91"/>
      <c r="BF36" s="91"/>
      <c r="BG36" s="91"/>
      <c r="BH36" s="91"/>
      <c r="BI36" s="91"/>
      <c r="BJ36" s="91"/>
      <c r="BK36" s="91"/>
      <c r="BL36" s="91"/>
      <c r="BM36" s="25"/>
      <c r="BN36" s="25"/>
      <c r="BO36" s="25"/>
      <c r="BP36" s="168"/>
      <c r="BQ36" s="117"/>
    </row>
    <row r="37" spans="3:69">
      <c r="C37" s="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3" t="s">
        <v>10</v>
      </c>
      <c r="V37" s="111"/>
      <c r="W37" s="152"/>
      <c r="X37" s="153"/>
      <c r="Y37" s="153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2"/>
      <c r="AL37" s="152"/>
      <c r="AM37" s="23" t="s">
        <v>23</v>
      </c>
      <c r="AN37" s="38"/>
      <c r="AO37" s="38"/>
      <c r="AP37" s="38"/>
      <c r="AQ37" s="38"/>
      <c r="AR37" s="38"/>
      <c r="AS37" s="25"/>
      <c r="AT37" s="152"/>
      <c r="AU37" s="152"/>
      <c r="AV37" s="152"/>
      <c r="AW37" s="152"/>
      <c r="AX37" s="152"/>
      <c r="AY37" s="152"/>
      <c r="AZ37" s="152"/>
      <c r="BA37" s="152"/>
      <c r="BB37" s="152"/>
      <c r="BC37" s="176"/>
      <c r="BD37" s="25"/>
      <c r="BE37" s="179" t="s">
        <v>20</v>
      </c>
      <c r="BF37" s="183"/>
      <c r="BG37" s="183"/>
      <c r="BH37" s="183"/>
      <c r="BI37" s="183"/>
      <c r="BJ37" s="183"/>
      <c r="BK37" s="183"/>
      <c r="BL37" s="25"/>
      <c r="BM37" s="25"/>
      <c r="BN37" s="25"/>
      <c r="BO37" s="25"/>
      <c r="BP37" s="168"/>
      <c r="BQ37" s="117"/>
    </row>
    <row r="38" spans="3:69" ht="19.149999999999999" customHeight="1">
      <c r="C38" s="9"/>
      <c r="D38" s="123" t="s">
        <v>6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9" t="str">
        <f>IF([1]回答表!F24="下水道事業",IF([1]回答表!X51="○","○",""),"")</f>
        <v/>
      </c>
      <c r="O38" s="133"/>
      <c r="P38" s="133"/>
      <c r="Q38" s="138"/>
      <c r="R38" s="38"/>
      <c r="S38" s="38"/>
      <c r="T38" s="38"/>
      <c r="U38" s="146" t="s">
        <v>18</v>
      </c>
      <c r="V38" s="149"/>
      <c r="W38" s="149"/>
      <c r="X38" s="149"/>
      <c r="Y38" s="149"/>
      <c r="Z38" s="149"/>
      <c r="AA38" s="149"/>
      <c r="AB38" s="149"/>
      <c r="AC38" s="146" t="s">
        <v>7</v>
      </c>
      <c r="AD38" s="149"/>
      <c r="AE38" s="149"/>
      <c r="AF38" s="149"/>
      <c r="AG38" s="149"/>
      <c r="AH38" s="149"/>
      <c r="AI38" s="149"/>
      <c r="AJ38" s="161"/>
      <c r="AK38" s="166"/>
      <c r="AL38" s="166"/>
      <c r="AM38" s="39" t="str">
        <f>IF([1]回答表!F24="下水道事業",IF([1]回答表!X51="○",[1]回答表!B182,IF([1]回答表!AA51="○",[1]回答表!B238,"")),"")</f>
        <v>県北地区の3市、3町、2組合が、県北地区広域汚泥処理施設の建設及び維持管理等を、秋田県に委託する。</v>
      </c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79"/>
      <c r="BC38" s="155"/>
      <c r="BD38" s="91"/>
      <c r="BE38" s="180" t="s">
        <v>29</v>
      </c>
      <c r="BF38" s="184"/>
      <c r="BG38" s="184"/>
      <c r="BH38" s="184"/>
      <c r="BI38" s="180"/>
      <c r="BJ38" s="184"/>
      <c r="BK38" s="184"/>
      <c r="BL38" s="184"/>
      <c r="BM38" s="180"/>
      <c r="BN38" s="184"/>
      <c r="BO38" s="184"/>
      <c r="BP38" s="187"/>
      <c r="BQ38" s="117"/>
    </row>
    <row r="39" spans="3:69" ht="19.149999999999999" customHeight="1">
      <c r="C39" s="9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30"/>
      <c r="O39" s="134"/>
      <c r="P39" s="134"/>
      <c r="Q39" s="139"/>
      <c r="R39" s="38"/>
      <c r="S39" s="38"/>
      <c r="T39" s="38"/>
      <c r="U39" s="147"/>
      <c r="V39" s="150"/>
      <c r="W39" s="150"/>
      <c r="X39" s="150"/>
      <c r="Y39" s="150"/>
      <c r="Z39" s="150"/>
      <c r="AA39" s="150"/>
      <c r="AB39" s="150"/>
      <c r="AC39" s="147"/>
      <c r="AD39" s="150"/>
      <c r="AE39" s="150"/>
      <c r="AF39" s="150"/>
      <c r="AG39" s="150"/>
      <c r="AH39" s="150"/>
      <c r="AI39" s="150"/>
      <c r="AJ39" s="162"/>
      <c r="AK39" s="166"/>
      <c r="AL39" s="166"/>
      <c r="AM39" s="148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65"/>
      <c r="BC39" s="155"/>
      <c r="BD39" s="91"/>
      <c r="BE39" s="181"/>
      <c r="BF39" s="185"/>
      <c r="BG39" s="185"/>
      <c r="BH39" s="185"/>
      <c r="BI39" s="181"/>
      <c r="BJ39" s="185"/>
      <c r="BK39" s="185"/>
      <c r="BL39" s="185"/>
      <c r="BM39" s="181"/>
      <c r="BN39" s="185"/>
      <c r="BO39" s="185"/>
      <c r="BP39" s="188"/>
      <c r="BQ39" s="117"/>
    </row>
    <row r="40" spans="3:69" ht="15.6" customHeight="1">
      <c r="C40" s="9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30"/>
      <c r="O40" s="134"/>
      <c r="P40" s="134"/>
      <c r="Q40" s="139"/>
      <c r="R40" s="38"/>
      <c r="S40" s="38"/>
      <c r="T40" s="38"/>
      <c r="U40" s="97">
        <f>IF([1]回答表!F24="下水道事業",IF([1]回答表!X51="○",[1]回答表!Y213,IF([1]回答表!AA51="○",[1]回答表!Y268,"")),"")</f>
        <v>0</v>
      </c>
      <c r="V40" s="101"/>
      <c r="W40" s="101"/>
      <c r="X40" s="101"/>
      <c r="Y40" s="101"/>
      <c r="Z40" s="101"/>
      <c r="AA40" s="101"/>
      <c r="AB40" s="156"/>
      <c r="AC40" s="97" t="str">
        <f>IF([1]回答表!F24="下水道事業",IF([1]回答表!X51="○",[1]回答表!Y214,IF([1]回答表!AA51="○",[1]回答表!Y269,"")),"")</f>
        <v>○</v>
      </c>
      <c r="AD40" s="101"/>
      <c r="AE40" s="101"/>
      <c r="AF40" s="101"/>
      <c r="AG40" s="101"/>
      <c r="AH40" s="101"/>
      <c r="AI40" s="101"/>
      <c r="AJ40" s="156"/>
      <c r="AK40" s="166"/>
      <c r="AL40" s="166"/>
      <c r="AM40" s="148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65"/>
      <c r="BC40" s="155"/>
      <c r="BD40" s="91"/>
      <c r="BE40" s="181"/>
      <c r="BF40" s="185"/>
      <c r="BG40" s="185"/>
      <c r="BH40" s="185"/>
      <c r="BI40" s="181"/>
      <c r="BJ40" s="185"/>
      <c r="BK40" s="185"/>
      <c r="BL40" s="185"/>
      <c r="BM40" s="181"/>
      <c r="BN40" s="185"/>
      <c r="BO40" s="185"/>
      <c r="BP40" s="188"/>
      <c r="BQ40" s="117"/>
    </row>
    <row r="41" spans="3:69" ht="15.6" customHeight="1">
      <c r="C41" s="9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31"/>
      <c r="O41" s="135"/>
      <c r="P41" s="135"/>
      <c r="Q41" s="140"/>
      <c r="R41" s="38"/>
      <c r="S41" s="38"/>
      <c r="T41" s="38"/>
      <c r="U41" s="19"/>
      <c r="V41" s="36"/>
      <c r="W41" s="36"/>
      <c r="X41" s="36"/>
      <c r="Y41" s="36"/>
      <c r="Z41" s="36"/>
      <c r="AA41" s="36"/>
      <c r="AB41" s="50"/>
      <c r="AC41" s="19"/>
      <c r="AD41" s="36"/>
      <c r="AE41" s="36"/>
      <c r="AF41" s="36"/>
      <c r="AG41" s="36"/>
      <c r="AH41" s="36"/>
      <c r="AI41" s="36"/>
      <c r="AJ41" s="50"/>
      <c r="AK41" s="166"/>
      <c r="AL41" s="166"/>
      <c r="AM41" s="148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65"/>
      <c r="BC41" s="155"/>
      <c r="BD41" s="91"/>
      <c r="BE41" s="181">
        <f>IF([1]回答表!F24="下水道事業",IF([1]回答表!X51="○",[1]回答表!E221,IF([1]回答表!AA51="○",[1]回答表!E275,"")),"")</f>
        <v>32</v>
      </c>
      <c r="BF41" s="185"/>
      <c r="BG41" s="185"/>
      <c r="BH41" s="185"/>
      <c r="BI41" s="181">
        <f>IF([1]回答表!F24="下水道事業",IF([1]回答表!X51="○",[1]回答表!E222,IF([1]回答表!AA51="○",[1]回答表!E276,"")),"")</f>
        <v>4</v>
      </c>
      <c r="BJ41" s="185"/>
      <c r="BK41" s="185"/>
      <c r="BL41" s="185"/>
      <c r="BM41" s="181">
        <f>IF([1]回答表!F24="下水道事業",IF([1]回答表!X51="○",[1]回答表!E223,IF([1]回答表!AA51="○",[1]回答表!E277,"")),"")</f>
        <v>1</v>
      </c>
      <c r="BN41" s="185"/>
      <c r="BO41" s="185"/>
      <c r="BP41" s="188"/>
      <c r="BQ41" s="117"/>
    </row>
    <row r="42" spans="3:69" ht="15.6" customHeight="1">
      <c r="C42" s="9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32"/>
      <c r="O42" s="132"/>
      <c r="P42" s="132"/>
      <c r="Q42" s="132"/>
      <c r="R42" s="143"/>
      <c r="S42" s="143"/>
      <c r="T42" s="143"/>
      <c r="U42" s="20"/>
      <c r="V42" s="37"/>
      <c r="W42" s="37"/>
      <c r="X42" s="37"/>
      <c r="Y42" s="37"/>
      <c r="Z42" s="37"/>
      <c r="AA42" s="37"/>
      <c r="AB42" s="51"/>
      <c r="AC42" s="20"/>
      <c r="AD42" s="37"/>
      <c r="AE42" s="37"/>
      <c r="AF42" s="37"/>
      <c r="AG42" s="37"/>
      <c r="AH42" s="37"/>
      <c r="AI42" s="37"/>
      <c r="AJ42" s="51"/>
      <c r="AK42" s="166"/>
      <c r="AL42" s="166"/>
      <c r="AM42" s="148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65"/>
      <c r="BC42" s="155"/>
      <c r="BD42" s="155"/>
      <c r="BE42" s="181"/>
      <c r="BF42" s="185"/>
      <c r="BG42" s="185"/>
      <c r="BH42" s="185"/>
      <c r="BI42" s="181"/>
      <c r="BJ42" s="185"/>
      <c r="BK42" s="185"/>
      <c r="BL42" s="185"/>
      <c r="BM42" s="181"/>
      <c r="BN42" s="185"/>
      <c r="BO42" s="185"/>
      <c r="BP42" s="188"/>
      <c r="BQ42" s="117"/>
    </row>
    <row r="43" spans="3:69" ht="19.149999999999999" customHeight="1">
      <c r="C43" s="9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32"/>
      <c r="O43" s="132"/>
      <c r="P43" s="132"/>
      <c r="Q43" s="132"/>
      <c r="R43" s="143"/>
      <c r="S43" s="143"/>
      <c r="T43" s="143"/>
      <c r="U43" s="146" t="s">
        <v>24</v>
      </c>
      <c r="V43" s="149"/>
      <c r="W43" s="149"/>
      <c r="X43" s="149"/>
      <c r="Y43" s="149"/>
      <c r="Z43" s="149"/>
      <c r="AA43" s="149"/>
      <c r="AB43" s="149"/>
      <c r="AC43" s="157" t="s">
        <v>26</v>
      </c>
      <c r="AD43" s="159"/>
      <c r="AE43" s="159"/>
      <c r="AF43" s="159"/>
      <c r="AG43" s="159"/>
      <c r="AH43" s="159"/>
      <c r="AI43" s="159"/>
      <c r="AJ43" s="163"/>
      <c r="AK43" s="166"/>
      <c r="AL43" s="166"/>
      <c r="AM43" s="148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65"/>
      <c r="BC43" s="155"/>
      <c r="BD43" s="91"/>
      <c r="BE43" s="181"/>
      <c r="BF43" s="185"/>
      <c r="BG43" s="185"/>
      <c r="BH43" s="185"/>
      <c r="BI43" s="181"/>
      <c r="BJ43" s="185"/>
      <c r="BK43" s="185"/>
      <c r="BL43" s="185"/>
      <c r="BM43" s="181"/>
      <c r="BN43" s="185"/>
      <c r="BO43" s="185"/>
      <c r="BP43" s="188"/>
      <c r="BQ43" s="117"/>
    </row>
    <row r="44" spans="3:69" ht="19.149999999999999" customHeight="1">
      <c r="C44" s="9"/>
      <c r="D44" s="125" t="s">
        <v>8</v>
      </c>
      <c r="E44" s="123"/>
      <c r="F44" s="123"/>
      <c r="G44" s="123"/>
      <c r="H44" s="123"/>
      <c r="I44" s="123"/>
      <c r="J44" s="123"/>
      <c r="K44" s="123"/>
      <c r="L44" s="123"/>
      <c r="M44" s="128"/>
      <c r="N44" s="129" t="str">
        <f>IF([1]回答表!F24="下水道事業",IF([1]回答表!AA51="○","○",""),"")</f>
        <v>○</v>
      </c>
      <c r="O44" s="133"/>
      <c r="P44" s="133"/>
      <c r="Q44" s="138"/>
      <c r="R44" s="38"/>
      <c r="S44" s="38"/>
      <c r="T44" s="38"/>
      <c r="U44" s="147"/>
      <c r="V44" s="150"/>
      <c r="W44" s="150"/>
      <c r="X44" s="150"/>
      <c r="Y44" s="150"/>
      <c r="Z44" s="150"/>
      <c r="AA44" s="150"/>
      <c r="AB44" s="150"/>
      <c r="AC44" s="158"/>
      <c r="AD44" s="160"/>
      <c r="AE44" s="160"/>
      <c r="AF44" s="160"/>
      <c r="AG44" s="160"/>
      <c r="AH44" s="160"/>
      <c r="AI44" s="160"/>
      <c r="AJ44" s="164"/>
      <c r="AK44" s="166"/>
      <c r="AL44" s="166"/>
      <c r="AM44" s="148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65"/>
      <c r="BC44" s="155"/>
      <c r="BD44" s="178"/>
      <c r="BE44" s="181"/>
      <c r="BF44" s="185"/>
      <c r="BG44" s="185"/>
      <c r="BH44" s="185"/>
      <c r="BI44" s="181"/>
      <c r="BJ44" s="185"/>
      <c r="BK44" s="185"/>
      <c r="BL44" s="185"/>
      <c r="BM44" s="181"/>
      <c r="BN44" s="185"/>
      <c r="BO44" s="185"/>
      <c r="BP44" s="188"/>
      <c r="BQ44" s="117"/>
    </row>
    <row r="45" spans="3:69" ht="15.6" customHeight="1">
      <c r="C45" s="9"/>
      <c r="D45" s="123"/>
      <c r="E45" s="123"/>
      <c r="F45" s="123"/>
      <c r="G45" s="123"/>
      <c r="H45" s="123"/>
      <c r="I45" s="123"/>
      <c r="J45" s="123"/>
      <c r="K45" s="123"/>
      <c r="L45" s="123"/>
      <c r="M45" s="128"/>
      <c r="N45" s="130"/>
      <c r="O45" s="134"/>
      <c r="P45" s="134"/>
      <c r="Q45" s="139"/>
      <c r="R45" s="38"/>
      <c r="S45" s="38"/>
      <c r="T45" s="38"/>
      <c r="U45" s="97" t="str">
        <f>IF([1]回答表!F24="下水道事業",IF([1]回答表!X51="○",[1]回答表!Y215,IF([1]回答表!AA51="○",[1]回答表!Y270,"")),"")</f>
        <v>○</v>
      </c>
      <c r="V45" s="101"/>
      <c r="W45" s="101"/>
      <c r="X45" s="101"/>
      <c r="Y45" s="101"/>
      <c r="Z45" s="101"/>
      <c r="AA45" s="101"/>
      <c r="AB45" s="156"/>
      <c r="AC45" s="97">
        <f>IF([1]回答表!F24="下水道事業",IF([1]回答表!X51="○",[1]回答表!Y216,IF([1]回答表!AA51="○",[1]回答表!Y271,"")),"")</f>
        <v>0</v>
      </c>
      <c r="AD45" s="101"/>
      <c r="AE45" s="101"/>
      <c r="AF45" s="101"/>
      <c r="AG45" s="101"/>
      <c r="AH45" s="101"/>
      <c r="AI45" s="101"/>
      <c r="AJ45" s="156"/>
      <c r="AK45" s="166"/>
      <c r="AL45" s="166"/>
      <c r="AM45" s="148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65"/>
      <c r="BC45" s="155"/>
      <c r="BD45" s="178"/>
      <c r="BE45" s="181" t="s">
        <v>11</v>
      </c>
      <c r="BF45" s="185"/>
      <c r="BG45" s="185"/>
      <c r="BH45" s="185"/>
      <c r="BI45" s="181" t="s">
        <v>32</v>
      </c>
      <c r="BJ45" s="185"/>
      <c r="BK45" s="185"/>
      <c r="BL45" s="185"/>
      <c r="BM45" s="181" t="s">
        <v>1</v>
      </c>
      <c r="BN45" s="185"/>
      <c r="BO45" s="185"/>
      <c r="BP45" s="188"/>
      <c r="BQ45" s="117"/>
    </row>
    <row r="46" spans="3:69" ht="15.6" customHeight="1">
      <c r="C46" s="9"/>
      <c r="D46" s="123"/>
      <c r="E46" s="123"/>
      <c r="F46" s="123"/>
      <c r="G46" s="123"/>
      <c r="H46" s="123"/>
      <c r="I46" s="123"/>
      <c r="J46" s="123"/>
      <c r="K46" s="123"/>
      <c r="L46" s="123"/>
      <c r="M46" s="128"/>
      <c r="N46" s="130"/>
      <c r="O46" s="134"/>
      <c r="P46" s="134"/>
      <c r="Q46" s="139"/>
      <c r="R46" s="38"/>
      <c r="S46" s="38"/>
      <c r="T46" s="38"/>
      <c r="U46" s="19"/>
      <c r="V46" s="36"/>
      <c r="W46" s="36"/>
      <c r="X46" s="36"/>
      <c r="Y46" s="36"/>
      <c r="Z46" s="36"/>
      <c r="AA46" s="36"/>
      <c r="AB46" s="50"/>
      <c r="AC46" s="19"/>
      <c r="AD46" s="36"/>
      <c r="AE46" s="36"/>
      <c r="AF46" s="36"/>
      <c r="AG46" s="36"/>
      <c r="AH46" s="36"/>
      <c r="AI46" s="36"/>
      <c r="AJ46" s="50"/>
      <c r="AK46" s="166"/>
      <c r="AL46" s="166"/>
      <c r="AM46" s="148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65"/>
      <c r="BC46" s="155"/>
      <c r="BD46" s="178"/>
      <c r="BE46" s="181"/>
      <c r="BF46" s="185"/>
      <c r="BG46" s="185"/>
      <c r="BH46" s="185"/>
      <c r="BI46" s="181"/>
      <c r="BJ46" s="185"/>
      <c r="BK46" s="185"/>
      <c r="BL46" s="185"/>
      <c r="BM46" s="181"/>
      <c r="BN46" s="185"/>
      <c r="BO46" s="185"/>
      <c r="BP46" s="188"/>
      <c r="BQ46" s="117"/>
    </row>
    <row r="47" spans="3:69" ht="15.6" customHeight="1">
      <c r="C47" s="9"/>
      <c r="D47" s="123"/>
      <c r="E47" s="123"/>
      <c r="F47" s="123"/>
      <c r="G47" s="123"/>
      <c r="H47" s="123"/>
      <c r="I47" s="123"/>
      <c r="J47" s="123"/>
      <c r="K47" s="123"/>
      <c r="L47" s="123"/>
      <c r="M47" s="128"/>
      <c r="N47" s="131"/>
      <c r="O47" s="135"/>
      <c r="P47" s="135"/>
      <c r="Q47" s="140"/>
      <c r="R47" s="38"/>
      <c r="S47" s="38"/>
      <c r="T47" s="38"/>
      <c r="U47" s="20"/>
      <c r="V47" s="37"/>
      <c r="W47" s="37"/>
      <c r="X47" s="37"/>
      <c r="Y47" s="37"/>
      <c r="Z47" s="37"/>
      <c r="AA47" s="37"/>
      <c r="AB47" s="51"/>
      <c r="AC47" s="20"/>
      <c r="AD47" s="37"/>
      <c r="AE47" s="37"/>
      <c r="AF47" s="37"/>
      <c r="AG47" s="37"/>
      <c r="AH47" s="37"/>
      <c r="AI47" s="37"/>
      <c r="AJ47" s="51"/>
      <c r="AK47" s="166"/>
      <c r="AL47" s="166"/>
      <c r="AM47" s="40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80"/>
      <c r="BC47" s="155"/>
      <c r="BD47" s="178"/>
      <c r="BE47" s="182"/>
      <c r="BF47" s="186"/>
      <c r="BG47" s="186"/>
      <c r="BH47" s="186"/>
      <c r="BI47" s="182"/>
      <c r="BJ47" s="186"/>
      <c r="BK47" s="186"/>
      <c r="BL47" s="186"/>
      <c r="BM47" s="182"/>
      <c r="BN47" s="186"/>
      <c r="BO47" s="186"/>
      <c r="BP47" s="189"/>
      <c r="BQ47" s="117"/>
    </row>
    <row r="48" spans="3:69" ht="15.6" customHeight="1">
      <c r="C48" s="9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93"/>
      <c r="O48" s="93"/>
      <c r="P48" s="93"/>
      <c r="Q48" s="93"/>
      <c r="R48" s="38"/>
      <c r="S48" s="38"/>
      <c r="T48" s="38"/>
      <c r="U48" s="38"/>
      <c r="V48" s="38"/>
      <c r="W48" s="38"/>
      <c r="X48" s="26"/>
      <c r="Y48" s="26"/>
      <c r="Z48" s="26"/>
      <c r="AA48" s="25"/>
      <c r="AB48" s="25"/>
      <c r="AC48" s="25"/>
      <c r="AD48" s="25"/>
      <c r="AE48" s="25"/>
      <c r="AF48" s="25"/>
      <c r="AG48" s="25"/>
      <c r="AH48" s="25"/>
      <c r="AI48" s="25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117"/>
    </row>
    <row r="49" spans="3:69" ht="18.600000000000001" customHeight="1">
      <c r="C49" s="9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93"/>
      <c r="O49" s="93"/>
      <c r="P49" s="93"/>
      <c r="Q49" s="93"/>
      <c r="R49" s="38"/>
      <c r="S49" s="38"/>
      <c r="T49" s="38"/>
      <c r="U49" s="23" t="s">
        <v>21</v>
      </c>
      <c r="V49" s="38"/>
      <c r="W49" s="38"/>
      <c r="X49" s="38"/>
      <c r="Y49" s="38"/>
      <c r="Z49" s="38"/>
      <c r="AA49" s="25"/>
      <c r="AB49" s="152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3" t="s">
        <v>28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26"/>
      <c r="BQ49" s="117"/>
    </row>
    <row r="50" spans="3:69" ht="15.6" customHeight="1">
      <c r="C50" s="9"/>
      <c r="D50" s="123" t="s">
        <v>4</v>
      </c>
      <c r="E50" s="123"/>
      <c r="F50" s="123"/>
      <c r="G50" s="123"/>
      <c r="H50" s="123"/>
      <c r="I50" s="123"/>
      <c r="J50" s="123"/>
      <c r="K50" s="123"/>
      <c r="L50" s="123"/>
      <c r="M50" s="128"/>
      <c r="N50" s="129" t="str">
        <f>IF([1]回答表!F24="下水道事業",IF([1]回答表!AD51="○","○",""),"")</f>
        <v/>
      </c>
      <c r="O50" s="133"/>
      <c r="P50" s="133"/>
      <c r="Q50" s="138"/>
      <c r="R50" s="38"/>
      <c r="S50" s="38"/>
      <c r="T50" s="38"/>
      <c r="U50" s="39" t="str">
        <f>IF([1]回答表!F24="下水道事業",IF([1]回答表!AD51="○",[1]回答表!B283,""),"")</f>
        <v/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79"/>
      <c r="AK50" s="167"/>
      <c r="AL50" s="167"/>
      <c r="AM50" s="39" t="str">
        <f>IF([1]回答表!F24="下水道事業",IF([1]回答表!AD51="○",[1]回答表!B289,""),"")</f>
        <v/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79"/>
      <c r="BQ50" s="117"/>
    </row>
    <row r="51" spans="3:69" ht="15.6" customHeight="1">
      <c r="C51" s="9"/>
      <c r="D51" s="123"/>
      <c r="E51" s="123"/>
      <c r="F51" s="123"/>
      <c r="G51" s="123"/>
      <c r="H51" s="123"/>
      <c r="I51" s="123"/>
      <c r="J51" s="123"/>
      <c r="K51" s="123"/>
      <c r="L51" s="123"/>
      <c r="M51" s="128"/>
      <c r="N51" s="130"/>
      <c r="O51" s="134"/>
      <c r="P51" s="134"/>
      <c r="Q51" s="139"/>
      <c r="R51" s="38"/>
      <c r="S51" s="38"/>
      <c r="T51" s="38"/>
      <c r="U51" s="148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65"/>
      <c r="AK51" s="167"/>
      <c r="AL51" s="167"/>
      <c r="AM51" s="148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65"/>
      <c r="BQ51" s="117"/>
    </row>
    <row r="52" spans="3:69" ht="15.6" customHeight="1">
      <c r="C52" s="9"/>
      <c r="D52" s="123"/>
      <c r="E52" s="123"/>
      <c r="F52" s="123"/>
      <c r="G52" s="123"/>
      <c r="H52" s="123"/>
      <c r="I52" s="123"/>
      <c r="J52" s="123"/>
      <c r="K52" s="123"/>
      <c r="L52" s="123"/>
      <c r="M52" s="128"/>
      <c r="N52" s="130"/>
      <c r="O52" s="134"/>
      <c r="P52" s="134"/>
      <c r="Q52" s="139"/>
      <c r="R52" s="38"/>
      <c r="S52" s="38"/>
      <c r="T52" s="38"/>
      <c r="U52" s="148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65"/>
      <c r="AK52" s="167"/>
      <c r="AL52" s="167"/>
      <c r="AM52" s="148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65"/>
      <c r="BQ52" s="117"/>
    </row>
    <row r="53" spans="3:69" ht="15.6" customHeight="1">
      <c r="C53" s="9"/>
      <c r="D53" s="123"/>
      <c r="E53" s="123"/>
      <c r="F53" s="123"/>
      <c r="G53" s="123"/>
      <c r="H53" s="123"/>
      <c r="I53" s="123"/>
      <c r="J53" s="123"/>
      <c r="K53" s="123"/>
      <c r="L53" s="123"/>
      <c r="M53" s="128"/>
      <c r="N53" s="131"/>
      <c r="O53" s="135"/>
      <c r="P53" s="135"/>
      <c r="Q53" s="140"/>
      <c r="R53" s="38"/>
      <c r="S53" s="38"/>
      <c r="T53" s="38"/>
      <c r="U53" s="40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80"/>
      <c r="AK53" s="167"/>
      <c r="AL53" s="167"/>
      <c r="AM53" s="40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80"/>
      <c r="BQ53" s="117"/>
    </row>
    <row r="54" spans="3:69" ht="15.6" customHeight="1"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19"/>
    </row>
    <row r="55" spans="3:69" ht="15.6" customHeight="1"/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D44:M47"/>
    <mergeCell ref="N44:Q47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AM38:BB47"/>
  </mergeCells>
  <phoneticPr fontId="1" type="Hiragana"/>
  <conditionalFormatting sqref="BR28:XFD28 A28:BI28 A29:XFD30">
    <cfRule type="expression" dxfId="1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1"/>
  <sheetViews>
    <sheetView tabSelected="1" topLeftCell="A23" workbookViewId="0">
      <selection activeCell="D46" sqref="D46:BP50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19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30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31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IF(COUNTIF([2]回答表!F22,"*")&gt;0,[2]回答表!F22,"")</f>
        <v>鹿角市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IF(COUNTIF([2]回答表!F24,"*")&gt;0,[2]回答表!F24,"")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IF(COUNTIF([2]回答表!W24,"*")&gt;0,[2]回答表!W24,"")</f>
        <v>農業集落排水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IF(COUNTIF([2]回答表!F26,"*")&gt;0,[2]回答表!F26,"")</f>
        <v>鹿角市農業集落排水事業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12</v>
      </c>
      <c r="L20" s="33"/>
      <c r="M20" s="33"/>
      <c r="N20" s="33"/>
      <c r="O20" s="33"/>
      <c r="P20" s="33"/>
      <c r="Q20" s="47"/>
      <c r="R20" s="16" t="s">
        <v>13</v>
      </c>
      <c r="S20" s="33"/>
      <c r="T20" s="33"/>
      <c r="U20" s="33"/>
      <c r="V20" s="33"/>
      <c r="W20" s="33"/>
      <c r="X20" s="47"/>
      <c r="Y20" s="66" t="s">
        <v>25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14</v>
      </c>
      <c r="Z23" s="73"/>
      <c r="AA23" s="73"/>
      <c r="AB23" s="73"/>
      <c r="AC23" s="73"/>
      <c r="AD23" s="73"/>
      <c r="AE23" s="74"/>
      <c r="AF23" s="69" t="s">
        <v>27</v>
      </c>
      <c r="AG23" s="73"/>
      <c r="AH23" s="73"/>
      <c r="AI23" s="73"/>
      <c r="AJ23" s="73"/>
      <c r="AK23" s="73"/>
      <c r="AL23" s="74"/>
      <c r="AM23" s="69" t="s">
        <v>15</v>
      </c>
      <c r="AN23" s="73"/>
      <c r="AO23" s="73"/>
      <c r="AP23" s="73"/>
      <c r="AQ23" s="73"/>
      <c r="AR23" s="73"/>
      <c r="AS23" s="74"/>
      <c r="AT23" s="69" t="s">
        <v>33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IF([2]回答表!R49="○","○","")</f>
        <v/>
      </c>
      <c r="E24" s="36"/>
      <c r="F24" s="36"/>
      <c r="G24" s="36"/>
      <c r="H24" s="36"/>
      <c r="I24" s="36"/>
      <c r="J24" s="50"/>
      <c r="K24" s="19" t="str">
        <f>IF([2]回答表!R50="○","○","")</f>
        <v/>
      </c>
      <c r="L24" s="36"/>
      <c r="M24" s="36"/>
      <c r="N24" s="36"/>
      <c r="O24" s="36"/>
      <c r="P24" s="36"/>
      <c r="Q24" s="50"/>
      <c r="R24" s="19" t="str">
        <f>IF([2]回答表!R51="○","○","")</f>
        <v/>
      </c>
      <c r="S24" s="36"/>
      <c r="T24" s="36"/>
      <c r="U24" s="36"/>
      <c r="V24" s="36"/>
      <c r="W24" s="36"/>
      <c r="X24" s="50"/>
      <c r="Y24" s="19" t="str">
        <f>IF([2]回答表!R52="○","○","")</f>
        <v/>
      </c>
      <c r="Z24" s="36"/>
      <c r="AA24" s="36"/>
      <c r="AB24" s="36"/>
      <c r="AC24" s="36"/>
      <c r="AD24" s="36"/>
      <c r="AE24" s="50"/>
      <c r="AF24" s="19" t="str">
        <f>IF([2]回答表!R53="○","○","")</f>
        <v/>
      </c>
      <c r="AG24" s="36"/>
      <c r="AH24" s="36"/>
      <c r="AI24" s="36"/>
      <c r="AJ24" s="36"/>
      <c r="AK24" s="36"/>
      <c r="AL24" s="50"/>
      <c r="AM24" s="19" t="str">
        <f>IF([2]回答表!R54="○","○","")</f>
        <v/>
      </c>
      <c r="AN24" s="36"/>
      <c r="AO24" s="36"/>
      <c r="AP24" s="36"/>
      <c r="AQ24" s="36"/>
      <c r="AR24" s="36"/>
      <c r="AS24" s="50"/>
      <c r="AT24" s="19" t="str">
        <f>IF([2]回答表!R55="○","○","")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IF([2]回答表!R56="○","○","")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/>
    <row r="32" spans="3:70" ht="15.6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3:69" ht="15.6" customHeight="1">
      <c r="C33" s="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116"/>
    </row>
    <row r="34" spans="3:69">
      <c r="C34" s="9"/>
      <c r="D34" s="23" t="s">
        <v>34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3"/>
      <c r="AM34" s="25"/>
      <c r="AN34" s="25"/>
      <c r="AO34" s="25"/>
      <c r="AP34" s="25"/>
      <c r="AQ34" s="23" t="s">
        <v>17</v>
      </c>
      <c r="AR34" s="25"/>
      <c r="AS34" s="25"/>
      <c r="AT34" s="25"/>
      <c r="AU34" s="25"/>
      <c r="AV34" s="84"/>
      <c r="AW34" s="25"/>
      <c r="AX34" s="25"/>
      <c r="AY34" s="25"/>
      <c r="AZ34" s="90"/>
      <c r="BA34" s="90"/>
      <c r="BB34" s="90"/>
      <c r="BC34" s="90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11"/>
      <c r="BQ34" s="117"/>
    </row>
    <row r="35" spans="3:69" ht="15.6" customHeight="1">
      <c r="C35" s="9"/>
      <c r="D35" s="24" t="s">
        <v>35</v>
      </c>
      <c r="E35" s="39" t="str">
        <f>IF([2]回答表!R56="○",[2]回答表!C536,"")</f>
        <v>⑦その他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79"/>
      <c r="AO35" s="25"/>
      <c r="AP35" s="25"/>
      <c r="AQ35" s="83" t="str">
        <f>IF([2]回答表!AQ536="○",[2]回答表!B543,"")</f>
        <v>・本市農業集落排水事業は地元集落の同意のうえで施しており、事業廃止の予定はない。
・民営化、民間譲渡、ＰＦＩ、指定管理者制度は、相手先となる候補団体が見当たらない。
・本市農業集落排水事業の規模を考慮すると、地方独立行政法人よりは民間委託のほうが適していいる。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112"/>
      <c r="BQ35" s="117"/>
    </row>
    <row r="36" spans="3:69" ht="15.6" customHeight="1">
      <c r="C36" s="9"/>
      <c r="D36" s="24"/>
      <c r="E36" s="40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80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 t="s">
        <v>35</v>
      </c>
      <c r="E38" s="39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79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4"/>
      <c r="E39" s="4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80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5.6" customHeight="1">
      <c r="C41" s="9"/>
      <c r="D41" s="24" t="s">
        <v>35</v>
      </c>
      <c r="E41" s="39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79"/>
      <c r="AO41" s="25"/>
      <c r="AP41" s="25"/>
      <c r="AQ41" s="28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113"/>
      <c r="BQ41" s="117"/>
    </row>
    <row r="42" spans="3:69" ht="12.6" customHeight="1">
      <c r="C42" s="9"/>
      <c r="D42" s="24"/>
      <c r="E42" s="40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80"/>
      <c r="AO42" s="25"/>
      <c r="AP42" s="25"/>
      <c r="AQ42" s="29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114"/>
      <c r="BQ42" s="118"/>
    </row>
    <row r="43" spans="3:69" ht="12.6" customHeight="1">
      <c r="C43" s="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 ht="12.6" customHeight="1">
      <c r="C44" s="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3" t="s">
        <v>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117"/>
    </row>
    <row r="46" spans="3:69">
      <c r="C46" s="9"/>
      <c r="D46" s="27" t="str">
        <f>IF([2]回答表!R56="○",[2]回答表!B550,"")</f>
        <v>・広域連携については、今後検討が必要であることから、情報収集に努める。
・民間委託については、現在実施している水道料金等（農業集落排水使用料を含む。）徴収業務委託において、今後委託業務内容の拡大を検討していく予定であり、将来的には包括的民間委託も検討していく。
・広域化については、公共下水道への接続を見据え、今後検討していく。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112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113"/>
      <c r="BQ49" s="117"/>
    </row>
    <row r="50" spans="3:69" ht="12.6" customHeight="1">
      <c r="C50" s="9"/>
      <c r="D50" s="29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114"/>
      <c r="BQ50" s="117"/>
    </row>
    <row r="51" spans="3:69" ht="12.6" customHeight="1"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1" type="Hiragana"/>
  <conditionalFormatting sqref="BR28:XFD28 A28:BI28">
    <cfRule type="expression" dxfId="0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下水道（公共）</vt:lpstr>
      <vt:lpstr>下水道（農集）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　修平</dc:creator>
  <cp:lastModifiedBy>田村　修平</cp:lastModifiedBy>
  <dcterms:created xsi:type="dcterms:W3CDTF">2019-10-04T03:49:57Z</dcterms:created>
  <dcterms:modified xsi:type="dcterms:W3CDTF">2019-10-05T00:18:07Z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2019-10-05T00:18:07Z</vt:filetime>
  </property>
</Properties>
</file>