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activeTab="9"/>
  </bookViews>
  <sheets>
    <sheet name="水道" sheetId="8" r:id="rId1"/>
    <sheet name="工業用水道" sheetId="7" r:id="rId2"/>
    <sheet name="病院" sheetId="10" r:id="rId3"/>
    <sheet name="下水道（公共）" sheetId="2" r:id="rId4"/>
    <sheet name="下水道（特環）" sheetId="3" r:id="rId5"/>
    <sheet name="下水道（農集)" sheetId="4" r:id="rId6"/>
    <sheet name="下水道（特定地域排水）" sheetId="1" r:id="rId7"/>
    <sheet name="市場" sheetId="6" r:id="rId8"/>
    <sheet name="駐車場" sheetId="9" r:id="rId9"/>
    <sheet name="介護（老人福祉施設）" sheetId="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calcPr calcId="162913" concurrentCalc="1"/>
</workbook>
</file>

<file path=xl/sharedStrings.xml><?xml version="1.0" encoding="utf-8"?>
<sst xmlns="http://schemas.openxmlformats.org/spreadsheetml/2006/main" xmlns:r="http://schemas.openxmlformats.org/officeDocument/2006/relationships" count="83" uniqueCount="83">
  <si>
    <t>BOO方式</t>
    <rPh sb="3" eb="5">
      <t>ホウシキ</t>
    </rPh>
    <phoneticPr fontId="22"/>
  </si>
  <si>
    <t>団体名</t>
    <rPh sb="0" eb="3">
      <t>ダンタイメイ</t>
    </rPh>
    <phoneticPr fontId="22"/>
  </si>
  <si>
    <t>日</t>
    <rPh sb="0" eb="1">
      <t>ニチ</t>
    </rPh>
    <phoneticPr fontId="22"/>
  </si>
  <si>
    <t>日</t>
    <rPh sb="0" eb="1">
      <t>ニチ</t>
    </rPh>
    <phoneticPr fontId="23"/>
  </si>
  <si>
    <t>抜本的な改革の取組</t>
  </si>
  <si>
    <t>事業廃止</t>
    <rPh sb="0" eb="2">
      <t>ジギョウ</t>
    </rPh>
    <rPh sb="2" eb="4">
      <t>ハイシ</t>
    </rPh>
    <phoneticPr fontId="22"/>
  </si>
  <si>
    <t>事業廃止</t>
    <rPh sb="0" eb="2">
      <t>ジギョウ</t>
    </rPh>
    <rPh sb="2" eb="4">
      <t>ハイシ</t>
    </rPh>
    <phoneticPr fontId="23"/>
  </si>
  <si>
    <t>（取組の概要及び効果）</t>
    <rPh sb="1" eb="2">
      <t>ト</t>
    </rPh>
    <rPh sb="2" eb="3">
      <t>ク</t>
    </rPh>
    <rPh sb="4" eb="6">
      <t>ガイヨウ</t>
    </rPh>
    <rPh sb="6" eb="7">
      <t>オヨ</t>
    </rPh>
    <rPh sb="8" eb="10">
      <t>コウカ</t>
    </rPh>
    <phoneticPr fontId="22"/>
  </si>
  <si>
    <t>（取組の概要及び効果）</t>
    <rPh sb="1" eb="2">
      <t>ト</t>
    </rPh>
    <rPh sb="2" eb="3">
      <t>ク</t>
    </rPh>
    <rPh sb="4" eb="6">
      <t>ガイヨウ</t>
    </rPh>
    <rPh sb="6" eb="7">
      <t>オヨ</t>
    </rPh>
    <rPh sb="8" eb="10">
      <t>コウカ</t>
    </rPh>
    <phoneticPr fontId="23"/>
  </si>
  <si>
    <t>民営化・
民間譲渡</t>
    <rPh sb="0" eb="3">
      <t>ミンエイカ</t>
    </rPh>
    <rPh sb="5" eb="7">
      <t>ミンカン</t>
    </rPh>
    <rPh sb="7" eb="9">
      <t>ジョウト</t>
    </rPh>
    <phoneticPr fontId="22"/>
  </si>
  <si>
    <t>（現行の経営体制・手法を継続する理由）</t>
    <rPh sb="1" eb="3">
      <t>ゲンコウ</t>
    </rPh>
    <rPh sb="4" eb="6">
      <t>ケイエイ</t>
    </rPh>
    <rPh sb="6" eb="8">
      <t>タイセイ</t>
    </rPh>
    <rPh sb="9" eb="11">
      <t>シュホウ</t>
    </rPh>
    <rPh sb="12" eb="14">
      <t>ケイゾク</t>
    </rPh>
    <rPh sb="16" eb="18">
      <t>リユウ</t>
    </rPh>
    <phoneticPr fontId="22"/>
  </si>
  <si>
    <t>・</t>
  </si>
  <si>
    <t>年</t>
    <rPh sb="0" eb="1">
      <t>ネン</t>
    </rPh>
    <phoneticPr fontId="22"/>
  </si>
  <si>
    <t>年</t>
    <rPh sb="0" eb="1">
      <t>ネン</t>
    </rPh>
    <phoneticPr fontId="23"/>
  </si>
  <si>
    <t>（実施類型）</t>
    <rPh sb="1" eb="3">
      <t>ジッシ</t>
    </rPh>
    <rPh sb="3" eb="5">
      <t>ルイケイ</t>
    </rPh>
    <phoneticPr fontId="22"/>
  </si>
  <si>
    <t>（今後の経営改革の方向性等）</t>
    <rPh sb="1" eb="3">
      <t>コンゴ</t>
    </rPh>
    <rPh sb="4" eb="6">
      <t>ケイエイ</t>
    </rPh>
    <rPh sb="6" eb="8">
      <t>カイカク</t>
    </rPh>
    <rPh sb="9" eb="12">
      <t>ホウコウセイ</t>
    </rPh>
    <rPh sb="12" eb="13">
      <t>ナド</t>
    </rPh>
    <phoneticPr fontId="22"/>
  </si>
  <si>
    <t>一部廃止</t>
    <rPh sb="0" eb="2">
      <t>イチブ</t>
    </rPh>
    <rPh sb="2" eb="4">
      <t>ハイシ</t>
    </rPh>
    <phoneticPr fontId="22"/>
  </si>
  <si>
    <t>一部廃止</t>
    <rPh sb="0" eb="2">
      <t>イチブ</t>
    </rPh>
    <rPh sb="2" eb="4">
      <t>ハイシ</t>
    </rPh>
    <phoneticPr fontId="23"/>
  </si>
  <si>
    <t>広域化等</t>
    <rPh sb="0" eb="3">
      <t>コウイキカ</t>
    </rPh>
    <rPh sb="3" eb="4">
      <t>トウ</t>
    </rPh>
    <phoneticPr fontId="22"/>
  </si>
  <si>
    <t>民営化・民間譲渡</t>
    <rPh sb="0" eb="3">
      <t>ミンエイカ</t>
    </rPh>
    <rPh sb="4" eb="6">
      <t>ミンカン</t>
    </rPh>
    <rPh sb="6" eb="8">
      <t>ジョウト</t>
    </rPh>
    <phoneticPr fontId="22"/>
  </si>
  <si>
    <t>指定管理者
制度</t>
    <rPh sb="0" eb="2">
      <t>シテイ</t>
    </rPh>
    <rPh sb="2" eb="5">
      <t>カンリシャ</t>
    </rPh>
    <rPh sb="6" eb="8">
      <t>セイド</t>
    </rPh>
    <phoneticPr fontId="22"/>
  </si>
  <si>
    <t>（水道事業）広域化等</t>
    <rPh sb="1" eb="3">
      <t>スイドウ</t>
    </rPh>
    <rPh sb="3" eb="5">
      <t>ジギョウ</t>
    </rPh>
    <phoneticPr fontId="22"/>
  </si>
  <si>
    <t>PPP/PFI方式
の活用</t>
    <rPh sb="7" eb="9">
      <t>ホウシキ</t>
    </rPh>
    <rPh sb="11" eb="13">
      <t>カツヨウ</t>
    </rPh>
    <phoneticPr fontId="22"/>
  </si>
  <si>
    <t>管理の一体化</t>
    <rPh sb="0" eb="2">
      <t>カンリ</t>
    </rPh>
    <rPh sb="3" eb="6">
      <t>イッタイカ</t>
    </rPh>
    <phoneticPr fontId="22"/>
  </si>
  <si>
    <t>（下水道事業）広域化等</t>
    <rPh sb="1" eb="2">
      <t>シタ</t>
    </rPh>
    <rPh sb="2" eb="4">
      <t>スイドウ</t>
    </rPh>
    <rPh sb="4" eb="6">
      <t>ジギョウ</t>
    </rPh>
    <phoneticPr fontId="22"/>
  </si>
  <si>
    <t>（左記で「⑦その他」となっている場合の詳細）</t>
    <rPh sb="1" eb="3">
      <t>サキ</t>
    </rPh>
    <rPh sb="8" eb="9">
      <t>タ</t>
    </rPh>
    <rPh sb="16" eb="18">
      <t>バアイ</t>
    </rPh>
    <rPh sb="19" eb="21">
      <t>ショウサイ</t>
    </rPh>
    <phoneticPr fontId="22"/>
  </si>
  <si>
    <t>民間活用（ＰＰＰ/ＰＦＩ方式の活用）</t>
    <rPh sb="0" eb="2">
      <t>ミンカン</t>
    </rPh>
    <rPh sb="2" eb="4">
      <t>カツヨウ</t>
    </rPh>
    <rPh sb="12" eb="14">
      <t>ホウシキ</t>
    </rPh>
    <rPh sb="15" eb="17">
      <t>カツヨウ</t>
    </rPh>
    <phoneticPr fontId="22"/>
  </si>
  <si>
    <t>（実施（予定）時期）</t>
    <rPh sb="1" eb="3">
      <t>ジッシ</t>
    </rPh>
    <rPh sb="4" eb="6">
      <t>ヨテイ</t>
    </rPh>
    <rPh sb="7" eb="9">
      <t>ジキ</t>
    </rPh>
    <phoneticPr fontId="22"/>
  </si>
  <si>
    <t>（実施（予定）時期）</t>
    <rPh sb="1" eb="3">
      <t>ジッシ</t>
    </rPh>
    <rPh sb="4" eb="6">
      <t>ヨテイ</t>
    </rPh>
    <rPh sb="7" eb="9">
      <t>ジキ</t>
    </rPh>
    <phoneticPr fontId="23"/>
  </si>
  <si>
    <t>業種名</t>
    <rPh sb="0" eb="2">
      <t>ギョウシュ</t>
    </rPh>
    <rPh sb="2" eb="3">
      <t>メイ</t>
    </rPh>
    <phoneticPr fontId="22"/>
  </si>
  <si>
    <t>民間活用</t>
    <rPh sb="0" eb="2">
      <t>ミンカン</t>
    </rPh>
    <rPh sb="2" eb="4">
      <t>カツヨウ</t>
    </rPh>
    <phoneticPr fontId="22"/>
  </si>
  <si>
    <t>代行制</t>
    <rPh sb="0" eb="3">
      <t>ダイコウセイ</t>
    </rPh>
    <phoneticPr fontId="22"/>
  </si>
  <si>
    <t>包括的
民間委託</t>
    <rPh sb="0" eb="3">
      <t>ホウカツテキ</t>
    </rPh>
    <rPh sb="4" eb="6">
      <t>ミンカン</t>
    </rPh>
    <rPh sb="6" eb="8">
      <t>イタク</t>
    </rPh>
    <phoneticPr fontId="22"/>
  </si>
  <si>
    <t>事業名</t>
    <rPh sb="0" eb="2">
      <t>ジギョウ</t>
    </rPh>
    <rPh sb="2" eb="3">
      <t>メイ</t>
    </rPh>
    <phoneticPr fontId="22"/>
  </si>
  <si>
    <t>地方独立行政法人への移行</t>
    <rPh sb="0" eb="2">
      <t>チホウ</t>
    </rPh>
    <rPh sb="2" eb="4">
      <t>ドクリツ</t>
    </rPh>
    <rPh sb="4" eb="6">
      <t>ギョウセイ</t>
    </rPh>
    <rPh sb="6" eb="8">
      <t>ホウジン</t>
    </rPh>
    <rPh sb="10" eb="12">
      <t>イコウ</t>
    </rPh>
    <phoneticPr fontId="22"/>
  </si>
  <si>
    <t>（病院事業の場合）
診療所への移行</t>
    <rPh sb="1" eb="3">
      <t>ビョウイン</t>
    </rPh>
    <rPh sb="3" eb="5">
      <t>ジギョウ</t>
    </rPh>
    <rPh sb="6" eb="8">
      <t>バアイ</t>
    </rPh>
    <rPh sb="10" eb="13">
      <t>シンリョウジョ</t>
    </rPh>
    <rPh sb="15" eb="17">
      <t>イコウ</t>
    </rPh>
    <phoneticPr fontId="22"/>
  </si>
  <si>
    <t>（病院事業の場合）
診療所への移行</t>
    <rPh sb="1" eb="3">
      <t>ビョウイン</t>
    </rPh>
    <rPh sb="3" eb="5">
      <t>ジギョウ</t>
    </rPh>
    <rPh sb="6" eb="8">
      <t>バアイ</t>
    </rPh>
    <rPh sb="10" eb="13">
      <t>シンリョウジョ</t>
    </rPh>
    <rPh sb="15" eb="17">
      <t>イコウ</t>
    </rPh>
    <phoneticPr fontId="23"/>
  </si>
  <si>
    <t>（取組の概要及び効果）</t>
    <rPh sb="1" eb="2">
      <t>ト</t>
    </rPh>
    <rPh sb="2" eb="3">
      <t>ク</t>
    </rPh>
    <rPh sb="4" eb="6">
      <t>ガイヨウ</t>
    </rPh>
    <phoneticPr fontId="22"/>
  </si>
  <si>
    <t>現行の経営
体制を継続</t>
    <rPh sb="0" eb="2">
      <t>ゲンコウ</t>
    </rPh>
    <rPh sb="3" eb="5">
      <t>ケイエイ</t>
    </rPh>
    <rPh sb="6" eb="8">
      <t>タイセイ</t>
    </rPh>
    <rPh sb="9" eb="11">
      <t>ケイゾク</t>
    </rPh>
    <phoneticPr fontId="22"/>
  </si>
  <si>
    <t>利用料金制</t>
    <rPh sb="0" eb="2">
      <t>リヨウ</t>
    </rPh>
    <rPh sb="2" eb="5">
      <t>リョウキンセイ</t>
    </rPh>
    <phoneticPr fontId="22"/>
  </si>
  <si>
    <t>月</t>
    <rPh sb="0" eb="1">
      <t>ガツ</t>
    </rPh>
    <phoneticPr fontId="22"/>
  </si>
  <si>
    <t>月</t>
    <rPh sb="0" eb="1">
      <t>ガツ</t>
    </rPh>
    <phoneticPr fontId="23"/>
  </si>
  <si>
    <t>施設名</t>
    <rPh sb="0" eb="2">
      <t>シセツ</t>
    </rPh>
    <rPh sb="2" eb="3">
      <t>メイ</t>
    </rPh>
    <phoneticPr fontId="22"/>
  </si>
  <si>
    <t>取組事項</t>
    <rPh sb="0" eb="2">
      <t>トリクミ</t>
    </rPh>
    <rPh sb="2" eb="4">
      <t>ジコウ</t>
    </rPh>
    <phoneticPr fontId="22"/>
  </si>
  <si>
    <t>取組事項</t>
    <rPh sb="0" eb="2">
      <t>トリクミ</t>
    </rPh>
    <rPh sb="2" eb="4">
      <t>ジコウ</t>
    </rPh>
    <phoneticPr fontId="23"/>
  </si>
  <si>
    <t>（（実施済のみ）性能発注内容）</t>
    <rPh sb="2" eb="4">
      <t>ジッシ</t>
    </rPh>
    <rPh sb="4" eb="5">
      <t>ズ</t>
    </rPh>
    <rPh sb="8" eb="10">
      <t>セイノウ</t>
    </rPh>
    <rPh sb="10" eb="12">
      <t>ハッチュウ</t>
    </rPh>
    <rPh sb="12" eb="14">
      <t>ナイヨウ</t>
    </rPh>
    <phoneticPr fontId="22"/>
  </si>
  <si>
    <t>実施済</t>
    <rPh sb="0" eb="2">
      <t>ジッシ</t>
    </rPh>
    <rPh sb="2" eb="3">
      <t>ズ</t>
    </rPh>
    <phoneticPr fontId="22"/>
  </si>
  <si>
    <t>実施済</t>
    <rPh sb="0" eb="2">
      <t>ジッシ</t>
    </rPh>
    <rPh sb="2" eb="3">
      <t>ズ</t>
    </rPh>
    <phoneticPr fontId="23"/>
  </si>
  <si>
    <t>施設管理の
共同化</t>
    <rPh sb="0" eb="2">
      <t>シセツ</t>
    </rPh>
    <rPh sb="2" eb="4">
      <t>カンリ</t>
    </rPh>
    <rPh sb="6" eb="9">
      <t>キョウドウカ</t>
    </rPh>
    <phoneticPr fontId="22"/>
  </si>
  <si>
    <t>DB方式</t>
    <rPh sb="2" eb="4">
      <t>ホウシキ</t>
    </rPh>
    <phoneticPr fontId="22"/>
  </si>
  <si>
    <t>汚泥処理の
共同化</t>
    <rPh sb="0" eb="2">
      <t>オデイ</t>
    </rPh>
    <rPh sb="2" eb="4">
      <t>ショリ</t>
    </rPh>
    <rPh sb="6" eb="9">
      <t>キョウドウカ</t>
    </rPh>
    <phoneticPr fontId="22"/>
  </si>
  <si>
    <t>実施予定</t>
    <rPh sb="0" eb="2">
      <t>ジッシ</t>
    </rPh>
    <rPh sb="2" eb="4">
      <t>ヨテイ</t>
    </rPh>
    <phoneticPr fontId="22"/>
  </si>
  <si>
    <t>実施予定</t>
    <rPh sb="0" eb="2">
      <t>ジッシ</t>
    </rPh>
    <rPh sb="2" eb="4">
      <t>ヨテイ</t>
    </rPh>
    <phoneticPr fontId="23"/>
  </si>
  <si>
    <t>検討中</t>
    <rPh sb="0" eb="3">
      <t>ケントウチュウ</t>
    </rPh>
    <phoneticPr fontId="22"/>
  </si>
  <si>
    <t>検討中</t>
    <rPh sb="0" eb="3">
      <t>ケントウチュウ</t>
    </rPh>
    <phoneticPr fontId="23"/>
  </si>
  <si>
    <t>（取組の概要）</t>
    <rPh sb="1" eb="2">
      <t>ト</t>
    </rPh>
    <rPh sb="2" eb="3">
      <t>ク</t>
    </rPh>
    <rPh sb="4" eb="6">
      <t>ガイヨウ</t>
    </rPh>
    <phoneticPr fontId="22"/>
  </si>
  <si>
    <t>（取組の概要）</t>
    <rPh sb="1" eb="2">
      <t>ト</t>
    </rPh>
    <rPh sb="2" eb="3">
      <t>ク</t>
    </rPh>
    <rPh sb="4" eb="6">
      <t>ガイヨウ</t>
    </rPh>
    <phoneticPr fontId="23"/>
  </si>
  <si>
    <t>汚水処理施設の
統廃合</t>
    <rPh sb="0" eb="2">
      <t>オスイ</t>
    </rPh>
    <rPh sb="2" eb="4">
      <t>ショリ</t>
    </rPh>
    <rPh sb="4" eb="6">
      <t>シセツ</t>
    </rPh>
    <rPh sb="8" eb="11">
      <t>トウハイゴウ</t>
    </rPh>
    <phoneticPr fontId="22"/>
  </si>
  <si>
    <t>維持管理・事務
の共同化</t>
    <rPh sb="0" eb="2">
      <t>イジ</t>
    </rPh>
    <rPh sb="2" eb="4">
      <t>カンリ</t>
    </rPh>
    <rPh sb="5" eb="7">
      <t>ジム</t>
    </rPh>
    <rPh sb="9" eb="12">
      <t>キョウドウカ</t>
    </rPh>
    <phoneticPr fontId="22"/>
  </si>
  <si>
    <t>DBO方式</t>
    <rPh sb="3" eb="5">
      <t>ホウシキ</t>
    </rPh>
    <phoneticPr fontId="22"/>
  </si>
  <si>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22"/>
  </si>
  <si>
    <t>（検討状況・課題）</t>
    <rPh sb="1" eb="3">
      <t>ケントウ</t>
    </rPh>
    <rPh sb="3" eb="5">
      <t>ジョウキョウ</t>
    </rPh>
    <rPh sb="6" eb="8">
      <t>カダイ</t>
    </rPh>
    <phoneticPr fontId="22"/>
  </si>
  <si>
    <t>（検討状況・課題）</t>
    <rPh sb="1" eb="3">
      <t>ケントウ</t>
    </rPh>
    <rPh sb="3" eb="5">
      <t>ジョウキョウ</t>
    </rPh>
    <rPh sb="6" eb="8">
      <t>カダイ</t>
    </rPh>
    <phoneticPr fontId="23"/>
  </si>
  <si>
    <t>平成</t>
    <rPh sb="0" eb="2">
      <t>ヘイセイ</t>
    </rPh>
    <phoneticPr fontId="22"/>
  </si>
  <si>
    <t>平成</t>
    <rPh sb="0" eb="2">
      <t>ヘイセイ</t>
    </rPh>
    <phoneticPr fontId="23"/>
  </si>
  <si>
    <t>（方式）</t>
    <rPh sb="1" eb="3">
      <t>ホウシキ</t>
    </rPh>
    <phoneticPr fontId="22"/>
  </si>
  <si>
    <t>BTO方式</t>
    <rPh sb="3" eb="5">
      <t>ホウシキ</t>
    </rPh>
    <phoneticPr fontId="22"/>
  </si>
  <si>
    <t>全部民営化・
全部民間譲渡</t>
    <rPh sb="0" eb="2">
      <t>ゼンブ</t>
    </rPh>
    <rPh sb="2" eb="5">
      <t>ミンエイカ</t>
    </rPh>
    <rPh sb="7" eb="9">
      <t>ゼンブ</t>
    </rPh>
    <rPh sb="9" eb="11">
      <t>ミンカン</t>
    </rPh>
    <rPh sb="11" eb="13">
      <t>ジョウト</t>
    </rPh>
    <phoneticPr fontId="22"/>
  </si>
  <si>
    <t>BOT方式</t>
    <rPh sb="3" eb="5">
      <t>ホウシキ</t>
    </rPh>
    <phoneticPr fontId="22"/>
  </si>
  <si>
    <t>施設の
共同設置</t>
    <rPh sb="0" eb="2">
      <t>シセツ</t>
    </rPh>
    <rPh sb="4" eb="6">
      <t>キョウドウ</t>
    </rPh>
    <rPh sb="6" eb="8">
      <t>セッチ</t>
    </rPh>
    <phoneticPr fontId="22"/>
  </si>
  <si>
    <t>公共施設等運営権方式（コンセッション方式）</t>
    <rPh sb="0" eb="2">
      <t>コウキョウ</t>
    </rPh>
    <rPh sb="2" eb="4">
      <t>シセツ</t>
    </rPh>
    <rPh sb="4" eb="5">
      <t>トウ</t>
    </rPh>
    <rPh sb="5" eb="8">
      <t>ウンエイケン</t>
    </rPh>
    <rPh sb="8" eb="10">
      <t>ホウシキ</t>
    </rPh>
    <rPh sb="18" eb="20">
      <t>ホウシキ</t>
    </rPh>
    <phoneticPr fontId="22"/>
  </si>
  <si>
    <t>その他</t>
    <rPh sb="2" eb="3">
      <t>タ</t>
    </rPh>
    <phoneticPr fontId="22"/>
  </si>
  <si>
    <t>（導入・契約（予定）時期）</t>
    <rPh sb="1" eb="3">
      <t>ドウニュウ</t>
    </rPh>
    <rPh sb="4" eb="6">
      <t>ケイヤク</t>
    </rPh>
    <rPh sb="7" eb="9">
      <t>ヨテイ</t>
    </rPh>
    <rPh sb="10" eb="12">
      <t>ジキ</t>
    </rPh>
    <phoneticPr fontId="22"/>
  </si>
  <si>
    <t>民間活用（指定管理者制度）</t>
    <rPh sb="0" eb="2">
      <t>ミンカン</t>
    </rPh>
    <rPh sb="2" eb="4">
      <t>カツヨウ</t>
    </rPh>
    <rPh sb="5" eb="7">
      <t>シテイ</t>
    </rPh>
    <rPh sb="7" eb="10">
      <t>カンリシャ</t>
    </rPh>
    <rPh sb="10" eb="12">
      <t>セイド</t>
    </rPh>
    <phoneticPr fontId="22"/>
  </si>
  <si>
    <t>民間活用（包括的民間委託）</t>
    <rPh sb="0" eb="2">
      <t>ミンカン</t>
    </rPh>
    <rPh sb="2" eb="4">
      <t>カツヨウ</t>
    </rPh>
    <rPh sb="5" eb="8">
      <t>ホウカツテキ</t>
    </rPh>
    <rPh sb="8" eb="10">
      <t>ミンカン</t>
    </rPh>
    <rPh sb="10" eb="12">
      <t>イタク</t>
    </rPh>
    <phoneticPr fontId="22"/>
  </si>
  <si>
    <t>（全部と一部の別）</t>
    <rPh sb="1" eb="3">
      <t>ゼンブ</t>
    </rPh>
    <rPh sb="4" eb="6">
      <t>イチブ</t>
    </rPh>
    <rPh sb="7" eb="8">
      <t>ベツ</t>
    </rPh>
    <phoneticPr fontId="22"/>
  </si>
  <si>
    <t>（全部と一部の別）</t>
    <rPh sb="1" eb="3">
      <t>ゼンブ</t>
    </rPh>
    <rPh sb="4" eb="6">
      <t>イチブ</t>
    </rPh>
    <rPh sb="7" eb="8">
      <t>ベツ</t>
    </rPh>
    <phoneticPr fontId="23"/>
  </si>
  <si>
    <t>一部民営化・
一部民間譲渡</t>
    <rPh sb="0" eb="2">
      <t>イチブ</t>
    </rPh>
    <rPh sb="2" eb="5">
      <t>ミンエイカ</t>
    </rPh>
    <rPh sb="7" eb="8">
      <t>イチ</t>
    </rPh>
    <rPh sb="8" eb="9">
      <t>ブ</t>
    </rPh>
    <rPh sb="9" eb="11">
      <t>ミンカン</t>
    </rPh>
    <rPh sb="11" eb="13">
      <t>ジョウト</t>
    </rPh>
    <phoneticPr fontId="22"/>
  </si>
  <si>
    <t>事業統合</t>
    <rPh sb="0" eb="2">
      <t>ジギョウ</t>
    </rPh>
    <rPh sb="2" eb="4">
      <t>トウゴウ</t>
    </rPh>
    <phoneticPr fontId="22"/>
  </si>
  <si>
    <t>全部廃止</t>
    <rPh sb="0" eb="2">
      <t>ゼンブ</t>
    </rPh>
    <rPh sb="2" eb="4">
      <t>ハイシ</t>
    </rPh>
    <phoneticPr fontId="22"/>
  </si>
  <si>
    <t>全部廃止</t>
    <rPh sb="0" eb="2">
      <t>ゼンブ</t>
    </rPh>
    <rPh sb="2" eb="4">
      <t>ハイシ</t>
    </rPh>
    <phoneticPr fontId="23"/>
  </si>
  <si>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</si>
  <si>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3"/>
  </si>
</sst>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24"/>
      <color theme="1"/>
      <name val="ＭＳ Ｐゴシック"/>
    </font>
    <font>
      <sz val="16"/>
      <color theme="1"/>
      <name val="ＭＳ Ｐゴシック"/>
    </font>
    <font>
      <sz val="18"/>
      <color auto="1"/>
      <name val="ＭＳ Ｐゴシック"/>
    </font>
    <font>
      <sz val="11"/>
      <color auto="1"/>
      <name val="ＭＳ Ｐゴシック"/>
    </font>
    <font>
      <b/>
      <sz val="16"/>
      <color theme="1"/>
      <name val="ＭＳ Ｐゴシック"/>
    </font>
    <font>
      <b/>
      <sz val="14"/>
      <color theme="1"/>
      <name val="ＭＳ Ｐゴシック"/>
    </font>
    <font>
      <b/>
      <sz val="24"/>
      <color theme="1"/>
      <name val="AR Pゴシック体M"/>
    </font>
    <font>
      <sz val="28"/>
      <color theme="1"/>
      <name val="ＭＳ Ｐゴシック"/>
    </font>
    <font>
      <b/>
      <sz val="11"/>
      <color theme="1"/>
      <name val="ＭＳ Ｐゴシック"/>
    </font>
    <font>
      <b/>
      <sz val="10"/>
      <color theme="1"/>
      <name val="ＭＳ Ｐゴシック"/>
    </font>
    <font>
      <sz val="10"/>
      <color theme="1"/>
      <name val="ＭＳ Ｐゴシック"/>
    </font>
    <font>
      <b/>
      <sz val="17"/>
      <color theme="1"/>
      <name val="ＭＳ Ｐゴシック"/>
    </font>
    <font>
      <sz val="14"/>
      <color theme="1"/>
      <name val="ＭＳ Ｐゴシック"/>
    </font>
    <font>
      <sz val="6"/>
      <color auto="1"/>
      <name val="ＭＳ Ｐゴシック"/>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54">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0" fillId="2" borderId="5" xfId="0" applyFill="1" applyBorder="1">
      <alignment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10" fillId="2" borderId="0" xfId="0" applyFont="1" applyFill="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2" borderId="0"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2" borderId="6" xfId="0" applyFill="1" applyBorder="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7" fillId="0" borderId="0"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lignment vertical="center"/>
    </xf>
    <xf numFmtId="0" fontId="10" fillId="2" borderId="0"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9" fillId="3" borderId="7" xfId="0" applyFont="1" applyFill="1" applyBorder="1" applyAlignment="1">
      <alignment horizontal="center" vertical="center"/>
    </xf>
    <xf numFmtId="0" fontId="9" fillId="3" borderId="9"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0" xfId="0" applyFont="1" applyFill="1" applyBorder="1">
      <alignment vertical="center"/>
    </xf>
    <xf numFmtId="0" fontId="5"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10" fillId="2" borderId="0" xfId="0" applyFont="1" applyFill="1" applyBorder="1" applyAlignment="1">
      <alignment horizontal="left"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8" fillId="0" borderId="5" xfId="0" applyFont="1" applyBorder="1" applyAlignment="1">
      <alignment horizontal="center" vertical="center" wrapText="1"/>
    </xf>
    <xf numFmtId="0" fontId="10" fillId="2" borderId="0" xfId="0" applyFont="1" applyFill="1" applyBorder="1" applyAlignment="1">
      <alignment shrinkToFit="1"/>
    </xf>
    <xf numFmtId="0" fontId="0" fillId="2" borderId="0" xfId="0" applyFill="1" applyBorder="1">
      <alignment vertical="center"/>
    </xf>
    <xf numFmtId="0" fontId="10" fillId="2" borderId="0" xfId="0" applyFont="1" applyFill="1"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10" fillId="2" borderId="6" xfId="0" applyFont="1" applyFill="1" applyBorder="1" applyAlignment="1">
      <alignment wrapText="1"/>
    </xf>
    <xf numFmtId="0" fontId="5" fillId="2" borderId="0" xfId="0" applyFont="1" applyFill="1" applyBorder="1" applyAlignment="1"/>
    <xf numFmtId="0" fontId="10" fillId="2" borderId="0" xfId="0" applyFont="1" applyFill="1" applyBorder="1" applyAlignment="1"/>
    <xf numFmtId="0" fontId="5" fillId="2" borderId="0" xfId="0" applyFont="1" applyFill="1" applyBorder="1" applyAlignment="1">
      <alignment shrinkToFit="1"/>
    </xf>
    <xf numFmtId="0" fontId="8" fillId="0" borderId="7"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6" fillId="2" borderId="0" xfId="0" applyFont="1" applyFill="1" applyBorder="1" applyAlignment="1">
      <alignment vertical="center" wrapText="1"/>
    </xf>
    <xf numFmtId="0" fontId="16" fillId="2" borderId="0" xfId="0" applyFont="1" applyFill="1" applyBorder="1">
      <alignment vertical="center"/>
    </xf>
    <xf numFmtId="0" fontId="5" fillId="2" borderId="0" xfId="0" applyFont="1" applyFill="1" applyBorder="1" applyAlignment="1">
      <alignment horizontal="left" vertical="center" wrapText="1"/>
    </xf>
    <xf numFmtId="0" fontId="14" fillId="0" borderId="1" xfId="0" applyFont="1" applyBorder="1" applyAlignment="1">
      <alignment horizontal="center" vertical="center" shrinkToFit="1"/>
    </xf>
    <xf numFmtId="0" fontId="5"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17" fillId="0" borderId="1"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0" borderId="2" xfId="0" applyFont="1" applyBorder="1" applyAlignment="1">
      <alignment horizontal="center" vertical="center" shrinkToFit="1"/>
    </xf>
    <xf numFmtId="0" fontId="14" fillId="0" borderId="1" xfId="0" applyFont="1" applyBorder="1" applyAlignment="1">
      <alignment horizontal="left" vertical="center" wrapText="1"/>
    </xf>
    <xf numFmtId="0" fontId="0" fillId="0" borderId="1" xfId="0" applyBorder="1" applyAlignment="1">
      <alignment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2" fillId="2" borderId="0" xfId="0" applyFont="1" applyFill="1" applyBorder="1" applyAlignment="1">
      <alignment vertical="center" wrapText="1"/>
    </xf>
    <xf numFmtId="0" fontId="4" fillId="0" borderId="0" xfId="0" applyFont="1" applyBorder="1" applyAlignment="1">
      <alignment horizontal="center" vertical="center"/>
    </xf>
    <xf numFmtId="0" fontId="0" fillId="0" borderId="1" xfId="0" applyBorder="1" applyAlignment="1">
      <alignment horizontal="center" vertical="center" wrapText="1"/>
    </xf>
    <xf numFmtId="0" fontId="5" fillId="2" borderId="11"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5" fillId="2" borderId="6" xfId="0" applyFont="1" applyFill="1" applyBorder="1" applyAlignment="1">
      <alignment horizontal="left"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9" fillId="0" borderId="1" xfId="0" applyFont="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9" fillId="2" borderId="0" xfId="0" applyFont="1" applyFill="1" applyBorder="1">
      <alignment vertical="center"/>
    </xf>
    <xf numFmtId="0" fontId="6" fillId="2" borderId="0" xfId="0" applyFont="1" applyFill="1" applyBorder="1">
      <alignmen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6" xfId="0" applyFont="1" applyBorder="1" applyAlignment="1">
      <alignment horizontal="center" vertical="center" wrapText="1"/>
    </xf>
    <xf numFmtId="0" fontId="5" fillId="2" borderId="5" xfId="0" applyFont="1" applyFill="1" applyBorder="1" applyAlignment="1">
      <alignment wrapText="1"/>
    </xf>
    <xf numFmtId="0" fontId="5" fillId="2" borderId="0" xfId="0" applyFont="1" applyFill="1" applyBorder="1" applyAlignment="1">
      <alignment wrapText="1"/>
    </xf>
    <xf numFmtId="0" fontId="10" fillId="2" borderId="0" xfId="0" applyFont="1" applyFill="1" applyBorder="1" applyAlignment="1">
      <alignment wrapText="1"/>
    </xf>
    <xf numFmtId="0" fontId="5" fillId="2" borderId="5" xfId="0" applyFont="1" applyFill="1" applyBorder="1" applyAlignment="1">
      <alignment shrinkToFit="1"/>
    </xf>
    <xf numFmtId="0" fontId="21" fillId="2" borderId="0" xfId="0" applyFont="1" applyFill="1" applyBorder="1">
      <alignment vertical="center"/>
    </xf>
    <xf numFmtId="0" fontId="13" fillId="2" borderId="0" xfId="0" applyFont="1" applyFill="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0" fillId="0" borderId="1" xfId="0" applyBorder="1" applyAlignment="1">
      <alignment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10" fillId="2" borderId="6" xfId="0" applyFont="1" applyFill="1" applyBorder="1" applyAlignment="1"/>
    <xf numFmtId="0" fontId="8"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2" borderId="7" xfId="0" applyFont="1" applyFill="1" applyBorder="1" applyAlignment="1"/>
    <xf numFmtId="0" fontId="5" fillId="2" borderId="8" xfId="0" applyFont="1" applyFill="1" applyBorder="1" applyAlignment="1"/>
    <xf numFmtId="0" fontId="5" fillId="2" borderId="9" xfId="0" applyFont="1" applyFill="1" applyBorder="1" applyAlignment="1"/>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3" fillId="0" borderId="0" xfId="0" applyFont="1" applyBorder="1" applyAlignment="1">
      <alignment vertical="center" shrinkToFi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5" fillId="0" borderId="0" xfId="0" applyFont="1" applyBorder="1" applyAlignment="1"/>
    <xf numFmtId="0" fontId="5" fillId="0" borderId="0" xfId="0" applyFont="1">
      <alignment vertical="center"/>
    </xf>
    <xf numFmtId="0" fontId="6" fillId="2" borderId="5" xfId="0" applyFont="1" applyFill="1" applyBorder="1">
      <alignment vertical="center"/>
    </xf>
    <xf numFmtId="0" fontId="21" fillId="2" borderId="8" xfId="0" applyFont="1" applyFill="1" applyBorder="1" applyAlignment="1">
      <alignment horizontal="center" vertical="center" wrapText="1"/>
    </xf>
    <xf numFmtId="0" fontId="0" fillId="0" borderId="2" xfId="0" applyFont="1" applyBorder="1" applyAlignment="1">
      <alignment horizontal="left" vertical="center" wrapText="1"/>
    </xf>
    <xf numFmtId="0" fontId="10" fillId="0" borderId="2"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2" borderId="0" xfId="0" applyFill="1">
      <alignment vertical="center"/>
    </xf>
    <xf numFmtId="0" fontId="10" fillId="2" borderId="0" xfId="0" applyFont="1" applyFill="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2" borderId="12" xfId="0" applyFill="1" applyBorder="1">
      <alignment vertical="center"/>
    </xf>
    <xf numFmtId="0" fontId="0" fillId="0" borderId="2" xfId="0" applyBorder="1" applyAlignment="1">
      <alignment horizontal="lef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0" xfId="0" applyBorder="1">
      <alignment vertical="center"/>
    </xf>
    <xf numFmtId="0" fontId="14" fillId="0" borderId="1" xfId="0" applyFont="1" applyBorder="1" applyAlignment="1">
      <alignment horizontal="center" vertical="center" wrapText="1"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cellXfs>
  <cellStyles count="1">
    <cellStyle name="標準" xfId="0" builtinId="0"/>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externalLink" Target="externalLinks/externalLink1.xml" Id="rId11" /><Relationship Type="http://schemas.openxmlformats.org/officeDocument/2006/relationships/externalLink" Target="externalLinks/externalLink2.xml" Id="rId12" /><Relationship Type="http://schemas.openxmlformats.org/officeDocument/2006/relationships/externalLink" Target="externalLinks/externalLink3.xml" Id="rId13" /><Relationship Type="http://schemas.openxmlformats.org/officeDocument/2006/relationships/externalLink" Target="externalLinks/externalLink4.xml" Id="rId14" /><Relationship Type="http://schemas.openxmlformats.org/officeDocument/2006/relationships/externalLink" Target="externalLinks/externalLink5.xml" Id="rId15" /><Relationship Type="http://schemas.openxmlformats.org/officeDocument/2006/relationships/externalLink" Target="externalLinks/externalLink6.xml" Id="rId16" /><Relationship Type="http://schemas.openxmlformats.org/officeDocument/2006/relationships/externalLink" Target="externalLinks/externalLink7.xml" Id="rId17" /><Relationship Type="http://schemas.openxmlformats.org/officeDocument/2006/relationships/externalLink" Target="externalLinks/externalLink8.xml" Id="rId18" /><Relationship Type="http://schemas.openxmlformats.org/officeDocument/2006/relationships/externalLink" Target="externalLinks/externalLink9.xml" Id="rId19" /><Relationship Type="http://schemas.openxmlformats.org/officeDocument/2006/relationships/externalLink" Target="externalLinks/externalLink10.xml" Id="rId20" /><Relationship Type="http://schemas.openxmlformats.org/officeDocument/2006/relationships/theme" Target="theme/theme1.xml" Id="rId21" /><Relationship Type="http://schemas.openxmlformats.org/officeDocument/2006/relationships/sharedStrings" Target="sharedStrings.xml" Id="rId22" /><Relationship Type="http://schemas.openxmlformats.org/officeDocument/2006/relationships/styles" Target="styles.xml" Id="rId23"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102</xdr:row>
      <xdr:rowOff>38100</xdr:rowOff>
    </xdr:from>
    <xdr:to xmlns:xdr="http://schemas.openxmlformats.org/drawingml/2006/spreadsheetDrawing">
      <xdr:col>19</xdr:col>
      <xdr:colOff>127000</xdr:colOff>
      <xdr:row>103</xdr:row>
      <xdr:rowOff>139700</xdr:rowOff>
    </xdr:to>
    <xdr:sp macro="" textlink="">
      <xdr:nvSpPr>
        <xdr:cNvPr id="11" name="右矢印 10"/>
        <xdr:cNvSpPr/>
      </xdr:nvSpPr>
      <xdr:spPr>
        <a:xfrm>
          <a:off x="3340100" y="207772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92</xdr:row>
      <xdr:rowOff>177800</xdr:rowOff>
    </xdr:from>
    <xdr:to xmlns:xdr="http://schemas.openxmlformats.org/drawingml/2006/spreadsheetDrawing">
      <xdr:col>19</xdr:col>
      <xdr:colOff>127000</xdr:colOff>
      <xdr:row>95</xdr:row>
      <xdr:rowOff>126365</xdr:rowOff>
    </xdr:to>
    <xdr:sp macro="" textlink="">
      <xdr:nvSpPr>
        <xdr:cNvPr id="12" name="右矢印 11"/>
        <xdr:cNvSpPr/>
      </xdr:nvSpPr>
      <xdr:spPr>
        <a:xfrm>
          <a:off x="3340100" y="1889061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77</xdr:row>
      <xdr:rowOff>38100</xdr:rowOff>
    </xdr:from>
    <xdr:to xmlns:xdr="http://schemas.openxmlformats.org/drawingml/2006/spreadsheetDrawing">
      <xdr:col>19</xdr:col>
      <xdr:colOff>127000</xdr:colOff>
      <xdr:row>78</xdr:row>
      <xdr:rowOff>139700</xdr:rowOff>
    </xdr:to>
    <xdr:sp macro="" textlink="">
      <xdr:nvSpPr>
        <xdr:cNvPr id="14" name="右矢印 13"/>
        <xdr:cNvSpPr/>
      </xdr:nvSpPr>
      <xdr:spPr>
        <a:xfrm>
          <a:off x="3340100" y="157340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67</xdr:row>
      <xdr:rowOff>177800</xdr:rowOff>
    </xdr:from>
    <xdr:to xmlns:xdr="http://schemas.openxmlformats.org/drawingml/2006/spreadsheetDrawing">
      <xdr:col>19</xdr:col>
      <xdr:colOff>127000</xdr:colOff>
      <xdr:row>70</xdr:row>
      <xdr:rowOff>127000</xdr:rowOff>
    </xdr:to>
    <xdr:sp macro="" textlink="">
      <xdr:nvSpPr>
        <xdr:cNvPr id="15" name="右矢印 14"/>
        <xdr:cNvSpPr/>
      </xdr:nvSpPr>
      <xdr:spPr>
        <a:xfrm>
          <a:off x="3340100" y="13764260"/>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126</xdr:row>
      <xdr:rowOff>38100</xdr:rowOff>
    </xdr:from>
    <xdr:to xmlns:xdr="http://schemas.openxmlformats.org/drawingml/2006/spreadsheetDrawing">
      <xdr:col>19</xdr:col>
      <xdr:colOff>127000</xdr:colOff>
      <xdr:row>127</xdr:row>
      <xdr:rowOff>139700</xdr:rowOff>
    </xdr:to>
    <xdr:sp macro="" textlink="">
      <xdr:nvSpPr>
        <xdr:cNvPr id="18" name="右矢印 17"/>
        <xdr:cNvSpPr/>
      </xdr:nvSpPr>
      <xdr:spPr>
        <a:xfrm>
          <a:off x="3340100" y="25610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116</xdr:row>
      <xdr:rowOff>177800</xdr:rowOff>
    </xdr:from>
    <xdr:to xmlns:xdr="http://schemas.openxmlformats.org/drawingml/2006/spreadsheetDrawing">
      <xdr:col>19</xdr:col>
      <xdr:colOff>127000</xdr:colOff>
      <xdr:row>119</xdr:row>
      <xdr:rowOff>126365</xdr:rowOff>
    </xdr:to>
    <xdr:sp macro="" textlink="">
      <xdr:nvSpPr>
        <xdr:cNvPr id="19" name="右矢印 18"/>
        <xdr:cNvSpPr/>
      </xdr:nvSpPr>
      <xdr:spPr>
        <a:xfrm>
          <a:off x="3340100" y="237305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89</xdr:row>
      <xdr:rowOff>112395</xdr:rowOff>
    </xdr:from>
    <xdr:to xmlns:xdr="http://schemas.openxmlformats.org/drawingml/2006/spreadsheetDrawing">
      <xdr:col>38</xdr:col>
      <xdr:colOff>115570</xdr:colOff>
      <xdr:row>92</xdr:row>
      <xdr:rowOff>62230</xdr:rowOff>
    </xdr:to>
    <xdr:sp macro="" textlink="">
      <xdr:nvSpPr>
        <xdr:cNvPr id="24" name="右矢印 23"/>
        <xdr:cNvSpPr/>
      </xdr:nvSpPr>
      <xdr:spPr>
        <a:xfrm>
          <a:off x="6948170" y="1823085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28</xdr:row>
      <xdr:rowOff>0</xdr:rowOff>
    </xdr:to>
    <xdr:sp macro="" textlink="">
      <xdr:nvSpPr>
        <xdr:cNvPr id="4" name="角丸四角形 3"/>
        <xdr:cNvSpPr/>
      </xdr:nvSpPr>
      <xdr:spPr>
        <a:xfrm>
          <a:off x="422910" y="5541645"/>
          <a:ext cx="495300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18" name="右矢印 17"/>
        <xdr:cNvSpPr/>
      </xdr:nvSpPr>
      <xdr:spPr>
        <a:xfrm>
          <a:off x="3340100" y="153377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19" name="右矢印 18"/>
        <xdr:cNvSpPr/>
      </xdr:nvSpPr>
      <xdr:spPr>
        <a:xfrm>
          <a:off x="3340100" y="134581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58</xdr:row>
      <xdr:rowOff>106680</xdr:rowOff>
    </xdr:from>
    <xdr:to xmlns:xdr="http://schemas.openxmlformats.org/drawingml/2006/spreadsheetDrawing">
      <xdr:col>46</xdr:col>
      <xdr:colOff>124460</xdr:colOff>
      <xdr:row>61</xdr:row>
      <xdr:rowOff>1270</xdr:rowOff>
    </xdr:to>
    <xdr:sp macro="" textlink="">
      <xdr:nvSpPr>
        <xdr:cNvPr id="13" name="角丸四角形 12"/>
        <xdr:cNvSpPr/>
      </xdr:nvSpPr>
      <xdr:spPr>
        <a:xfrm>
          <a:off x="429260" y="12825730"/>
          <a:ext cx="8458200" cy="6089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4" name="角丸四角形 4"/>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88265</xdr:rowOff>
    </xdr:from>
    <xdr:to xmlns:xdr="http://schemas.openxmlformats.org/drawingml/2006/spreadsheetDrawing">
      <xdr:col>19</xdr:col>
      <xdr:colOff>119380</xdr:colOff>
      <xdr:row>53</xdr:row>
      <xdr:rowOff>208915</xdr:rowOff>
    </xdr:to>
    <xdr:sp macro="" textlink="">
      <xdr:nvSpPr>
        <xdr:cNvPr id="15" name="右矢印 5"/>
        <xdr:cNvSpPr/>
      </xdr:nvSpPr>
      <xdr:spPr>
        <a:xfrm>
          <a:off x="3332480" y="10864215"/>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85090</xdr:rowOff>
    </xdr:to>
    <xdr:sp macro="" textlink="">
      <xdr:nvSpPr>
        <xdr:cNvPr id="16" name="右矢印 6"/>
        <xdr:cNvSpPr/>
      </xdr:nvSpPr>
      <xdr:spPr>
        <a:xfrm>
          <a:off x="3307715" y="8027035"/>
          <a:ext cx="406400" cy="4851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28</xdr:row>
      <xdr:rowOff>0</xdr:rowOff>
    </xdr:to>
    <xdr:sp macro="" textlink="">
      <xdr:nvSpPr>
        <xdr:cNvPr id="4" name="角丸四角形 3"/>
        <xdr:cNvSpPr/>
      </xdr:nvSpPr>
      <xdr:spPr>
        <a:xfrm>
          <a:off x="422910" y="5541645"/>
          <a:ext cx="495300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6"/>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74</xdr:row>
      <xdr:rowOff>38100</xdr:rowOff>
    </xdr:from>
    <xdr:to xmlns:xdr="http://schemas.openxmlformats.org/drawingml/2006/spreadsheetDrawing">
      <xdr:col>19</xdr:col>
      <xdr:colOff>127000</xdr:colOff>
      <xdr:row>75</xdr:row>
      <xdr:rowOff>139700</xdr:rowOff>
    </xdr:to>
    <xdr:sp macro="" textlink="">
      <xdr:nvSpPr>
        <xdr:cNvPr id="16" name="右矢印 15"/>
        <xdr:cNvSpPr/>
      </xdr:nvSpPr>
      <xdr:spPr>
        <a:xfrm>
          <a:off x="3340100" y="149593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64</xdr:row>
      <xdr:rowOff>177800</xdr:rowOff>
    </xdr:from>
    <xdr:to xmlns:xdr="http://schemas.openxmlformats.org/drawingml/2006/spreadsheetDrawing">
      <xdr:col>19</xdr:col>
      <xdr:colOff>127000</xdr:colOff>
      <xdr:row>67</xdr:row>
      <xdr:rowOff>126365</xdr:rowOff>
    </xdr:to>
    <xdr:sp macro="" textlink="">
      <xdr:nvSpPr>
        <xdr:cNvPr id="17" name="右矢印 16"/>
        <xdr:cNvSpPr/>
      </xdr:nvSpPr>
      <xdr:spPr>
        <a:xfrm>
          <a:off x="3340100" y="1307973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4%20&#22823;&#39208;&#24066;&#9675;\&#12304;&#22823;&#39208;&#24066;&#12305;&#22238;&#31572;\02_&#35519;&#26619;&#31080;&#65288;&#22823;&#39208;&#24066;&#12539;&#19979;&#27700;&#36947;&#20107;&#26989;&#12539;&#25144;&#21029;&#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4%20&#22823;&#39208;&#24066;&#9675;\&#12304;&#22823;&#39208;&#24066;&#12305;&#22238;&#31572;\02_&#35519;&#26619;&#31080;&#65288;&#22823;&#39208;&#24066;&#12539;&#19979;&#27700;&#36947;&#20107;&#26989;&#12539;&#20844;&#20849;&#19979;&#27700;&#36947;&#65289;.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4%20&#22823;&#39208;&#24066;&#9675;\&#12304;&#22823;&#39208;&#24066;&#12305;&#22238;&#31572;\02_&#35519;&#26619;&#31080;&#65288;&#22823;&#39208;&#24066;&#12539;&#19979;&#27700;&#36947;&#20107;&#26989;&#12539;&#29305;&#29872;&#19979;&#27700;&#36947;&#65289;.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4%20&#22823;&#39208;&#24066;&#9675;\&#12304;&#22823;&#39208;&#24066;&#12305;&#22238;&#31572;\02_&#35519;&#26619;&#31080;&#65288;&#22823;&#39208;&#24066;&#12539;&#19979;&#27700;&#36947;&#20107;&#26989;&#12539;&#36786;&#38598;&#65289;.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4%20&#22823;&#39208;&#24066;&#9675;\&#12304;&#22823;&#39208;&#24066;&#12305;&#22238;&#31572;\02_&#35519;&#26619;&#31080;&#65288;&#22823;&#39208;&#24066;&#12539;&#20171;&#35703;&#12469;&#12540;&#12499;&#12473;&#20107;&#26989;&#65289;.xlsx" TargetMode="External" Id="rId1" /></Relationships>
</file>

<file path=xl/externalLinks/_rels/externalLink6.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4%20&#22823;&#39208;&#24066;&#9675;\&#12304;&#22823;&#39208;&#24066;&#12305;&#22238;&#31572;\02_&#35519;&#26619;&#31080;&#65288;&#22823;&#39208;&#24066;&#12539;&#20844;&#35373;&#21368;&#22770;&#24066;&#22580;&#20107;&#26989;&#65289;.xlsx" TargetMode="External" Id="rId1" /></Relationships>
</file>

<file path=xl/externalLinks/_rels/externalLink7.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4%20&#22823;&#39208;&#24066;&#9675;\&#12304;&#22823;&#39208;&#24066;&#12305;&#22238;&#31572;\02_&#35519;&#26619;&#31080;&#65288;&#22823;&#39208;&#24066;&#12539;&#24037;&#26989;&#29992;&#27700;&#36947;&#20107;&#26989;&#65289;.xlsx" TargetMode="External" Id="rId1" /></Relationships>
</file>

<file path=xl/externalLinks/_rels/externalLink8.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4%20&#22823;&#39208;&#24066;&#9675;\&#12304;&#22823;&#39208;&#24066;&#12305;&#22238;&#31572;\02_&#35519;&#26619;&#31080;&#65288;&#22823;&#39208;&#24066;&#12539;&#27700;&#36947;&#20107;&#26989;&#65289;.xlsx" TargetMode="External" Id="rId1" /></Relationships>
</file>

<file path=xl/externalLinks/_rels/externalLink9.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4%20&#22823;&#39208;&#24066;&#9675;\&#12304;&#22823;&#39208;&#24066;&#12305;&#22238;&#31572;\02_&#35519;&#26619;&#31080;&#65288;&#22823;&#39208;&#24066;&#12539;&#39376;&#36554;&#22580;&#20107;&#26989;&#65289;.xlsx" TargetMode="External" Id="rId1" /></Relationships>
</file>

<file path=xl/externalLinks/_rels/externalLink10.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4%20&#22823;&#39208;&#24066;&#9675;\&#12304;&#22823;&#39208;&#24066;&#12305;&#22238;&#31572;\02_&#35519;&#26619;&#31080;&#65288;&#22823;&#39208;&#24066;&#12539;&#30149;&#38498;&#20107;&#26989;&#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大館市</v>
          </cell>
        </row>
        <row r="24">
          <cell r="F24" t="str">
            <v>下水道事業</v>
          </cell>
          <cell r="W24" t="str">
            <v>特定地域排水処理</v>
          </cell>
        </row>
        <row r="26">
          <cell r="F26" t="str">
            <v>―</v>
          </cell>
        </row>
        <row r="49">
          <cell r="R49" t="str">
            <v xml:space="preserve"> </v>
          </cell>
        </row>
        <row r="56">
          <cell r="R56" t="str">
            <v>○</v>
          </cell>
        </row>
        <row r="536">
          <cell r="C536" t="str">
            <v>②抜本的な改革の方向性の検討を行ったものの、現行の体制が望ましいとの結論に至ったため</v>
          </cell>
          <cell r="AQ536" t="str">
            <v>　</v>
          </cell>
        </row>
        <row r="550">
          <cell r="B550" t="str">
            <v>　新規事業の終了により新たに加入する使用者はほぼなく、人口減少に伴う使用者の減少により、事業規模が縮小していくと想定されるため、民間活用等の経営改革は難しく、現在も使用者が一定数以上いることから事業廃止も不可能であり、現行の経営体制を維持していくことが望ましいと考えている。</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大館市</v>
          </cell>
        </row>
        <row r="24">
          <cell r="F24" t="str">
            <v>下水道事業</v>
          </cell>
          <cell r="W24" t="str">
            <v>公共下水</v>
          </cell>
        </row>
        <row r="26">
          <cell r="F26" t="str">
            <v>―</v>
          </cell>
        </row>
        <row r="51">
          <cell r="R51" t="str">
            <v>○</v>
          </cell>
          <cell r="AA51" t="str">
            <v>○</v>
          </cell>
        </row>
        <row r="238">
          <cell r="B238" t="str">
            <v>　県の県北地区広域汚泥資源化事業による汚泥の共同処理を実施する。米代川流域下水道大館処理センター（３市３町１組合）の生活排水処理汚泥を原料として、資源化物の製造・供給を行うための当該施設の設計・施工及び維持管理・運営をDBO方式で行う。各市町等は県に地方自治法第252条の14に基づく事務委託を行うが、当市はすでに汚水処理事務の委託を行っているため、新たな事務委託は不要である。今後のコスト削減は年間20,000千円と見込まれる。</v>
          </cell>
        </row>
        <row r="269">
          <cell r="Y269" t="str">
            <v>○</v>
          </cell>
        </row>
        <row r="275">
          <cell r="E275">
            <v>32</v>
          </cell>
        </row>
        <row r="276">
          <cell r="E276">
            <v>4</v>
          </cell>
        </row>
        <row r="277">
          <cell r="E277">
            <v>1</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大館市</v>
          </cell>
        </row>
        <row r="24">
          <cell r="F24" t="str">
            <v>下水道事業</v>
          </cell>
          <cell r="W24" t="str">
            <v>特定公共下水</v>
          </cell>
        </row>
        <row r="26">
          <cell r="F26" t="str">
            <v>―</v>
          </cell>
        </row>
        <row r="51">
          <cell r="R51" t="str">
            <v>○</v>
          </cell>
          <cell r="AA51" t="str">
            <v>○</v>
          </cell>
        </row>
        <row r="54">
          <cell r="R54" t="str">
            <v>○</v>
          </cell>
          <cell r="AA54" t="str">
            <v>○</v>
          </cell>
        </row>
        <row r="238">
          <cell r="B238" t="str">
            <v>　県の県北地区広域汚泥資源化事業による汚泥の共同処理を実施する。米代川流域下水道大館処理センター（３市３町１組合）の生活排水処理汚泥を原料として、資源化物の製造・供給を行うための当該施設の設計・施工及び維持管理・運営をDBO方式で行う。各市町等は県に地方自治法第252条の14に基づく事務委託を行うが、当市はすでに汚水処理事務の委託を行っているため、新たな事務委託は不要である。今後のコスト削減は年間20,000千円と見込まれる。</v>
          </cell>
        </row>
        <row r="269">
          <cell r="Y269" t="str">
            <v>○</v>
          </cell>
        </row>
        <row r="275">
          <cell r="E275">
            <v>32</v>
          </cell>
        </row>
        <row r="276">
          <cell r="E276">
            <v>4</v>
          </cell>
        </row>
        <row r="277">
          <cell r="E277">
            <v>1</v>
          </cell>
        </row>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39">
          <cell r="B439" t="str">
            <v>　大館市川口・立花地区の公共下水道未普及解消事業（管渠整備）においてＰＰＰ手法を導入し早期の完成を目指す。
 総事業費で10％の縮減、工事は約１．３倍程度のスピードが可能となるため工期短縮効果がある。</v>
          </cell>
        </row>
        <row r="446">
          <cell r="BC446" t="str">
            <v>　</v>
          </cell>
        </row>
        <row r="447">
          <cell r="BC447" t="str">
            <v>　</v>
          </cell>
        </row>
        <row r="448">
          <cell r="BC448" t="str">
            <v>　</v>
          </cell>
        </row>
        <row r="449">
          <cell r="BC449" t="str">
            <v>○</v>
          </cell>
        </row>
        <row r="450">
          <cell r="BC450" t="str">
            <v>　</v>
          </cell>
        </row>
        <row r="451">
          <cell r="BC451" t="str">
            <v>　</v>
          </cell>
        </row>
        <row r="452">
          <cell r="E452">
            <v>32</v>
          </cell>
          <cell r="BC452" t="str">
            <v>　</v>
          </cell>
        </row>
        <row r="453">
          <cell r="E453">
            <v>4</v>
          </cell>
        </row>
        <row r="454">
          <cell r="E454">
            <v>1</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大館市</v>
          </cell>
        </row>
        <row r="24">
          <cell r="F24" t="str">
            <v>下水道事業</v>
          </cell>
          <cell r="W24" t="str">
            <v>農業集落排水</v>
          </cell>
        </row>
        <row r="26">
          <cell r="F26" t="str">
            <v>―</v>
          </cell>
        </row>
        <row r="49">
          <cell r="R49" t="str">
            <v>○</v>
          </cell>
          <cell r="AA49" t="str">
            <v xml:space="preserve"> </v>
          </cell>
          <cell r="AD49" t="str">
            <v>○</v>
          </cell>
        </row>
        <row r="50">
          <cell r="R50" t="str">
            <v xml:space="preserve"> </v>
          </cell>
        </row>
        <row r="56">
          <cell r="R56" t="str">
            <v>○</v>
          </cell>
        </row>
        <row r="69">
          <cell r="G69" t="str">
            <v xml:space="preserve"> </v>
          </cell>
        </row>
        <row r="91">
          <cell r="G91" t="str">
            <v xml:space="preserve"> </v>
          </cell>
        </row>
        <row r="96">
          <cell r="E96" t="str">
            <v xml:space="preserve"> </v>
          </cell>
        </row>
        <row r="97">
          <cell r="E97" t="str">
            <v xml:space="preserve"> </v>
          </cell>
        </row>
        <row r="98">
          <cell r="E98" t="str">
            <v xml:space="preserve"> </v>
          </cell>
        </row>
        <row r="108">
          <cell r="B108" t="str">
            <v>農業集落排水事業の処理場を廃止し、公共下水道事業に接続を検討中である。</v>
          </cell>
        </row>
        <row r="113">
          <cell r="B113" t="str">
            <v>現在の農業集落排水事業では、事業の中で処理していたため、不明水に対する対応がなされていなかった。接続までの管に、区域内の不明水対策を講じる必要がある。また、加入金及び手続きのすり合わせも必要である。</v>
          </cell>
        </row>
        <row r="536">
          <cell r="C536" t="str">
            <v>①現行の経営体制・手法で、健全な事業運営が実施できているため</v>
          </cell>
          <cell r="AQ536" t="str">
            <v>　</v>
          </cell>
        </row>
        <row r="537">
          <cell r="C537" t="str">
            <v>②抜本的な改革の方向性の検討を行ったものの、現行の体制が望ましいとの結論に至ったため</v>
          </cell>
        </row>
        <row r="550">
          <cell r="B550" t="str">
            <v>　人口減少により使用料金の減少が予測される中、老朽化が進む施設の改修工事等と公共下水道への統合接続を比較検討した結果、市内12施設の内11施設を公共下水道へ接続統合が有利と判定され、29年度まで１処理場を廃止した。今後は接続統合を予定している。</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大館市</v>
          </cell>
        </row>
        <row r="24">
          <cell r="F24" t="str">
            <v>介護サービス事業</v>
          </cell>
          <cell r="W24" t="str">
            <v>―</v>
          </cell>
        </row>
        <row r="26">
          <cell r="F26" t="str">
            <v>指定介護老人福祉施設</v>
          </cell>
        </row>
        <row r="50">
          <cell r="R50" t="str">
            <v>○</v>
          </cell>
          <cell r="AA50" t="str">
            <v xml:space="preserve"> </v>
          </cell>
          <cell r="AD50" t="str">
            <v>○</v>
          </cell>
        </row>
        <row r="52">
          <cell r="R52" t="str">
            <v>○</v>
          </cell>
          <cell r="X52" t="str">
            <v>○</v>
          </cell>
        </row>
        <row r="163">
          <cell r="B163" t="str">
            <v>大館市介護保険事業計画第９期中で民間への譲渡も検討している。
公共施設等総合管理計画を策定し、議会へも報告、ホームページで公開済み。</v>
          </cell>
        </row>
        <row r="169">
          <cell r="B169" t="str">
            <v>令和６年４月を目途に譲渡することで検討。
老朽化している施設もあり、経費が増大しないよう譲渡方法を検討している。</v>
          </cell>
        </row>
        <row r="300">
          <cell r="B300" t="str">
            <v>特別養護老人ホーム（定員１１０人）、老人短期入所施設（定員１０人）、老人デイサービスセンター（定員４０人）の管理・運営
住民サービスの充実、介護サービスの質の向上が図られた。</v>
          </cell>
        </row>
        <row r="307">
          <cell r="G307" t="str">
            <v xml:space="preserve"> </v>
          </cell>
        </row>
        <row r="308">
          <cell r="G308" t="str">
            <v>○</v>
          </cell>
        </row>
        <row r="312">
          <cell r="E312">
            <v>18</v>
          </cell>
        </row>
        <row r="313">
          <cell r="E313">
            <v>4</v>
          </cell>
        </row>
        <row r="314">
          <cell r="E314">
            <v>1</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大館市</v>
          </cell>
        </row>
        <row r="24">
          <cell r="F24" t="str">
            <v>市場事業</v>
          </cell>
          <cell r="W24" t="str">
            <v>―</v>
          </cell>
        </row>
        <row r="26">
          <cell r="F26" t="str">
            <v>―</v>
          </cell>
        </row>
        <row r="56">
          <cell r="R56" t="str">
            <v>○</v>
          </cell>
        </row>
        <row r="536">
          <cell r="C536" t="str">
            <v>①現行の経営体制・手法で、健全な事業運営が実施できているため</v>
          </cell>
          <cell r="AQ536" t="str">
            <v>　</v>
          </cell>
        </row>
        <row r="537">
          <cell r="C537" t="str">
            <v>⑤事業の規模が小さく、人員が少ない等の理由から抜本的な改革の検討に至らないため</v>
          </cell>
        </row>
        <row r="550">
          <cell r="B550" t="str">
            <v>　卸売業者の経営状況により、売上使用料や施設使用料の率や金額を適正に設定する。</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大館市</v>
          </cell>
        </row>
        <row r="24">
          <cell r="F24" t="str">
            <v>工業用水道事業</v>
          </cell>
          <cell r="W24" t="str">
            <v>―</v>
          </cell>
        </row>
        <row r="26">
          <cell r="F26" t="str">
            <v>―</v>
          </cell>
        </row>
        <row r="56">
          <cell r="R56" t="str">
            <v>○</v>
          </cell>
        </row>
        <row r="536">
          <cell r="C536" t="str">
            <v>①現行の経営体制・手法で、健全な事業運営が実施できているため</v>
          </cell>
          <cell r="AQ536" t="str">
            <v>　</v>
          </cell>
        </row>
        <row r="550">
          <cell r="B550" t="str">
            <v>専門的な知識・技術を持った人材の育成、知識、技術の継承を推進するための研修等を実施するなど、逓減型従量制料金制度による安価な料金体制を継続することで、企業誘致に貢献し収益の増加を図る。</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大館市</v>
          </cell>
        </row>
        <row r="24">
          <cell r="F24" t="str">
            <v>水道事業</v>
          </cell>
          <cell r="W24" t="str">
            <v>―</v>
          </cell>
        </row>
        <row r="26">
          <cell r="F26" t="str">
            <v>―</v>
          </cell>
        </row>
        <row r="49">
          <cell r="R49" t="str">
            <v>○</v>
          </cell>
          <cell r="X49" t="str">
            <v>○</v>
          </cell>
        </row>
        <row r="51">
          <cell r="R51" t="str">
            <v>○</v>
          </cell>
          <cell r="AD51" t="str">
            <v>○</v>
          </cell>
        </row>
        <row r="52">
          <cell r="R52" t="str">
            <v xml:space="preserve"> </v>
          </cell>
        </row>
        <row r="53">
          <cell r="R53" t="str">
            <v>○</v>
          </cell>
          <cell r="AD53" t="str">
            <v>○</v>
          </cell>
        </row>
        <row r="54">
          <cell r="R54" t="str">
            <v>○</v>
          </cell>
          <cell r="AD54" t="str">
            <v>○</v>
          </cell>
        </row>
        <row r="63">
          <cell r="B63" t="str">
            <v>簡易水道事業の水道事業への統合したことにより、予算の関係上、「上水」「簡易水道」と別れていたため、契約や決算など多くの事務処理において繁雑であったものが、一本化されたことにより、迅速な処理が行えるようになった。</v>
          </cell>
        </row>
        <row r="69">
          <cell r="G69" t="str">
            <v xml:space="preserve"> </v>
          </cell>
        </row>
        <row r="70">
          <cell r="G70" t="str">
            <v>○</v>
          </cell>
        </row>
        <row r="73">
          <cell r="E73">
            <v>29</v>
          </cell>
        </row>
        <row r="74">
          <cell r="E74">
            <v>3</v>
          </cell>
        </row>
        <row r="75">
          <cell r="E75">
            <v>31</v>
          </cell>
        </row>
        <row r="79">
          <cell r="O79" t="str">
            <v>✓</v>
          </cell>
        </row>
        <row r="91">
          <cell r="G91" t="str">
            <v xml:space="preserve"> </v>
          </cell>
        </row>
        <row r="96">
          <cell r="E96" t="str">
            <v xml:space="preserve"> </v>
          </cell>
        </row>
        <row r="97">
          <cell r="E97" t="str">
            <v xml:space="preserve"> </v>
          </cell>
        </row>
        <row r="98">
          <cell r="E98" t="str">
            <v xml:space="preserve"> </v>
          </cell>
        </row>
        <row r="102">
          <cell r="O102" t="str">
            <v xml:space="preserve"> </v>
          </cell>
        </row>
        <row r="283">
          <cell r="B283" t="str">
            <v>経営面などソフト部門の統合</v>
          </cell>
        </row>
        <row r="289">
          <cell r="B289" t="str">
            <v>県が地域ごとに検討している段階で、29年度に各市町村とヒアリングを実施したが、30年度は進展がなかった。
施設の統合について、隣接自治体の施設とは距離があるため困難と思われる。</v>
          </cell>
        </row>
        <row r="386">
          <cell r="E386" t="str">
            <v xml:space="preserve"> </v>
          </cell>
        </row>
        <row r="393">
          <cell r="B393" t="str">
            <v>料金等徴収業務</v>
          </cell>
        </row>
        <row r="399">
          <cell r="B399" t="str">
            <v>徴収料金の適正な管理や会計システムとの連携</v>
          </cell>
        </row>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60">
          <cell r="B460" t="str">
            <v>施設の事業運営の公共施設等運営権（コンセッション）方式の導入</v>
          </cell>
        </row>
        <row r="466">
          <cell r="B466" t="str">
            <v>勉強会に参加するなど情報収集に努めているが、デメリットなど水道事業の不利益が生じないかを含めて慎重に検討を重ねている。</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大館市</v>
          </cell>
        </row>
        <row r="24">
          <cell r="F24" t="str">
            <v>駐車場整備事業</v>
          </cell>
          <cell r="W24" t="str">
            <v>―</v>
          </cell>
        </row>
        <row r="26">
          <cell r="F26" t="str">
            <v>―</v>
          </cell>
        </row>
        <row r="49">
          <cell r="R49" t="str">
            <v>○</v>
          </cell>
          <cell r="X49" t="str">
            <v>○</v>
          </cell>
        </row>
        <row r="63">
          <cell r="B63" t="str">
            <v>公設駐車場の運営及び建設事業債の償還を実施、事業廃止後に施設の管理方法を見直したことで管理運営費△3,326千円（H26年度3月補正予算後予算額とH31年度当初予算額対比）となった。</v>
          </cell>
        </row>
        <row r="69">
          <cell r="G69" t="str">
            <v>○</v>
          </cell>
        </row>
        <row r="73">
          <cell r="E73">
            <v>27</v>
          </cell>
        </row>
        <row r="74">
          <cell r="E74">
            <v>3</v>
          </cell>
        </row>
        <row r="75">
          <cell r="E75">
            <v>31</v>
          </cell>
        </row>
        <row r="91">
          <cell r="G91" t="str">
            <v xml:space="preserve"> </v>
          </cell>
        </row>
        <row r="96">
          <cell r="E96" t="str">
            <v xml:space="preserve"> </v>
          </cell>
        </row>
        <row r="97">
          <cell r="E97" t="str">
            <v xml:space="preserve"> </v>
          </cell>
        </row>
        <row r="98">
          <cell r="E98" t="str">
            <v xml:space="preserve"> </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大館市</v>
          </cell>
        </row>
        <row r="24">
          <cell r="F24" t="str">
            <v>病院事業</v>
          </cell>
          <cell r="W24" t="str">
            <v>―</v>
          </cell>
        </row>
        <row r="26">
          <cell r="F26" t="str">
            <v>―</v>
          </cell>
        </row>
        <row r="56">
          <cell r="R56" t="str">
            <v>○</v>
          </cell>
        </row>
        <row r="536">
          <cell r="C536" t="str">
            <v>②抜本的な改革の方向性の検討を行ったものの、現行の体制が望ましいとの結論に至ったため</v>
          </cell>
          <cell r="AQ536" t="str">
            <v>　</v>
          </cell>
        </row>
        <row r="550">
          <cell r="B550" t="str">
            <v>地域医療圏の将来の医療需要を見据えた医療機能の分化・連携の推進</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_rels/sheet4.xml.rels>&#65279;<?xml version="1.0" encoding="utf-8"?><Relationships xmlns="http://schemas.openxmlformats.org/package/2006/relationships"><Relationship Type="http://schemas.openxmlformats.org/officeDocument/2006/relationships/drawing" Target="../drawings/drawing4.xml" Id="rId1" /></Relationships>
</file>

<file path=xl/worksheets/_rels/sheet5.xml.rels>&#65279;<?xml version="1.0" encoding="utf-8"?><Relationships xmlns="http://schemas.openxmlformats.org/package/2006/relationships"><Relationship Type="http://schemas.openxmlformats.org/officeDocument/2006/relationships/drawing" Target="../drawings/drawing5.xml" Id="rId1" /></Relationships>
</file>

<file path=xl/worksheets/_rels/sheet6.xml.rels>&#65279;<?xml version="1.0" encoding="utf-8"?><Relationships xmlns="http://schemas.openxmlformats.org/package/2006/relationships"><Relationship Type="http://schemas.openxmlformats.org/officeDocument/2006/relationships/drawing" Target="../drawings/drawing6.xml" Id="rId1" /></Relationships>
</file>

<file path=xl/worksheets/_rels/sheet7.xml.rels>&#65279;<?xml version="1.0" encoding="utf-8"?><Relationships xmlns="http://schemas.openxmlformats.org/package/2006/relationships"><Relationship Type="http://schemas.openxmlformats.org/officeDocument/2006/relationships/drawing" Target="../drawings/drawing7.xml" Id="rId1" /></Relationships>
</file>

<file path=xl/worksheets/_rels/sheet8.xml.rels>&#65279;<?xml version="1.0" encoding="utf-8"?><Relationships xmlns="http://schemas.openxmlformats.org/package/2006/relationships"><Relationship Type="http://schemas.openxmlformats.org/officeDocument/2006/relationships/drawing" Target="../drawings/drawing8.xml" Id="rId1" /></Relationships>
</file>

<file path=xl/worksheets/_rels/sheet9.xml.rels>&#65279;<?xml version="1.0" encoding="utf-8"?><Relationships xmlns="http://schemas.openxmlformats.org/package/2006/relationships"><Relationship Type="http://schemas.openxmlformats.org/officeDocument/2006/relationships/drawing" Target="../drawings/drawing9.xml" Id="rId1" /></Relationships>
</file>

<file path=xl/worksheets/_rels/sheet10.xml.rels>&#65279;<?xml version="1.0" encoding="utf-8"?><Relationships xmlns="http://schemas.openxmlformats.org/package/2006/relationships"><Relationship Type="http://schemas.openxmlformats.org/officeDocument/2006/relationships/drawing" Target="../drawings/drawing10.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130"/>
  <sheetViews>
    <sheetView topLeftCell="A97" workbookViewId="0">
      <selection activeCell="P138" sqref="P138"/>
    </sheetView>
  </sheetViews>
  <sheetFormatPr defaultRowHeight="18.75"/>
  <cols>
    <col min="1" max="70" width="2.5" customWidth="1"/>
    <col min="71" max="16384" width="9" customWidth="1"/>
  </cols>
  <sheetData>
    <row r="1" spans="3:70" ht="15.6" customHeight="1"/>
    <row r="2" spans="3:70" ht="15.6" customHeight="1">
      <c r="C2" s="1"/>
      <c r="D2" s="1"/>
      <c r="E2" s="1"/>
      <c r="F2" s="1"/>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row>
    <row r="3" spans="3:70" ht="15.6" customHeight="1">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row>
    <row r="4" spans="3:70" ht="15.6" customHeight="1">
      <c r="H4" s="51"/>
      <c r="I4" s="51"/>
      <c r="J4" s="51"/>
      <c r="K4" s="51"/>
      <c r="L4" s="51"/>
      <c r="M4" s="51"/>
      <c r="N4" s="51"/>
      <c r="O4" s="51"/>
      <c r="P4" s="51"/>
      <c r="Q4" s="51"/>
      <c r="R4" s="51"/>
      <c r="S4" s="51"/>
      <c r="T4" s="51"/>
      <c r="U4" s="51"/>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row>
    <row r="5" spans="3:70" ht="15.6" customHeight="1">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58"/>
      <c r="AR6" s="158"/>
      <c r="AS6" s="158"/>
      <c r="AT6" s="158"/>
      <c r="AU6" s="158"/>
      <c r="AV6" s="158"/>
      <c r="AW6" s="158"/>
      <c r="AX6" s="158"/>
      <c r="AY6" s="15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58"/>
      <c r="AR7" s="158"/>
      <c r="AS7" s="158"/>
      <c r="AT7" s="158"/>
      <c r="AU7" s="158"/>
      <c r="AV7" s="158"/>
      <c r="AW7" s="158"/>
      <c r="AX7" s="158"/>
      <c r="AY7" s="158"/>
    </row>
    <row r="8" spans="3:70" ht="15.6" customHeight="1">
      <c r="C8" s="2" t="s">
        <v>1</v>
      </c>
      <c r="D8" s="3"/>
      <c r="E8" s="3"/>
      <c r="F8" s="3"/>
      <c r="G8" s="3"/>
      <c r="H8" s="3"/>
      <c r="I8" s="3"/>
      <c r="J8" s="3"/>
      <c r="K8" s="3"/>
      <c r="L8" s="3"/>
      <c r="M8" s="3"/>
      <c r="N8" s="3"/>
      <c r="O8" s="3"/>
      <c r="P8" s="3"/>
      <c r="Q8" s="3"/>
      <c r="R8" s="3"/>
      <c r="S8" s="3"/>
      <c r="T8" s="3"/>
      <c r="U8" s="78" t="s">
        <v>29</v>
      </c>
      <c r="V8" s="94"/>
      <c r="W8" s="94"/>
      <c r="X8" s="94"/>
      <c r="Y8" s="94"/>
      <c r="Z8" s="94"/>
      <c r="AA8" s="94"/>
      <c r="AB8" s="94"/>
      <c r="AC8" s="94"/>
      <c r="AD8" s="94"/>
      <c r="AE8" s="94"/>
      <c r="AF8" s="94"/>
      <c r="AG8" s="94"/>
      <c r="AH8" s="94"/>
      <c r="AI8" s="94"/>
      <c r="AJ8" s="94"/>
      <c r="AK8" s="94"/>
      <c r="AL8" s="94"/>
      <c r="AM8" s="94"/>
      <c r="AN8" s="144"/>
      <c r="AO8" s="78" t="s">
        <v>33</v>
      </c>
      <c r="AP8" s="94"/>
      <c r="AQ8" s="94"/>
      <c r="AR8" s="94"/>
      <c r="AS8" s="94"/>
      <c r="AT8" s="94"/>
      <c r="AU8" s="94"/>
      <c r="AV8" s="94"/>
      <c r="AW8" s="94"/>
      <c r="AX8" s="94"/>
      <c r="AY8" s="94"/>
      <c r="AZ8" s="94"/>
      <c r="BA8" s="94"/>
      <c r="BB8" s="94"/>
      <c r="BC8" s="94"/>
      <c r="BD8" s="94"/>
      <c r="BE8" s="144"/>
      <c r="BF8" s="2" t="s">
        <v>42</v>
      </c>
      <c r="BG8" s="199"/>
      <c r="BH8" s="199"/>
      <c r="BI8" s="199"/>
      <c r="BJ8" s="199"/>
      <c r="BK8" s="199"/>
      <c r="BL8" s="199"/>
      <c r="BM8" s="199"/>
      <c r="BN8" s="199"/>
      <c r="BO8" s="199"/>
      <c r="BP8" s="199"/>
      <c r="BQ8" s="215"/>
    </row>
    <row r="9" spans="3:70" ht="15.6" customHeight="1">
      <c r="C9" s="3"/>
      <c r="D9" s="3"/>
      <c r="E9" s="3"/>
      <c r="F9" s="3"/>
      <c r="G9" s="3"/>
      <c r="H9" s="3"/>
      <c r="I9" s="3"/>
      <c r="J9" s="3"/>
      <c r="K9" s="3"/>
      <c r="L9" s="3"/>
      <c r="M9" s="3"/>
      <c r="N9" s="3"/>
      <c r="O9" s="3"/>
      <c r="P9" s="3"/>
      <c r="Q9" s="3"/>
      <c r="R9" s="3"/>
      <c r="S9" s="3"/>
      <c r="T9" s="3"/>
      <c r="U9" s="79"/>
      <c r="V9" s="95"/>
      <c r="W9" s="95"/>
      <c r="X9" s="95"/>
      <c r="Y9" s="95"/>
      <c r="Z9" s="95"/>
      <c r="AA9" s="95"/>
      <c r="AB9" s="95"/>
      <c r="AC9" s="95"/>
      <c r="AD9" s="95"/>
      <c r="AE9" s="95"/>
      <c r="AF9" s="95"/>
      <c r="AG9" s="95"/>
      <c r="AH9" s="127"/>
      <c r="AI9" s="127"/>
      <c r="AJ9" s="127"/>
      <c r="AK9" s="127"/>
      <c r="AL9" s="127"/>
      <c r="AM9" s="127"/>
      <c r="AN9" s="145"/>
      <c r="AO9" s="79"/>
      <c r="AP9" s="127"/>
      <c r="AQ9" s="127"/>
      <c r="AR9" s="127"/>
      <c r="AS9" s="127"/>
      <c r="AT9" s="127"/>
      <c r="AU9" s="127"/>
      <c r="AV9" s="127"/>
      <c r="AW9" s="127"/>
      <c r="AX9" s="127"/>
      <c r="AY9" s="127"/>
      <c r="AZ9" s="127"/>
      <c r="BA9" s="127"/>
      <c r="BB9" s="127"/>
      <c r="BC9" s="127"/>
      <c r="BD9" s="127"/>
      <c r="BE9" s="145"/>
      <c r="BF9" s="199"/>
      <c r="BG9" s="199"/>
      <c r="BH9" s="199"/>
      <c r="BI9" s="199"/>
      <c r="BJ9" s="199"/>
      <c r="BK9" s="199"/>
      <c r="BL9" s="199"/>
      <c r="BM9" s="199"/>
      <c r="BN9" s="199"/>
      <c r="BO9" s="199"/>
      <c r="BP9" s="199"/>
      <c r="BQ9" s="215"/>
    </row>
    <row r="10" spans="3:70" ht="15.6" customHeight="1">
      <c r="C10" s="3"/>
      <c r="D10" s="3"/>
      <c r="E10" s="3"/>
      <c r="F10" s="3"/>
      <c r="G10" s="3"/>
      <c r="H10" s="3"/>
      <c r="I10" s="3"/>
      <c r="J10" s="3"/>
      <c r="K10" s="3"/>
      <c r="L10" s="3"/>
      <c r="M10" s="3"/>
      <c r="N10" s="3"/>
      <c r="O10" s="3"/>
      <c r="P10" s="3"/>
      <c r="Q10" s="3"/>
      <c r="R10" s="3"/>
      <c r="S10" s="3"/>
      <c r="T10" s="3"/>
      <c r="U10" s="80"/>
      <c r="V10" s="96"/>
      <c r="W10" s="96"/>
      <c r="X10" s="96"/>
      <c r="Y10" s="96"/>
      <c r="Z10" s="96"/>
      <c r="AA10" s="96"/>
      <c r="AB10" s="96"/>
      <c r="AC10" s="96"/>
      <c r="AD10" s="96"/>
      <c r="AE10" s="96"/>
      <c r="AF10" s="96"/>
      <c r="AG10" s="96"/>
      <c r="AH10" s="96"/>
      <c r="AI10" s="96"/>
      <c r="AJ10" s="96"/>
      <c r="AK10" s="96"/>
      <c r="AL10" s="96"/>
      <c r="AM10" s="96"/>
      <c r="AN10" s="146"/>
      <c r="AO10" s="80"/>
      <c r="AP10" s="96"/>
      <c r="AQ10" s="96"/>
      <c r="AR10" s="96"/>
      <c r="AS10" s="96"/>
      <c r="AT10" s="96"/>
      <c r="AU10" s="96"/>
      <c r="AV10" s="96"/>
      <c r="AW10" s="96"/>
      <c r="AX10" s="96"/>
      <c r="AY10" s="96"/>
      <c r="AZ10" s="96"/>
      <c r="BA10" s="96"/>
      <c r="BB10" s="96"/>
      <c r="BC10" s="96"/>
      <c r="BD10" s="96"/>
      <c r="BE10" s="146"/>
      <c r="BF10" s="199"/>
      <c r="BG10" s="199"/>
      <c r="BH10" s="199"/>
      <c r="BI10" s="199"/>
      <c r="BJ10" s="199"/>
      <c r="BK10" s="199"/>
      <c r="BL10" s="199"/>
      <c r="BM10" s="199"/>
      <c r="BN10" s="199"/>
      <c r="BO10" s="199"/>
      <c r="BP10" s="199"/>
      <c r="BQ10" s="215"/>
    </row>
    <row r="11" spans="3:70" ht="15.6" customHeight="1">
      <c r="C11" s="4" t="str">
        <f>IF(COUNTIF([8]回答表!F22,"*")&gt;0,[8]回答表!F22,"")</f>
        <v>大館市</v>
      </c>
      <c r="D11" s="3"/>
      <c r="E11" s="3"/>
      <c r="F11" s="3"/>
      <c r="G11" s="3"/>
      <c r="H11" s="3"/>
      <c r="I11" s="3"/>
      <c r="J11" s="3"/>
      <c r="K11" s="3"/>
      <c r="L11" s="3"/>
      <c r="M11" s="3"/>
      <c r="N11" s="3"/>
      <c r="O11" s="3"/>
      <c r="P11" s="3"/>
      <c r="Q11" s="3"/>
      <c r="R11" s="3"/>
      <c r="S11" s="3"/>
      <c r="T11" s="3"/>
      <c r="U11" s="81" t="str">
        <f>IF(COUNTIF([8]回答表!F24,"*")&gt;0,[8]回答表!F24,"")</f>
        <v>水道事業</v>
      </c>
      <c r="V11" s="97"/>
      <c r="W11" s="97"/>
      <c r="X11" s="97"/>
      <c r="Y11" s="97"/>
      <c r="Z11" s="97"/>
      <c r="AA11" s="97"/>
      <c r="AB11" s="97"/>
      <c r="AC11" s="97"/>
      <c r="AD11" s="97"/>
      <c r="AE11" s="97"/>
      <c r="AF11" s="94"/>
      <c r="AG11" s="94"/>
      <c r="AH11" s="94"/>
      <c r="AI11" s="94"/>
      <c r="AJ11" s="94"/>
      <c r="AK11" s="94"/>
      <c r="AL11" s="94"/>
      <c r="AM11" s="94"/>
      <c r="AN11" s="144"/>
      <c r="AO11" s="151" t="str">
        <f>IF(COUNTIF([8]回答表!W24,"*")&gt;0,[8]回答表!W24,"")</f>
        <v>―</v>
      </c>
      <c r="AP11" s="94"/>
      <c r="AQ11" s="94"/>
      <c r="AR11" s="94"/>
      <c r="AS11" s="94"/>
      <c r="AT11" s="94"/>
      <c r="AU11" s="94"/>
      <c r="AV11" s="94"/>
      <c r="AW11" s="94"/>
      <c r="AX11" s="94"/>
      <c r="AY11" s="94"/>
      <c r="AZ11" s="94"/>
      <c r="BA11" s="94"/>
      <c r="BB11" s="94"/>
      <c r="BC11" s="94"/>
      <c r="BD11" s="94"/>
      <c r="BE11" s="144"/>
      <c r="BF11" s="4" t="str">
        <f>IF(COUNTIF([8]回答表!F26,"*")&gt;0,[8]回答表!F26,"")</f>
        <v>―</v>
      </c>
      <c r="BG11" s="199"/>
      <c r="BH11" s="199"/>
      <c r="BI11" s="199"/>
      <c r="BJ11" s="199"/>
      <c r="BK11" s="199"/>
      <c r="BL11" s="199"/>
      <c r="BM11" s="199"/>
      <c r="BN11" s="199"/>
      <c r="BO11" s="199"/>
      <c r="BP11" s="199"/>
      <c r="BQ11" s="11"/>
    </row>
    <row r="12" spans="3:70" ht="15.6" customHeight="1">
      <c r="C12" s="3"/>
      <c r="D12" s="3"/>
      <c r="E12" s="3"/>
      <c r="F12" s="3"/>
      <c r="G12" s="3"/>
      <c r="H12" s="3"/>
      <c r="I12" s="3"/>
      <c r="J12" s="3"/>
      <c r="K12" s="3"/>
      <c r="L12" s="3"/>
      <c r="M12" s="3"/>
      <c r="N12" s="3"/>
      <c r="O12" s="3"/>
      <c r="P12" s="3"/>
      <c r="Q12" s="3"/>
      <c r="R12" s="3"/>
      <c r="S12" s="3"/>
      <c r="T12" s="3"/>
      <c r="U12" s="82"/>
      <c r="V12" s="98"/>
      <c r="W12" s="98"/>
      <c r="X12" s="98"/>
      <c r="Y12" s="98"/>
      <c r="Z12" s="98"/>
      <c r="AA12" s="98"/>
      <c r="AB12" s="98"/>
      <c r="AC12" s="98"/>
      <c r="AD12" s="98"/>
      <c r="AE12" s="98"/>
      <c r="AF12" s="95"/>
      <c r="AG12" s="95"/>
      <c r="AH12" s="127"/>
      <c r="AI12" s="127"/>
      <c r="AJ12" s="127"/>
      <c r="AK12" s="127"/>
      <c r="AL12" s="127"/>
      <c r="AM12" s="127"/>
      <c r="AN12" s="145"/>
      <c r="AO12" s="79"/>
      <c r="AP12" s="127"/>
      <c r="AQ12" s="127"/>
      <c r="AR12" s="127"/>
      <c r="AS12" s="127"/>
      <c r="AT12" s="127"/>
      <c r="AU12" s="127"/>
      <c r="AV12" s="127"/>
      <c r="AW12" s="127"/>
      <c r="AX12" s="127"/>
      <c r="AY12" s="127"/>
      <c r="AZ12" s="127"/>
      <c r="BA12" s="127"/>
      <c r="BB12" s="127"/>
      <c r="BC12" s="127"/>
      <c r="BD12" s="127"/>
      <c r="BE12" s="145"/>
      <c r="BF12" s="199"/>
      <c r="BG12" s="199"/>
      <c r="BH12" s="199"/>
      <c r="BI12" s="199"/>
      <c r="BJ12" s="199"/>
      <c r="BK12" s="199"/>
      <c r="BL12" s="199"/>
      <c r="BM12" s="199"/>
      <c r="BN12" s="199"/>
      <c r="BO12" s="199"/>
      <c r="BP12" s="199"/>
      <c r="BQ12" s="11"/>
    </row>
    <row r="13" spans="3:70" ht="15.6" customHeight="1">
      <c r="C13" s="3"/>
      <c r="D13" s="3"/>
      <c r="E13" s="3"/>
      <c r="F13" s="3"/>
      <c r="G13" s="3"/>
      <c r="H13" s="3"/>
      <c r="I13" s="3"/>
      <c r="J13" s="3"/>
      <c r="K13" s="3"/>
      <c r="L13" s="3"/>
      <c r="M13" s="3"/>
      <c r="N13" s="3"/>
      <c r="O13" s="3"/>
      <c r="P13" s="3"/>
      <c r="Q13" s="3"/>
      <c r="R13" s="3"/>
      <c r="S13" s="3"/>
      <c r="T13" s="3"/>
      <c r="U13" s="83"/>
      <c r="V13" s="99"/>
      <c r="W13" s="99"/>
      <c r="X13" s="99"/>
      <c r="Y13" s="99"/>
      <c r="Z13" s="99"/>
      <c r="AA13" s="99"/>
      <c r="AB13" s="99"/>
      <c r="AC13" s="99"/>
      <c r="AD13" s="99"/>
      <c r="AE13" s="99"/>
      <c r="AF13" s="96"/>
      <c r="AG13" s="96"/>
      <c r="AH13" s="96"/>
      <c r="AI13" s="96"/>
      <c r="AJ13" s="96"/>
      <c r="AK13" s="96"/>
      <c r="AL13" s="96"/>
      <c r="AM13" s="96"/>
      <c r="AN13" s="146"/>
      <c r="AO13" s="80"/>
      <c r="AP13" s="96"/>
      <c r="AQ13" s="96"/>
      <c r="AR13" s="96"/>
      <c r="AS13" s="96"/>
      <c r="AT13" s="96"/>
      <c r="AU13" s="96"/>
      <c r="AV13" s="96"/>
      <c r="AW13" s="96"/>
      <c r="AX13" s="96"/>
      <c r="AY13" s="96"/>
      <c r="AZ13" s="96"/>
      <c r="BA13" s="96"/>
      <c r="BB13" s="96"/>
      <c r="BC13" s="96"/>
      <c r="BD13" s="96"/>
      <c r="BE13" s="146"/>
      <c r="BF13" s="199"/>
      <c r="BG13" s="199"/>
      <c r="BH13" s="199"/>
      <c r="BI13" s="199"/>
      <c r="BJ13" s="199"/>
      <c r="BK13" s="199"/>
      <c r="BL13" s="199"/>
      <c r="BM13" s="199"/>
      <c r="BN13" s="199"/>
      <c r="BO13" s="199"/>
      <c r="BP13" s="199"/>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209"/>
      <c r="BR17" s="219"/>
    </row>
    <row r="18" spans="3:70" ht="15.6" customHeight="1">
      <c r="C18" s="6"/>
      <c r="D18" s="14"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74"/>
      <c r="BA18" s="122"/>
      <c r="BB18" s="122"/>
      <c r="BC18" s="122"/>
      <c r="BD18" s="122"/>
      <c r="BE18" s="122"/>
      <c r="BF18" s="122"/>
      <c r="BG18" s="122"/>
      <c r="BH18" s="122"/>
      <c r="BI18" s="122"/>
      <c r="BJ18" s="122"/>
      <c r="BK18" s="210"/>
      <c r="BR18" s="219"/>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75"/>
      <c r="BA19" s="122"/>
      <c r="BB19" s="122"/>
      <c r="BC19" s="122"/>
      <c r="BD19" s="122"/>
      <c r="BE19" s="122"/>
      <c r="BF19" s="122"/>
      <c r="BG19" s="122"/>
      <c r="BH19" s="122"/>
      <c r="BI19" s="122"/>
      <c r="BJ19" s="122"/>
      <c r="BK19" s="210"/>
      <c r="BR19" s="219"/>
    </row>
    <row r="20" spans="3:70" ht="13.15" customHeight="1">
      <c r="C20" s="6"/>
      <c r="D20" s="16" t="s">
        <v>5</v>
      </c>
      <c r="E20" s="38"/>
      <c r="F20" s="38"/>
      <c r="G20" s="38"/>
      <c r="H20" s="38"/>
      <c r="I20" s="38"/>
      <c r="J20" s="52"/>
      <c r="K20" s="16" t="s">
        <v>9</v>
      </c>
      <c r="L20" s="38"/>
      <c r="M20" s="38"/>
      <c r="N20" s="38"/>
      <c r="O20" s="38"/>
      <c r="P20" s="38"/>
      <c r="Q20" s="52"/>
      <c r="R20" s="16" t="s">
        <v>18</v>
      </c>
      <c r="S20" s="38"/>
      <c r="T20" s="38"/>
      <c r="U20" s="38"/>
      <c r="V20" s="38"/>
      <c r="W20" s="38"/>
      <c r="X20" s="52"/>
      <c r="Y20" s="113" t="s">
        <v>30</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76"/>
      <c r="BA20" s="179"/>
      <c r="BB20" s="181" t="s">
        <v>38</v>
      </c>
      <c r="BC20" s="187"/>
      <c r="BD20" s="187"/>
      <c r="BE20" s="187"/>
      <c r="BF20" s="187"/>
      <c r="BG20" s="187"/>
      <c r="BH20" s="187"/>
      <c r="BI20" s="204"/>
      <c r="BJ20" s="206"/>
      <c r="BK20" s="210"/>
      <c r="BR20" s="219"/>
    </row>
    <row r="21" spans="3:70" ht="13.15" customHeight="1">
      <c r="C21" s="6"/>
      <c r="D21" s="17"/>
      <c r="E21" s="39"/>
      <c r="F21" s="39"/>
      <c r="G21" s="39"/>
      <c r="H21" s="39"/>
      <c r="I21" s="39"/>
      <c r="J21" s="53"/>
      <c r="K21" s="17"/>
      <c r="L21" s="39"/>
      <c r="M21" s="39"/>
      <c r="N21" s="39"/>
      <c r="O21" s="39"/>
      <c r="P21" s="39"/>
      <c r="Q21" s="53"/>
      <c r="R21" s="17"/>
      <c r="S21" s="39"/>
      <c r="T21" s="39"/>
      <c r="U21" s="39"/>
      <c r="V21" s="39"/>
      <c r="W21" s="39"/>
      <c r="X21" s="53"/>
      <c r="Y21" s="114"/>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77"/>
      <c r="BA21" s="179"/>
      <c r="BB21" s="182"/>
      <c r="BC21" s="188"/>
      <c r="BD21" s="188"/>
      <c r="BE21" s="188"/>
      <c r="BF21" s="188"/>
      <c r="BG21" s="188"/>
      <c r="BH21" s="188"/>
      <c r="BJ21" s="207"/>
      <c r="BK21" s="210"/>
      <c r="BR21" s="219"/>
    </row>
    <row r="22" spans="3:70" ht="13.15" customHeight="1">
      <c r="C22" s="6"/>
      <c r="D22" s="17"/>
      <c r="E22" s="39"/>
      <c r="F22" s="39"/>
      <c r="G22" s="39"/>
      <c r="H22" s="39"/>
      <c r="I22" s="39"/>
      <c r="J22" s="53"/>
      <c r="K22" s="17"/>
      <c r="L22" s="39"/>
      <c r="M22" s="39"/>
      <c r="N22" s="39"/>
      <c r="O22" s="39"/>
      <c r="P22" s="39"/>
      <c r="Q22" s="53"/>
      <c r="R22" s="17"/>
      <c r="S22" s="39"/>
      <c r="T22" s="39"/>
      <c r="U22" s="39"/>
      <c r="V22" s="39"/>
      <c r="W22" s="39"/>
      <c r="X22" s="53"/>
      <c r="Y22" s="115"/>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78"/>
      <c r="BA22" s="111"/>
      <c r="BB22" s="182"/>
      <c r="BC22" s="188"/>
      <c r="BD22" s="188"/>
      <c r="BE22" s="188"/>
      <c r="BF22" s="188"/>
      <c r="BG22" s="188"/>
      <c r="BH22" s="188"/>
      <c r="BJ22" s="207"/>
      <c r="BK22" s="210"/>
      <c r="BR22" s="219"/>
    </row>
    <row r="23" spans="3:70" ht="31.15" customHeight="1">
      <c r="C23" s="6"/>
      <c r="D23" s="18"/>
      <c r="E23" s="40"/>
      <c r="F23" s="40"/>
      <c r="G23" s="40"/>
      <c r="H23" s="40"/>
      <c r="I23" s="40"/>
      <c r="J23" s="54"/>
      <c r="K23" s="18"/>
      <c r="L23" s="40"/>
      <c r="M23" s="40"/>
      <c r="N23" s="40"/>
      <c r="O23" s="40"/>
      <c r="P23" s="40"/>
      <c r="Q23" s="54"/>
      <c r="R23" s="18"/>
      <c r="S23" s="40"/>
      <c r="T23" s="40"/>
      <c r="U23" s="40"/>
      <c r="V23" s="40"/>
      <c r="W23" s="40"/>
      <c r="X23" s="54"/>
      <c r="Y23" s="116" t="s">
        <v>20</v>
      </c>
      <c r="Z23" s="120"/>
      <c r="AA23" s="120"/>
      <c r="AB23" s="120"/>
      <c r="AC23" s="120"/>
      <c r="AD23" s="120"/>
      <c r="AE23" s="126"/>
      <c r="AF23" s="116" t="s">
        <v>32</v>
      </c>
      <c r="AG23" s="120"/>
      <c r="AH23" s="120"/>
      <c r="AI23" s="120"/>
      <c r="AJ23" s="120"/>
      <c r="AK23" s="120"/>
      <c r="AL23" s="126"/>
      <c r="AM23" s="116" t="s">
        <v>22</v>
      </c>
      <c r="AN23" s="120"/>
      <c r="AO23" s="120"/>
      <c r="AP23" s="120"/>
      <c r="AQ23" s="120"/>
      <c r="AR23" s="120"/>
      <c r="AS23" s="126"/>
      <c r="AT23" s="116" t="s">
        <v>34</v>
      </c>
      <c r="AU23" s="120"/>
      <c r="AV23" s="120"/>
      <c r="AW23" s="120"/>
      <c r="AX23" s="120"/>
      <c r="AY23" s="120"/>
      <c r="AZ23" s="126"/>
      <c r="BA23" s="111"/>
      <c r="BB23" s="183"/>
      <c r="BC23" s="189"/>
      <c r="BD23" s="189"/>
      <c r="BE23" s="189"/>
      <c r="BF23" s="189"/>
      <c r="BG23" s="189"/>
      <c r="BH23" s="189"/>
      <c r="BI23" s="205"/>
      <c r="BJ23" s="208"/>
      <c r="BK23" s="210"/>
      <c r="BR23" s="219"/>
    </row>
    <row r="24" spans="3:70" ht="15.6" customHeight="1">
      <c r="C24" s="6"/>
      <c r="D24" s="19" t="str">
        <f>IF([8]回答表!R49="○","○","")</f>
        <v>○</v>
      </c>
      <c r="E24" s="41"/>
      <c r="F24" s="41"/>
      <c r="G24" s="41"/>
      <c r="H24" s="41"/>
      <c r="I24" s="41"/>
      <c r="J24" s="55"/>
      <c r="K24" s="19" t="str">
        <f>IF([8]回答表!R50="○","○","")</f>
        <v/>
      </c>
      <c r="L24" s="41"/>
      <c r="M24" s="41"/>
      <c r="N24" s="41"/>
      <c r="O24" s="41"/>
      <c r="P24" s="41"/>
      <c r="Q24" s="55"/>
      <c r="R24" s="19" t="str">
        <f>IF([8]回答表!R51="○","○","")</f>
        <v>○</v>
      </c>
      <c r="S24" s="41"/>
      <c r="T24" s="41"/>
      <c r="U24" s="41"/>
      <c r="V24" s="41"/>
      <c r="W24" s="41"/>
      <c r="X24" s="55"/>
      <c r="Y24" s="19" t="str">
        <f>IF([8]回答表!R52="○","○","")</f>
        <v/>
      </c>
      <c r="Z24" s="41"/>
      <c r="AA24" s="41"/>
      <c r="AB24" s="41"/>
      <c r="AC24" s="41"/>
      <c r="AD24" s="41"/>
      <c r="AE24" s="55"/>
      <c r="AF24" s="19" t="str">
        <f>IF([8]回答表!R53="○","○","")</f>
        <v>○</v>
      </c>
      <c r="AG24" s="41"/>
      <c r="AH24" s="41"/>
      <c r="AI24" s="41"/>
      <c r="AJ24" s="41"/>
      <c r="AK24" s="41"/>
      <c r="AL24" s="55"/>
      <c r="AM24" s="19" t="str">
        <f>IF([8]回答表!R54="○","○","")</f>
        <v>○</v>
      </c>
      <c r="AN24" s="41"/>
      <c r="AO24" s="41"/>
      <c r="AP24" s="41"/>
      <c r="AQ24" s="41"/>
      <c r="AR24" s="41"/>
      <c r="AS24" s="55"/>
      <c r="AT24" s="19" t="str">
        <f>IF([8]回答表!R55="○","○","")</f>
        <v/>
      </c>
      <c r="AU24" s="41"/>
      <c r="AV24" s="41"/>
      <c r="AW24" s="41"/>
      <c r="AX24" s="41"/>
      <c r="AY24" s="41"/>
      <c r="AZ24" s="55"/>
      <c r="BA24" s="111"/>
      <c r="BB24" s="92" t="str">
        <f>IF([8]回答表!R56="○","○","")</f>
        <v/>
      </c>
      <c r="BC24" s="109"/>
      <c r="BD24" s="109"/>
      <c r="BE24" s="109"/>
      <c r="BF24" s="109"/>
      <c r="BG24" s="109"/>
      <c r="BH24" s="109"/>
      <c r="BI24" s="204"/>
      <c r="BJ24" s="206"/>
      <c r="BK24" s="210"/>
      <c r="BR24" s="219"/>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207"/>
      <c r="BK25" s="210"/>
      <c r="BR25" s="219"/>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205"/>
      <c r="BJ26" s="208"/>
      <c r="BK26" s="210"/>
      <c r="BR26" s="219"/>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1"/>
      <c r="BR27" s="219"/>
    </row>
    <row r="28" spans="3:70" ht="15.6" customHeight="1"/>
    <row r="29" spans="3:70" ht="15.6" customHeight="1">
      <c r="BR29" s="220"/>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60"/>
      <c r="AS31" s="160"/>
      <c r="AT31" s="160"/>
      <c r="AU31" s="160"/>
      <c r="AV31" s="160"/>
      <c r="AW31" s="160"/>
      <c r="AX31" s="160"/>
      <c r="AY31" s="160"/>
      <c r="AZ31" s="160"/>
      <c r="BA31" s="160"/>
      <c r="BB31" s="160"/>
      <c r="BC31" s="190"/>
      <c r="BD31" s="193"/>
      <c r="BE31" s="193"/>
      <c r="BF31" s="193"/>
      <c r="BG31" s="193"/>
      <c r="BH31" s="193"/>
      <c r="BI31" s="193"/>
      <c r="BJ31" s="193"/>
      <c r="BK31" s="193"/>
      <c r="BL31" s="193"/>
      <c r="BM31" s="193"/>
      <c r="BN31" s="193"/>
      <c r="BO31" s="193"/>
      <c r="BP31" s="193"/>
      <c r="BQ31" s="216"/>
    </row>
    <row r="32" spans="3:70" ht="15.6" customHeight="1">
      <c r="C32" s="9"/>
      <c r="D32" s="23" t="s">
        <v>43</v>
      </c>
      <c r="E32" s="43"/>
      <c r="F32" s="43"/>
      <c r="G32" s="43"/>
      <c r="H32" s="43"/>
      <c r="I32" s="43"/>
      <c r="J32" s="43"/>
      <c r="K32" s="43"/>
      <c r="L32" s="43"/>
      <c r="M32" s="43"/>
      <c r="N32" s="43"/>
      <c r="O32" s="43"/>
      <c r="P32" s="43"/>
      <c r="Q32" s="73"/>
      <c r="R32" s="26" t="s">
        <v>5</v>
      </c>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57"/>
      <c r="BC32" s="191"/>
      <c r="BD32" s="122"/>
      <c r="BE32" s="122"/>
      <c r="BF32" s="122"/>
      <c r="BG32" s="122"/>
      <c r="BH32" s="122"/>
      <c r="BI32" s="122"/>
      <c r="BJ32" s="122"/>
      <c r="BK32" s="122"/>
      <c r="BL32" s="122"/>
      <c r="BM32" s="123"/>
      <c r="BN32" s="123"/>
      <c r="BO32" s="123"/>
      <c r="BP32" s="147"/>
      <c r="BQ32" s="217"/>
    </row>
    <row r="33" spans="3:69" ht="15.6" customHeight="1">
      <c r="C33" s="9"/>
      <c r="D33" s="24"/>
      <c r="E33" s="44"/>
      <c r="F33" s="44"/>
      <c r="G33" s="44"/>
      <c r="H33" s="44"/>
      <c r="I33" s="44"/>
      <c r="J33" s="44"/>
      <c r="K33" s="44"/>
      <c r="L33" s="44"/>
      <c r="M33" s="44"/>
      <c r="N33" s="44"/>
      <c r="O33" s="44"/>
      <c r="P33" s="44"/>
      <c r="Q33" s="74"/>
      <c r="R33" s="28"/>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91"/>
      <c r="BD33" s="122"/>
      <c r="BE33" s="122"/>
      <c r="BF33" s="122"/>
      <c r="BG33" s="122"/>
      <c r="BH33" s="122"/>
      <c r="BI33" s="122"/>
      <c r="BJ33" s="122"/>
      <c r="BK33" s="122"/>
      <c r="BL33" s="122"/>
      <c r="BM33" s="123"/>
      <c r="BN33" s="123"/>
      <c r="BO33" s="123"/>
      <c r="BP33" s="147"/>
      <c r="BQ33" s="217"/>
    </row>
    <row r="34" spans="3:69" ht="15.6" customHeight="1">
      <c r="C34" s="9"/>
      <c r="D34" s="25"/>
      <c r="E34" s="25"/>
      <c r="F34" s="25"/>
      <c r="G34" s="25"/>
      <c r="H34" s="25"/>
      <c r="I34" s="25"/>
      <c r="J34" s="25"/>
      <c r="K34" s="25"/>
      <c r="L34" s="25"/>
      <c r="M34" s="25"/>
      <c r="N34" s="25"/>
      <c r="O34" s="25"/>
      <c r="P34" s="25"/>
      <c r="Q34" s="25"/>
      <c r="R34" s="25"/>
      <c r="S34" s="25"/>
      <c r="T34" s="25"/>
      <c r="U34" s="25"/>
      <c r="V34" s="25"/>
      <c r="W34" s="25"/>
      <c r="X34" s="111"/>
      <c r="Y34" s="111"/>
      <c r="Z34" s="111"/>
      <c r="AA34" s="122"/>
      <c r="AB34" s="124"/>
      <c r="AC34" s="124"/>
      <c r="AD34" s="124"/>
      <c r="AE34" s="124"/>
      <c r="AF34" s="124"/>
      <c r="AG34" s="124"/>
      <c r="AH34" s="124"/>
      <c r="AI34" s="124"/>
      <c r="AJ34" s="124"/>
      <c r="AK34" s="124"/>
      <c r="AL34" s="124"/>
      <c r="AM34" s="124"/>
      <c r="AN34" s="147"/>
      <c r="AO34" s="124"/>
      <c r="AP34" s="157"/>
      <c r="AQ34" s="157"/>
      <c r="AR34" s="161"/>
      <c r="AS34" s="161"/>
      <c r="AT34" s="161"/>
      <c r="AU34" s="161"/>
      <c r="AV34" s="161"/>
      <c r="AW34" s="161"/>
      <c r="AX34" s="161"/>
      <c r="AY34" s="161"/>
      <c r="AZ34" s="161"/>
      <c r="BA34" s="161"/>
      <c r="BB34" s="161"/>
      <c r="BC34" s="191"/>
      <c r="BD34" s="122"/>
      <c r="BE34" s="122"/>
      <c r="BF34" s="122"/>
      <c r="BG34" s="122"/>
      <c r="BH34" s="122"/>
      <c r="BI34" s="122"/>
      <c r="BJ34" s="122"/>
      <c r="BK34" s="122"/>
      <c r="BL34" s="122"/>
      <c r="BM34" s="123"/>
      <c r="BN34" s="123"/>
      <c r="BO34" s="123"/>
      <c r="BP34" s="147"/>
      <c r="BQ34" s="217"/>
    </row>
    <row r="35" spans="3:69">
      <c r="C35" s="9"/>
      <c r="D35" s="25"/>
      <c r="E35" s="25"/>
      <c r="F35" s="25"/>
      <c r="G35" s="25"/>
      <c r="H35" s="25"/>
      <c r="I35" s="25"/>
      <c r="J35" s="25"/>
      <c r="K35" s="25"/>
      <c r="L35" s="25"/>
      <c r="M35" s="25"/>
      <c r="N35" s="25"/>
      <c r="O35" s="25"/>
      <c r="P35" s="25"/>
      <c r="Q35" s="25"/>
      <c r="R35" s="25"/>
      <c r="S35" s="25"/>
      <c r="T35" s="25"/>
      <c r="U35" s="84" t="s">
        <v>7</v>
      </c>
      <c r="V35" s="25"/>
      <c r="W35" s="25"/>
      <c r="X35" s="25"/>
      <c r="Y35" s="25"/>
      <c r="Z35" s="25"/>
      <c r="AA35" s="123"/>
      <c r="AB35" s="110"/>
      <c r="AC35" s="110"/>
      <c r="AD35" s="110"/>
      <c r="AE35" s="110"/>
      <c r="AF35" s="110"/>
      <c r="AG35" s="110"/>
      <c r="AH35" s="110"/>
      <c r="AI35" s="110"/>
      <c r="AJ35" s="110"/>
      <c r="AK35" s="110"/>
      <c r="AL35" s="110"/>
      <c r="AM35" s="84" t="s">
        <v>75</v>
      </c>
      <c r="AN35" s="106"/>
      <c r="AO35" s="110"/>
      <c r="AP35" s="112"/>
      <c r="AQ35" s="112"/>
      <c r="AR35" s="121"/>
      <c r="AS35" s="121"/>
      <c r="AT35" s="121"/>
      <c r="AU35" s="121"/>
      <c r="AV35" s="121"/>
      <c r="AW35" s="121"/>
      <c r="AX35" s="121"/>
      <c r="AY35" s="121"/>
      <c r="AZ35" s="121"/>
      <c r="BA35" s="121"/>
      <c r="BB35" s="121"/>
      <c r="BC35" s="192"/>
      <c r="BD35" s="123"/>
      <c r="BE35" s="195" t="s">
        <v>27</v>
      </c>
      <c r="BF35" s="123"/>
      <c r="BG35" s="123"/>
      <c r="BH35" s="123"/>
      <c r="BI35" s="123"/>
      <c r="BJ35" s="123"/>
      <c r="BK35" s="123"/>
      <c r="BL35" s="123"/>
      <c r="BM35" s="123"/>
      <c r="BN35" s="123"/>
      <c r="BO35" s="123"/>
      <c r="BP35" s="147"/>
      <c r="BQ35" s="217"/>
    </row>
    <row r="36" spans="3:69" ht="15.6" customHeight="1">
      <c r="C36" s="9"/>
      <c r="D36" s="26" t="s">
        <v>46</v>
      </c>
      <c r="E36" s="45"/>
      <c r="F36" s="45"/>
      <c r="G36" s="45"/>
      <c r="H36" s="45"/>
      <c r="I36" s="45"/>
      <c r="J36" s="45"/>
      <c r="K36" s="45"/>
      <c r="L36" s="45"/>
      <c r="M36" s="57"/>
      <c r="N36" s="64" t="str">
        <f>IF([8]回答表!X49="○","○","")</f>
        <v>○</v>
      </c>
      <c r="O36" s="70"/>
      <c r="P36" s="70"/>
      <c r="Q36" s="75"/>
      <c r="R36" s="25"/>
      <c r="S36" s="25"/>
      <c r="T36" s="25"/>
      <c r="U36" s="85" t="str">
        <f>IF([8]回答表!X49="○",[8]回答表!B63,IF([8]回答表!AA49="○",[8]回答表!B85,""))</f>
        <v>簡易水道事業の水道事業への統合したことにより、予算の関係上、「上水」「簡易水道」と別れていたため、契約や決算など多くの事務処理において繁雑であったものが、一本化されたことにより、迅速な処理が行えるようになった。</v>
      </c>
      <c r="V36" s="100"/>
      <c r="W36" s="100"/>
      <c r="X36" s="100"/>
      <c r="Y36" s="100"/>
      <c r="Z36" s="100"/>
      <c r="AA36" s="100"/>
      <c r="AB36" s="100"/>
      <c r="AC36" s="100"/>
      <c r="AD36" s="100"/>
      <c r="AE36" s="100"/>
      <c r="AF36" s="100"/>
      <c r="AG36" s="100"/>
      <c r="AH36" s="100"/>
      <c r="AI36" s="100"/>
      <c r="AJ36" s="128"/>
      <c r="AK36" s="136"/>
      <c r="AL36" s="136"/>
      <c r="AM36" s="139" t="s">
        <v>79</v>
      </c>
      <c r="AN36" s="139"/>
      <c r="AO36" s="139"/>
      <c r="AP36" s="139"/>
      <c r="AQ36" s="139"/>
      <c r="AR36" s="139"/>
      <c r="AS36" s="139"/>
      <c r="AT36" s="139"/>
      <c r="AU36" s="139" t="s">
        <v>16</v>
      </c>
      <c r="AV36" s="139"/>
      <c r="AW36" s="139"/>
      <c r="AX36" s="139"/>
      <c r="AY36" s="139"/>
      <c r="AZ36" s="139"/>
      <c r="BA36" s="139"/>
      <c r="BB36" s="139"/>
      <c r="BC36" s="124"/>
      <c r="BD36" s="122"/>
      <c r="BE36" s="196" t="s">
        <v>63</v>
      </c>
      <c r="BF36" s="200"/>
      <c r="BG36" s="200"/>
      <c r="BH36" s="200"/>
      <c r="BI36" s="196"/>
      <c r="BJ36" s="200"/>
      <c r="BK36" s="200"/>
      <c r="BL36" s="200"/>
      <c r="BM36" s="196"/>
      <c r="BN36" s="200"/>
      <c r="BO36" s="200"/>
      <c r="BP36" s="213"/>
      <c r="BQ36" s="217"/>
    </row>
    <row r="37" spans="3:69" ht="15.6" customHeight="1">
      <c r="C37" s="9"/>
      <c r="D37" s="27"/>
      <c r="E37" s="46"/>
      <c r="F37" s="46"/>
      <c r="G37" s="46"/>
      <c r="H37" s="46"/>
      <c r="I37" s="46"/>
      <c r="J37" s="46"/>
      <c r="K37" s="46"/>
      <c r="L37" s="46"/>
      <c r="M37" s="58"/>
      <c r="N37" s="65"/>
      <c r="O37" s="71"/>
      <c r="P37" s="71"/>
      <c r="Q37" s="76"/>
      <c r="R37" s="25"/>
      <c r="S37" s="25"/>
      <c r="T37" s="25"/>
      <c r="U37" s="86"/>
      <c r="V37" s="101"/>
      <c r="W37" s="101"/>
      <c r="X37" s="101"/>
      <c r="Y37" s="101"/>
      <c r="Z37" s="101"/>
      <c r="AA37" s="101"/>
      <c r="AB37" s="101"/>
      <c r="AC37" s="101"/>
      <c r="AD37" s="101"/>
      <c r="AE37" s="101"/>
      <c r="AF37" s="101"/>
      <c r="AG37" s="101"/>
      <c r="AH37" s="101"/>
      <c r="AI37" s="101"/>
      <c r="AJ37" s="129"/>
      <c r="AK37" s="136"/>
      <c r="AL37" s="136"/>
      <c r="AM37" s="139"/>
      <c r="AN37" s="139"/>
      <c r="AO37" s="139"/>
      <c r="AP37" s="139"/>
      <c r="AQ37" s="139"/>
      <c r="AR37" s="139"/>
      <c r="AS37" s="139"/>
      <c r="AT37" s="139"/>
      <c r="AU37" s="139"/>
      <c r="AV37" s="139"/>
      <c r="AW37" s="139"/>
      <c r="AX37" s="139"/>
      <c r="AY37" s="139"/>
      <c r="AZ37" s="139"/>
      <c r="BA37" s="139"/>
      <c r="BB37" s="139"/>
      <c r="BC37" s="124"/>
      <c r="BD37" s="122"/>
      <c r="BE37" s="197"/>
      <c r="BF37" s="201"/>
      <c r="BG37" s="201"/>
      <c r="BH37" s="201"/>
      <c r="BI37" s="197"/>
      <c r="BJ37" s="201"/>
      <c r="BK37" s="201"/>
      <c r="BL37" s="201"/>
      <c r="BM37" s="197"/>
      <c r="BN37" s="201"/>
      <c r="BO37" s="201"/>
      <c r="BP37" s="212"/>
      <c r="BQ37" s="217"/>
    </row>
    <row r="38" spans="3:69" ht="15.6" customHeight="1">
      <c r="C38" s="9"/>
      <c r="D38" s="27"/>
      <c r="E38" s="46"/>
      <c r="F38" s="46"/>
      <c r="G38" s="46"/>
      <c r="H38" s="46"/>
      <c r="I38" s="46"/>
      <c r="J38" s="46"/>
      <c r="K38" s="46"/>
      <c r="L38" s="46"/>
      <c r="M38" s="58"/>
      <c r="N38" s="65"/>
      <c r="O38" s="71"/>
      <c r="P38" s="71"/>
      <c r="Q38" s="76"/>
      <c r="R38" s="25"/>
      <c r="S38" s="25"/>
      <c r="T38" s="25"/>
      <c r="U38" s="86"/>
      <c r="V38" s="101"/>
      <c r="W38" s="101"/>
      <c r="X38" s="101"/>
      <c r="Y38" s="101"/>
      <c r="Z38" s="101"/>
      <c r="AA38" s="101"/>
      <c r="AB38" s="101"/>
      <c r="AC38" s="101"/>
      <c r="AD38" s="101"/>
      <c r="AE38" s="101"/>
      <c r="AF38" s="101"/>
      <c r="AG38" s="101"/>
      <c r="AH38" s="101"/>
      <c r="AI38" s="101"/>
      <c r="AJ38" s="129"/>
      <c r="AK38" s="136"/>
      <c r="AL38" s="136"/>
      <c r="AM38" s="92" t="str">
        <f>IF([8]回答表!X49="○",[8]回答表!G69,IF([8]回答表!AA49="○",[8]回答表!G91,""))</f>
        <v xml:space="preserve"> </v>
      </c>
      <c r="AN38" s="109"/>
      <c r="AO38" s="109"/>
      <c r="AP38" s="109"/>
      <c r="AQ38" s="109"/>
      <c r="AR38" s="109"/>
      <c r="AS38" s="109"/>
      <c r="AT38" s="125"/>
      <c r="AU38" s="92" t="str">
        <f>IF([8]回答表!X49="○",[8]回答表!G70,IF([8]回答表!AA49="○",[8]回答表!G92,""))</f>
        <v>○</v>
      </c>
      <c r="AV38" s="109"/>
      <c r="AW38" s="109"/>
      <c r="AX38" s="109"/>
      <c r="AY38" s="109"/>
      <c r="AZ38" s="109"/>
      <c r="BA38" s="109"/>
      <c r="BB38" s="125"/>
      <c r="BC38" s="124"/>
      <c r="BD38" s="122"/>
      <c r="BE38" s="197"/>
      <c r="BF38" s="201"/>
      <c r="BG38" s="201"/>
      <c r="BH38" s="201"/>
      <c r="BI38" s="197"/>
      <c r="BJ38" s="201"/>
      <c r="BK38" s="201"/>
      <c r="BL38" s="201"/>
      <c r="BM38" s="197"/>
      <c r="BN38" s="201"/>
      <c r="BO38" s="201"/>
      <c r="BP38" s="212"/>
      <c r="BQ38" s="217"/>
    </row>
    <row r="39" spans="3:69" ht="15.6" customHeight="1">
      <c r="C39" s="9"/>
      <c r="D39" s="28"/>
      <c r="E39" s="47"/>
      <c r="F39" s="47"/>
      <c r="G39" s="47"/>
      <c r="H39" s="47"/>
      <c r="I39" s="47"/>
      <c r="J39" s="47"/>
      <c r="K39" s="47"/>
      <c r="L39" s="47"/>
      <c r="M39" s="59"/>
      <c r="N39" s="66"/>
      <c r="O39" s="72"/>
      <c r="P39" s="72"/>
      <c r="Q39" s="77"/>
      <c r="R39" s="25"/>
      <c r="S39" s="25"/>
      <c r="T39" s="25"/>
      <c r="U39" s="86"/>
      <c r="V39" s="101"/>
      <c r="W39" s="101"/>
      <c r="X39" s="101"/>
      <c r="Y39" s="101"/>
      <c r="Z39" s="101"/>
      <c r="AA39" s="101"/>
      <c r="AB39" s="101"/>
      <c r="AC39" s="101"/>
      <c r="AD39" s="101"/>
      <c r="AE39" s="101"/>
      <c r="AF39" s="101"/>
      <c r="AG39" s="101"/>
      <c r="AH39" s="101"/>
      <c r="AI39" s="101"/>
      <c r="AJ39" s="129"/>
      <c r="AK39" s="136"/>
      <c r="AL39" s="136"/>
      <c r="AM39" s="19"/>
      <c r="AN39" s="41"/>
      <c r="AO39" s="41"/>
      <c r="AP39" s="41"/>
      <c r="AQ39" s="41"/>
      <c r="AR39" s="41"/>
      <c r="AS39" s="41"/>
      <c r="AT39" s="55"/>
      <c r="AU39" s="19"/>
      <c r="AV39" s="41"/>
      <c r="AW39" s="41"/>
      <c r="AX39" s="41"/>
      <c r="AY39" s="41"/>
      <c r="AZ39" s="41"/>
      <c r="BA39" s="41"/>
      <c r="BB39" s="55"/>
      <c r="BC39" s="124"/>
      <c r="BD39" s="122"/>
      <c r="BE39" s="197">
        <f>IF([8]回答表!X49="○",[8]回答表!E73,IF([8]回答表!AA49="○",[8]回答表!E96,""))</f>
        <v>29</v>
      </c>
      <c r="BF39" s="127"/>
      <c r="BG39" s="127"/>
      <c r="BH39" s="145"/>
      <c r="BI39" s="197">
        <f>IF([8]回答表!X49="○",[8]回答表!E74,IF([8]回答表!AA49="○",[8]回答表!E97,""))</f>
        <v>3</v>
      </c>
      <c r="BJ39" s="127"/>
      <c r="BK39" s="127"/>
      <c r="BL39" s="145"/>
      <c r="BM39" s="197">
        <f>IF([8]回答表!X49="○",[8]回答表!E75,IF([8]回答表!AA49="○",[8]回答表!E98,""))</f>
        <v>31</v>
      </c>
      <c r="BN39" s="127"/>
      <c r="BO39" s="127"/>
      <c r="BP39" s="145"/>
      <c r="BQ39" s="217"/>
    </row>
    <row r="40" spans="3:69" ht="15.6" customHeight="1">
      <c r="C40" s="9"/>
      <c r="D40" s="29"/>
      <c r="E40" s="29"/>
      <c r="F40" s="29"/>
      <c r="G40" s="29"/>
      <c r="H40" s="29"/>
      <c r="I40" s="29"/>
      <c r="J40" s="29"/>
      <c r="K40" s="29"/>
      <c r="L40" s="29"/>
      <c r="M40" s="29"/>
      <c r="N40" s="67"/>
      <c r="O40" s="67"/>
      <c r="P40" s="67"/>
      <c r="Q40" s="67"/>
      <c r="R40" s="69"/>
      <c r="S40" s="69"/>
      <c r="T40" s="69"/>
      <c r="U40" s="86"/>
      <c r="V40" s="101"/>
      <c r="W40" s="101"/>
      <c r="X40" s="101"/>
      <c r="Y40" s="101"/>
      <c r="Z40" s="101"/>
      <c r="AA40" s="101"/>
      <c r="AB40" s="101"/>
      <c r="AC40" s="101"/>
      <c r="AD40" s="101"/>
      <c r="AE40" s="101"/>
      <c r="AF40" s="101"/>
      <c r="AG40" s="101"/>
      <c r="AH40" s="101"/>
      <c r="AI40" s="101"/>
      <c r="AJ40" s="129"/>
      <c r="AK40" s="136"/>
      <c r="AL40" s="136"/>
      <c r="AM40" s="20"/>
      <c r="AN40" s="42"/>
      <c r="AO40" s="42"/>
      <c r="AP40" s="42"/>
      <c r="AQ40" s="42"/>
      <c r="AR40" s="42"/>
      <c r="AS40" s="42"/>
      <c r="AT40" s="56"/>
      <c r="AU40" s="20"/>
      <c r="AV40" s="42"/>
      <c r="AW40" s="42"/>
      <c r="AX40" s="42"/>
      <c r="AY40" s="42"/>
      <c r="AZ40" s="42"/>
      <c r="BA40" s="42"/>
      <c r="BB40" s="56"/>
      <c r="BC40" s="124"/>
      <c r="BD40" s="124"/>
      <c r="BE40" s="79"/>
      <c r="BF40" s="127"/>
      <c r="BG40" s="127"/>
      <c r="BH40" s="145"/>
      <c r="BI40" s="79"/>
      <c r="BJ40" s="127"/>
      <c r="BK40" s="127"/>
      <c r="BL40" s="145"/>
      <c r="BM40" s="79"/>
      <c r="BN40" s="127"/>
      <c r="BO40" s="127"/>
      <c r="BP40" s="145"/>
      <c r="BQ40" s="217"/>
    </row>
    <row r="41" spans="3:69" ht="15.6" customHeight="1">
      <c r="C41" s="9"/>
      <c r="D41" s="29"/>
      <c r="E41" s="29"/>
      <c r="F41" s="29"/>
      <c r="G41" s="29"/>
      <c r="H41" s="29"/>
      <c r="I41" s="29"/>
      <c r="J41" s="29"/>
      <c r="K41" s="29"/>
      <c r="L41" s="29"/>
      <c r="M41" s="29"/>
      <c r="N41" s="67"/>
      <c r="O41" s="67"/>
      <c r="P41" s="67"/>
      <c r="Q41" s="67"/>
      <c r="R41" s="69"/>
      <c r="S41" s="69"/>
      <c r="T41" s="69"/>
      <c r="U41" s="86"/>
      <c r="V41" s="101"/>
      <c r="W41" s="101"/>
      <c r="X41" s="101"/>
      <c r="Y41" s="101"/>
      <c r="Z41" s="101"/>
      <c r="AA41" s="101"/>
      <c r="AB41" s="101"/>
      <c r="AC41" s="101"/>
      <c r="AD41" s="101"/>
      <c r="AE41" s="101"/>
      <c r="AF41" s="101"/>
      <c r="AG41" s="101"/>
      <c r="AH41" s="101"/>
      <c r="AI41" s="101"/>
      <c r="AJ41" s="129"/>
      <c r="AK41" s="136"/>
      <c r="AL41" s="136"/>
      <c r="AM41" s="136"/>
      <c r="AN41" s="136"/>
      <c r="AO41" s="136"/>
      <c r="AP41" s="136"/>
      <c r="AQ41" s="136"/>
      <c r="AR41" s="136"/>
      <c r="AS41" s="136"/>
      <c r="AT41" s="136"/>
      <c r="AU41" s="136"/>
      <c r="AV41" s="136"/>
      <c r="AW41" s="136"/>
      <c r="AX41" s="136"/>
      <c r="AY41" s="136"/>
      <c r="AZ41" s="136"/>
      <c r="BA41" s="136"/>
      <c r="BB41" s="136"/>
      <c r="BC41" s="124"/>
      <c r="BD41" s="124"/>
      <c r="BE41" s="79"/>
      <c r="BF41" s="127"/>
      <c r="BG41" s="127"/>
      <c r="BH41" s="145"/>
      <c r="BI41" s="79"/>
      <c r="BJ41" s="127"/>
      <c r="BK41" s="127"/>
      <c r="BL41" s="145"/>
      <c r="BM41" s="79"/>
      <c r="BN41" s="127"/>
      <c r="BO41" s="127"/>
      <c r="BP41" s="145"/>
      <c r="BQ41" s="217"/>
    </row>
    <row r="42" spans="3:69" ht="15.6" customHeight="1">
      <c r="C42" s="9"/>
      <c r="D42" s="29"/>
      <c r="E42" s="29"/>
      <c r="F42" s="29"/>
      <c r="G42" s="29"/>
      <c r="H42" s="29"/>
      <c r="I42" s="29"/>
      <c r="J42" s="29"/>
      <c r="K42" s="29"/>
      <c r="L42" s="29"/>
      <c r="M42" s="29"/>
      <c r="N42" s="67"/>
      <c r="O42" s="67"/>
      <c r="P42" s="67"/>
      <c r="Q42" s="67"/>
      <c r="R42" s="69"/>
      <c r="S42" s="69"/>
      <c r="T42" s="69"/>
      <c r="U42" s="86"/>
      <c r="V42" s="101"/>
      <c r="W42" s="101"/>
      <c r="X42" s="101"/>
      <c r="Y42" s="101"/>
      <c r="Z42" s="101"/>
      <c r="AA42" s="101"/>
      <c r="AB42" s="101"/>
      <c r="AC42" s="101"/>
      <c r="AD42" s="101"/>
      <c r="AE42" s="101"/>
      <c r="AF42" s="101"/>
      <c r="AG42" s="101"/>
      <c r="AH42" s="101"/>
      <c r="AI42" s="101"/>
      <c r="AJ42" s="129"/>
      <c r="AK42" s="136"/>
      <c r="AL42" s="136"/>
      <c r="AM42" s="140" t="str">
        <f>IF([8]回答表!X49="○",[8]回答表!O79,IF([8]回答表!AA49="○",[8]回答表!O102,""))</f>
        <v>✓</v>
      </c>
      <c r="AN42" s="141"/>
      <c r="AO42" s="152" t="s">
        <v>81</v>
      </c>
      <c r="AP42" s="153"/>
      <c r="AQ42" s="153"/>
      <c r="AR42" s="153"/>
      <c r="AS42" s="153"/>
      <c r="AT42" s="153"/>
      <c r="AU42" s="153"/>
      <c r="AV42" s="153"/>
      <c r="AW42" s="153"/>
      <c r="AX42" s="153"/>
      <c r="AY42" s="153"/>
      <c r="AZ42" s="153"/>
      <c r="BA42" s="153"/>
      <c r="BB42" s="153"/>
      <c r="BC42" s="124"/>
      <c r="BD42" s="124"/>
      <c r="BE42" s="79"/>
      <c r="BF42" s="127"/>
      <c r="BG42" s="127"/>
      <c r="BH42" s="145"/>
      <c r="BI42" s="79"/>
      <c r="BJ42" s="127"/>
      <c r="BK42" s="127"/>
      <c r="BL42" s="145"/>
      <c r="BM42" s="79"/>
      <c r="BN42" s="127"/>
      <c r="BO42" s="127"/>
      <c r="BP42" s="145"/>
      <c r="BQ42" s="217"/>
    </row>
    <row r="43" spans="3:69" ht="15.6" customHeight="1">
      <c r="C43" s="9"/>
      <c r="D43" s="29"/>
      <c r="E43" s="29"/>
      <c r="F43" s="29"/>
      <c r="G43" s="29"/>
      <c r="H43" s="29"/>
      <c r="I43" s="29"/>
      <c r="J43" s="29"/>
      <c r="K43" s="29"/>
      <c r="L43" s="29"/>
      <c r="M43" s="29"/>
      <c r="N43" s="67"/>
      <c r="O43" s="67"/>
      <c r="P43" s="67"/>
      <c r="Q43" s="67"/>
      <c r="R43" s="69"/>
      <c r="S43" s="69"/>
      <c r="T43" s="69"/>
      <c r="U43" s="86"/>
      <c r="V43" s="101"/>
      <c r="W43" s="101"/>
      <c r="X43" s="101"/>
      <c r="Y43" s="101"/>
      <c r="Z43" s="101"/>
      <c r="AA43" s="101"/>
      <c r="AB43" s="101"/>
      <c r="AC43" s="101"/>
      <c r="AD43" s="101"/>
      <c r="AE43" s="101"/>
      <c r="AF43" s="101"/>
      <c r="AG43" s="101"/>
      <c r="AH43" s="101"/>
      <c r="AI43" s="101"/>
      <c r="AJ43" s="129"/>
      <c r="AK43" s="136"/>
      <c r="AL43" s="136"/>
      <c r="AM43" s="141"/>
      <c r="AN43" s="141"/>
      <c r="AO43" s="153"/>
      <c r="AP43" s="153"/>
      <c r="AQ43" s="153"/>
      <c r="AR43" s="153"/>
      <c r="AS43" s="153"/>
      <c r="AT43" s="153"/>
      <c r="AU43" s="153"/>
      <c r="AV43" s="153"/>
      <c r="AW43" s="153"/>
      <c r="AX43" s="153"/>
      <c r="AY43" s="153"/>
      <c r="AZ43" s="153"/>
      <c r="BA43" s="153"/>
      <c r="BB43" s="153"/>
      <c r="BC43" s="124"/>
      <c r="BD43" s="122"/>
      <c r="BE43" s="197" t="s">
        <v>12</v>
      </c>
      <c r="BF43" s="95"/>
      <c r="BG43" s="95"/>
      <c r="BH43" s="145"/>
      <c r="BI43" s="197" t="s">
        <v>40</v>
      </c>
      <c r="BJ43" s="95"/>
      <c r="BK43" s="95"/>
      <c r="BL43" s="145"/>
      <c r="BM43" s="197" t="s">
        <v>2</v>
      </c>
      <c r="BN43" s="95"/>
      <c r="BO43" s="95"/>
      <c r="BP43" s="145"/>
      <c r="BQ43" s="217"/>
    </row>
    <row r="44" spans="3:69" ht="15.6" customHeight="1">
      <c r="C44" s="9"/>
      <c r="D44" s="30" t="s">
        <v>51</v>
      </c>
      <c r="E44" s="48"/>
      <c r="F44" s="48"/>
      <c r="G44" s="48"/>
      <c r="H44" s="48"/>
      <c r="I44" s="48"/>
      <c r="J44" s="48"/>
      <c r="K44" s="48"/>
      <c r="L44" s="48"/>
      <c r="M44" s="60"/>
      <c r="N44" s="64" t="str">
        <f>IF([8]回答表!AA49="○","○","")</f>
        <v/>
      </c>
      <c r="O44" s="70"/>
      <c r="P44" s="70"/>
      <c r="Q44" s="75"/>
      <c r="R44" s="25"/>
      <c r="S44" s="25"/>
      <c r="T44" s="25"/>
      <c r="U44" s="86"/>
      <c r="V44" s="101"/>
      <c r="W44" s="101"/>
      <c r="X44" s="101"/>
      <c r="Y44" s="101"/>
      <c r="Z44" s="101"/>
      <c r="AA44" s="101"/>
      <c r="AB44" s="101"/>
      <c r="AC44" s="101"/>
      <c r="AD44" s="101"/>
      <c r="AE44" s="101"/>
      <c r="AF44" s="101"/>
      <c r="AG44" s="101"/>
      <c r="AH44" s="101"/>
      <c r="AI44" s="101"/>
      <c r="AJ44" s="129"/>
      <c r="AK44" s="136"/>
      <c r="AL44" s="136"/>
      <c r="AM44" s="141"/>
      <c r="AN44" s="141"/>
      <c r="AO44" s="153"/>
      <c r="AP44" s="153"/>
      <c r="AQ44" s="153"/>
      <c r="AR44" s="153"/>
      <c r="AS44" s="153"/>
      <c r="AT44" s="153"/>
      <c r="AU44" s="153"/>
      <c r="AV44" s="153"/>
      <c r="AW44" s="153"/>
      <c r="AX44" s="153"/>
      <c r="AY44" s="153"/>
      <c r="AZ44" s="153"/>
      <c r="BA44" s="153"/>
      <c r="BB44" s="153"/>
      <c r="BC44" s="124"/>
      <c r="BD44" s="194"/>
      <c r="BE44" s="79"/>
      <c r="BF44" s="95"/>
      <c r="BG44" s="95"/>
      <c r="BH44" s="145"/>
      <c r="BI44" s="79"/>
      <c r="BJ44" s="95"/>
      <c r="BK44" s="95"/>
      <c r="BL44" s="145"/>
      <c r="BM44" s="79"/>
      <c r="BN44" s="95"/>
      <c r="BO44" s="95"/>
      <c r="BP44" s="145"/>
      <c r="BQ44" s="217"/>
    </row>
    <row r="45" spans="3:69" ht="15.6" customHeight="1">
      <c r="C45" s="9"/>
      <c r="D45" s="31"/>
      <c r="E45" s="49"/>
      <c r="F45" s="49"/>
      <c r="G45" s="49"/>
      <c r="H45" s="49"/>
      <c r="I45" s="49"/>
      <c r="J45" s="49"/>
      <c r="K45" s="49"/>
      <c r="L45" s="49"/>
      <c r="M45" s="61"/>
      <c r="N45" s="65"/>
      <c r="O45" s="71"/>
      <c r="P45" s="71"/>
      <c r="Q45" s="76"/>
      <c r="R45" s="25"/>
      <c r="S45" s="25"/>
      <c r="T45" s="25"/>
      <c r="U45" s="86"/>
      <c r="V45" s="101"/>
      <c r="W45" s="101"/>
      <c r="X45" s="101"/>
      <c r="Y45" s="101"/>
      <c r="Z45" s="101"/>
      <c r="AA45" s="101"/>
      <c r="AB45" s="101"/>
      <c r="AC45" s="101"/>
      <c r="AD45" s="101"/>
      <c r="AE45" s="101"/>
      <c r="AF45" s="101"/>
      <c r="AG45" s="101"/>
      <c r="AH45" s="101"/>
      <c r="AI45" s="101"/>
      <c r="AJ45" s="129"/>
      <c r="AK45" s="136"/>
      <c r="AL45" s="136"/>
      <c r="AM45" s="141"/>
      <c r="AN45" s="141"/>
      <c r="AO45" s="153"/>
      <c r="AP45" s="153"/>
      <c r="AQ45" s="153"/>
      <c r="AR45" s="153"/>
      <c r="AS45" s="153"/>
      <c r="AT45" s="153"/>
      <c r="AU45" s="153"/>
      <c r="AV45" s="153"/>
      <c r="AW45" s="153"/>
      <c r="AX45" s="153"/>
      <c r="AY45" s="153"/>
      <c r="AZ45" s="153"/>
      <c r="BA45" s="153"/>
      <c r="BB45" s="153"/>
      <c r="BC45" s="124"/>
      <c r="BD45" s="194"/>
      <c r="BE45" s="80"/>
      <c r="BF45" s="96"/>
      <c r="BG45" s="96"/>
      <c r="BH45" s="146"/>
      <c r="BI45" s="80"/>
      <c r="BJ45" s="96"/>
      <c r="BK45" s="96"/>
      <c r="BL45" s="146"/>
      <c r="BM45" s="80"/>
      <c r="BN45" s="96"/>
      <c r="BO45" s="96"/>
      <c r="BP45" s="146"/>
      <c r="BQ45" s="217"/>
    </row>
    <row r="46" spans="3:69" ht="15.6" customHeight="1">
      <c r="C46" s="9"/>
      <c r="D46" s="31"/>
      <c r="E46" s="49"/>
      <c r="F46" s="49"/>
      <c r="G46" s="49"/>
      <c r="H46" s="49"/>
      <c r="I46" s="49"/>
      <c r="J46" s="49"/>
      <c r="K46" s="49"/>
      <c r="L46" s="49"/>
      <c r="M46" s="61"/>
      <c r="N46" s="65"/>
      <c r="O46" s="71"/>
      <c r="P46" s="71"/>
      <c r="Q46" s="76"/>
      <c r="R46" s="25"/>
      <c r="S46" s="25"/>
      <c r="T46" s="25"/>
      <c r="U46" s="86"/>
      <c r="V46" s="101"/>
      <c r="W46" s="101"/>
      <c r="X46" s="101"/>
      <c r="Y46" s="101"/>
      <c r="Z46" s="101"/>
      <c r="AA46" s="101"/>
      <c r="AB46" s="101"/>
      <c r="AC46" s="101"/>
      <c r="AD46" s="101"/>
      <c r="AE46" s="101"/>
      <c r="AF46" s="101"/>
      <c r="AG46" s="101"/>
      <c r="AH46" s="101"/>
      <c r="AI46" s="101"/>
      <c r="AJ46" s="129"/>
      <c r="AK46" s="136"/>
      <c r="AL46" s="136"/>
      <c r="AM46" s="140">
        <f>IF([8]回答表!X49="○",[8]回答表!O80,IF([8]回答表!AA49="○",[8]回答表!O103,""))</f>
        <v>0</v>
      </c>
      <c r="AN46" s="142"/>
      <c r="AO46" s="152" t="s">
        <v>35</v>
      </c>
      <c r="AP46" s="153"/>
      <c r="AQ46" s="153"/>
      <c r="AR46" s="153"/>
      <c r="AS46" s="153"/>
      <c r="AT46" s="153"/>
      <c r="AU46" s="153"/>
      <c r="AV46" s="153"/>
      <c r="AW46" s="153"/>
      <c r="AX46" s="153"/>
      <c r="AY46" s="153"/>
      <c r="AZ46" s="153"/>
      <c r="BA46" s="153"/>
      <c r="BB46" s="153"/>
      <c r="BC46" s="124"/>
      <c r="BD46" s="194"/>
      <c r="BE46" s="111"/>
      <c r="BF46" s="111"/>
      <c r="BG46" s="111"/>
      <c r="BH46" s="111"/>
      <c r="BI46" s="111"/>
      <c r="BJ46" s="111"/>
      <c r="BK46" s="111"/>
      <c r="BL46" s="111"/>
      <c r="BM46" s="111"/>
      <c r="BN46" s="111"/>
      <c r="BO46" s="111"/>
      <c r="BP46" s="111"/>
      <c r="BQ46" s="217"/>
    </row>
    <row r="47" spans="3:69" ht="15.6" customHeight="1">
      <c r="C47" s="9"/>
      <c r="D47" s="32"/>
      <c r="E47" s="50"/>
      <c r="F47" s="50"/>
      <c r="G47" s="50"/>
      <c r="H47" s="50"/>
      <c r="I47" s="50"/>
      <c r="J47" s="50"/>
      <c r="K47" s="50"/>
      <c r="L47" s="50"/>
      <c r="M47" s="62"/>
      <c r="N47" s="66"/>
      <c r="O47" s="72"/>
      <c r="P47" s="72"/>
      <c r="Q47" s="77"/>
      <c r="R47" s="25"/>
      <c r="S47" s="25"/>
      <c r="T47" s="25"/>
      <c r="U47" s="87"/>
      <c r="V47" s="102"/>
      <c r="W47" s="102"/>
      <c r="X47" s="102"/>
      <c r="Y47" s="102"/>
      <c r="Z47" s="102"/>
      <c r="AA47" s="102"/>
      <c r="AB47" s="102"/>
      <c r="AC47" s="102"/>
      <c r="AD47" s="102"/>
      <c r="AE47" s="102"/>
      <c r="AF47" s="102"/>
      <c r="AG47" s="102"/>
      <c r="AH47" s="102"/>
      <c r="AI47" s="102"/>
      <c r="AJ47" s="130"/>
      <c r="AK47" s="136"/>
      <c r="AL47" s="136"/>
      <c r="AM47" s="142"/>
      <c r="AN47" s="142"/>
      <c r="AO47" s="153"/>
      <c r="AP47" s="153"/>
      <c r="AQ47" s="153"/>
      <c r="AR47" s="153"/>
      <c r="AS47" s="153"/>
      <c r="AT47" s="153"/>
      <c r="AU47" s="153"/>
      <c r="AV47" s="153"/>
      <c r="AW47" s="153"/>
      <c r="AX47" s="153"/>
      <c r="AY47" s="153"/>
      <c r="AZ47" s="153"/>
      <c r="BA47" s="153"/>
      <c r="BB47" s="153"/>
      <c r="BC47" s="124"/>
      <c r="BD47" s="194"/>
      <c r="BE47" s="111"/>
      <c r="BF47" s="111"/>
      <c r="BG47" s="111"/>
      <c r="BH47" s="111"/>
      <c r="BI47" s="111"/>
      <c r="BJ47" s="111"/>
      <c r="BK47" s="111"/>
      <c r="BL47" s="111"/>
      <c r="BM47" s="111"/>
      <c r="BN47" s="111"/>
      <c r="BO47" s="111"/>
      <c r="BP47" s="111"/>
      <c r="BQ47" s="217"/>
    </row>
    <row r="48" spans="3:69" ht="15.6" customHeight="1">
      <c r="C48" s="9"/>
      <c r="D48" s="29"/>
      <c r="E48" s="29"/>
      <c r="F48" s="29"/>
      <c r="G48" s="29"/>
      <c r="H48" s="29"/>
      <c r="I48" s="29"/>
      <c r="J48" s="29"/>
      <c r="K48" s="29"/>
      <c r="L48" s="29"/>
      <c r="M48" s="29"/>
      <c r="N48" s="29"/>
      <c r="O48" s="29"/>
      <c r="P48" s="29"/>
      <c r="Q48" s="29"/>
      <c r="R48" s="25"/>
      <c r="S48" s="25"/>
      <c r="T48" s="25"/>
      <c r="U48" s="25"/>
      <c r="V48" s="25"/>
      <c r="W48" s="25"/>
      <c r="X48" s="25"/>
      <c r="Y48" s="25"/>
      <c r="Z48" s="25"/>
      <c r="AA48" s="25"/>
      <c r="AB48" s="25"/>
      <c r="AC48" s="25"/>
      <c r="AD48" s="25"/>
      <c r="AE48" s="25"/>
      <c r="AF48" s="25"/>
      <c r="AG48" s="25"/>
      <c r="AH48" s="25"/>
      <c r="AI48" s="25"/>
      <c r="AJ48" s="25"/>
      <c r="AK48" s="136"/>
      <c r="AL48" s="136"/>
      <c r="AM48" s="142"/>
      <c r="AN48" s="142"/>
      <c r="AO48" s="153"/>
      <c r="AP48" s="153"/>
      <c r="AQ48" s="153"/>
      <c r="AR48" s="153"/>
      <c r="AS48" s="153"/>
      <c r="AT48" s="153"/>
      <c r="AU48" s="153"/>
      <c r="AV48" s="153"/>
      <c r="AW48" s="153"/>
      <c r="AX48" s="153"/>
      <c r="AY48" s="153"/>
      <c r="AZ48" s="153"/>
      <c r="BA48" s="153"/>
      <c r="BB48" s="153"/>
      <c r="BC48" s="124"/>
      <c r="BD48" s="194"/>
      <c r="BE48" s="111"/>
      <c r="BF48" s="111"/>
      <c r="BG48" s="111"/>
      <c r="BH48" s="111"/>
      <c r="BI48" s="111"/>
      <c r="BJ48" s="111"/>
      <c r="BK48" s="111"/>
      <c r="BL48" s="111"/>
      <c r="BM48" s="111"/>
      <c r="BN48" s="111"/>
      <c r="BO48" s="111"/>
      <c r="BP48" s="111"/>
      <c r="BQ48" s="217"/>
    </row>
    <row r="49" spans="3:69" ht="15.6" customHeight="1">
      <c r="C49" s="9"/>
      <c r="D49" s="29"/>
      <c r="E49" s="29"/>
      <c r="F49" s="29"/>
      <c r="G49" s="29"/>
      <c r="H49" s="29"/>
      <c r="I49" s="29"/>
      <c r="J49" s="29"/>
      <c r="K49" s="29"/>
      <c r="L49" s="29"/>
      <c r="M49" s="29"/>
      <c r="N49" s="29"/>
      <c r="O49" s="29"/>
      <c r="P49" s="29"/>
      <c r="Q49" s="29"/>
      <c r="R49" s="25"/>
      <c r="S49" s="25"/>
      <c r="T49" s="25"/>
      <c r="U49" s="25"/>
      <c r="V49" s="25"/>
      <c r="W49" s="25"/>
      <c r="X49" s="25"/>
      <c r="Y49" s="25"/>
      <c r="Z49" s="25"/>
      <c r="AA49" s="25"/>
      <c r="AB49" s="25"/>
      <c r="AC49" s="25"/>
      <c r="AD49" s="25"/>
      <c r="AE49" s="25"/>
      <c r="AF49" s="25"/>
      <c r="AG49" s="25"/>
      <c r="AH49" s="25"/>
      <c r="AI49" s="25"/>
      <c r="AJ49" s="25"/>
      <c r="AK49" s="136"/>
      <c r="AL49" s="136"/>
      <c r="AM49" s="142"/>
      <c r="AN49" s="142"/>
      <c r="AO49" s="153"/>
      <c r="AP49" s="153"/>
      <c r="AQ49" s="153"/>
      <c r="AR49" s="153"/>
      <c r="AS49" s="153"/>
      <c r="AT49" s="153"/>
      <c r="AU49" s="153"/>
      <c r="AV49" s="153"/>
      <c r="AW49" s="153"/>
      <c r="AX49" s="153"/>
      <c r="AY49" s="153"/>
      <c r="AZ49" s="153"/>
      <c r="BA49" s="153"/>
      <c r="BB49" s="153"/>
      <c r="BC49" s="124"/>
      <c r="BD49" s="194"/>
      <c r="BE49" s="111"/>
      <c r="BF49" s="111"/>
      <c r="BG49" s="111"/>
      <c r="BH49" s="111"/>
      <c r="BI49" s="111"/>
      <c r="BJ49" s="111"/>
      <c r="BK49" s="111"/>
      <c r="BL49" s="111"/>
      <c r="BM49" s="111"/>
      <c r="BN49" s="111"/>
      <c r="BO49" s="111"/>
      <c r="BP49" s="111"/>
      <c r="BQ49" s="217"/>
    </row>
    <row r="50" spans="3:69" ht="15.6" customHeight="1">
      <c r="C50" s="9"/>
      <c r="D50" s="29"/>
      <c r="E50" s="29"/>
      <c r="F50" s="29"/>
      <c r="G50" s="29"/>
      <c r="H50" s="29"/>
      <c r="I50" s="29"/>
      <c r="J50" s="29"/>
      <c r="K50" s="29"/>
      <c r="L50" s="29"/>
      <c r="M50" s="29"/>
      <c r="N50" s="68"/>
      <c r="O50" s="68"/>
      <c r="P50" s="68"/>
      <c r="Q50" s="68"/>
      <c r="R50" s="25"/>
      <c r="S50" s="25"/>
      <c r="T50" s="25"/>
      <c r="U50" s="25"/>
      <c r="V50" s="25"/>
      <c r="W50" s="25"/>
      <c r="X50" s="111"/>
      <c r="Y50" s="111"/>
      <c r="Z50" s="111"/>
      <c r="AA50" s="123"/>
      <c r="AB50" s="123"/>
      <c r="AC50" s="123"/>
      <c r="AD50" s="123"/>
      <c r="AE50" s="123"/>
      <c r="AF50" s="123"/>
      <c r="AG50" s="123"/>
      <c r="AH50" s="123"/>
      <c r="AI50" s="123"/>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217"/>
    </row>
    <row r="51" spans="3:69" ht="18.600000000000001" customHeight="1">
      <c r="C51" s="9"/>
      <c r="D51" s="29"/>
      <c r="E51" s="29"/>
      <c r="F51" s="29"/>
      <c r="G51" s="29"/>
      <c r="H51" s="29"/>
      <c r="I51" s="29"/>
      <c r="J51" s="29"/>
      <c r="K51" s="29"/>
      <c r="L51" s="29"/>
      <c r="M51" s="29"/>
      <c r="N51" s="68"/>
      <c r="O51" s="68"/>
      <c r="P51" s="68"/>
      <c r="Q51" s="68"/>
      <c r="R51" s="25"/>
      <c r="S51" s="25"/>
      <c r="T51" s="25"/>
      <c r="U51" s="84" t="s">
        <v>55</v>
      </c>
      <c r="V51" s="25"/>
      <c r="W51" s="25"/>
      <c r="X51" s="25"/>
      <c r="Y51" s="25"/>
      <c r="Z51" s="25"/>
      <c r="AA51" s="123"/>
      <c r="AB51" s="110"/>
      <c r="AC51" s="123"/>
      <c r="AD51" s="123"/>
      <c r="AE51" s="123"/>
      <c r="AF51" s="123"/>
      <c r="AG51" s="123"/>
      <c r="AH51" s="123"/>
      <c r="AI51" s="123"/>
      <c r="AJ51" s="123"/>
      <c r="AK51" s="123"/>
      <c r="AL51" s="123"/>
      <c r="AM51" s="84" t="s">
        <v>61</v>
      </c>
      <c r="AN51" s="123"/>
      <c r="AO51" s="123"/>
      <c r="AP51" s="123"/>
      <c r="AQ51" s="123"/>
      <c r="AR51" s="123"/>
      <c r="AS51" s="123"/>
      <c r="AT51" s="123"/>
      <c r="AU51" s="123"/>
      <c r="AV51" s="123"/>
      <c r="AW51" s="123"/>
      <c r="AX51" s="122"/>
      <c r="AY51" s="122"/>
      <c r="AZ51" s="122"/>
      <c r="BA51" s="122"/>
      <c r="BB51" s="122"/>
      <c r="BC51" s="122"/>
      <c r="BD51" s="122"/>
      <c r="BE51" s="122"/>
      <c r="BF51" s="122"/>
      <c r="BG51" s="122"/>
      <c r="BH51" s="122"/>
      <c r="BI51" s="122"/>
      <c r="BJ51" s="122"/>
      <c r="BK51" s="122"/>
      <c r="BL51" s="122"/>
      <c r="BM51" s="122"/>
      <c r="BN51" s="122"/>
      <c r="BO51" s="122"/>
      <c r="BP51" s="111"/>
      <c r="BQ51" s="217"/>
    </row>
    <row r="52" spans="3:69" ht="15.6" customHeight="1">
      <c r="C52" s="9"/>
      <c r="D52" s="26" t="s">
        <v>53</v>
      </c>
      <c r="E52" s="45"/>
      <c r="F52" s="45"/>
      <c r="G52" s="45"/>
      <c r="H52" s="45"/>
      <c r="I52" s="45"/>
      <c r="J52" s="45"/>
      <c r="K52" s="45"/>
      <c r="L52" s="45"/>
      <c r="M52" s="57"/>
      <c r="N52" s="64" t="str">
        <f>IF([8]回答表!AD49="○","○","")</f>
        <v/>
      </c>
      <c r="O52" s="70"/>
      <c r="P52" s="70"/>
      <c r="Q52" s="75"/>
      <c r="R52" s="25"/>
      <c r="S52" s="25"/>
      <c r="T52" s="25"/>
      <c r="U52" s="85" t="str">
        <f>IF([8]回答表!AD49="○",[8]回答表!B108,"")</f>
        <v/>
      </c>
      <c r="V52" s="103"/>
      <c r="W52" s="103"/>
      <c r="X52" s="103"/>
      <c r="Y52" s="103"/>
      <c r="Z52" s="103"/>
      <c r="AA52" s="103"/>
      <c r="AB52" s="103"/>
      <c r="AC52" s="103"/>
      <c r="AD52" s="103"/>
      <c r="AE52" s="103"/>
      <c r="AF52" s="103"/>
      <c r="AG52" s="103"/>
      <c r="AH52" s="103"/>
      <c r="AI52" s="103"/>
      <c r="AJ52" s="131"/>
      <c r="AK52" s="137"/>
      <c r="AL52" s="137"/>
      <c r="AM52" s="85" t="str">
        <f>IF([8]回答表!AD49="○",[8]回答表!B113,"")</f>
        <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31"/>
      <c r="BQ52" s="217"/>
    </row>
    <row r="53" spans="3:69" ht="15.6" customHeight="1">
      <c r="C53" s="9"/>
      <c r="D53" s="27"/>
      <c r="E53" s="46"/>
      <c r="F53" s="46"/>
      <c r="G53" s="46"/>
      <c r="H53" s="46"/>
      <c r="I53" s="46"/>
      <c r="J53" s="46"/>
      <c r="K53" s="46"/>
      <c r="L53" s="46"/>
      <c r="M53" s="58"/>
      <c r="N53" s="65"/>
      <c r="O53" s="71"/>
      <c r="P53" s="71"/>
      <c r="Q53" s="76"/>
      <c r="R53" s="25"/>
      <c r="S53" s="25"/>
      <c r="T53" s="25"/>
      <c r="U53" s="88"/>
      <c r="V53" s="104"/>
      <c r="W53" s="104"/>
      <c r="X53" s="104"/>
      <c r="Y53" s="104"/>
      <c r="Z53" s="104"/>
      <c r="AA53" s="104"/>
      <c r="AB53" s="104"/>
      <c r="AC53" s="104"/>
      <c r="AD53" s="104"/>
      <c r="AE53" s="104"/>
      <c r="AF53" s="104"/>
      <c r="AG53" s="104"/>
      <c r="AH53" s="104"/>
      <c r="AI53" s="104"/>
      <c r="AJ53" s="132"/>
      <c r="AK53" s="137"/>
      <c r="AL53" s="137"/>
      <c r="AM53" s="88"/>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32"/>
      <c r="BQ53" s="217"/>
    </row>
    <row r="54" spans="3:69" ht="15.6" customHeight="1">
      <c r="C54" s="9"/>
      <c r="D54" s="27"/>
      <c r="E54" s="46"/>
      <c r="F54" s="46"/>
      <c r="G54" s="46"/>
      <c r="H54" s="46"/>
      <c r="I54" s="46"/>
      <c r="J54" s="46"/>
      <c r="K54" s="46"/>
      <c r="L54" s="46"/>
      <c r="M54" s="58"/>
      <c r="N54" s="65"/>
      <c r="O54" s="71"/>
      <c r="P54" s="71"/>
      <c r="Q54" s="76"/>
      <c r="R54" s="25"/>
      <c r="S54" s="25"/>
      <c r="T54" s="25"/>
      <c r="U54" s="88"/>
      <c r="V54" s="104"/>
      <c r="W54" s="104"/>
      <c r="X54" s="104"/>
      <c r="Y54" s="104"/>
      <c r="Z54" s="104"/>
      <c r="AA54" s="104"/>
      <c r="AB54" s="104"/>
      <c r="AC54" s="104"/>
      <c r="AD54" s="104"/>
      <c r="AE54" s="104"/>
      <c r="AF54" s="104"/>
      <c r="AG54" s="104"/>
      <c r="AH54" s="104"/>
      <c r="AI54" s="104"/>
      <c r="AJ54" s="132"/>
      <c r="AK54" s="137"/>
      <c r="AL54" s="137"/>
      <c r="AM54" s="88"/>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32"/>
      <c r="BQ54" s="217"/>
    </row>
    <row r="55" spans="3:69" ht="15.6" customHeight="1">
      <c r="C55" s="9"/>
      <c r="D55" s="28"/>
      <c r="E55" s="47"/>
      <c r="F55" s="47"/>
      <c r="G55" s="47"/>
      <c r="H55" s="47"/>
      <c r="I55" s="47"/>
      <c r="J55" s="47"/>
      <c r="K55" s="47"/>
      <c r="L55" s="47"/>
      <c r="M55" s="59"/>
      <c r="N55" s="66"/>
      <c r="O55" s="72"/>
      <c r="P55" s="72"/>
      <c r="Q55" s="77"/>
      <c r="R55" s="25"/>
      <c r="S55" s="25"/>
      <c r="T55" s="25"/>
      <c r="U55" s="89"/>
      <c r="V55" s="105"/>
      <c r="W55" s="105"/>
      <c r="X55" s="105"/>
      <c r="Y55" s="105"/>
      <c r="Z55" s="105"/>
      <c r="AA55" s="105"/>
      <c r="AB55" s="105"/>
      <c r="AC55" s="105"/>
      <c r="AD55" s="105"/>
      <c r="AE55" s="105"/>
      <c r="AF55" s="105"/>
      <c r="AG55" s="105"/>
      <c r="AH55" s="105"/>
      <c r="AI55" s="105"/>
      <c r="AJ55" s="133"/>
      <c r="AK55" s="137"/>
      <c r="AL55" s="137"/>
      <c r="AM55" s="89"/>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33"/>
      <c r="BQ55" s="217"/>
    </row>
    <row r="56" spans="3:69" ht="15.6" customHeight="1">
      <c r="C56" s="10"/>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218"/>
    </row>
    <row r="57" spans="3:69" ht="15.6" customHeight="1"/>
    <row r="58" spans="3:69" ht="15.6" customHeight="1"/>
    <row r="59" spans="3:69" ht="15.6" customHeight="1">
      <c r="C59" s="8"/>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162"/>
      <c r="AS59" s="162"/>
      <c r="AT59" s="162"/>
      <c r="AU59" s="162"/>
      <c r="AV59" s="162"/>
      <c r="AW59" s="162"/>
      <c r="AX59" s="162"/>
      <c r="AY59" s="162"/>
      <c r="AZ59" s="162"/>
      <c r="BA59" s="162"/>
      <c r="BB59" s="162"/>
      <c r="BC59" s="190"/>
      <c r="BD59" s="193"/>
      <c r="BE59" s="193"/>
      <c r="BF59" s="193"/>
      <c r="BG59" s="193"/>
      <c r="BH59" s="193"/>
      <c r="BI59" s="193"/>
      <c r="BJ59" s="193"/>
      <c r="BK59" s="193"/>
      <c r="BL59" s="193"/>
      <c r="BM59" s="193"/>
      <c r="BN59" s="193"/>
      <c r="BO59" s="193"/>
      <c r="BP59" s="193"/>
      <c r="BQ59" s="216"/>
    </row>
    <row r="60" spans="3:69" ht="15.6" customHeight="1">
      <c r="C60" s="9"/>
      <c r="D60" s="25"/>
      <c r="E60" s="25"/>
      <c r="F60" s="25"/>
      <c r="G60" s="25"/>
      <c r="H60" s="25"/>
      <c r="I60" s="25"/>
      <c r="J60" s="25"/>
      <c r="K60" s="25"/>
      <c r="L60" s="25"/>
      <c r="M60" s="25"/>
      <c r="N60" s="25"/>
      <c r="O60" s="25"/>
      <c r="P60" s="25"/>
      <c r="Q60" s="25"/>
      <c r="R60" s="25"/>
      <c r="S60" s="25"/>
      <c r="T60" s="25"/>
      <c r="U60" s="25"/>
      <c r="V60" s="25"/>
      <c r="W60" s="25"/>
      <c r="X60" s="111"/>
      <c r="Y60" s="111"/>
      <c r="Z60" s="111"/>
      <c r="AA60" s="122"/>
      <c r="AB60" s="124"/>
      <c r="AC60" s="124"/>
      <c r="AD60" s="124"/>
      <c r="AE60" s="124"/>
      <c r="AF60" s="124"/>
      <c r="AG60" s="124"/>
      <c r="AH60" s="124"/>
      <c r="AI60" s="124"/>
      <c r="AJ60" s="124"/>
      <c r="AK60" s="124"/>
      <c r="AL60" s="124"/>
      <c r="AM60" s="124"/>
      <c r="AN60" s="147"/>
      <c r="AO60" s="124"/>
      <c r="AP60" s="157"/>
      <c r="AQ60" s="157"/>
      <c r="AR60" s="161"/>
      <c r="AS60" s="161"/>
      <c r="AT60" s="161"/>
      <c r="AU60" s="161"/>
      <c r="AV60" s="161"/>
      <c r="AW60" s="161"/>
      <c r="AX60" s="161"/>
      <c r="AY60" s="161"/>
      <c r="AZ60" s="161"/>
      <c r="BA60" s="161"/>
      <c r="BB60" s="161"/>
      <c r="BC60" s="191"/>
      <c r="BD60" s="122"/>
      <c r="BE60" s="122"/>
      <c r="BF60" s="122"/>
      <c r="BG60" s="122"/>
      <c r="BH60" s="122"/>
      <c r="BI60" s="122"/>
      <c r="BJ60" s="122"/>
      <c r="BK60" s="122"/>
      <c r="BL60" s="122"/>
      <c r="BM60" s="123"/>
      <c r="BN60" s="123"/>
      <c r="BO60" s="123"/>
      <c r="BP60" s="147"/>
      <c r="BQ60" s="217"/>
    </row>
    <row r="61" spans="3:69" ht="15.6" customHeight="1">
      <c r="C61" s="9"/>
      <c r="D61" s="23" t="s">
        <v>43</v>
      </c>
      <c r="E61" s="43"/>
      <c r="F61" s="43"/>
      <c r="G61" s="43"/>
      <c r="H61" s="43"/>
      <c r="I61" s="43"/>
      <c r="J61" s="43"/>
      <c r="K61" s="43"/>
      <c r="L61" s="43"/>
      <c r="M61" s="43"/>
      <c r="N61" s="43"/>
      <c r="O61" s="43"/>
      <c r="P61" s="43"/>
      <c r="Q61" s="73"/>
      <c r="R61" s="26" t="s">
        <v>21</v>
      </c>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57"/>
      <c r="BC61" s="191"/>
      <c r="BD61" s="122"/>
      <c r="BE61" s="122"/>
      <c r="BF61" s="122"/>
      <c r="BG61" s="122"/>
      <c r="BH61" s="122"/>
      <c r="BI61" s="122"/>
      <c r="BJ61" s="122"/>
      <c r="BK61" s="122"/>
      <c r="BL61" s="122"/>
      <c r="BM61" s="123"/>
      <c r="BN61" s="123"/>
      <c r="BO61" s="123"/>
      <c r="BP61" s="147"/>
      <c r="BQ61" s="217"/>
    </row>
    <row r="62" spans="3:69" ht="15.6" customHeight="1">
      <c r="C62" s="9"/>
      <c r="D62" s="24"/>
      <c r="E62" s="44"/>
      <c r="F62" s="44"/>
      <c r="G62" s="44"/>
      <c r="H62" s="44"/>
      <c r="I62" s="44"/>
      <c r="J62" s="44"/>
      <c r="K62" s="44"/>
      <c r="L62" s="44"/>
      <c r="M62" s="44"/>
      <c r="N62" s="44"/>
      <c r="O62" s="44"/>
      <c r="P62" s="44"/>
      <c r="Q62" s="74"/>
      <c r="R62" s="28"/>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59"/>
      <c r="BC62" s="191"/>
      <c r="BD62" s="122"/>
      <c r="BE62" s="122"/>
      <c r="BF62" s="122"/>
      <c r="BG62" s="122"/>
      <c r="BH62" s="122"/>
      <c r="BI62" s="122"/>
      <c r="BJ62" s="122"/>
      <c r="BK62" s="122"/>
      <c r="BL62" s="122"/>
      <c r="BM62" s="123"/>
      <c r="BN62" s="123"/>
      <c r="BO62" s="123"/>
      <c r="BP62" s="147"/>
      <c r="BQ62" s="217"/>
    </row>
    <row r="63" spans="3:69" ht="15.6" customHeight="1">
      <c r="C63" s="9"/>
      <c r="D63" s="25"/>
      <c r="E63" s="25"/>
      <c r="F63" s="25"/>
      <c r="G63" s="25"/>
      <c r="H63" s="25"/>
      <c r="I63" s="25"/>
      <c r="J63" s="25"/>
      <c r="K63" s="25"/>
      <c r="L63" s="25"/>
      <c r="M63" s="25"/>
      <c r="N63" s="25"/>
      <c r="O63" s="25"/>
      <c r="P63" s="25"/>
      <c r="Q63" s="25"/>
      <c r="R63" s="25"/>
      <c r="S63" s="25"/>
      <c r="T63" s="25"/>
      <c r="U63" s="25"/>
      <c r="V63" s="25"/>
      <c r="W63" s="25"/>
      <c r="X63" s="111"/>
      <c r="Y63" s="111"/>
      <c r="Z63" s="111"/>
      <c r="AA63" s="122"/>
      <c r="AB63" s="124"/>
      <c r="AC63" s="124"/>
      <c r="AD63" s="124"/>
      <c r="AE63" s="124"/>
      <c r="AF63" s="124"/>
      <c r="AG63" s="124"/>
      <c r="AH63" s="124"/>
      <c r="AI63" s="124"/>
      <c r="AJ63" s="124"/>
      <c r="AK63" s="124"/>
      <c r="AL63" s="124"/>
      <c r="AM63" s="124"/>
      <c r="AN63" s="147"/>
      <c r="AO63" s="124"/>
      <c r="AP63" s="157"/>
      <c r="AQ63" s="157"/>
      <c r="AR63" s="161"/>
      <c r="AS63" s="161"/>
      <c r="AT63" s="161"/>
      <c r="AU63" s="161"/>
      <c r="AV63" s="161"/>
      <c r="AW63" s="161"/>
      <c r="AX63" s="161"/>
      <c r="AY63" s="161"/>
      <c r="AZ63" s="161"/>
      <c r="BA63" s="161"/>
      <c r="BB63" s="161"/>
      <c r="BC63" s="191"/>
      <c r="BD63" s="122"/>
      <c r="BE63" s="122"/>
      <c r="BF63" s="122"/>
      <c r="BG63" s="122"/>
      <c r="BH63" s="122"/>
      <c r="BI63" s="122"/>
      <c r="BJ63" s="122"/>
      <c r="BK63" s="122"/>
      <c r="BL63" s="122"/>
      <c r="BM63" s="123"/>
      <c r="BN63" s="123"/>
      <c r="BO63" s="123"/>
      <c r="BP63" s="147"/>
      <c r="BQ63" s="217"/>
    </row>
    <row r="64" spans="3:69">
      <c r="C64" s="9"/>
      <c r="D64" s="25"/>
      <c r="E64" s="25"/>
      <c r="F64" s="25"/>
      <c r="G64" s="25"/>
      <c r="H64" s="25"/>
      <c r="I64" s="25"/>
      <c r="J64" s="25"/>
      <c r="K64" s="25"/>
      <c r="L64" s="25"/>
      <c r="M64" s="25"/>
      <c r="N64" s="25"/>
      <c r="O64" s="25"/>
      <c r="P64" s="25"/>
      <c r="Q64" s="25"/>
      <c r="R64" s="25"/>
      <c r="S64" s="25"/>
      <c r="T64" s="25"/>
      <c r="U64" s="84" t="s">
        <v>14</v>
      </c>
      <c r="V64" s="106"/>
      <c r="W64" s="110"/>
      <c r="X64" s="112"/>
      <c r="Y64" s="112"/>
      <c r="Z64" s="121"/>
      <c r="AA64" s="121"/>
      <c r="AB64" s="121"/>
      <c r="AC64" s="121"/>
      <c r="AD64" s="121"/>
      <c r="AE64" s="121"/>
      <c r="AF64" s="121"/>
      <c r="AG64" s="121"/>
      <c r="AH64" s="121"/>
      <c r="AI64" s="121"/>
      <c r="AJ64" s="121"/>
      <c r="AK64" s="110"/>
      <c r="AL64" s="110"/>
      <c r="AM64" s="84" t="s">
        <v>37</v>
      </c>
      <c r="AN64" s="25"/>
      <c r="AO64" s="25"/>
      <c r="AP64" s="25"/>
      <c r="AQ64" s="25"/>
      <c r="AR64" s="25"/>
      <c r="AS64" s="123"/>
      <c r="AT64" s="110"/>
      <c r="AU64" s="110"/>
      <c r="AV64" s="110"/>
      <c r="AW64" s="110"/>
      <c r="AX64" s="110"/>
      <c r="AY64" s="110"/>
      <c r="AZ64" s="110"/>
      <c r="BA64" s="110"/>
      <c r="BB64" s="110"/>
      <c r="BC64" s="192"/>
      <c r="BD64" s="123"/>
      <c r="BE64" s="195" t="s">
        <v>27</v>
      </c>
      <c r="BF64" s="202"/>
      <c r="BG64" s="202"/>
      <c r="BH64" s="202"/>
      <c r="BI64" s="202"/>
      <c r="BJ64" s="202"/>
      <c r="BK64" s="202"/>
      <c r="BL64" s="123"/>
      <c r="BM64" s="123"/>
      <c r="BN64" s="123"/>
      <c r="BO64" s="123"/>
      <c r="BP64" s="147"/>
      <c r="BQ64" s="217"/>
    </row>
    <row r="65" spans="3:69" ht="19.149999999999999" customHeight="1">
      <c r="C65" s="9"/>
      <c r="D65" s="34" t="s">
        <v>46</v>
      </c>
      <c r="E65" s="34"/>
      <c r="F65" s="34"/>
      <c r="G65" s="34"/>
      <c r="H65" s="34"/>
      <c r="I65" s="34"/>
      <c r="J65" s="34"/>
      <c r="K65" s="34"/>
      <c r="L65" s="34"/>
      <c r="M65" s="34"/>
      <c r="N65" s="64" t="str">
        <f>IF([8]回答表!F24="水道事業",IF([8]回答表!X51="○","○",""),"")</f>
        <v/>
      </c>
      <c r="O65" s="70"/>
      <c r="P65" s="70"/>
      <c r="Q65" s="75"/>
      <c r="R65" s="25"/>
      <c r="S65" s="25"/>
      <c r="T65" s="25"/>
      <c r="U65" s="90" t="s">
        <v>78</v>
      </c>
      <c r="V65" s="107"/>
      <c r="W65" s="107"/>
      <c r="X65" s="107"/>
      <c r="Y65" s="107"/>
      <c r="Z65" s="107"/>
      <c r="AA65" s="107"/>
      <c r="AB65" s="107"/>
      <c r="AC65" s="90" t="s">
        <v>69</v>
      </c>
      <c r="AD65" s="107"/>
      <c r="AE65" s="107"/>
      <c r="AF65" s="107"/>
      <c r="AG65" s="107"/>
      <c r="AH65" s="107"/>
      <c r="AI65" s="107"/>
      <c r="AJ65" s="134"/>
      <c r="AK65" s="136"/>
      <c r="AL65" s="136"/>
      <c r="AM65" s="85" t="str">
        <f>IF([8]回答表!F24="水道事業",IF([8]回答表!X51="○",[8]回答表!B182,IF([8]回答表!AA51="○",[8]回答表!B238,"")),"")</f>
        <v/>
      </c>
      <c r="AN65" s="103"/>
      <c r="AO65" s="103"/>
      <c r="AP65" s="103"/>
      <c r="AQ65" s="103"/>
      <c r="AR65" s="103"/>
      <c r="AS65" s="103"/>
      <c r="AT65" s="103"/>
      <c r="AU65" s="103"/>
      <c r="AV65" s="103"/>
      <c r="AW65" s="103"/>
      <c r="AX65" s="103"/>
      <c r="AY65" s="103"/>
      <c r="AZ65" s="103"/>
      <c r="BA65" s="103"/>
      <c r="BB65" s="131"/>
      <c r="BC65" s="124"/>
      <c r="BD65" s="122"/>
      <c r="BE65" s="196" t="s">
        <v>63</v>
      </c>
      <c r="BF65" s="200"/>
      <c r="BG65" s="200"/>
      <c r="BH65" s="200"/>
      <c r="BI65" s="196"/>
      <c r="BJ65" s="200"/>
      <c r="BK65" s="200"/>
      <c r="BL65" s="200"/>
      <c r="BM65" s="196"/>
      <c r="BN65" s="200"/>
      <c r="BO65" s="200"/>
      <c r="BP65" s="213"/>
      <c r="BQ65" s="217"/>
    </row>
    <row r="66" spans="3:69" ht="19.149999999999999" customHeight="1">
      <c r="C66" s="9"/>
      <c r="D66" s="34"/>
      <c r="E66" s="34"/>
      <c r="F66" s="34"/>
      <c r="G66" s="34"/>
      <c r="H66" s="34"/>
      <c r="I66" s="34"/>
      <c r="J66" s="34"/>
      <c r="K66" s="34"/>
      <c r="L66" s="34"/>
      <c r="M66" s="34"/>
      <c r="N66" s="65"/>
      <c r="O66" s="71"/>
      <c r="P66" s="71"/>
      <c r="Q66" s="76"/>
      <c r="R66" s="25"/>
      <c r="S66" s="25"/>
      <c r="T66" s="25"/>
      <c r="U66" s="91"/>
      <c r="V66" s="108"/>
      <c r="W66" s="108"/>
      <c r="X66" s="108"/>
      <c r="Y66" s="108"/>
      <c r="Z66" s="108"/>
      <c r="AA66" s="108"/>
      <c r="AB66" s="108"/>
      <c r="AC66" s="91"/>
      <c r="AD66" s="108"/>
      <c r="AE66" s="108"/>
      <c r="AF66" s="108"/>
      <c r="AG66" s="108"/>
      <c r="AH66" s="108"/>
      <c r="AI66" s="108"/>
      <c r="AJ66" s="135"/>
      <c r="AK66" s="136"/>
      <c r="AL66" s="136"/>
      <c r="AM66" s="88"/>
      <c r="AN66" s="104"/>
      <c r="AO66" s="104"/>
      <c r="AP66" s="104"/>
      <c r="AQ66" s="104"/>
      <c r="AR66" s="104"/>
      <c r="AS66" s="104"/>
      <c r="AT66" s="104"/>
      <c r="AU66" s="104"/>
      <c r="AV66" s="104"/>
      <c r="AW66" s="104"/>
      <c r="AX66" s="104"/>
      <c r="AY66" s="104"/>
      <c r="AZ66" s="104"/>
      <c r="BA66" s="104"/>
      <c r="BB66" s="132"/>
      <c r="BC66" s="124"/>
      <c r="BD66" s="122"/>
      <c r="BE66" s="197"/>
      <c r="BF66" s="201"/>
      <c r="BG66" s="201"/>
      <c r="BH66" s="201"/>
      <c r="BI66" s="197"/>
      <c r="BJ66" s="201"/>
      <c r="BK66" s="201"/>
      <c r="BL66" s="201"/>
      <c r="BM66" s="197"/>
      <c r="BN66" s="201"/>
      <c r="BO66" s="201"/>
      <c r="BP66" s="212"/>
      <c r="BQ66" s="217"/>
    </row>
    <row r="67" spans="3:69" ht="15.6" customHeight="1">
      <c r="C67" s="9"/>
      <c r="D67" s="34"/>
      <c r="E67" s="34"/>
      <c r="F67" s="34"/>
      <c r="G67" s="34"/>
      <c r="H67" s="34"/>
      <c r="I67" s="34"/>
      <c r="J67" s="34"/>
      <c r="K67" s="34"/>
      <c r="L67" s="34"/>
      <c r="M67" s="34"/>
      <c r="N67" s="65"/>
      <c r="O67" s="71"/>
      <c r="P67" s="71"/>
      <c r="Q67" s="76"/>
      <c r="R67" s="25"/>
      <c r="S67" s="25"/>
      <c r="T67" s="25"/>
      <c r="U67" s="92" t="str">
        <f>IF([8]回答表!F24="水道事業",IF([8]回答表!X51="○",[8]回答表!J192,IF([8]回答表!AA51="○",[8]回答表!J248,"")),"")</f>
        <v/>
      </c>
      <c r="V67" s="109"/>
      <c r="W67" s="109"/>
      <c r="X67" s="109"/>
      <c r="Y67" s="109"/>
      <c r="Z67" s="109"/>
      <c r="AA67" s="109"/>
      <c r="AB67" s="125"/>
      <c r="AC67" s="92" t="str">
        <f>IF([8]回答表!F24="水道事業",IF([8]回答表!X51="○",[8]回答表!J198,IF([8]回答表!AA51="○",[8]回答表!J254,"")),"")</f>
        <v/>
      </c>
      <c r="AD67" s="109"/>
      <c r="AE67" s="109"/>
      <c r="AF67" s="109"/>
      <c r="AG67" s="109"/>
      <c r="AH67" s="109"/>
      <c r="AI67" s="109"/>
      <c r="AJ67" s="125"/>
      <c r="AK67" s="136"/>
      <c r="AL67" s="136"/>
      <c r="AM67" s="88"/>
      <c r="AN67" s="104"/>
      <c r="AO67" s="104"/>
      <c r="AP67" s="104"/>
      <c r="AQ67" s="104"/>
      <c r="AR67" s="104"/>
      <c r="AS67" s="104"/>
      <c r="AT67" s="104"/>
      <c r="AU67" s="104"/>
      <c r="AV67" s="104"/>
      <c r="AW67" s="104"/>
      <c r="AX67" s="104"/>
      <c r="AY67" s="104"/>
      <c r="AZ67" s="104"/>
      <c r="BA67" s="104"/>
      <c r="BB67" s="132"/>
      <c r="BC67" s="124"/>
      <c r="BD67" s="122"/>
      <c r="BE67" s="197"/>
      <c r="BF67" s="201"/>
      <c r="BG67" s="201"/>
      <c r="BH67" s="201"/>
      <c r="BI67" s="197"/>
      <c r="BJ67" s="201"/>
      <c r="BK67" s="201"/>
      <c r="BL67" s="201"/>
      <c r="BM67" s="197"/>
      <c r="BN67" s="201"/>
      <c r="BO67" s="201"/>
      <c r="BP67" s="212"/>
      <c r="BQ67" s="217"/>
    </row>
    <row r="68" spans="3:69" ht="15.6" customHeight="1">
      <c r="C68" s="9"/>
      <c r="D68" s="34"/>
      <c r="E68" s="34"/>
      <c r="F68" s="34"/>
      <c r="G68" s="34"/>
      <c r="H68" s="34"/>
      <c r="I68" s="34"/>
      <c r="J68" s="34"/>
      <c r="K68" s="34"/>
      <c r="L68" s="34"/>
      <c r="M68" s="34"/>
      <c r="N68" s="66"/>
      <c r="O68" s="72"/>
      <c r="P68" s="72"/>
      <c r="Q68" s="77"/>
      <c r="R68" s="25"/>
      <c r="S68" s="25"/>
      <c r="T68" s="25"/>
      <c r="U68" s="19"/>
      <c r="V68" s="41"/>
      <c r="W68" s="41"/>
      <c r="X68" s="41"/>
      <c r="Y68" s="41"/>
      <c r="Z68" s="41"/>
      <c r="AA68" s="41"/>
      <c r="AB68" s="55"/>
      <c r="AC68" s="19"/>
      <c r="AD68" s="41"/>
      <c r="AE68" s="41"/>
      <c r="AF68" s="41"/>
      <c r="AG68" s="41"/>
      <c r="AH68" s="41"/>
      <c r="AI68" s="41"/>
      <c r="AJ68" s="55"/>
      <c r="AK68" s="136"/>
      <c r="AL68" s="136"/>
      <c r="AM68" s="88"/>
      <c r="AN68" s="104"/>
      <c r="AO68" s="104"/>
      <c r="AP68" s="104"/>
      <c r="AQ68" s="104"/>
      <c r="AR68" s="104"/>
      <c r="AS68" s="104"/>
      <c r="AT68" s="104"/>
      <c r="AU68" s="104"/>
      <c r="AV68" s="104"/>
      <c r="AW68" s="104"/>
      <c r="AX68" s="104"/>
      <c r="AY68" s="104"/>
      <c r="AZ68" s="104"/>
      <c r="BA68" s="104"/>
      <c r="BB68" s="132"/>
      <c r="BC68" s="124"/>
      <c r="BD68" s="122"/>
      <c r="BE68" s="197" t="str">
        <f>IF([8]回答表!F24="水道事業",IF([8]回答表!X51="○",[8]回答表!E221,IF([8]回答表!AA51="○",[8]回答表!E275,"")),"")</f>
        <v/>
      </c>
      <c r="BF68" s="201"/>
      <c r="BG68" s="201"/>
      <c r="BH68" s="201"/>
      <c r="BI68" s="197" t="str">
        <f>IF([8]回答表!F24="水道事業",IF([8]回答表!X51="○",[8]回答表!E222,IF([8]回答表!AA51="○",[8]回答表!E276,"")),"")</f>
        <v/>
      </c>
      <c r="BJ68" s="201"/>
      <c r="BK68" s="201"/>
      <c r="BL68" s="201"/>
      <c r="BM68" s="197" t="str">
        <f>IF([8]回答表!F24="水道事業",IF([8]回答表!X51="○",[8]回答表!E223,IF([8]回答表!AA51="○",[8]回答表!E277,"")),"")</f>
        <v/>
      </c>
      <c r="BN68" s="201"/>
      <c r="BO68" s="201"/>
      <c r="BP68" s="212"/>
      <c r="BQ68" s="217"/>
    </row>
    <row r="69" spans="3:69" ht="15.6" customHeight="1">
      <c r="C69" s="9"/>
      <c r="D69" s="29"/>
      <c r="E69" s="29"/>
      <c r="F69" s="29"/>
      <c r="G69" s="29"/>
      <c r="H69" s="29"/>
      <c r="I69" s="29"/>
      <c r="J69" s="29"/>
      <c r="K69" s="29"/>
      <c r="L69" s="29"/>
      <c r="M69" s="29"/>
      <c r="N69" s="67"/>
      <c r="O69" s="67"/>
      <c r="P69" s="67"/>
      <c r="Q69" s="67"/>
      <c r="R69" s="69"/>
      <c r="S69" s="69"/>
      <c r="T69" s="69"/>
      <c r="U69" s="20"/>
      <c r="V69" s="42"/>
      <c r="W69" s="42"/>
      <c r="X69" s="42"/>
      <c r="Y69" s="42"/>
      <c r="Z69" s="42"/>
      <c r="AA69" s="42"/>
      <c r="AB69" s="56"/>
      <c r="AC69" s="20"/>
      <c r="AD69" s="42"/>
      <c r="AE69" s="42"/>
      <c r="AF69" s="42"/>
      <c r="AG69" s="42"/>
      <c r="AH69" s="42"/>
      <c r="AI69" s="42"/>
      <c r="AJ69" s="56"/>
      <c r="AK69" s="136"/>
      <c r="AL69" s="136"/>
      <c r="AM69" s="88"/>
      <c r="AN69" s="104"/>
      <c r="AO69" s="104"/>
      <c r="AP69" s="104"/>
      <c r="AQ69" s="104"/>
      <c r="AR69" s="104"/>
      <c r="AS69" s="104"/>
      <c r="AT69" s="104"/>
      <c r="AU69" s="104"/>
      <c r="AV69" s="104"/>
      <c r="AW69" s="104"/>
      <c r="AX69" s="104"/>
      <c r="AY69" s="104"/>
      <c r="AZ69" s="104"/>
      <c r="BA69" s="104"/>
      <c r="BB69" s="132"/>
      <c r="BC69" s="124"/>
      <c r="BD69" s="124"/>
      <c r="BE69" s="197"/>
      <c r="BF69" s="201"/>
      <c r="BG69" s="201"/>
      <c r="BH69" s="201"/>
      <c r="BI69" s="197"/>
      <c r="BJ69" s="201"/>
      <c r="BK69" s="201"/>
      <c r="BL69" s="201"/>
      <c r="BM69" s="197"/>
      <c r="BN69" s="201"/>
      <c r="BO69" s="201"/>
      <c r="BP69" s="212"/>
      <c r="BQ69" s="217"/>
    </row>
    <row r="70" spans="3:69" ht="19.149999999999999" customHeight="1">
      <c r="C70" s="9"/>
      <c r="D70" s="29"/>
      <c r="E70" s="29"/>
      <c r="F70" s="29"/>
      <c r="G70" s="29"/>
      <c r="H70" s="29"/>
      <c r="I70" s="29"/>
      <c r="J70" s="29"/>
      <c r="K70" s="29"/>
      <c r="L70" s="29"/>
      <c r="M70" s="29"/>
      <c r="N70" s="67"/>
      <c r="O70" s="67"/>
      <c r="P70" s="67"/>
      <c r="Q70" s="67"/>
      <c r="R70" s="69"/>
      <c r="S70" s="69"/>
      <c r="T70" s="69"/>
      <c r="U70" s="90" t="s">
        <v>48</v>
      </c>
      <c r="V70" s="107"/>
      <c r="W70" s="107"/>
      <c r="X70" s="107"/>
      <c r="Y70" s="107"/>
      <c r="Z70" s="107"/>
      <c r="AA70" s="107"/>
      <c r="AB70" s="107"/>
      <c r="AC70" s="90" t="s">
        <v>23</v>
      </c>
      <c r="AD70" s="107"/>
      <c r="AE70" s="107"/>
      <c r="AF70" s="107"/>
      <c r="AG70" s="107"/>
      <c r="AH70" s="107"/>
      <c r="AI70" s="107"/>
      <c r="AJ70" s="134"/>
      <c r="AK70" s="136"/>
      <c r="AL70" s="136"/>
      <c r="AM70" s="88"/>
      <c r="AN70" s="104"/>
      <c r="AO70" s="104"/>
      <c r="AP70" s="104"/>
      <c r="AQ70" s="104"/>
      <c r="AR70" s="104"/>
      <c r="AS70" s="104"/>
      <c r="AT70" s="104"/>
      <c r="AU70" s="104"/>
      <c r="AV70" s="104"/>
      <c r="AW70" s="104"/>
      <c r="AX70" s="104"/>
      <c r="AY70" s="104"/>
      <c r="AZ70" s="104"/>
      <c r="BA70" s="104"/>
      <c r="BB70" s="132"/>
      <c r="BC70" s="124"/>
      <c r="BD70" s="122"/>
      <c r="BE70" s="197"/>
      <c r="BF70" s="201"/>
      <c r="BG70" s="201"/>
      <c r="BH70" s="201"/>
      <c r="BI70" s="197"/>
      <c r="BJ70" s="201"/>
      <c r="BK70" s="201"/>
      <c r="BL70" s="201"/>
      <c r="BM70" s="197"/>
      <c r="BN70" s="201"/>
      <c r="BO70" s="201"/>
      <c r="BP70" s="212"/>
      <c r="BQ70" s="217"/>
    </row>
    <row r="71" spans="3:69" ht="19.149999999999999" customHeight="1">
      <c r="C71" s="9"/>
      <c r="D71" s="35" t="s">
        <v>51</v>
      </c>
      <c r="E71" s="34"/>
      <c r="F71" s="34"/>
      <c r="G71" s="34"/>
      <c r="H71" s="34"/>
      <c r="I71" s="34"/>
      <c r="J71" s="34"/>
      <c r="K71" s="34"/>
      <c r="L71" s="34"/>
      <c r="M71" s="63"/>
      <c r="N71" s="64" t="str">
        <f>IF([8]回答表!F24="水道事業",IF([8]回答表!AA51="○","○",""),"")</f>
        <v/>
      </c>
      <c r="O71" s="70"/>
      <c r="P71" s="70"/>
      <c r="Q71" s="75"/>
      <c r="R71" s="25"/>
      <c r="S71" s="25"/>
      <c r="T71" s="25"/>
      <c r="U71" s="91"/>
      <c r="V71" s="108"/>
      <c r="W71" s="108"/>
      <c r="X71" s="108"/>
      <c r="Y71" s="108"/>
      <c r="Z71" s="108"/>
      <c r="AA71" s="108"/>
      <c r="AB71" s="108"/>
      <c r="AC71" s="91"/>
      <c r="AD71" s="108"/>
      <c r="AE71" s="108"/>
      <c r="AF71" s="108"/>
      <c r="AG71" s="108"/>
      <c r="AH71" s="108"/>
      <c r="AI71" s="108"/>
      <c r="AJ71" s="135"/>
      <c r="AK71" s="136"/>
      <c r="AL71" s="136"/>
      <c r="AM71" s="88"/>
      <c r="AN71" s="104"/>
      <c r="AO71" s="104"/>
      <c r="AP71" s="104"/>
      <c r="AQ71" s="104"/>
      <c r="AR71" s="104"/>
      <c r="AS71" s="104"/>
      <c r="AT71" s="104"/>
      <c r="AU71" s="104"/>
      <c r="AV71" s="104"/>
      <c r="AW71" s="104"/>
      <c r="AX71" s="104"/>
      <c r="AY71" s="104"/>
      <c r="AZ71" s="104"/>
      <c r="BA71" s="104"/>
      <c r="BB71" s="132"/>
      <c r="BC71" s="124"/>
      <c r="BD71" s="194"/>
      <c r="BE71" s="197"/>
      <c r="BF71" s="201"/>
      <c r="BG71" s="201"/>
      <c r="BH71" s="201"/>
      <c r="BI71" s="197"/>
      <c r="BJ71" s="201"/>
      <c r="BK71" s="201"/>
      <c r="BL71" s="201"/>
      <c r="BM71" s="197"/>
      <c r="BN71" s="201"/>
      <c r="BO71" s="201"/>
      <c r="BP71" s="212"/>
      <c r="BQ71" s="217"/>
    </row>
    <row r="72" spans="3:69" ht="15.6" customHeight="1">
      <c r="C72" s="9"/>
      <c r="D72" s="34"/>
      <c r="E72" s="34"/>
      <c r="F72" s="34"/>
      <c r="G72" s="34"/>
      <c r="H72" s="34"/>
      <c r="I72" s="34"/>
      <c r="J72" s="34"/>
      <c r="K72" s="34"/>
      <c r="L72" s="34"/>
      <c r="M72" s="63"/>
      <c r="N72" s="65"/>
      <c r="O72" s="71"/>
      <c r="P72" s="71"/>
      <c r="Q72" s="76"/>
      <c r="R72" s="25"/>
      <c r="S72" s="25"/>
      <c r="T72" s="25"/>
      <c r="U72" s="92" t="str">
        <f>IF([8]回答表!F24="水道事業",IF([8]回答表!X51="○",[8]回答表!J200,IF([8]回答表!AA51="○",[8]回答表!J256,"")),"")</f>
        <v/>
      </c>
      <c r="V72" s="109"/>
      <c r="W72" s="109"/>
      <c r="X72" s="109"/>
      <c r="Y72" s="109"/>
      <c r="Z72" s="109"/>
      <c r="AA72" s="109"/>
      <c r="AB72" s="125"/>
      <c r="AC72" s="92" t="str">
        <f>IF([8]回答表!F24="水道事業",IF([8]回答表!X51="○",[8]回答表!J204,IF([8]回答表!AA51="○",[8]回答表!J260,"")),"")</f>
        <v/>
      </c>
      <c r="AD72" s="109"/>
      <c r="AE72" s="109"/>
      <c r="AF72" s="109"/>
      <c r="AG72" s="109"/>
      <c r="AH72" s="109"/>
      <c r="AI72" s="109"/>
      <c r="AJ72" s="125"/>
      <c r="AK72" s="136"/>
      <c r="AL72" s="136"/>
      <c r="AM72" s="88"/>
      <c r="AN72" s="104"/>
      <c r="AO72" s="104"/>
      <c r="AP72" s="104"/>
      <c r="AQ72" s="104"/>
      <c r="AR72" s="104"/>
      <c r="AS72" s="104"/>
      <c r="AT72" s="104"/>
      <c r="AU72" s="104"/>
      <c r="AV72" s="104"/>
      <c r="AW72" s="104"/>
      <c r="AX72" s="104"/>
      <c r="AY72" s="104"/>
      <c r="AZ72" s="104"/>
      <c r="BA72" s="104"/>
      <c r="BB72" s="132"/>
      <c r="BC72" s="124"/>
      <c r="BD72" s="194"/>
      <c r="BE72" s="197" t="s">
        <v>12</v>
      </c>
      <c r="BF72" s="201"/>
      <c r="BG72" s="201"/>
      <c r="BH72" s="201"/>
      <c r="BI72" s="197" t="s">
        <v>40</v>
      </c>
      <c r="BJ72" s="201"/>
      <c r="BK72" s="201"/>
      <c r="BL72" s="201"/>
      <c r="BM72" s="197" t="s">
        <v>2</v>
      </c>
      <c r="BN72" s="201"/>
      <c r="BO72" s="201"/>
      <c r="BP72" s="212"/>
      <c r="BQ72" s="217"/>
    </row>
    <row r="73" spans="3:69" ht="15.6" customHeight="1">
      <c r="C73" s="9"/>
      <c r="D73" s="34"/>
      <c r="E73" s="34"/>
      <c r="F73" s="34"/>
      <c r="G73" s="34"/>
      <c r="H73" s="34"/>
      <c r="I73" s="34"/>
      <c r="J73" s="34"/>
      <c r="K73" s="34"/>
      <c r="L73" s="34"/>
      <c r="M73" s="63"/>
      <c r="N73" s="65"/>
      <c r="O73" s="71"/>
      <c r="P73" s="71"/>
      <c r="Q73" s="76"/>
      <c r="R73" s="25"/>
      <c r="S73" s="25"/>
      <c r="T73" s="25"/>
      <c r="U73" s="19"/>
      <c r="V73" s="41"/>
      <c r="W73" s="41"/>
      <c r="X73" s="41"/>
      <c r="Y73" s="41"/>
      <c r="Z73" s="41"/>
      <c r="AA73" s="41"/>
      <c r="AB73" s="55"/>
      <c r="AC73" s="19"/>
      <c r="AD73" s="41"/>
      <c r="AE73" s="41"/>
      <c r="AF73" s="41"/>
      <c r="AG73" s="41"/>
      <c r="AH73" s="41"/>
      <c r="AI73" s="41"/>
      <c r="AJ73" s="55"/>
      <c r="AK73" s="136"/>
      <c r="AL73" s="136"/>
      <c r="AM73" s="88"/>
      <c r="AN73" s="104"/>
      <c r="AO73" s="104"/>
      <c r="AP73" s="104"/>
      <c r="AQ73" s="104"/>
      <c r="AR73" s="104"/>
      <c r="AS73" s="104"/>
      <c r="AT73" s="104"/>
      <c r="AU73" s="104"/>
      <c r="AV73" s="104"/>
      <c r="AW73" s="104"/>
      <c r="AX73" s="104"/>
      <c r="AY73" s="104"/>
      <c r="AZ73" s="104"/>
      <c r="BA73" s="104"/>
      <c r="BB73" s="132"/>
      <c r="BC73" s="124"/>
      <c r="BD73" s="194"/>
      <c r="BE73" s="197"/>
      <c r="BF73" s="201"/>
      <c r="BG73" s="201"/>
      <c r="BH73" s="201"/>
      <c r="BI73" s="197"/>
      <c r="BJ73" s="201"/>
      <c r="BK73" s="201"/>
      <c r="BL73" s="201"/>
      <c r="BM73" s="197"/>
      <c r="BN73" s="201"/>
      <c r="BO73" s="201"/>
      <c r="BP73" s="212"/>
      <c r="BQ73" s="217"/>
    </row>
    <row r="74" spans="3:69" ht="15.6" customHeight="1">
      <c r="C74" s="9"/>
      <c r="D74" s="34"/>
      <c r="E74" s="34"/>
      <c r="F74" s="34"/>
      <c r="G74" s="34"/>
      <c r="H74" s="34"/>
      <c r="I74" s="34"/>
      <c r="J74" s="34"/>
      <c r="K74" s="34"/>
      <c r="L74" s="34"/>
      <c r="M74" s="63"/>
      <c r="N74" s="66"/>
      <c r="O74" s="72"/>
      <c r="P74" s="72"/>
      <c r="Q74" s="77"/>
      <c r="R74" s="25"/>
      <c r="S74" s="25"/>
      <c r="T74" s="25"/>
      <c r="U74" s="20"/>
      <c r="V74" s="42"/>
      <c r="W74" s="42"/>
      <c r="X74" s="42"/>
      <c r="Y74" s="42"/>
      <c r="Z74" s="42"/>
      <c r="AA74" s="42"/>
      <c r="AB74" s="56"/>
      <c r="AC74" s="20"/>
      <c r="AD74" s="42"/>
      <c r="AE74" s="42"/>
      <c r="AF74" s="42"/>
      <c r="AG74" s="42"/>
      <c r="AH74" s="42"/>
      <c r="AI74" s="42"/>
      <c r="AJ74" s="56"/>
      <c r="AK74" s="136"/>
      <c r="AL74" s="136"/>
      <c r="AM74" s="89"/>
      <c r="AN74" s="105"/>
      <c r="AO74" s="105"/>
      <c r="AP74" s="105"/>
      <c r="AQ74" s="105"/>
      <c r="AR74" s="105"/>
      <c r="AS74" s="105"/>
      <c r="AT74" s="105"/>
      <c r="AU74" s="105"/>
      <c r="AV74" s="105"/>
      <c r="AW74" s="105"/>
      <c r="AX74" s="105"/>
      <c r="AY74" s="105"/>
      <c r="AZ74" s="105"/>
      <c r="BA74" s="105"/>
      <c r="BB74" s="133"/>
      <c r="BC74" s="124"/>
      <c r="BD74" s="194"/>
      <c r="BE74" s="198"/>
      <c r="BF74" s="203"/>
      <c r="BG74" s="203"/>
      <c r="BH74" s="203"/>
      <c r="BI74" s="198"/>
      <c r="BJ74" s="203"/>
      <c r="BK74" s="203"/>
      <c r="BL74" s="203"/>
      <c r="BM74" s="198"/>
      <c r="BN74" s="203"/>
      <c r="BO74" s="203"/>
      <c r="BP74" s="214"/>
      <c r="BQ74" s="217"/>
    </row>
    <row r="75" spans="3:69" ht="15.6" customHeight="1">
      <c r="C75" s="9"/>
      <c r="D75" s="29"/>
      <c r="E75" s="29"/>
      <c r="F75" s="29"/>
      <c r="G75" s="29"/>
      <c r="H75" s="29"/>
      <c r="I75" s="29"/>
      <c r="J75" s="29"/>
      <c r="K75" s="29"/>
      <c r="L75" s="29"/>
      <c r="M75" s="29"/>
      <c r="N75" s="68"/>
      <c r="O75" s="68"/>
      <c r="P75" s="68"/>
      <c r="Q75" s="68"/>
      <c r="R75" s="25"/>
      <c r="S75" s="25"/>
      <c r="T75" s="25"/>
      <c r="U75" s="25"/>
      <c r="V75" s="25"/>
      <c r="W75" s="25"/>
      <c r="X75" s="111"/>
      <c r="Y75" s="111"/>
      <c r="Z75" s="111"/>
      <c r="AA75" s="123"/>
      <c r="AB75" s="123"/>
      <c r="AC75" s="123"/>
      <c r="AD75" s="123"/>
      <c r="AE75" s="123"/>
      <c r="AF75" s="123"/>
      <c r="AG75" s="123"/>
      <c r="AH75" s="123"/>
      <c r="AI75" s="123"/>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217"/>
    </row>
    <row r="76" spans="3:69" ht="18.600000000000001" customHeight="1">
      <c r="C76" s="9"/>
      <c r="D76" s="29"/>
      <c r="E76" s="29"/>
      <c r="F76" s="29"/>
      <c r="G76" s="29"/>
      <c r="H76" s="29"/>
      <c r="I76" s="29"/>
      <c r="J76" s="29"/>
      <c r="K76" s="29"/>
      <c r="L76" s="29"/>
      <c r="M76" s="29"/>
      <c r="N76" s="68"/>
      <c r="O76" s="68"/>
      <c r="P76" s="68"/>
      <c r="Q76" s="68"/>
      <c r="R76" s="25"/>
      <c r="S76" s="25"/>
      <c r="T76" s="25"/>
      <c r="U76" s="84" t="s">
        <v>55</v>
      </c>
      <c r="V76" s="25"/>
      <c r="W76" s="25"/>
      <c r="X76" s="25"/>
      <c r="Y76" s="25"/>
      <c r="Z76" s="25"/>
      <c r="AA76" s="123"/>
      <c r="AB76" s="110"/>
      <c r="AC76" s="123"/>
      <c r="AD76" s="123"/>
      <c r="AE76" s="123"/>
      <c r="AF76" s="123"/>
      <c r="AG76" s="123"/>
      <c r="AH76" s="123"/>
      <c r="AI76" s="123"/>
      <c r="AJ76" s="123"/>
      <c r="AK76" s="123"/>
      <c r="AL76" s="123"/>
      <c r="AM76" s="84" t="s">
        <v>61</v>
      </c>
      <c r="AN76" s="123"/>
      <c r="AO76" s="123"/>
      <c r="AP76" s="123"/>
      <c r="AQ76" s="123"/>
      <c r="AR76" s="123"/>
      <c r="AS76" s="123"/>
      <c r="AT76" s="123"/>
      <c r="AU76" s="123"/>
      <c r="AV76" s="123"/>
      <c r="AW76" s="123"/>
      <c r="AX76" s="123"/>
      <c r="AY76" s="122"/>
      <c r="AZ76" s="122"/>
      <c r="BA76" s="122"/>
      <c r="BB76" s="122"/>
      <c r="BC76" s="122"/>
      <c r="BD76" s="122"/>
      <c r="BE76" s="122"/>
      <c r="BF76" s="122"/>
      <c r="BG76" s="122"/>
      <c r="BH76" s="122"/>
      <c r="BI76" s="122"/>
      <c r="BJ76" s="122"/>
      <c r="BK76" s="122"/>
      <c r="BL76" s="122"/>
      <c r="BM76" s="122"/>
      <c r="BN76" s="122"/>
      <c r="BO76" s="122"/>
      <c r="BP76" s="111"/>
      <c r="BQ76" s="217"/>
    </row>
    <row r="77" spans="3:69" ht="15.6" customHeight="1">
      <c r="C77" s="9"/>
      <c r="D77" s="34" t="s">
        <v>53</v>
      </c>
      <c r="E77" s="34"/>
      <c r="F77" s="34"/>
      <c r="G77" s="34"/>
      <c r="H77" s="34"/>
      <c r="I77" s="34"/>
      <c r="J77" s="34"/>
      <c r="K77" s="34"/>
      <c r="L77" s="34"/>
      <c r="M77" s="63"/>
      <c r="N77" s="64" t="str">
        <f>IF([8]回答表!F24="水道事業",IF([8]回答表!AD51="○","○",""),"")</f>
        <v>○</v>
      </c>
      <c r="O77" s="70"/>
      <c r="P77" s="70"/>
      <c r="Q77" s="75"/>
      <c r="R77" s="25"/>
      <c r="S77" s="25"/>
      <c r="T77" s="25"/>
      <c r="U77" s="85" t="str">
        <f>IF([8]回答表!F24="水道事業",IF([8]回答表!AD51="○",[8]回答表!B283,""),"")</f>
        <v>経営面などソフト部門の統合</v>
      </c>
      <c r="V77" s="103"/>
      <c r="W77" s="103"/>
      <c r="X77" s="103"/>
      <c r="Y77" s="103"/>
      <c r="Z77" s="103"/>
      <c r="AA77" s="103"/>
      <c r="AB77" s="103"/>
      <c r="AC77" s="103"/>
      <c r="AD77" s="103"/>
      <c r="AE77" s="103"/>
      <c r="AF77" s="103"/>
      <c r="AG77" s="103"/>
      <c r="AH77" s="103"/>
      <c r="AI77" s="103"/>
      <c r="AJ77" s="131"/>
      <c r="AK77" s="137"/>
      <c r="AL77" s="137"/>
      <c r="AM77" s="85" t="str">
        <f>IF([8]回答表!F24="水道事業",IF([8]回答表!AD51="○",[8]回答表!B289,""),"")</f>
        <v>県が地域ごとに検討している段階で、29年度に各市町村とヒアリングを実施したが、30年度は進展がなかった。
施設の統合について、隣接自治体の施設とは距離があるため困難と思われる。</v>
      </c>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31"/>
      <c r="BQ77" s="217"/>
    </row>
    <row r="78" spans="3:69" ht="15.6" customHeight="1">
      <c r="C78" s="9"/>
      <c r="D78" s="34"/>
      <c r="E78" s="34"/>
      <c r="F78" s="34"/>
      <c r="G78" s="34"/>
      <c r="H78" s="34"/>
      <c r="I78" s="34"/>
      <c r="J78" s="34"/>
      <c r="K78" s="34"/>
      <c r="L78" s="34"/>
      <c r="M78" s="63"/>
      <c r="N78" s="65"/>
      <c r="O78" s="71"/>
      <c r="P78" s="71"/>
      <c r="Q78" s="76"/>
      <c r="R78" s="25"/>
      <c r="S78" s="25"/>
      <c r="T78" s="25"/>
      <c r="U78" s="88"/>
      <c r="V78" s="104"/>
      <c r="W78" s="104"/>
      <c r="X78" s="104"/>
      <c r="Y78" s="104"/>
      <c r="Z78" s="104"/>
      <c r="AA78" s="104"/>
      <c r="AB78" s="104"/>
      <c r="AC78" s="104"/>
      <c r="AD78" s="104"/>
      <c r="AE78" s="104"/>
      <c r="AF78" s="104"/>
      <c r="AG78" s="104"/>
      <c r="AH78" s="104"/>
      <c r="AI78" s="104"/>
      <c r="AJ78" s="132"/>
      <c r="AK78" s="137"/>
      <c r="AL78" s="137"/>
      <c r="AM78" s="88"/>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32"/>
      <c r="BQ78" s="217"/>
    </row>
    <row r="79" spans="3:69" ht="15.6" customHeight="1">
      <c r="C79" s="9"/>
      <c r="D79" s="34"/>
      <c r="E79" s="34"/>
      <c r="F79" s="34"/>
      <c r="G79" s="34"/>
      <c r="H79" s="34"/>
      <c r="I79" s="34"/>
      <c r="J79" s="34"/>
      <c r="K79" s="34"/>
      <c r="L79" s="34"/>
      <c r="M79" s="63"/>
      <c r="N79" s="65"/>
      <c r="O79" s="71"/>
      <c r="P79" s="71"/>
      <c r="Q79" s="76"/>
      <c r="R79" s="25"/>
      <c r="S79" s="25"/>
      <c r="T79" s="25"/>
      <c r="U79" s="88"/>
      <c r="V79" s="104"/>
      <c r="W79" s="104"/>
      <c r="X79" s="104"/>
      <c r="Y79" s="104"/>
      <c r="Z79" s="104"/>
      <c r="AA79" s="104"/>
      <c r="AB79" s="104"/>
      <c r="AC79" s="104"/>
      <c r="AD79" s="104"/>
      <c r="AE79" s="104"/>
      <c r="AF79" s="104"/>
      <c r="AG79" s="104"/>
      <c r="AH79" s="104"/>
      <c r="AI79" s="104"/>
      <c r="AJ79" s="132"/>
      <c r="AK79" s="137"/>
      <c r="AL79" s="137"/>
      <c r="AM79" s="88"/>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32"/>
      <c r="BQ79" s="217"/>
    </row>
    <row r="80" spans="3:69" ht="15.6" customHeight="1">
      <c r="C80" s="9"/>
      <c r="D80" s="34"/>
      <c r="E80" s="34"/>
      <c r="F80" s="34"/>
      <c r="G80" s="34"/>
      <c r="H80" s="34"/>
      <c r="I80" s="34"/>
      <c r="J80" s="34"/>
      <c r="K80" s="34"/>
      <c r="L80" s="34"/>
      <c r="M80" s="63"/>
      <c r="N80" s="66"/>
      <c r="O80" s="72"/>
      <c r="P80" s="72"/>
      <c r="Q80" s="77"/>
      <c r="R80" s="25"/>
      <c r="S80" s="25"/>
      <c r="T80" s="25"/>
      <c r="U80" s="89"/>
      <c r="V80" s="105"/>
      <c r="W80" s="105"/>
      <c r="X80" s="105"/>
      <c r="Y80" s="105"/>
      <c r="Z80" s="105"/>
      <c r="AA80" s="105"/>
      <c r="AB80" s="105"/>
      <c r="AC80" s="105"/>
      <c r="AD80" s="105"/>
      <c r="AE80" s="105"/>
      <c r="AF80" s="105"/>
      <c r="AG80" s="105"/>
      <c r="AH80" s="105"/>
      <c r="AI80" s="105"/>
      <c r="AJ80" s="133"/>
      <c r="AK80" s="137"/>
      <c r="AL80" s="137"/>
      <c r="AM80" s="89"/>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33"/>
      <c r="BQ80" s="217"/>
    </row>
    <row r="81" spans="3:69" ht="15.6" customHeight="1">
      <c r="C81" s="10"/>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218"/>
    </row>
    <row r="82" spans="3:69" ht="15.6" customHeight="1"/>
    <row r="83" spans="3:69" ht="15.6" customHeight="1"/>
    <row r="84" spans="3:69" ht="15.6" customHeight="1">
      <c r="C84" s="8"/>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162"/>
      <c r="AS84" s="162"/>
      <c r="AT84" s="162"/>
      <c r="AU84" s="162"/>
      <c r="AV84" s="162"/>
      <c r="AW84" s="162"/>
      <c r="AX84" s="162"/>
      <c r="AY84" s="162"/>
      <c r="AZ84" s="162"/>
      <c r="BA84" s="162"/>
      <c r="BB84" s="162"/>
      <c r="BC84" s="190"/>
      <c r="BD84" s="193"/>
      <c r="BE84" s="193"/>
      <c r="BF84" s="193"/>
      <c r="BG84" s="193"/>
      <c r="BH84" s="193"/>
      <c r="BI84" s="193"/>
      <c r="BJ84" s="193"/>
      <c r="BK84" s="193"/>
      <c r="BL84" s="193"/>
      <c r="BM84" s="193"/>
      <c r="BN84" s="193"/>
      <c r="BO84" s="193"/>
      <c r="BP84" s="193"/>
      <c r="BQ84" s="216"/>
    </row>
    <row r="85" spans="3:69" ht="15.6" customHeight="1">
      <c r="C85" s="9"/>
      <c r="D85" s="25"/>
      <c r="E85" s="25"/>
      <c r="F85" s="25"/>
      <c r="G85" s="25"/>
      <c r="H85" s="25"/>
      <c r="I85" s="25"/>
      <c r="J85" s="25"/>
      <c r="K85" s="25"/>
      <c r="L85" s="25"/>
      <c r="M85" s="25"/>
      <c r="N85" s="25"/>
      <c r="O85" s="25"/>
      <c r="P85" s="25"/>
      <c r="Q85" s="25"/>
      <c r="R85" s="25"/>
      <c r="S85" s="25"/>
      <c r="T85" s="25"/>
      <c r="U85" s="25"/>
      <c r="V85" s="25"/>
      <c r="W85" s="25"/>
      <c r="X85" s="111"/>
      <c r="Y85" s="111"/>
      <c r="Z85" s="111"/>
      <c r="AA85" s="122"/>
      <c r="AB85" s="124"/>
      <c r="AC85" s="124"/>
      <c r="AD85" s="124"/>
      <c r="AE85" s="124"/>
      <c r="AF85" s="124"/>
      <c r="AG85" s="124"/>
      <c r="AH85" s="124"/>
      <c r="AI85" s="124"/>
      <c r="AJ85" s="124"/>
      <c r="AK85" s="124"/>
      <c r="AL85" s="124"/>
      <c r="AM85" s="124"/>
      <c r="AN85" s="147"/>
      <c r="AO85" s="124"/>
      <c r="AP85" s="157"/>
      <c r="AQ85" s="157"/>
      <c r="AR85" s="163"/>
      <c r="AS85" s="163"/>
      <c r="AT85" s="163"/>
      <c r="AU85" s="163"/>
      <c r="AV85" s="163"/>
      <c r="AW85" s="163"/>
      <c r="AX85" s="163"/>
      <c r="AY85" s="163"/>
      <c r="AZ85" s="163"/>
      <c r="BA85" s="163"/>
      <c r="BB85" s="163"/>
      <c r="BC85" s="191"/>
      <c r="BD85" s="122"/>
      <c r="BE85" s="122"/>
      <c r="BF85" s="122"/>
      <c r="BG85" s="122"/>
      <c r="BH85" s="122"/>
      <c r="BI85" s="122"/>
      <c r="BJ85" s="122"/>
      <c r="BK85" s="122"/>
      <c r="BL85" s="122"/>
      <c r="BM85" s="123"/>
      <c r="BN85" s="123"/>
      <c r="BO85" s="123"/>
      <c r="BP85" s="147"/>
      <c r="BQ85" s="217"/>
    </row>
    <row r="86" spans="3:69" ht="15.6" customHeight="1">
      <c r="C86" s="9"/>
      <c r="D86" s="23" t="s">
        <v>43</v>
      </c>
      <c r="E86" s="43"/>
      <c r="F86" s="43"/>
      <c r="G86" s="43"/>
      <c r="H86" s="43"/>
      <c r="I86" s="43"/>
      <c r="J86" s="43"/>
      <c r="K86" s="43"/>
      <c r="L86" s="43"/>
      <c r="M86" s="43"/>
      <c r="N86" s="43"/>
      <c r="O86" s="43"/>
      <c r="P86" s="43"/>
      <c r="Q86" s="73"/>
      <c r="R86" s="26" t="s">
        <v>74</v>
      </c>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57"/>
      <c r="BC86" s="191"/>
      <c r="BD86" s="122"/>
      <c r="BE86" s="122"/>
      <c r="BF86" s="122"/>
      <c r="BG86" s="122"/>
      <c r="BH86" s="122"/>
      <c r="BI86" s="122"/>
      <c r="BJ86" s="122"/>
      <c r="BK86" s="122"/>
      <c r="BL86" s="122"/>
      <c r="BM86" s="123"/>
      <c r="BN86" s="123"/>
      <c r="BO86" s="123"/>
      <c r="BP86" s="147"/>
      <c r="BQ86" s="217"/>
    </row>
    <row r="87" spans="3:69" ht="15.6" customHeight="1">
      <c r="C87" s="9"/>
      <c r="D87" s="24"/>
      <c r="E87" s="44"/>
      <c r="F87" s="44"/>
      <c r="G87" s="44"/>
      <c r="H87" s="44"/>
      <c r="I87" s="44"/>
      <c r="J87" s="44"/>
      <c r="K87" s="44"/>
      <c r="L87" s="44"/>
      <c r="M87" s="44"/>
      <c r="N87" s="44"/>
      <c r="O87" s="44"/>
      <c r="P87" s="44"/>
      <c r="Q87" s="74"/>
      <c r="R87" s="28"/>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59"/>
      <c r="BC87" s="191"/>
      <c r="BD87" s="122"/>
      <c r="BE87" s="122"/>
      <c r="BF87" s="122"/>
      <c r="BG87" s="122"/>
      <c r="BH87" s="122"/>
      <c r="BI87" s="122"/>
      <c r="BJ87" s="122"/>
      <c r="BK87" s="122"/>
      <c r="BL87" s="122"/>
      <c r="BM87" s="123"/>
      <c r="BN87" s="123"/>
      <c r="BO87" s="123"/>
      <c r="BP87" s="147"/>
      <c r="BQ87" s="217"/>
    </row>
    <row r="88" spans="3:69" ht="15.6" customHeight="1">
      <c r="C88" s="9"/>
      <c r="D88" s="25"/>
      <c r="E88" s="25"/>
      <c r="F88" s="25"/>
      <c r="G88" s="25"/>
      <c r="H88" s="25"/>
      <c r="I88" s="25"/>
      <c r="J88" s="25"/>
      <c r="K88" s="25"/>
      <c r="L88" s="25"/>
      <c r="M88" s="25"/>
      <c r="N88" s="25"/>
      <c r="O88" s="25"/>
      <c r="P88" s="25"/>
      <c r="Q88" s="25"/>
      <c r="R88" s="25"/>
      <c r="S88" s="25"/>
      <c r="T88" s="25"/>
      <c r="U88" s="25"/>
      <c r="V88" s="25"/>
      <c r="W88" s="25"/>
      <c r="X88" s="111"/>
      <c r="Y88" s="111"/>
      <c r="Z88" s="111"/>
      <c r="AA88" s="122"/>
      <c r="AB88" s="124"/>
      <c r="AC88" s="124"/>
      <c r="AD88" s="124"/>
      <c r="AE88" s="124"/>
      <c r="AF88" s="124"/>
      <c r="AG88" s="124"/>
      <c r="AH88" s="124"/>
      <c r="AI88" s="124"/>
      <c r="AJ88" s="124"/>
      <c r="AK88" s="124"/>
      <c r="AL88" s="124"/>
      <c r="AM88" s="124"/>
      <c r="AN88" s="147"/>
      <c r="AO88" s="124"/>
      <c r="AP88" s="157"/>
      <c r="AQ88" s="157"/>
      <c r="AR88" s="161"/>
      <c r="AS88" s="161"/>
      <c r="AT88" s="161"/>
      <c r="AU88" s="161"/>
      <c r="AV88" s="161"/>
      <c r="AW88" s="161"/>
      <c r="AX88" s="161"/>
      <c r="AY88" s="161"/>
      <c r="AZ88" s="161"/>
      <c r="BA88" s="161"/>
      <c r="BB88" s="161"/>
      <c r="BC88" s="191"/>
      <c r="BD88" s="122"/>
      <c r="BE88" s="122"/>
      <c r="BF88" s="122"/>
      <c r="BG88" s="122"/>
      <c r="BH88" s="122"/>
      <c r="BI88" s="122"/>
      <c r="BJ88" s="122"/>
      <c r="BK88" s="122"/>
      <c r="BL88" s="122"/>
      <c r="BM88" s="123"/>
      <c r="BN88" s="123"/>
      <c r="BO88" s="123"/>
      <c r="BP88" s="147"/>
      <c r="BQ88" s="217"/>
    </row>
    <row r="89" spans="3:69" ht="19.149999999999999" customHeight="1">
      <c r="C89" s="9"/>
      <c r="D89" s="25"/>
      <c r="E89" s="25"/>
      <c r="F89" s="25"/>
      <c r="G89" s="25"/>
      <c r="H89" s="25"/>
      <c r="I89" s="25"/>
      <c r="J89" s="25"/>
      <c r="K89" s="25"/>
      <c r="L89" s="25"/>
      <c r="M89" s="25"/>
      <c r="N89" s="25"/>
      <c r="O89" s="25"/>
      <c r="P89" s="25"/>
      <c r="Q89" s="25"/>
      <c r="R89" s="25"/>
      <c r="S89" s="25"/>
      <c r="T89" s="25"/>
      <c r="U89" s="84" t="s">
        <v>37</v>
      </c>
      <c r="V89" s="25"/>
      <c r="W89" s="25"/>
      <c r="X89" s="25"/>
      <c r="Y89" s="25"/>
      <c r="Z89" s="25"/>
      <c r="AA89" s="123"/>
      <c r="AB89" s="110"/>
      <c r="AC89" s="110"/>
      <c r="AD89" s="110"/>
      <c r="AE89" s="110"/>
      <c r="AF89" s="110"/>
      <c r="AG89" s="110"/>
      <c r="AH89" s="110"/>
      <c r="AI89" s="110"/>
      <c r="AJ89" s="110"/>
      <c r="AK89" s="110"/>
      <c r="AL89" s="110"/>
      <c r="AM89" s="110"/>
      <c r="AN89" s="148" t="s">
        <v>45</v>
      </c>
      <c r="AO89" s="123"/>
      <c r="AP89" s="123"/>
      <c r="AQ89" s="123"/>
      <c r="AR89" s="123"/>
      <c r="AS89" s="123"/>
      <c r="AT89" s="123"/>
      <c r="AU89" s="123"/>
      <c r="AV89" s="123"/>
      <c r="AW89" s="123"/>
      <c r="AX89" s="106"/>
      <c r="AY89" s="84"/>
      <c r="AZ89" s="84"/>
      <c r="BA89" s="180"/>
      <c r="BB89" s="180"/>
      <c r="BC89" s="191"/>
      <c r="BD89" s="122"/>
      <c r="BE89" s="195" t="s">
        <v>27</v>
      </c>
      <c r="BF89" s="202"/>
      <c r="BG89" s="202"/>
      <c r="BH89" s="202"/>
      <c r="BI89" s="202"/>
      <c r="BJ89" s="202"/>
      <c r="BK89" s="202"/>
      <c r="BL89" s="123"/>
      <c r="BM89" s="123"/>
      <c r="BN89" s="123"/>
      <c r="BO89" s="123"/>
      <c r="BP89" s="106"/>
      <c r="BQ89" s="217"/>
    </row>
    <row r="90" spans="3:69" ht="15.6" customHeight="1">
      <c r="C90" s="9"/>
      <c r="D90" s="26" t="s">
        <v>46</v>
      </c>
      <c r="E90" s="45"/>
      <c r="F90" s="45"/>
      <c r="G90" s="45"/>
      <c r="H90" s="45"/>
      <c r="I90" s="45"/>
      <c r="J90" s="45"/>
      <c r="K90" s="45"/>
      <c r="L90" s="45"/>
      <c r="M90" s="57"/>
      <c r="N90" s="64" t="str">
        <f>IF([8]回答表!X53="○","○","")</f>
        <v/>
      </c>
      <c r="O90" s="70"/>
      <c r="P90" s="70"/>
      <c r="Q90" s="75"/>
      <c r="R90" s="25"/>
      <c r="S90" s="25"/>
      <c r="T90" s="25"/>
      <c r="U90" s="85" t="str">
        <f>IF([8]回答表!X53="○",[8]回答表!B359,IF([8]回答表!AA53="○",[8]回答表!B379,""))</f>
        <v/>
      </c>
      <c r="V90" s="103"/>
      <c r="W90" s="103"/>
      <c r="X90" s="103"/>
      <c r="Y90" s="103"/>
      <c r="Z90" s="103"/>
      <c r="AA90" s="103"/>
      <c r="AB90" s="103"/>
      <c r="AC90" s="103"/>
      <c r="AD90" s="103"/>
      <c r="AE90" s="103"/>
      <c r="AF90" s="103"/>
      <c r="AG90" s="103"/>
      <c r="AH90" s="103"/>
      <c r="AI90" s="103"/>
      <c r="AJ90" s="131"/>
      <c r="AK90" s="136"/>
      <c r="AL90" s="136"/>
      <c r="AM90" s="136"/>
      <c r="AN90" s="85" t="str">
        <f>IF([8]回答表!X53="○",[8]回答表!B365,"")</f>
        <v/>
      </c>
      <c r="AO90" s="154"/>
      <c r="AP90" s="154"/>
      <c r="AQ90" s="154"/>
      <c r="AR90" s="154"/>
      <c r="AS90" s="154"/>
      <c r="AT90" s="154"/>
      <c r="AU90" s="154"/>
      <c r="AV90" s="154"/>
      <c r="AW90" s="154"/>
      <c r="AX90" s="154"/>
      <c r="AY90" s="154"/>
      <c r="AZ90" s="154"/>
      <c r="BA90" s="154"/>
      <c r="BB90" s="184"/>
      <c r="BC90" s="124"/>
      <c r="BD90" s="122"/>
      <c r="BE90" s="196" t="s">
        <v>63</v>
      </c>
      <c r="BF90" s="200"/>
      <c r="BG90" s="200"/>
      <c r="BH90" s="200"/>
      <c r="BI90" s="196"/>
      <c r="BJ90" s="200"/>
      <c r="BK90" s="200"/>
      <c r="BL90" s="200"/>
      <c r="BM90" s="196"/>
      <c r="BN90" s="200"/>
      <c r="BO90" s="200"/>
      <c r="BP90" s="213"/>
      <c r="BQ90" s="217"/>
    </row>
    <row r="91" spans="3:69" ht="15.6" customHeight="1">
      <c r="C91" s="9"/>
      <c r="D91" s="27"/>
      <c r="E91" s="46"/>
      <c r="F91" s="46"/>
      <c r="G91" s="46"/>
      <c r="H91" s="46"/>
      <c r="I91" s="46"/>
      <c r="J91" s="46"/>
      <c r="K91" s="46"/>
      <c r="L91" s="46"/>
      <c r="M91" s="58"/>
      <c r="N91" s="65"/>
      <c r="O91" s="71"/>
      <c r="P91" s="71"/>
      <c r="Q91" s="76"/>
      <c r="R91" s="25"/>
      <c r="S91" s="25"/>
      <c r="T91" s="25"/>
      <c r="U91" s="88"/>
      <c r="V91" s="104"/>
      <c r="W91" s="104"/>
      <c r="X91" s="104"/>
      <c r="Y91" s="104"/>
      <c r="Z91" s="104"/>
      <c r="AA91" s="104"/>
      <c r="AB91" s="104"/>
      <c r="AC91" s="104"/>
      <c r="AD91" s="104"/>
      <c r="AE91" s="104"/>
      <c r="AF91" s="104"/>
      <c r="AG91" s="104"/>
      <c r="AH91" s="104"/>
      <c r="AI91" s="104"/>
      <c r="AJ91" s="132"/>
      <c r="AK91" s="136"/>
      <c r="AL91" s="136"/>
      <c r="AM91" s="136"/>
      <c r="AN91" s="149"/>
      <c r="AO91" s="155"/>
      <c r="AP91" s="155"/>
      <c r="AQ91" s="155"/>
      <c r="AR91" s="155"/>
      <c r="AS91" s="155"/>
      <c r="AT91" s="155"/>
      <c r="AU91" s="155"/>
      <c r="AV91" s="155"/>
      <c r="AW91" s="155"/>
      <c r="AX91" s="155"/>
      <c r="AY91" s="155"/>
      <c r="AZ91" s="155"/>
      <c r="BA91" s="155"/>
      <c r="BB91" s="185"/>
      <c r="BC91" s="124"/>
      <c r="BD91" s="122"/>
      <c r="BE91" s="197"/>
      <c r="BF91" s="201"/>
      <c r="BG91" s="201"/>
      <c r="BH91" s="201"/>
      <c r="BI91" s="197"/>
      <c r="BJ91" s="201"/>
      <c r="BK91" s="201"/>
      <c r="BL91" s="201"/>
      <c r="BM91" s="197"/>
      <c r="BN91" s="201"/>
      <c r="BO91" s="201"/>
      <c r="BP91" s="212"/>
      <c r="BQ91" s="217"/>
    </row>
    <row r="92" spans="3:69" ht="15.6" customHeight="1">
      <c r="C92" s="9"/>
      <c r="D92" s="27"/>
      <c r="E92" s="46"/>
      <c r="F92" s="46"/>
      <c r="G92" s="46"/>
      <c r="H92" s="46"/>
      <c r="I92" s="46"/>
      <c r="J92" s="46"/>
      <c r="K92" s="46"/>
      <c r="L92" s="46"/>
      <c r="M92" s="58"/>
      <c r="N92" s="65"/>
      <c r="O92" s="71"/>
      <c r="P92" s="71"/>
      <c r="Q92" s="76"/>
      <c r="R92" s="25"/>
      <c r="S92" s="25"/>
      <c r="T92" s="25"/>
      <c r="U92" s="88"/>
      <c r="V92" s="104"/>
      <c r="W92" s="104"/>
      <c r="X92" s="104"/>
      <c r="Y92" s="104"/>
      <c r="Z92" s="104"/>
      <c r="AA92" s="104"/>
      <c r="AB92" s="104"/>
      <c r="AC92" s="104"/>
      <c r="AD92" s="104"/>
      <c r="AE92" s="104"/>
      <c r="AF92" s="104"/>
      <c r="AG92" s="104"/>
      <c r="AH92" s="104"/>
      <c r="AI92" s="104"/>
      <c r="AJ92" s="132"/>
      <c r="AK92" s="136"/>
      <c r="AL92" s="136"/>
      <c r="AM92" s="136"/>
      <c r="AN92" s="149"/>
      <c r="AO92" s="155"/>
      <c r="AP92" s="155"/>
      <c r="AQ92" s="155"/>
      <c r="AR92" s="155"/>
      <c r="AS92" s="155"/>
      <c r="AT92" s="155"/>
      <c r="AU92" s="155"/>
      <c r="AV92" s="155"/>
      <c r="AW92" s="155"/>
      <c r="AX92" s="155"/>
      <c r="AY92" s="155"/>
      <c r="AZ92" s="155"/>
      <c r="BA92" s="155"/>
      <c r="BB92" s="185"/>
      <c r="BC92" s="124"/>
      <c r="BD92" s="122"/>
      <c r="BE92" s="197"/>
      <c r="BF92" s="201"/>
      <c r="BG92" s="201"/>
      <c r="BH92" s="201"/>
      <c r="BI92" s="197"/>
      <c r="BJ92" s="201"/>
      <c r="BK92" s="201"/>
      <c r="BL92" s="201"/>
      <c r="BM92" s="197"/>
      <c r="BN92" s="201"/>
      <c r="BO92" s="201"/>
      <c r="BP92" s="212"/>
      <c r="BQ92" s="217"/>
    </row>
    <row r="93" spans="3:69" ht="15.6" customHeight="1">
      <c r="C93" s="9"/>
      <c r="D93" s="28"/>
      <c r="E93" s="47"/>
      <c r="F93" s="47"/>
      <c r="G93" s="47"/>
      <c r="H93" s="47"/>
      <c r="I93" s="47"/>
      <c r="J93" s="47"/>
      <c r="K93" s="47"/>
      <c r="L93" s="47"/>
      <c r="M93" s="59"/>
      <c r="N93" s="66"/>
      <c r="O93" s="72"/>
      <c r="P93" s="72"/>
      <c r="Q93" s="77"/>
      <c r="R93" s="25"/>
      <c r="S93" s="25"/>
      <c r="T93" s="25"/>
      <c r="U93" s="88"/>
      <c r="V93" s="104"/>
      <c r="W93" s="104"/>
      <c r="X93" s="104"/>
      <c r="Y93" s="104"/>
      <c r="Z93" s="104"/>
      <c r="AA93" s="104"/>
      <c r="AB93" s="104"/>
      <c r="AC93" s="104"/>
      <c r="AD93" s="104"/>
      <c r="AE93" s="104"/>
      <c r="AF93" s="104"/>
      <c r="AG93" s="104"/>
      <c r="AH93" s="104"/>
      <c r="AI93" s="104"/>
      <c r="AJ93" s="132"/>
      <c r="AK93" s="136"/>
      <c r="AL93" s="136"/>
      <c r="AM93" s="136"/>
      <c r="AN93" s="149"/>
      <c r="AO93" s="155"/>
      <c r="AP93" s="155"/>
      <c r="AQ93" s="155"/>
      <c r="AR93" s="155"/>
      <c r="AS93" s="155"/>
      <c r="AT93" s="155"/>
      <c r="AU93" s="155"/>
      <c r="AV93" s="155"/>
      <c r="AW93" s="155"/>
      <c r="AX93" s="155"/>
      <c r="AY93" s="155"/>
      <c r="AZ93" s="155"/>
      <c r="BA93" s="155"/>
      <c r="BB93" s="185"/>
      <c r="BC93" s="124"/>
      <c r="BD93" s="122"/>
      <c r="BE93" s="197" t="str">
        <f>IF([8]回答表!X53="○",[8]回答表!E371,IF([8]回答表!AA53="○",[8]回答表!E385,""))</f>
        <v/>
      </c>
      <c r="BF93" s="201"/>
      <c r="BG93" s="201"/>
      <c r="BH93" s="201"/>
      <c r="BI93" s="197" t="str">
        <f>IF([8]回答表!X53="○",[8]回答表!E372,IF([8]回答表!AA53="○",[8]回答表!E386,""))</f>
        <v/>
      </c>
      <c r="BJ93" s="201"/>
      <c r="BK93" s="201"/>
      <c r="BL93" s="212"/>
      <c r="BM93" s="197" t="str">
        <f>IF([8]回答表!X53="○",[8]回答表!E373,IF([8]回答表!AA53="○",[8]回答表!E387,""))</f>
        <v/>
      </c>
      <c r="BN93" s="201"/>
      <c r="BO93" s="201"/>
      <c r="BP93" s="212"/>
      <c r="BQ93" s="217"/>
    </row>
    <row r="94" spans="3:69" ht="15.6" customHeight="1">
      <c r="C94" s="9"/>
      <c r="D94" s="29"/>
      <c r="E94" s="29"/>
      <c r="F94" s="29"/>
      <c r="G94" s="29"/>
      <c r="H94" s="29"/>
      <c r="I94" s="29"/>
      <c r="J94" s="29"/>
      <c r="K94" s="29"/>
      <c r="L94" s="29"/>
      <c r="M94" s="29"/>
      <c r="N94" s="69"/>
      <c r="O94" s="69"/>
      <c r="P94" s="69"/>
      <c r="Q94" s="69"/>
      <c r="R94" s="69"/>
      <c r="S94" s="69"/>
      <c r="T94" s="69"/>
      <c r="U94" s="88"/>
      <c r="V94" s="104"/>
      <c r="W94" s="104"/>
      <c r="X94" s="104"/>
      <c r="Y94" s="104"/>
      <c r="Z94" s="104"/>
      <c r="AA94" s="104"/>
      <c r="AB94" s="104"/>
      <c r="AC94" s="104"/>
      <c r="AD94" s="104"/>
      <c r="AE94" s="104"/>
      <c r="AF94" s="104"/>
      <c r="AG94" s="104"/>
      <c r="AH94" s="104"/>
      <c r="AI94" s="104"/>
      <c r="AJ94" s="132"/>
      <c r="AK94" s="136"/>
      <c r="AL94" s="136"/>
      <c r="AM94" s="136"/>
      <c r="AN94" s="149"/>
      <c r="AO94" s="155"/>
      <c r="AP94" s="155"/>
      <c r="AQ94" s="155"/>
      <c r="AR94" s="155"/>
      <c r="AS94" s="155"/>
      <c r="AT94" s="155"/>
      <c r="AU94" s="155"/>
      <c r="AV94" s="155"/>
      <c r="AW94" s="155"/>
      <c r="AX94" s="155"/>
      <c r="AY94" s="155"/>
      <c r="AZ94" s="155"/>
      <c r="BA94" s="155"/>
      <c r="BB94" s="185"/>
      <c r="BC94" s="124"/>
      <c r="BD94" s="124"/>
      <c r="BE94" s="197"/>
      <c r="BF94" s="201"/>
      <c r="BG94" s="201"/>
      <c r="BH94" s="201"/>
      <c r="BI94" s="197"/>
      <c r="BJ94" s="201"/>
      <c r="BK94" s="201"/>
      <c r="BL94" s="212"/>
      <c r="BM94" s="197"/>
      <c r="BN94" s="201"/>
      <c r="BO94" s="201"/>
      <c r="BP94" s="212"/>
      <c r="BQ94" s="217"/>
    </row>
    <row r="95" spans="3:69" ht="15.6" customHeight="1">
      <c r="C95" s="9"/>
      <c r="D95" s="29"/>
      <c r="E95" s="29"/>
      <c r="F95" s="29"/>
      <c r="G95" s="29"/>
      <c r="H95" s="29"/>
      <c r="I95" s="29"/>
      <c r="J95" s="29"/>
      <c r="K95" s="29"/>
      <c r="L95" s="29"/>
      <c r="M95" s="29"/>
      <c r="N95" s="69"/>
      <c r="O95" s="69"/>
      <c r="P95" s="69"/>
      <c r="Q95" s="69"/>
      <c r="R95" s="69"/>
      <c r="S95" s="69"/>
      <c r="T95" s="69"/>
      <c r="U95" s="88"/>
      <c r="V95" s="104"/>
      <c r="W95" s="104"/>
      <c r="X95" s="104"/>
      <c r="Y95" s="104"/>
      <c r="Z95" s="104"/>
      <c r="AA95" s="104"/>
      <c r="AB95" s="104"/>
      <c r="AC95" s="104"/>
      <c r="AD95" s="104"/>
      <c r="AE95" s="104"/>
      <c r="AF95" s="104"/>
      <c r="AG95" s="104"/>
      <c r="AH95" s="104"/>
      <c r="AI95" s="104"/>
      <c r="AJ95" s="132"/>
      <c r="AK95" s="136"/>
      <c r="AL95" s="136"/>
      <c r="AM95" s="136"/>
      <c r="AN95" s="149"/>
      <c r="AO95" s="155"/>
      <c r="AP95" s="155"/>
      <c r="AQ95" s="155"/>
      <c r="AR95" s="155"/>
      <c r="AS95" s="155"/>
      <c r="AT95" s="155"/>
      <c r="AU95" s="155"/>
      <c r="AV95" s="155"/>
      <c r="AW95" s="155"/>
      <c r="AX95" s="155"/>
      <c r="AY95" s="155"/>
      <c r="AZ95" s="155"/>
      <c r="BA95" s="155"/>
      <c r="BB95" s="185"/>
      <c r="BC95" s="124"/>
      <c r="BD95" s="122"/>
      <c r="BE95" s="197"/>
      <c r="BF95" s="201"/>
      <c r="BG95" s="201"/>
      <c r="BH95" s="201"/>
      <c r="BI95" s="197"/>
      <c r="BJ95" s="201"/>
      <c r="BK95" s="201"/>
      <c r="BL95" s="212"/>
      <c r="BM95" s="197"/>
      <c r="BN95" s="201"/>
      <c r="BO95" s="201"/>
      <c r="BP95" s="212"/>
      <c r="BQ95" s="217"/>
    </row>
    <row r="96" spans="3:69" ht="15.6" customHeight="1">
      <c r="C96" s="9"/>
      <c r="D96" s="30" t="s">
        <v>51</v>
      </c>
      <c r="E96" s="48"/>
      <c r="F96" s="48"/>
      <c r="G96" s="48"/>
      <c r="H96" s="48"/>
      <c r="I96" s="48"/>
      <c r="J96" s="48"/>
      <c r="K96" s="48"/>
      <c r="L96" s="48"/>
      <c r="M96" s="60"/>
      <c r="N96" s="64" t="str">
        <f>IF([8]回答表!AA53="○","○","")</f>
        <v/>
      </c>
      <c r="O96" s="70"/>
      <c r="P96" s="70"/>
      <c r="Q96" s="75"/>
      <c r="R96" s="25"/>
      <c r="S96" s="25"/>
      <c r="T96" s="25"/>
      <c r="U96" s="88"/>
      <c r="V96" s="104"/>
      <c r="W96" s="104"/>
      <c r="X96" s="104"/>
      <c r="Y96" s="104"/>
      <c r="Z96" s="104"/>
      <c r="AA96" s="104"/>
      <c r="AB96" s="104"/>
      <c r="AC96" s="104"/>
      <c r="AD96" s="104"/>
      <c r="AE96" s="104"/>
      <c r="AF96" s="104"/>
      <c r="AG96" s="104"/>
      <c r="AH96" s="104"/>
      <c r="AI96" s="104"/>
      <c r="AJ96" s="132"/>
      <c r="AK96" s="136"/>
      <c r="AL96" s="136"/>
      <c r="AM96" s="136"/>
      <c r="AN96" s="149"/>
      <c r="AO96" s="155"/>
      <c r="AP96" s="155"/>
      <c r="AQ96" s="155"/>
      <c r="AR96" s="155"/>
      <c r="AS96" s="155"/>
      <c r="AT96" s="155"/>
      <c r="AU96" s="155"/>
      <c r="AV96" s="155"/>
      <c r="AW96" s="155"/>
      <c r="AX96" s="155"/>
      <c r="AY96" s="155"/>
      <c r="AZ96" s="155"/>
      <c r="BA96" s="155"/>
      <c r="BB96" s="185"/>
      <c r="BC96" s="124"/>
      <c r="BD96" s="194"/>
      <c r="BE96" s="197"/>
      <c r="BF96" s="201"/>
      <c r="BG96" s="201"/>
      <c r="BH96" s="201"/>
      <c r="BI96" s="197"/>
      <c r="BJ96" s="201"/>
      <c r="BK96" s="201"/>
      <c r="BL96" s="212"/>
      <c r="BM96" s="197"/>
      <c r="BN96" s="201"/>
      <c r="BO96" s="201"/>
      <c r="BP96" s="212"/>
      <c r="BQ96" s="217"/>
    </row>
    <row r="97" spans="3:69" ht="15.6" customHeight="1">
      <c r="C97" s="9"/>
      <c r="D97" s="31"/>
      <c r="E97" s="49"/>
      <c r="F97" s="49"/>
      <c r="G97" s="49"/>
      <c r="H97" s="49"/>
      <c r="I97" s="49"/>
      <c r="J97" s="49"/>
      <c r="K97" s="49"/>
      <c r="L97" s="49"/>
      <c r="M97" s="61"/>
      <c r="N97" s="65"/>
      <c r="O97" s="71"/>
      <c r="P97" s="71"/>
      <c r="Q97" s="76"/>
      <c r="R97" s="25"/>
      <c r="S97" s="25"/>
      <c r="T97" s="25"/>
      <c r="U97" s="88"/>
      <c r="V97" s="104"/>
      <c r="W97" s="104"/>
      <c r="X97" s="104"/>
      <c r="Y97" s="104"/>
      <c r="Z97" s="104"/>
      <c r="AA97" s="104"/>
      <c r="AB97" s="104"/>
      <c r="AC97" s="104"/>
      <c r="AD97" s="104"/>
      <c r="AE97" s="104"/>
      <c r="AF97" s="104"/>
      <c r="AG97" s="104"/>
      <c r="AH97" s="104"/>
      <c r="AI97" s="104"/>
      <c r="AJ97" s="132"/>
      <c r="AK97" s="136"/>
      <c r="AL97" s="136"/>
      <c r="AM97" s="136"/>
      <c r="AN97" s="149"/>
      <c r="AO97" s="155"/>
      <c r="AP97" s="155"/>
      <c r="AQ97" s="155"/>
      <c r="AR97" s="155"/>
      <c r="AS97" s="155"/>
      <c r="AT97" s="155"/>
      <c r="AU97" s="155"/>
      <c r="AV97" s="155"/>
      <c r="AW97" s="155"/>
      <c r="AX97" s="155"/>
      <c r="AY97" s="155"/>
      <c r="AZ97" s="155"/>
      <c r="BA97" s="155"/>
      <c r="BB97" s="185"/>
      <c r="BC97" s="124"/>
      <c r="BD97" s="194"/>
      <c r="BE97" s="197" t="s">
        <v>12</v>
      </c>
      <c r="BF97" s="201"/>
      <c r="BG97" s="201"/>
      <c r="BH97" s="201"/>
      <c r="BI97" s="197" t="s">
        <v>40</v>
      </c>
      <c r="BJ97" s="201"/>
      <c r="BK97" s="201"/>
      <c r="BL97" s="201"/>
      <c r="BM97" s="197" t="s">
        <v>2</v>
      </c>
      <c r="BN97" s="201"/>
      <c r="BO97" s="201"/>
      <c r="BP97" s="212"/>
      <c r="BQ97" s="217"/>
    </row>
    <row r="98" spans="3:69" ht="15.6" customHeight="1">
      <c r="C98" s="9"/>
      <c r="D98" s="31"/>
      <c r="E98" s="49"/>
      <c r="F98" s="49"/>
      <c r="G98" s="49"/>
      <c r="H98" s="49"/>
      <c r="I98" s="49"/>
      <c r="J98" s="49"/>
      <c r="K98" s="49"/>
      <c r="L98" s="49"/>
      <c r="M98" s="61"/>
      <c r="N98" s="65"/>
      <c r="O98" s="71"/>
      <c r="P98" s="71"/>
      <c r="Q98" s="76"/>
      <c r="R98" s="25"/>
      <c r="S98" s="25"/>
      <c r="T98" s="25"/>
      <c r="U98" s="88"/>
      <c r="V98" s="104"/>
      <c r="W98" s="104"/>
      <c r="X98" s="104"/>
      <c r="Y98" s="104"/>
      <c r="Z98" s="104"/>
      <c r="AA98" s="104"/>
      <c r="AB98" s="104"/>
      <c r="AC98" s="104"/>
      <c r="AD98" s="104"/>
      <c r="AE98" s="104"/>
      <c r="AF98" s="104"/>
      <c r="AG98" s="104"/>
      <c r="AH98" s="104"/>
      <c r="AI98" s="104"/>
      <c r="AJ98" s="132"/>
      <c r="AK98" s="136"/>
      <c r="AL98" s="136"/>
      <c r="AM98" s="136"/>
      <c r="AN98" s="149"/>
      <c r="AO98" s="155"/>
      <c r="AP98" s="155"/>
      <c r="AQ98" s="155"/>
      <c r="AR98" s="155"/>
      <c r="AS98" s="155"/>
      <c r="AT98" s="155"/>
      <c r="AU98" s="155"/>
      <c r="AV98" s="155"/>
      <c r="AW98" s="155"/>
      <c r="AX98" s="155"/>
      <c r="AY98" s="155"/>
      <c r="AZ98" s="155"/>
      <c r="BA98" s="155"/>
      <c r="BB98" s="185"/>
      <c r="BC98" s="124"/>
      <c r="BD98" s="194"/>
      <c r="BE98" s="197"/>
      <c r="BF98" s="201"/>
      <c r="BG98" s="201"/>
      <c r="BH98" s="201"/>
      <c r="BI98" s="197"/>
      <c r="BJ98" s="201"/>
      <c r="BK98" s="201"/>
      <c r="BL98" s="201"/>
      <c r="BM98" s="197"/>
      <c r="BN98" s="201"/>
      <c r="BO98" s="201"/>
      <c r="BP98" s="212"/>
      <c r="BQ98" s="217"/>
    </row>
    <row r="99" spans="3:69" ht="15.6" customHeight="1">
      <c r="C99" s="9"/>
      <c r="D99" s="32"/>
      <c r="E99" s="50"/>
      <c r="F99" s="50"/>
      <c r="G99" s="50"/>
      <c r="H99" s="50"/>
      <c r="I99" s="50"/>
      <c r="J99" s="50"/>
      <c r="K99" s="50"/>
      <c r="L99" s="50"/>
      <c r="M99" s="62"/>
      <c r="N99" s="66"/>
      <c r="O99" s="72"/>
      <c r="P99" s="72"/>
      <c r="Q99" s="77"/>
      <c r="R99" s="25"/>
      <c r="S99" s="25"/>
      <c r="T99" s="25"/>
      <c r="U99" s="89"/>
      <c r="V99" s="105"/>
      <c r="W99" s="105"/>
      <c r="X99" s="105"/>
      <c r="Y99" s="105"/>
      <c r="Z99" s="105"/>
      <c r="AA99" s="105"/>
      <c r="AB99" s="105"/>
      <c r="AC99" s="105"/>
      <c r="AD99" s="105"/>
      <c r="AE99" s="105"/>
      <c r="AF99" s="105"/>
      <c r="AG99" s="105"/>
      <c r="AH99" s="105"/>
      <c r="AI99" s="105"/>
      <c r="AJ99" s="133"/>
      <c r="AK99" s="136"/>
      <c r="AL99" s="136"/>
      <c r="AM99" s="136"/>
      <c r="AN99" s="150"/>
      <c r="AO99" s="156"/>
      <c r="AP99" s="156"/>
      <c r="AQ99" s="156"/>
      <c r="AR99" s="156"/>
      <c r="AS99" s="156"/>
      <c r="AT99" s="156"/>
      <c r="AU99" s="156"/>
      <c r="AV99" s="156"/>
      <c r="AW99" s="156"/>
      <c r="AX99" s="156"/>
      <c r="AY99" s="156"/>
      <c r="AZ99" s="156"/>
      <c r="BA99" s="156"/>
      <c r="BB99" s="186"/>
      <c r="BC99" s="124"/>
      <c r="BD99" s="194"/>
      <c r="BE99" s="198"/>
      <c r="BF99" s="203"/>
      <c r="BG99" s="203"/>
      <c r="BH99" s="203"/>
      <c r="BI99" s="198"/>
      <c r="BJ99" s="203"/>
      <c r="BK99" s="203"/>
      <c r="BL99" s="203"/>
      <c r="BM99" s="198"/>
      <c r="BN99" s="203"/>
      <c r="BO99" s="203"/>
      <c r="BP99" s="214"/>
      <c r="BQ99" s="217"/>
    </row>
    <row r="100" spans="3:69" ht="15.6" customHeight="1">
      <c r="C100" s="9"/>
      <c r="D100" s="29"/>
      <c r="E100" s="29"/>
      <c r="F100" s="29"/>
      <c r="G100" s="29"/>
      <c r="H100" s="29"/>
      <c r="I100" s="29"/>
      <c r="J100" s="29"/>
      <c r="K100" s="29"/>
      <c r="L100" s="29"/>
      <c r="M100" s="29"/>
      <c r="N100" s="25"/>
      <c r="O100" s="25"/>
      <c r="P100" s="25"/>
      <c r="Q100" s="25"/>
      <c r="R100" s="25"/>
      <c r="S100" s="25"/>
      <c r="T100" s="25"/>
      <c r="U100" s="25"/>
      <c r="V100" s="25"/>
      <c r="W100" s="25"/>
      <c r="X100" s="111"/>
      <c r="Y100" s="111"/>
      <c r="Z100" s="111"/>
      <c r="AA100" s="123"/>
      <c r="AB100" s="123"/>
      <c r="AC100" s="123"/>
      <c r="AD100" s="123"/>
      <c r="AE100" s="123"/>
      <c r="AF100" s="123"/>
      <c r="AG100" s="123"/>
      <c r="AH100" s="123"/>
      <c r="AI100" s="123"/>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217"/>
    </row>
    <row r="101" spans="3:69" ht="19.149999999999999" customHeight="1">
      <c r="C101" s="9"/>
      <c r="D101" s="29"/>
      <c r="E101" s="29"/>
      <c r="F101" s="29"/>
      <c r="G101" s="29"/>
      <c r="H101" s="29"/>
      <c r="I101" s="29"/>
      <c r="J101" s="29"/>
      <c r="K101" s="29"/>
      <c r="L101" s="29"/>
      <c r="M101" s="29"/>
      <c r="N101" s="25"/>
      <c r="O101" s="25"/>
      <c r="P101" s="25"/>
      <c r="Q101" s="25"/>
      <c r="R101" s="25"/>
      <c r="S101" s="25"/>
      <c r="T101" s="25"/>
      <c r="U101" s="84" t="s">
        <v>55</v>
      </c>
      <c r="V101" s="25"/>
      <c r="W101" s="25"/>
      <c r="X101" s="25"/>
      <c r="Y101" s="25"/>
      <c r="Z101" s="25"/>
      <c r="AA101" s="123"/>
      <c r="AB101" s="110"/>
      <c r="AC101" s="123"/>
      <c r="AD101" s="123"/>
      <c r="AE101" s="123"/>
      <c r="AF101" s="123"/>
      <c r="AG101" s="123"/>
      <c r="AH101" s="123"/>
      <c r="AI101" s="123"/>
      <c r="AJ101" s="123"/>
      <c r="AK101" s="123"/>
      <c r="AL101" s="123"/>
      <c r="AM101" s="84" t="s">
        <v>61</v>
      </c>
      <c r="AN101" s="123"/>
      <c r="AO101" s="123"/>
      <c r="AP101" s="123"/>
      <c r="AQ101" s="123"/>
      <c r="AR101" s="123"/>
      <c r="AS101" s="123"/>
      <c r="AT101" s="123"/>
      <c r="AU101" s="123"/>
      <c r="AV101" s="123"/>
      <c r="AW101" s="123"/>
      <c r="AX101" s="122"/>
      <c r="AY101" s="122"/>
      <c r="AZ101" s="122"/>
      <c r="BA101" s="122"/>
      <c r="BB101" s="122"/>
      <c r="BC101" s="122"/>
      <c r="BD101" s="122"/>
      <c r="BE101" s="122"/>
      <c r="BF101" s="122"/>
      <c r="BG101" s="122"/>
      <c r="BH101" s="122"/>
      <c r="BI101" s="122"/>
      <c r="BJ101" s="122"/>
      <c r="BK101" s="122"/>
      <c r="BL101" s="122"/>
      <c r="BM101" s="122"/>
      <c r="BN101" s="122"/>
      <c r="BO101" s="122"/>
      <c r="BP101" s="111"/>
      <c r="BQ101" s="217"/>
    </row>
    <row r="102" spans="3:69" ht="15.6" customHeight="1">
      <c r="C102" s="9"/>
      <c r="D102" s="26" t="s">
        <v>53</v>
      </c>
      <c r="E102" s="45"/>
      <c r="F102" s="45"/>
      <c r="G102" s="45"/>
      <c r="H102" s="45"/>
      <c r="I102" s="45"/>
      <c r="J102" s="45"/>
      <c r="K102" s="45"/>
      <c r="L102" s="45"/>
      <c r="M102" s="57"/>
      <c r="N102" s="64" t="str">
        <f>IF([8]回答表!AD53="○","○","")</f>
        <v>○</v>
      </c>
      <c r="O102" s="70"/>
      <c r="P102" s="70"/>
      <c r="Q102" s="75"/>
      <c r="R102" s="25"/>
      <c r="S102" s="25"/>
      <c r="T102" s="25"/>
      <c r="U102" s="85" t="str">
        <f>IF([8]回答表!AD53="○",[8]回答表!B393,"")</f>
        <v>料金等徴収業務</v>
      </c>
      <c r="V102" s="103"/>
      <c r="W102" s="103"/>
      <c r="X102" s="103"/>
      <c r="Y102" s="103"/>
      <c r="Z102" s="103"/>
      <c r="AA102" s="103"/>
      <c r="AB102" s="103"/>
      <c r="AC102" s="103"/>
      <c r="AD102" s="103"/>
      <c r="AE102" s="103"/>
      <c r="AF102" s="103"/>
      <c r="AG102" s="103"/>
      <c r="AH102" s="103"/>
      <c r="AI102" s="103"/>
      <c r="AJ102" s="131"/>
      <c r="AK102" s="138"/>
      <c r="AL102" s="138"/>
      <c r="AM102" s="85" t="str">
        <f>IF([8]回答表!AD53="○",[8]回答表!B399,"")</f>
        <v>徴収料金の適正な管理や会計システムとの連携</v>
      </c>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31"/>
      <c r="BQ102" s="217"/>
    </row>
    <row r="103" spans="3:69" ht="15.6" customHeight="1">
      <c r="C103" s="9"/>
      <c r="D103" s="27"/>
      <c r="E103" s="46"/>
      <c r="F103" s="46"/>
      <c r="G103" s="46"/>
      <c r="H103" s="46"/>
      <c r="I103" s="46"/>
      <c r="J103" s="46"/>
      <c r="K103" s="46"/>
      <c r="L103" s="46"/>
      <c r="M103" s="58"/>
      <c r="N103" s="65"/>
      <c r="O103" s="71"/>
      <c r="P103" s="71"/>
      <c r="Q103" s="76"/>
      <c r="R103" s="25"/>
      <c r="S103" s="25"/>
      <c r="T103" s="25"/>
      <c r="U103" s="88"/>
      <c r="V103" s="104"/>
      <c r="W103" s="104"/>
      <c r="X103" s="104"/>
      <c r="Y103" s="104"/>
      <c r="Z103" s="104"/>
      <c r="AA103" s="104"/>
      <c r="AB103" s="104"/>
      <c r="AC103" s="104"/>
      <c r="AD103" s="104"/>
      <c r="AE103" s="104"/>
      <c r="AF103" s="104"/>
      <c r="AG103" s="104"/>
      <c r="AH103" s="104"/>
      <c r="AI103" s="104"/>
      <c r="AJ103" s="132"/>
      <c r="AK103" s="138"/>
      <c r="AL103" s="138"/>
      <c r="AM103" s="88"/>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32"/>
      <c r="BQ103" s="217"/>
    </row>
    <row r="104" spans="3:69" ht="15.6" customHeight="1">
      <c r="C104" s="9"/>
      <c r="D104" s="27"/>
      <c r="E104" s="46"/>
      <c r="F104" s="46"/>
      <c r="G104" s="46"/>
      <c r="H104" s="46"/>
      <c r="I104" s="46"/>
      <c r="J104" s="46"/>
      <c r="K104" s="46"/>
      <c r="L104" s="46"/>
      <c r="M104" s="58"/>
      <c r="N104" s="65"/>
      <c r="O104" s="71"/>
      <c r="P104" s="71"/>
      <c r="Q104" s="76"/>
      <c r="R104" s="25"/>
      <c r="S104" s="25"/>
      <c r="T104" s="25"/>
      <c r="U104" s="88"/>
      <c r="V104" s="104"/>
      <c r="W104" s="104"/>
      <c r="X104" s="104"/>
      <c r="Y104" s="104"/>
      <c r="Z104" s="104"/>
      <c r="AA104" s="104"/>
      <c r="AB104" s="104"/>
      <c r="AC104" s="104"/>
      <c r="AD104" s="104"/>
      <c r="AE104" s="104"/>
      <c r="AF104" s="104"/>
      <c r="AG104" s="104"/>
      <c r="AH104" s="104"/>
      <c r="AI104" s="104"/>
      <c r="AJ104" s="132"/>
      <c r="AK104" s="138"/>
      <c r="AL104" s="138"/>
      <c r="AM104" s="88"/>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32"/>
      <c r="BQ104" s="217"/>
    </row>
    <row r="105" spans="3:69" ht="15.6" customHeight="1">
      <c r="C105" s="9"/>
      <c r="D105" s="28"/>
      <c r="E105" s="47"/>
      <c r="F105" s="47"/>
      <c r="G105" s="47"/>
      <c r="H105" s="47"/>
      <c r="I105" s="47"/>
      <c r="J105" s="47"/>
      <c r="K105" s="47"/>
      <c r="L105" s="47"/>
      <c r="M105" s="59"/>
      <c r="N105" s="66"/>
      <c r="O105" s="72"/>
      <c r="P105" s="72"/>
      <c r="Q105" s="77"/>
      <c r="R105" s="25"/>
      <c r="S105" s="25"/>
      <c r="T105" s="25"/>
      <c r="U105" s="89"/>
      <c r="V105" s="105"/>
      <c r="W105" s="105"/>
      <c r="X105" s="105"/>
      <c r="Y105" s="105"/>
      <c r="Z105" s="105"/>
      <c r="AA105" s="105"/>
      <c r="AB105" s="105"/>
      <c r="AC105" s="105"/>
      <c r="AD105" s="105"/>
      <c r="AE105" s="105"/>
      <c r="AF105" s="105"/>
      <c r="AG105" s="105"/>
      <c r="AH105" s="105"/>
      <c r="AI105" s="105"/>
      <c r="AJ105" s="133"/>
      <c r="AK105" s="138"/>
      <c r="AL105" s="138"/>
      <c r="AM105" s="89"/>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33"/>
      <c r="BQ105" s="217"/>
    </row>
    <row r="106" spans="3:69" ht="15.6" customHeight="1">
      <c r="C106" s="10"/>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218"/>
    </row>
    <row r="107" spans="3:69" ht="15.6" customHeight="1"/>
    <row r="108" spans="3:69" ht="15.6" customHeight="1">
      <c r="C108" s="8"/>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162"/>
      <c r="AS108" s="162"/>
      <c r="AT108" s="162"/>
      <c r="AU108" s="162"/>
      <c r="AV108" s="162"/>
      <c r="AW108" s="162"/>
      <c r="AX108" s="162"/>
      <c r="AY108" s="162"/>
      <c r="AZ108" s="162"/>
      <c r="BA108" s="162"/>
      <c r="BB108" s="162"/>
      <c r="BC108" s="190"/>
      <c r="BD108" s="193"/>
      <c r="BE108" s="193"/>
      <c r="BF108" s="193"/>
      <c r="BG108" s="193"/>
      <c r="BH108" s="193"/>
      <c r="BI108" s="193"/>
      <c r="BJ108" s="193"/>
      <c r="BK108" s="193"/>
      <c r="BL108" s="193"/>
      <c r="BM108" s="193"/>
      <c r="BN108" s="193"/>
      <c r="BO108" s="193"/>
      <c r="BP108" s="193"/>
      <c r="BQ108" s="216"/>
    </row>
    <row r="109" spans="3:69" ht="15.6" customHeight="1">
      <c r="C109" s="9"/>
      <c r="D109" s="25"/>
      <c r="E109" s="25"/>
      <c r="F109" s="25"/>
      <c r="G109" s="25"/>
      <c r="H109" s="25"/>
      <c r="I109" s="25"/>
      <c r="J109" s="25"/>
      <c r="K109" s="25"/>
      <c r="L109" s="25"/>
      <c r="M109" s="25"/>
      <c r="N109" s="25"/>
      <c r="O109" s="25"/>
      <c r="P109" s="25"/>
      <c r="Q109" s="25"/>
      <c r="R109" s="25"/>
      <c r="S109" s="25"/>
      <c r="T109" s="25"/>
      <c r="U109" s="25"/>
      <c r="V109" s="25"/>
      <c r="W109" s="25"/>
      <c r="X109" s="111"/>
      <c r="Y109" s="111"/>
      <c r="Z109" s="111"/>
      <c r="AA109" s="122"/>
      <c r="AB109" s="124"/>
      <c r="AC109" s="124"/>
      <c r="AD109" s="124"/>
      <c r="AE109" s="124"/>
      <c r="AF109" s="124"/>
      <c r="AG109" s="124"/>
      <c r="AH109" s="124"/>
      <c r="AI109" s="124"/>
      <c r="AJ109" s="124"/>
      <c r="AK109" s="124"/>
      <c r="AL109" s="124"/>
      <c r="AM109" s="124"/>
      <c r="AN109" s="147"/>
      <c r="AO109" s="124"/>
      <c r="AP109" s="157"/>
      <c r="AQ109" s="157"/>
      <c r="AR109" s="163"/>
      <c r="AS109" s="163"/>
      <c r="AT109" s="163"/>
      <c r="AU109" s="163"/>
      <c r="AV109" s="163"/>
      <c r="AW109" s="163"/>
      <c r="AX109" s="163"/>
      <c r="AY109" s="163"/>
      <c r="AZ109" s="163"/>
      <c r="BA109" s="163"/>
      <c r="BB109" s="163"/>
      <c r="BC109" s="191"/>
      <c r="BD109" s="122"/>
      <c r="BE109" s="122"/>
      <c r="BF109" s="122"/>
      <c r="BG109" s="122"/>
      <c r="BH109" s="122"/>
      <c r="BI109" s="122"/>
      <c r="BJ109" s="122"/>
      <c r="BK109" s="122"/>
      <c r="BL109" s="122"/>
      <c r="BM109" s="123"/>
      <c r="BN109" s="123"/>
      <c r="BO109" s="123"/>
      <c r="BP109" s="147"/>
      <c r="BQ109" s="217"/>
    </row>
    <row r="110" spans="3:69" ht="15.6" customHeight="1">
      <c r="C110" s="9"/>
      <c r="D110" s="23" t="s">
        <v>43</v>
      </c>
      <c r="E110" s="43"/>
      <c r="F110" s="43"/>
      <c r="G110" s="43"/>
      <c r="H110" s="43"/>
      <c r="I110" s="43"/>
      <c r="J110" s="43"/>
      <c r="K110" s="43"/>
      <c r="L110" s="43"/>
      <c r="M110" s="43"/>
      <c r="N110" s="43"/>
      <c r="O110" s="43"/>
      <c r="P110" s="43"/>
      <c r="Q110" s="73"/>
      <c r="R110" s="26" t="s">
        <v>26</v>
      </c>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57"/>
      <c r="BC110" s="191"/>
      <c r="BD110" s="122"/>
      <c r="BE110" s="122"/>
      <c r="BF110" s="122"/>
      <c r="BG110" s="122"/>
      <c r="BH110" s="122"/>
      <c r="BI110" s="122"/>
      <c r="BJ110" s="122"/>
      <c r="BK110" s="122"/>
      <c r="BL110" s="122"/>
      <c r="BM110" s="123"/>
      <c r="BN110" s="123"/>
      <c r="BO110" s="123"/>
      <c r="BP110" s="147"/>
      <c r="BQ110" s="217"/>
    </row>
    <row r="111" spans="3:69" ht="15.6" customHeight="1">
      <c r="C111" s="9"/>
      <c r="D111" s="24"/>
      <c r="E111" s="44"/>
      <c r="F111" s="44"/>
      <c r="G111" s="44"/>
      <c r="H111" s="44"/>
      <c r="I111" s="44"/>
      <c r="J111" s="44"/>
      <c r="K111" s="44"/>
      <c r="L111" s="44"/>
      <c r="M111" s="44"/>
      <c r="N111" s="44"/>
      <c r="O111" s="44"/>
      <c r="P111" s="44"/>
      <c r="Q111" s="74"/>
      <c r="R111" s="28"/>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59"/>
      <c r="BC111" s="191"/>
      <c r="BD111" s="122"/>
      <c r="BE111" s="122"/>
      <c r="BF111" s="122"/>
      <c r="BG111" s="122"/>
      <c r="BH111" s="122"/>
      <c r="BI111" s="122"/>
      <c r="BJ111" s="122"/>
      <c r="BK111" s="122"/>
      <c r="BL111" s="122"/>
      <c r="BM111" s="123"/>
      <c r="BN111" s="123"/>
      <c r="BO111" s="123"/>
      <c r="BP111" s="147"/>
      <c r="BQ111" s="217"/>
    </row>
    <row r="112" spans="3:69" ht="15.6" customHeight="1">
      <c r="C112" s="9"/>
      <c r="D112" s="25"/>
      <c r="E112" s="25"/>
      <c r="F112" s="25"/>
      <c r="G112" s="25"/>
      <c r="H112" s="25"/>
      <c r="I112" s="25"/>
      <c r="J112" s="25"/>
      <c r="K112" s="25"/>
      <c r="L112" s="25"/>
      <c r="M112" s="25"/>
      <c r="N112" s="25"/>
      <c r="O112" s="25"/>
      <c r="P112" s="25"/>
      <c r="Q112" s="25"/>
      <c r="R112" s="25"/>
      <c r="S112" s="25"/>
      <c r="T112" s="25"/>
      <c r="U112" s="25"/>
      <c r="V112" s="25"/>
      <c r="W112" s="25"/>
      <c r="X112" s="111"/>
      <c r="Y112" s="111"/>
      <c r="Z112" s="111"/>
      <c r="AA112" s="122"/>
      <c r="AB112" s="124"/>
      <c r="AC112" s="124"/>
      <c r="AD112" s="124"/>
      <c r="AE112" s="124"/>
      <c r="AF112" s="124"/>
      <c r="AG112" s="124"/>
      <c r="AH112" s="124"/>
      <c r="AI112" s="124"/>
      <c r="AJ112" s="124"/>
      <c r="AK112" s="124"/>
      <c r="AL112" s="124"/>
      <c r="AM112" s="124"/>
      <c r="AN112" s="147"/>
      <c r="AO112" s="124"/>
      <c r="AP112" s="157"/>
      <c r="AQ112" s="157"/>
      <c r="AR112" s="161"/>
      <c r="AS112" s="161"/>
      <c r="AT112" s="161"/>
      <c r="AU112" s="161"/>
      <c r="AV112" s="161"/>
      <c r="AW112" s="161"/>
      <c r="AX112" s="161"/>
      <c r="AY112" s="161"/>
      <c r="AZ112" s="161"/>
      <c r="BA112" s="161"/>
      <c r="BB112" s="161"/>
      <c r="BC112" s="191"/>
      <c r="BD112" s="122"/>
      <c r="BE112" s="122"/>
      <c r="BF112" s="122"/>
      <c r="BG112" s="122"/>
      <c r="BH112" s="122"/>
      <c r="BI112" s="122"/>
      <c r="BJ112" s="122"/>
      <c r="BK112" s="122"/>
      <c r="BL112" s="122"/>
      <c r="BM112" s="123"/>
      <c r="BN112" s="123"/>
      <c r="BO112" s="123"/>
      <c r="BP112" s="147"/>
      <c r="BQ112" s="217"/>
    </row>
    <row r="113" spans="3:69">
      <c r="C113" s="9"/>
      <c r="D113" s="25"/>
      <c r="E113" s="25"/>
      <c r="F113" s="25"/>
      <c r="G113" s="25"/>
      <c r="H113" s="25"/>
      <c r="I113" s="25"/>
      <c r="J113" s="25"/>
      <c r="K113" s="25"/>
      <c r="L113" s="25"/>
      <c r="M113" s="25"/>
      <c r="N113" s="25"/>
      <c r="O113" s="25"/>
      <c r="P113" s="25"/>
      <c r="Q113" s="25"/>
      <c r="R113" s="25"/>
      <c r="S113" s="25"/>
      <c r="T113" s="25"/>
      <c r="U113" s="84" t="s">
        <v>37</v>
      </c>
      <c r="V113" s="25"/>
      <c r="W113" s="25"/>
      <c r="X113" s="25"/>
      <c r="Y113" s="25"/>
      <c r="Z113" s="25"/>
      <c r="AA113" s="123"/>
      <c r="AB113" s="110"/>
      <c r="AC113" s="110"/>
      <c r="AD113" s="110"/>
      <c r="AE113" s="110"/>
      <c r="AF113" s="110"/>
      <c r="AG113" s="110"/>
      <c r="AH113" s="110"/>
      <c r="AI113" s="110"/>
      <c r="AJ113" s="110"/>
      <c r="AK113" s="110"/>
      <c r="AL113" s="110"/>
      <c r="AM113" s="84" t="s">
        <v>65</v>
      </c>
      <c r="AN113" s="106"/>
      <c r="AO113" s="110"/>
      <c r="AP113" s="112"/>
      <c r="AQ113" s="112"/>
      <c r="AR113" s="121"/>
      <c r="AS113" s="121"/>
      <c r="AT113" s="121"/>
      <c r="AU113" s="121"/>
      <c r="AV113" s="121"/>
      <c r="AW113" s="121"/>
      <c r="AX113" s="121"/>
      <c r="AY113" s="121"/>
      <c r="AZ113" s="121"/>
      <c r="BA113" s="121"/>
      <c r="BB113" s="121"/>
      <c r="BC113" s="192"/>
      <c r="BD113" s="123"/>
      <c r="BE113" s="148" t="s">
        <v>72</v>
      </c>
      <c r="BF113" s="202"/>
      <c r="BG113" s="202"/>
      <c r="BH113" s="202"/>
      <c r="BI113" s="202"/>
      <c r="BJ113" s="202"/>
      <c r="BK113" s="202"/>
      <c r="BL113" s="123"/>
      <c r="BM113" s="123"/>
      <c r="BN113" s="123"/>
      <c r="BO113" s="123"/>
      <c r="BP113" s="106"/>
      <c r="BQ113" s="217"/>
    </row>
    <row r="114" spans="3:69" ht="15.6" customHeight="1">
      <c r="C114" s="9"/>
      <c r="D114" s="26" t="s">
        <v>46</v>
      </c>
      <c r="E114" s="45"/>
      <c r="F114" s="45"/>
      <c r="G114" s="45"/>
      <c r="H114" s="45"/>
      <c r="I114" s="45"/>
      <c r="J114" s="45"/>
      <c r="K114" s="45"/>
      <c r="L114" s="45"/>
      <c r="M114" s="57"/>
      <c r="N114" s="64" t="str">
        <f>IF([8]回答表!X54="○","○","")</f>
        <v/>
      </c>
      <c r="O114" s="70"/>
      <c r="P114" s="70"/>
      <c r="Q114" s="75"/>
      <c r="R114" s="25"/>
      <c r="S114" s="25"/>
      <c r="T114" s="25"/>
      <c r="U114" s="85" t="str">
        <f>IF([8]回答表!X54="○",[8]回答表!B418,IF([8]回答表!AA54="○",[8]回答表!B439,""))</f>
        <v/>
      </c>
      <c r="V114" s="103"/>
      <c r="W114" s="103"/>
      <c r="X114" s="103"/>
      <c r="Y114" s="103"/>
      <c r="Z114" s="103"/>
      <c r="AA114" s="103"/>
      <c r="AB114" s="103"/>
      <c r="AC114" s="103"/>
      <c r="AD114" s="103"/>
      <c r="AE114" s="103"/>
      <c r="AF114" s="103"/>
      <c r="AG114" s="103"/>
      <c r="AH114" s="103"/>
      <c r="AI114" s="103"/>
      <c r="AJ114" s="131"/>
      <c r="AK114" s="136"/>
      <c r="AL114" s="136"/>
      <c r="AM114" s="143" t="s">
        <v>66</v>
      </c>
      <c r="AN114" s="143"/>
      <c r="AO114" s="143"/>
      <c r="AP114" s="143"/>
      <c r="AQ114" s="159" t="str">
        <f>IF([8]回答表!X54="○",[8]回答表!BC425,IF([8]回答表!AA54="○",[8]回答表!BC446,""))</f>
        <v/>
      </c>
      <c r="AR114" s="159"/>
      <c r="AS114" s="159"/>
      <c r="AT114" s="159"/>
      <c r="AU114" s="164" t="s">
        <v>70</v>
      </c>
      <c r="AV114" s="167"/>
      <c r="AW114" s="167"/>
      <c r="AX114" s="170"/>
      <c r="AY114" s="159" t="str">
        <f>IF([8]回答表!X54="○",[8]回答表!BC430,IF([8]回答表!AA54="○",[8]回答表!BC451,""))</f>
        <v/>
      </c>
      <c r="AZ114" s="159"/>
      <c r="BA114" s="159"/>
      <c r="BB114" s="159"/>
      <c r="BC114" s="124"/>
      <c r="BD114" s="122"/>
      <c r="BE114" s="196" t="s">
        <v>63</v>
      </c>
      <c r="BF114" s="200"/>
      <c r="BG114" s="200"/>
      <c r="BH114" s="200"/>
      <c r="BI114" s="196"/>
      <c r="BJ114" s="200"/>
      <c r="BK114" s="200"/>
      <c r="BL114" s="200"/>
      <c r="BM114" s="196"/>
      <c r="BN114" s="200"/>
      <c r="BO114" s="200"/>
      <c r="BP114" s="213"/>
      <c r="BQ114" s="217"/>
    </row>
    <row r="115" spans="3:69" ht="15.6" customHeight="1">
      <c r="C115" s="9"/>
      <c r="D115" s="27"/>
      <c r="E115" s="46"/>
      <c r="F115" s="46"/>
      <c r="G115" s="46"/>
      <c r="H115" s="46"/>
      <c r="I115" s="46"/>
      <c r="J115" s="46"/>
      <c r="K115" s="46"/>
      <c r="L115" s="46"/>
      <c r="M115" s="58"/>
      <c r="N115" s="65"/>
      <c r="O115" s="71"/>
      <c r="P115" s="71"/>
      <c r="Q115" s="76"/>
      <c r="R115" s="25"/>
      <c r="S115" s="25"/>
      <c r="T115" s="25"/>
      <c r="U115" s="88"/>
      <c r="V115" s="104"/>
      <c r="W115" s="104"/>
      <c r="X115" s="104"/>
      <c r="Y115" s="104"/>
      <c r="Z115" s="104"/>
      <c r="AA115" s="104"/>
      <c r="AB115" s="104"/>
      <c r="AC115" s="104"/>
      <c r="AD115" s="104"/>
      <c r="AE115" s="104"/>
      <c r="AF115" s="104"/>
      <c r="AG115" s="104"/>
      <c r="AH115" s="104"/>
      <c r="AI115" s="104"/>
      <c r="AJ115" s="132"/>
      <c r="AK115" s="136"/>
      <c r="AL115" s="136"/>
      <c r="AM115" s="143"/>
      <c r="AN115" s="143"/>
      <c r="AO115" s="143"/>
      <c r="AP115" s="143"/>
      <c r="AQ115" s="159"/>
      <c r="AR115" s="159"/>
      <c r="AS115" s="159"/>
      <c r="AT115" s="159"/>
      <c r="AU115" s="165"/>
      <c r="AV115" s="168"/>
      <c r="AW115" s="168"/>
      <c r="AX115" s="171"/>
      <c r="AY115" s="159"/>
      <c r="AZ115" s="159"/>
      <c r="BA115" s="159"/>
      <c r="BB115" s="159"/>
      <c r="BC115" s="124"/>
      <c r="BD115" s="122"/>
      <c r="BE115" s="197"/>
      <c r="BF115" s="201"/>
      <c r="BG115" s="201"/>
      <c r="BH115" s="201"/>
      <c r="BI115" s="197"/>
      <c r="BJ115" s="201"/>
      <c r="BK115" s="201"/>
      <c r="BL115" s="201"/>
      <c r="BM115" s="197"/>
      <c r="BN115" s="201"/>
      <c r="BO115" s="201"/>
      <c r="BP115" s="212"/>
      <c r="BQ115" s="217"/>
    </row>
    <row r="116" spans="3:69" ht="15.6" customHeight="1">
      <c r="C116" s="9"/>
      <c r="D116" s="27"/>
      <c r="E116" s="46"/>
      <c r="F116" s="46"/>
      <c r="G116" s="46"/>
      <c r="H116" s="46"/>
      <c r="I116" s="46"/>
      <c r="J116" s="46"/>
      <c r="K116" s="46"/>
      <c r="L116" s="46"/>
      <c r="M116" s="58"/>
      <c r="N116" s="65"/>
      <c r="O116" s="71"/>
      <c r="P116" s="71"/>
      <c r="Q116" s="76"/>
      <c r="R116" s="25"/>
      <c r="S116" s="25"/>
      <c r="T116" s="25"/>
      <c r="U116" s="88"/>
      <c r="V116" s="104"/>
      <c r="W116" s="104"/>
      <c r="X116" s="104"/>
      <c r="Y116" s="104"/>
      <c r="Z116" s="104"/>
      <c r="AA116" s="104"/>
      <c r="AB116" s="104"/>
      <c r="AC116" s="104"/>
      <c r="AD116" s="104"/>
      <c r="AE116" s="104"/>
      <c r="AF116" s="104"/>
      <c r="AG116" s="104"/>
      <c r="AH116" s="104"/>
      <c r="AI116" s="104"/>
      <c r="AJ116" s="132"/>
      <c r="AK116" s="136"/>
      <c r="AL116" s="136"/>
      <c r="AM116" s="143" t="s">
        <v>68</v>
      </c>
      <c r="AN116" s="143"/>
      <c r="AO116" s="143"/>
      <c r="AP116" s="143"/>
      <c r="AQ116" s="159" t="str">
        <f>IF([8]回答表!X54="○",[8]回答表!BC426,IF([8]回答表!AA54="○",[8]回答表!BC447,""))</f>
        <v/>
      </c>
      <c r="AR116" s="159"/>
      <c r="AS116" s="159"/>
      <c r="AT116" s="159"/>
      <c r="AU116" s="165"/>
      <c r="AV116" s="168"/>
      <c r="AW116" s="168"/>
      <c r="AX116" s="171"/>
      <c r="AY116" s="159"/>
      <c r="AZ116" s="159"/>
      <c r="BA116" s="159"/>
      <c r="BB116" s="159"/>
      <c r="BC116" s="124"/>
      <c r="BD116" s="122"/>
      <c r="BE116" s="197"/>
      <c r="BF116" s="201"/>
      <c r="BG116" s="201"/>
      <c r="BH116" s="201"/>
      <c r="BI116" s="197"/>
      <c r="BJ116" s="201"/>
      <c r="BK116" s="201"/>
      <c r="BL116" s="201"/>
      <c r="BM116" s="197"/>
      <c r="BN116" s="201"/>
      <c r="BO116" s="201"/>
      <c r="BP116" s="212"/>
      <c r="BQ116" s="217"/>
    </row>
    <row r="117" spans="3:69" ht="15.6" customHeight="1">
      <c r="C117" s="9"/>
      <c r="D117" s="28"/>
      <c r="E117" s="47"/>
      <c r="F117" s="47"/>
      <c r="G117" s="47"/>
      <c r="H117" s="47"/>
      <c r="I117" s="47"/>
      <c r="J117" s="47"/>
      <c r="K117" s="47"/>
      <c r="L117" s="47"/>
      <c r="M117" s="59"/>
      <c r="N117" s="66"/>
      <c r="O117" s="72"/>
      <c r="P117" s="72"/>
      <c r="Q117" s="77"/>
      <c r="R117" s="25"/>
      <c r="S117" s="25"/>
      <c r="T117" s="25"/>
      <c r="U117" s="88"/>
      <c r="V117" s="104"/>
      <c r="W117" s="104"/>
      <c r="X117" s="104"/>
      <c r="Y117" s="104"/>
      <c r="Z117" s="104"/>
      <c r="AA117" s="104"/>
      <c r="AB117" s="104"/>
      <c r="AC117" s="104"/>
      <c r="AD117" s="104"/>
      <c r="AE117" s="104"/>
      <c r="AF117" s="104"/>
      <c r="AG117" s="104"/>
      <c r="AH117" s="104"/>
      <c r="AI117" s="104"/>
      <c r="AJ117" s="132"/>
      <c r="AK117" s="136"/>
      <c r="AL117" s="136"/>
      <c r="AM117" s="143"/>
      <c r="AN117" s="143"/>
      <c r="AO117" s="143"/>
      <c r="AP117" s="143"/>
      <c r="AQ117" s="159"/>
      <c r="AR117" s="159"/>
      <c r="AS117" s="159"/>
      <c r="AT117" s="159"/>
      <c r="AU117" s="165"/>
      <c r="AV117" s="168"/>
      <c r="AW117" s="168"/>
      <c r="AX117" s="171"/>
      <c r="AY117" s="159"/>
      <c r="AZ117" s="159"/>
      <c r="BA117" s="159"/>
      <c r="BB117" s="159"/>
      <c r="BC117" s="124"/>
      <c r="BD117" s="122"/>
      <c r="BE117" s="197" t="str">
        <f>IF([8]回答表!X54="○",[8]回答表!E431,IF([8]回答表!AA54="○",[8]回答表!E452,""))</f>
        <v/>
      </c>
      <c r="BF117" s="201"/>
      <c r="BG117" s="201"/>
      <c r="BH117" s="201"/>
      <c r="BI117" s="197" t="str">
        <f>IF([8]回答表!X54="○",[8]回答表!E432,IF([8]回答表!AA54="○",[8]回答表!E453,""))</f>
        <v/>
      </c>
      <c r="BJ117" s="201"/>
      <c r="BK117" s="201"/>
      <c r="BL117" s="212"/>
      <c r="BM117" s="197" t="str">
        <f>IF([8]回答表!X54="○",[8]回答表!E433,IF([8]回答表!AA54="○",[8]回答表!E454,""))</f>
        <v/>
      </c>
      <c r="BN117" s="201"/>
      <c r="BO117" s="201"/>
      <c r="BP117" s="212"/>
      <c r="BQ117" s="217"/>
    </row>
    <row r="118" spans="3:69" ht="15.6" customHeight="1">
      <c r="C118" s="9"/>
      <c r="D118" s="29"/>
      <c r="E118" s="29"/>
      <c r="F118" s="29"/>
      <c r="G118" s="29"/>
      <c r="H118" s="29"/>
      <c r="I118" s="29"/>
      <c r="J118" s="29"/>
      <c r="K118" s="29"/>
      <c r="L118" s="29"/>
      <c r="M118" s="29"/>
      <c r="N118" s="69"/>
      <c r="O118" s="69"/>
      <c r="P118" s="69"/>
      <c r="Q118" s="69"/>
      <c r="R118" s="69"/>
      <c r="S118" s="69"/>
      <c r="T118" s="69"/>
      <c r="U118" s="88"/>
      <c r="V118" s="104"/>
      <c r="W118" s="104"/>
      <c r="X118" s="104"/>
      <c r="Y118" s="104"/>
      <c r="Z118" s="104"/>
      <c r="AA118" s="104"/>
      <c r="AB118" s="104"/>
      <c r="AC118" s="104"/>
      <c r="AD118" s="104"/>
      <c r="AE118" s="104"/>
      <c r="AF118" s="104"/>
      <c r="AG118" s="104"/>
      <c r="AH118" s="104"/>
      <c r="AI118" s="104"/>
      <c r="AJ118" s="132"/>
      <c r="AK118" s="136"/>
      <c r="AL118" s="136"/>
      <c r="AM118" s="143" t="s">
        <v>0</v>
      </c>
      <c r="AN118" s="143"/>
      <c r="AO118" s="143"/>
      <c r="AP118" s="143"/>
      <c r="AQ118" s="159" t="str">
        <f>IF([8]回答表!X54="○",[8]回答表!BC427,IF([8]回答表!AA54="○",[8]回答表!BC448,""))</f>
        <v/>
      </c>
      <c r="AR118" s="159"/>
      <c r="AS118" s="159"/>
      <c r="AT118" s="159"/>
      <c r="AU118" s="166"/>
      <c r="AV118" s="169"/>
      <c r="AW118" s="169"/>
      <c r="AX118" s="172"/>
      <c r="AY118" s="159"/>
      <c r="AZ118" s="159"/>
      <c r="BA118" s="159"/>
      <c r="BB118" s="159"/>
      <c r="BC118" s="124"/>
      <c r="BD118" s="124"/>
      <c r="BE118" s="197"/>
      <c r="BF118" s="201"/>
      <c r="BG118" s="201"/>
      <c r="BH118" s="201"/>
      <c r="BI118" s="197"/>
      <c r="BJ118" s="201"/>
      <c r="BK118" s="201"/>
      <c r="BL118" s="212"/>
      <c r="BM118" s="197"/>
      <c r="BN118" s="201"/>
      <c r="BO118" s="201"/>
      <c r="BP118" s="212"/>
      <c r="BQ118" s="217"/>
    </row>
    <row r="119" spans="3:69" ht="15.6" customHeight="1">
      <c r="C119" s="9"/>
      <c r="D119" s="29"/>
      <c r="E119" s="29"/>
      <c r="F119" s="29"/>
      <c r="G119" s="29"/>
      <c r="H119" s="29"/>
      <c r="I119" s="29"/>
      <c r="J119" s="29"/>
      <c r="K119" s="29"/>
      <c r="L119" s="29"/>
      <c r="M119" s="29"/>
      <c r="N119" s="69"/>
      <c r="O119" s="69"/>
      <c r="P119" s="69"/>
      <c r="Q119" s="69"/>
      <c r="R119" s="69"/>
      <c r="S119" s="69"/>
      <c r="T119" s="69"/>
      <c r="U119" s="88"/>
      <c r="V119" s="104"/>
      <c r="W119" s="104"/>
      <c r="X119" s="104"/>
      <c r="Y119" s="104"/>
      <c r="Z119" s="104"/>
      <c r="AA119" s="104"/>
      <c r="AB119" s="104"/>
      <c r="AC119" s="104"/>
      <c r="AD119" s="104"/>
      <c r="AE119" s="104"/>
      <c r="AF119" s="104"/>
      <c r="AG119" s="104"/>
      <c r="AH119" s="104"/>
      <c r="AI119" s="104"/>
      <c r="AJ119" s="132"/>
      <c r="AK119" s="136"/>
      <c r="AL119" s="136"/>
      <c r="AM119" s="143"/>
      <c r="AN119" s="143"/>
      <c r="AO119" s="143"/>
      <c r="AP119" s="143"/>
      <c r="AQ119" s="159"/>
      <c r="AR119" s="159"/>
      <c r="AS119" s="159"/>
      <c r="AT119" s="159"/>
      <c r="AU119" s="143" t="s">
        <v>71</v>
      </c>
      <c r="AV119" s="143"/>
      <c r="AW119" s="143"/>
      <c r="AX119" s="143"/>
      <c r="AY119" s="173" t="str">
        <f>IF([8]回答表!X54="○",[8]回答表!BC431,IF([8]回答表!AA54="○",[8]回答表!BC452,""))</f>
        <v/>
      </c>
      <c r="AZ119" s="173"/>
      <c r="BA119" s="173"/>
      <c r="BB119" s="173"/>
      <c r="BC119" s="124"/>
      <c r="BD119" s="122"/>
      <c r="BE119" s="197"/>
      <c r="BF119" s="201"/>
      <c r="BG119" s="201"/>
      <c r="BH119" s="201"/>
      <c r="BI119" s="197"/>
      <c r="BJ119" s="201"/>
      <c r="BK119" s="201"/>
      <c r="BL119" s="212"/>
      <c r="BM119" s="197"/>
      <c r="BN119" s="201"/>
      <c r="BO119" s="201"/>
      <c r="BP119" s="212"/>
      <c r="BQ119" s="217"/>
    </row>
    <row r="120" spans="3:69" ht="15.6" customHeight="1">
      <c r="C120" s="9"/>
      <c r="D120" s="30" t="s">
        <v>51</v>
      </c>
      <c r="E120" s="48"/>
      <c r="F120" s="48"/>
      <c r="G120" s="48"/>
      <c r="H120" s="48"/>
      <c r="I120" s="48"/>
      <c r="J120" s="48"/>
      <c r="K120" s="48"/>
      <c r="L120" s="48"/>
      <c r="M120" s="60"/>
      <c r="N120" s="64" t="str">
        <f>IF([8]回答表!AA54="○","○","")</f>
        <v/>
      </c>
      <c r="O120" s="70"/>
      <c r="P120" s="70"/>
      <c r="Q120" s="75"/>
      <c r="R120" s="25"/>
      <c r="S120" s="25"/>
      <c r="T120" s="25"/>
      <c r="U120" s="88"/>
      <c r="V120" s="104"/>
      <c r="W120" s="104"/>
      <c r="X120" s="104"/>
      <c r="Y120" s="104"/>
      <c r="Z120" s="104"/>
      <c r="AA120" s="104"/>
      <c r="AB120" s="104"/>
      <c r="AC120" s="104"/>
      <c r="AD120" s="104"/>
      <c r="AE120" s="104"/>
      <c r="AF120" s="104"/>
      <c r="AG120" s="104"/>
      <c r="AH120" s="104"/>
      <c r="AI120" s="104"/>
      <c r="AJ120" s="132"/>
      <c r="AK120" s="136"/>
      <c r="AL120" s="136"/>
      <c r="AM120" s="143" t="s">
        <v>49</v>
      </c>
      <c r="AN120" s="143"/>
      <c r="AO120" s="143"/>
      <c r="AP120" s="143"/>
      <c r="AQ120" s="159" t="str">
        <f>IF([8]回答表!X54="○",[8]回答表!BC428,IF([8]回答表!AA54="○",[8]回答表!BC449,""))</f>
        <v/>
      </c>
      <c r="AR120" s="159"/>
      <c r="AS120" s="159"/>
      <c r="AT120" s="159"/>
      <c r="AU120" s="143"/>
      <c r="AV120" s="143"/>
      <c r="AW120" s="143"/>
      <c r="AX120" s="143"/>
      <c r="AY120" s="173"/>
      <c r="AZ120" s="173"/>
      <c r="BA120" s="173"/>
      <c r="BB120" s="173"/>
      <c r="BC120" s="124"/>
      <c r="BD120" s="194"/>
      <c r="BE120" s="197"/>
      <c r="BF120" s="201"/>
      <c r="BG120" s="201"/>
      <c r="BH120" s="201"/>
      <c r="BI120" s="197"/>
      <c r="BJ120" s="201"/>
      <c r="BK120" s="201"/>
      <c r="BL120" s="212"/>
      <c r="BM120" s="197"/>
      <c r="BN120" s="201"/>
      <c r="BO120" s="201"/>
      <c r="BP120" s="212"/>
      <c r="BQ120" s="217"/>
    </row>
    <row r="121" spans="3:69" ht="15.6" customHeight="1">
      <c r="C121" s="9"/>
      <c r="D121" s="31"/>
      <c r="E121" s="49"/>
      <c r="F121" s="49"/>
      <c r="G121" s="49"/>
      <c r="H121" s="49"/>
      <c r="I121" s="49"/>
      <c r="J121" s="49"/>
      <c r="K121" s="49"/>
      <c r="L121" s="49"/>
      <c r="M121" s="61"/>
      <c r="N121" s="65"/>
      <c r="O121" s="71"/>
      <c r="P121" s="71"/>
      <c r="Q121" s="76"/>
      <c r="R121" s="25"/>
      <c r="S121" s="25"/>
      <c r="T121" s="25"/>
      <c r="U121" s="88"/>
      <c r="V121" s="104"/>
      <c r="W121" s="104"/>
      <c r="X121" s="104"/>
      <c r="Y121" s="104"/>
      <c r="Z121" s="104"/>
      <c r="AA121" s="104"/>
      <c r="AB121" s="104"/>
      <c r="AC121" s="104"/>
      <c r="AD121" s="104"/>
      <c r="AE121" s="104"/>
      <c r="AF121" s="104"/>
      <c r="AG121" s="104"/>
      <c r="AH121" s="104"/>
      <c r="AI121" s="104"/>
      <c r="AJ121" s="132"/>
      <c r="AK121" s="136"/>
      <c r="AL121" s="136"/>
      <c r="AM121" s="143"/>
      <c r="AN121" s="143"/>
      <c r="AO121" s="143"/>
      <c r="AP121" s="143"/>
      <c r="AQ121" s="159"/>
      <c r="AR121" s="159"/>
      <c r="AS121" s="159"/>
      <c r="AT121" s="159"/>
      <c r="AU121" s="143"/>
      <c r="AV121" s="143"/>
      <c r="AW121" s="143"/>
      <c r="AX121" s="143"/>
      <c r="AY121" s="173"/>
      <c r="AZ121" s="173"/>
      <c r="BA121" s="173"/>
      <c r="BB121" s="173"/>
      <c r="BC121" s="124"/>
      <c r="BD121" s="194"/>
      <c r="BE121" s="197" t="s">
        <v>12</v>
      </c>
      <c r="BF121" s="201"/>
      <c r="BG121" s="201"/>
      <c r="BH121" s="201"/>
      <c r="BI121" s="197" t="s">
        <v>40</v>
      </c>
      <c r="BJ121" s="201"/>
      <c r="BK121" s="201"/>
      <c r="BL121" s="201"/>
      <c r="BM121" s="197" t="s">
        <v>2</v>
      </c>
      <c r="BN121" s="201"/>
      <c r="BO121" s="201"/>
      <c r="BP121" s="212"/>
      <c r="BQ121" s="217"/>
    </row>
    <row r="122" spans="3:69" ht="15.6" customHeight="1">
      <c r="C122" s="9"/>
      <c r="D122" s="31"/>
      <c r="E122" s="49"/>
      <c r="F122" s="49"/>
      <c r="G122" s="49"/>
      <c r="H122" s="49"/>
      <c r="I122" s="49"/>
      <c r="J122" s="49"/>
      <c r="K122" s="49"/>
      <c r="L122" s="49"/>
      <c r="M122" s="61"/>
      <c r="N122" s="65"/>
      <c r="O122" s="71"/>
      <c r="P122" s="71"/>
      <c r="Q122" s="76"/>
      <c r="R122" s="25"/>
      <c r="S122" s="25"/>
      <c r="T122" s="25"/>
      <c r="U122" s="88"/>
      <c r="V122" s="104"/>
      <c r="W122" s="104"/>
      <c r="X122" s="104"/>
      <c r="Y122" s="104"/>
      <c r="Z122" s="104"/>
      <c r="AA122" s="104"/>
      <c r="AB122" s="104"/>
      <c r="AC122" s="104"/>
      <c r="AD122" s="104"/>
      <c r="AE122" s="104"/>
      <c r="AF122" s="104"/>
      <c r="AG122" s="104"/>
      <c r="AH122" s="104"/>
      <c r="AI122" s="104"/>
      <c r="AJ122" s="132"/>
      <c r="AK122" s="136"/>
      <c r="AL122" s="136"/>
      <c r="AM122" s="143" t="s">
        <v>59</v>
      </c>
      <c r="AN122" s="143"/>
      <c r="AO122" s="143"/>
      <c r="AP122" s="143"/>
      <c r="AQ122" s="159" t="str">
        <f>IF([8]回答表!X54="○",[8]回答表!BC429,IF([8]回答表!AA54="○",[8]回答表!BC450,""))</f>
        <v/>
      </c>
      <c r="AR122" s="159"/>
      <c r="AS122" s="159"/>
      <c r="AT122" s="159"/>
      <c r="AU122" s="143"/>
      <c r="AV122" s="143"/>
      <c r="AW122" s="143"/>
      <c r="AX122" s="143"/>
      <c r="AY122" s="173"/>
      <c r="AZ122" s="173"/>
      <c r="BA122" s="173"/>
      <c r="BB122" s="173"/>
      <c r="BC122" s="124"/>
      <c r="BD122" s="194"/>
      <c r="BE122" s="197"/>
      <c r="BF122" s="201"/>
      <c r="BG122" s="201"/>
      <c r="BH122" s="201"/>
      <c r="BI122" s="197"/>
      <c r="BJ122" s="201"/>
      <c r="BK122" s="201"/>
      <c r="BL122" s="201"/>
      <c r="BM122" s="197"/>
      <c r="BN122" s="201"/>
      <c r="BO122" s="201"/>
      <c r="BP122" s="212"/>
      <c r="BQ122" s="217"/>
    </row>
    <row r="123" spans="3:69" ht="15.6" customHeight="1">
      <c r="C123" s="9"/>
      <c r="D123" s="32"/>
      <c r="E123" s="50"/>
      <c r="F123" s="50"/>
      <c r="G123" s="50"/>
      <c r="H123" s="50"/>
      <c r="I123" s="50"/>
      <c r="J123" s="50"/>
      <c r="K123" s="50"/>
      <c r="L123" s="50"/>
      <c r="M123" s="62"/>
      <c r="N123" s="66"/>
      <c r="O123" s="72"/>
      <c r="P123" s="72"/>
      <c r="Q123" s="77"/>
      <c r="R123" s="25"/>
      <c r="S123" s="25"/>
      <c r="T123" s="25"/>
      <c r="U123" s="89"/>
      <c r="V123" s="105"/>
      <c r="W123" s="105"/>
      <c r="X123" s="105"/>
      <c r="Y123" s="105"/>
      <c r="Z123" s="105"/>
      <c r="AA123" s="105"/>
      <c r="AB123" s="105"/>
      <c r="AC123" s="105"/>
      <c r="AD123" s="105"/>
      <c r="AE123" s="105"/>
      <c r="AF123" s="105"/>
      <c r="AG123" s="105"/>
      <c r="AH123" s="105"/>
      <c r="AI123" s="105"/>
      <c r="AJ123" s="133"/>
      <c r="AK123" s="136"/>
      <c r="AL123" s="136"/>
      <c r="AM123" s="143"/>
      <c r="AN123" s="143"/>
      <c r="AO123" s="143"/>
      <c r="AP123" s="143"/>
      <c r="AQ123" s="159"/>
      <c r="AR123" s="159"/>
      <c r="AS123" s="159"/>
      <c r="AT123" s="159"/>
      <c r="AU123" s="143"/>
      <c r="AV123" s="143"/>
      <c r="AW123" s="143"/>
      <c r="AX123" s="143"/>
      <c r="AY123" s="173"/>
      <c r="AZ123" s="173"/>
      <c r="BA123" s="173"/>
      <c r="BB123" s="173"/>
      <c r="BC123" s="124"/>
      <c r="BD123" s="194"/>
      <c r="BE123" s="198"/>
      <c r="BF123" s="203"/>
      <c r="BG123" s="203"/>
      <c r="BH123" s="203"/>
      <c r="BI123" s="198"/>
      <c r="BJ123" s="203"/>
      <c r="BK123" s="203"/>
      <c r="BL123" s="203"/>
      <c r="BM123" s="198"/>
      <c r="BN123" s="203"/>
      <c r="BO123" s="203"/>
      <c r="BP123" s="214"/>
      <c r="BQ123" s="217"/>
    </row>
    <row r="124" spans="3:69" ht="15.6" customHeight="1">
      <c r="C124" s="9"/>
      <c r="D124" s="29"/>
      <c r="E124" s="29"/>
      <c r="F124" s="29"/>
      <c r="G124" s="29"/>
      <c r="H124" s="29"/>
      <c r="I124" s="29"/>
      <c r="J124" s="29"/>
      <c r="K124" s="29"/>
      <c r="L124" s="29"/>
      <c r="M124" s="29"/>
      <c r="N124" s="25"/>
      <c r="O124" s="25"/>
      <c r="P124" s="25"/>
      <c r="Q124" s="25"/>
      <c r="R124" s="25"/>
      <c r="S124" s="25"/>
      <c r="T124" s="25"/>
      <c r="U124" s="25"/>
      <c r="V124" s="25"/>
      <c r="W124" s="25"/>
      <c r="X124" s="111"/>
      <c r="Y124" s="111"/>
      <c r="Z124" s="111"/>
      <c r="AA124" s="123"/>
      <c r="AB124" s="123"/>
      <c r="AC124" s="123"/>
      <c r="AD124" s="123"/>
      <c r="AE124" s="123"/>
      <c r="AF124" s="123"/>
      <c r="AG124" s="123"/>
      <c r="AH124" s="123"/>
      <c r="AI124" s="123"/>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217"/>
    </row>
    <row r="125" spans="3:69" ht="18.600000000000001" customHeight="1">
      <c r="C125" s="9"/>
      <c r="D125" s="29"/>
      <c r="E125" s="29"/>
      <c r="F125" s="29"/>
      <c r="G125" s="29"/>
      <c r="H125" s="29"/>
      <c r="I125" s="29"/>
      <c r="J125" s="29"/>
      <c r="K125" s="29"/>
      <c r="L125" s="29"/>
      <c r="M125" s="29"/>
      <c r="N125" s="25"/>
      <c r="O125" s="25"/>
      <c r="P125" s="25"/>
      <c r="Q125" s="25"/>
      <c r="R125" s="25"/>
      <c r="S125" s="25"/>
      <c r="T125" s="25"/>
      <c r="U125" s="84" t="s">
        <v>55</v>
      </c>
      <c r="V125" s="25"/>
      <c r="W125" s="25"/>
      <c r="X125" s="25"/>
      <c r="Y125" s="25"/>
      <c r="Z125" s="25"/>
      <c r="AA125" s="123"/>
      <c r="AB125" s="110"/>
      <c r="AC125" s="123"/>
      <c r="AD125" s="123"/>
      <c r="AE125" s="123"/>
      <c r="AF125" s="123"/>
      <c r="AG125" s="123"/>
      <c r="AH125" s="123"/>
      <c r="AI125" s="123"/>
      <c r="AJ125" s="123"/>
      <c r="AK125" s="123"/>
      <c r="AL125" s="123"/>
      <c r="AM125" s="84" t="s">
        <v>61</v>
      </c>
      <c r="AN125" s="123"/>
      <c r="AO125" s="123"/>
      <c r="AP125" s="123"/>
      <c r="AQ125" s="123"/>
      <c r="AR125" s="123"/>
      <c r="AS125" s="123"/>
      <c r="AT125" s="123"/>
      <c r="AU125" s="123"/>
      <c r="AV125" s="123"/>
      <c r="AW125" s="123"/>
      <c r="AX125" s="123"/>
      <c r="AY125" s="123"/>
      <c r="AZ125" s="123"/>
      <c r="BA125" s="123"/>
      <c r="BB125" s="122"/>
      <c r="BC125" s="122"/>
      <c r="BD125" s="122"/>
      <c r="BE125" s="122"/>
      <c r="BF125" s="122"/>
      <c r="BG125" s="122"/>
      <c r="BH125" s="122"/>
      <c r="BI125" s="122"/>
      <c r="BJ125" s="122"/>
      <c r="BK125" s="122"/>
      <c r="BL125" s="122"/>
      <c r="BM125" s="122"/>
      <c r="BN125" s="122"/>
      <c r="BO125" s="122"/>
      <c r="BP125" s="111"/>
      <c r="BQ125" s="217"/>
    </row>
    <row r="126" spans="3:69" ht="15.6" customHeight="1">
      <c r="C126" s="9"/>
      <c r="D126" s="26" t="s">
        <v>53</v>
      </c>
      <c r="E126" s="45"/>
      <c r="F126" s="45"/>
      <c r="G126" s="45"/>
      <c r="H126" s="45"/>
      <c r="I126" s="45"/>
      <c r="J126" s="45"/>
      <c r="K126" s="45"/>
      <c r="L126" s="45"/>
      <c r="M126" s="57"/>
      <c r="N126" s="64" t="str">
        <f>IF([8]回答表!AD54="○","○","")</f>
        <v>○</v>
      </c>
      <c r="O126" s="70"/>
      <c r="P126" s="70"/>
      <c r="Q126" s="75"/>
      <c r="R126" s="25"/>
      <c r="S126" s="25"/>
      <c r="T126" s="25"/>
      <c r="U126" s="85" t="str">
        <f>IF([8]回答表!AD54="○",[8]回答表!B460,"")</f>
        <v>施設の事業運営の公共施設等運営権（コンセッション）方式の導入</v>
      </c>
      <c r="V126" s="103"/>
      <c r="W126" s="103"/>
      <c r="X126" s="103"/>
      <c r="Y126" s="103"/>
      <c r="Z126" s="103"/>
      <c r="AA126" s="103"/>
      <c r="AB126" s="103"/>
      <c r="AC126" s="103"/>
      <c r="AD126" s="103"/>
      <c r="AE126" s="103"/>
      <c r="AF126" s="103"/>
      <c r="AG126" s="103"/>
      <c r="AH126" s="103"/>
      <c r="AI126" s="103"/>
      <c r="AJ126" s="131"/>
      <c r="AK126" s="137"/>
      <c r="AL126" s="137"/>
      <c r="AM126" s="85" t="str">
        <f>IF([8]回答表!AD54="○",[8]回答表!B466,"")</f>
        <v>勉強会に参加するなど情報収集に努めているが、デメリットなど水道事業の不利益が生じないかを含めて慎重に検討を重ねている。</v>
      </c>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31"/>
      <c r="BQ126" s="217"/>
    </row>
    <row r="127" spans="3:69" ht="15.6" customHeight="1">
      <c r="C127" s="9"/>
      <c r="D127" s="27"/>
      <c r="E127" s="46"/>
      <c r="F127" s="46"/>
      <c r="G127" s="46"/>
      <c r="H127" s="46"/>
      <c r="I127" s="46"/>
      <c r="J127" s="46"/>
      <c r="K127" s="46"/>
      <c r="L127" s="46"/>
      <c r="M127" s="58"/>
      <c r="N127" s="65"/>
      <c r="O127" s="71"/>
      <c r="P127" s="71"/>
      <c r="Q127" s="76"/>
      <c r="R127" s="25"/>
      <c r="S127" s="25"/>
      <c r="T127" s="25"/>
      <c r="U127" s="88"/>
      <c r="V127" s="104"/>
      <c r="W127" s="104"/>
      <c r="X127" s="104"/>
      <c r="Y127" s="104"/>
      <c r="Z127" s="104"/>
      <c r="AA127" s="104"/>
      <c r="AB127" s="104"/>
      <c r="AC127" s="104"/>
      <c r="AD127" s="104"/>
      <c r="AE127" s="104"/>
      <c r="AF127" s="104"/>
      <c r="AG127" s="104"/>
      <c r="AH127" s="104"/>
      <c r="AI127" s="104"/>
      <c r="AJ127" s="132"/>
      <c r="AK127" s="137"/>
      <c r="AL127" s="137"/>
      <c r="AM127" s="88"/>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32"/>
      <c r="BQ127" s="217"/>
    </row>
    <row r="128" spans="3:69" ht="15.6" customHeight="1">
      <c r="C128" s="9"/>
      <c r="D128" s="27"/>
      <c r="E128" s="46"/>
      <c r="F128" s="46"/>
      <c r="G128" s="46"/>
      <c r="H128" s="46"/>
      <c r="I128" s="46"/>
      <c r="J128" s="46"/>
      <c r="K128" s="46"/>
      <c r="L128" s="46"/>
      <c r="M128" s="58"/>
      <c r="N128" s="65"/>
      <c r="O128" s="71"/>
      <c r="P128" s="71"/>
      <c r="Q128" s="76"/>
      <c r="R128" s="25"/>
      <c r="S128" s="25"/>
      <c r="T128" s="25"/>
      <c r="U128" s="88"/>
      <c r="V128" s="104"/>
      <c r="W128" s="104"/>
      <c r="X128" s="104"/>
      <c r="Y128" s="104"/>
      <c r="Z128" s="104"/>
      <c r="AA128" s="104"/>
      <c r="AB128" s="104"/>
      <c r="AC128" s="104"/>
      <c r="AD128" s="104"/>
      <c r="AE128" s="104"/>
      <c r="AF128" s="104"/>
      <c r="AG128" s="104"/>
      <c r="AH128" s="104"/>
      <c r="AI128" s="104"/>
      <c r="AJ128" s="132"/>
      <c r="AK128" s="137"/>
      <c r="AL128" s="137"/>
      <c r="AM128" s="88"/>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32"/>
      <c r="BQ128" s="217"/>
    </row>
    <row r="129" spans="3:69" ht="15.6" customHeight="1">
      <c r="C129" s="9"/>
      <c r="D129" s="28"/>
      <c r="E129" s="47"/>
      <c r="F129" s="47"/>
      <c r="G129" s="47"/>
      <c r="H129" s="47"/>
      <c r="I129" s="47"/>
      <c r="J129" s="47"/>
      <c r="K129" s="47"/>
      <c r="L129" s="47"/>
      <c r="M129" s="59"/>
      <c r="N129" s="66"/>
      <c r="O129" s="72"/>
      <c r="P129" s="72"/>
      <c r="Q129" s="77"/>
      <c r="R129" s="25"/>
      <c r="S129" s="25"/>
      <c r="T129" s="25"/>
      <c r="U129" s="89"/>
      <c r="V129" s="105"/>
      <c r="W129" s="105"/>
      <c r="X129" s="105"/>
      <c r="Y129" s="105"/>
      <c r="Z129" s="105"/>
      <c r="AA129" s="105"/>
      <c r="AB129" s="105"/>
      <c r="AC129" s="105"/>
      <c r="AD129" s="105"/>
      <c r="AE129" s="105"/>
      <c r="AF129" s="105"/>
      <c r="AG129" s="105"/>
      <c r="AH129" s="105"/>
      <c r="AI129" s="105"/>
      <c r="AJ129" s="133"/>
      <c r="AK129" s="137"/>
      <c r="AL129" s="137"/>
      <c r="AM129" s="89"/>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33"/>
      <c r="BQ129" s="217"/>
    </row>
    <row r="130" spans="3:69" ht="15.6" customHeight="1">
      <c r="C130" s="10"/>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218"/>
    </row>
    <row r="131" spans="3:69" ht="15.6" customHeight="1"/>
  </sheetData>
  <mergeCells count="141">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AR59:BB60"/>
    <mergeCell ref="D61:Q62"/>
    <mergeCell ref="R61:BB62"/>
    <mergeCell ref="D65:M68"/>
    <mergeCell ref="N65:Q68"/>
    <mergeCell ref="U65:AB66"/>
    <mergeCell ref="AC65:AJ66"/>
    <mergeCell ref="BE65:BH67"/>
    <mergeCell ref="BI65:BL67"/>
    <mergeCell ref="BM65:BP67"/>
    <mergeCell ref="U67:AB69"/>
    <mergeCell ref="AC67:AJ69"/>
    <mergeCell ref="BE68:BH71"/>
    <mergeCell ref="BI68:BL71"/>
    <mergeCell ref="BM68:BP71"/>
    <mergeCell ref="U70:AB71"/>
    <mergeCell ref="AC70:AJ71"/>
    <mergeCell ref="D71:M74"/>
    <mergeCell ref="N71:Q74"/>
    <mergeCell ref="U72:AB74"/>
    <mergeCell ref="AC72:AJ74"/>
    <mergeCell ref="BE72:BH74"/>
    <mergeCell ref="BI72:BL74"/>
    <mergeCell ref="BM72:BP74"/>
    <mergeCell ref="D77:M80"/>
    <mergeCell ref="N77:Q80"/>
    <mergeCell ref="U77:AJ80"/>
    <mergeCell ref="AM77:BP80"/>
    <mergeCell ref="AR84:BB85"/>
    <mergeCell ref="D86:Q87"/>
    <mergeCell ref="R86:BB87"/>
    <mergeCell ref="D90:M93"/>
    <mergeCell ref="N90:Q93"/>
    <mergeCell ref="BE90:BH92"/>
    <mergeCell ref="BI90:BL92"/>
    <mergeCell ref="BM90:BP92"/>
    <mergeCell ref="BE93:BH96"/>
    <mergeCell ref="BI93:BL96"/>
    <mergeCell ref="BM93:BP96"/>
    <mergeCell ref="D96:M99"/>
    <mergeCell ref="N96:Q99"/>
    <mergeCell ref="BE97:BH99"/>
    <mergeCell ref="BI97:BL99"/>
    <mergeCell ref="BM97:BP99"/>
    <mergeCell ref="D102:M105"/>
    <mergeCell ref="N102:Q105"/>
    <mergeCell ref="U102:AJ105"/>
    <mergeCell ref="AM102:BP105"/>
    <mergeCell ref="AR108:BB109"/>
    <mergeCell ref="D110:Q111"/>
    <mergeCell ref="R110:BB111"/>
    <mergeCell ref="D114:M117"/>
    <mergeCell ref="N114:Q117"/>
    <mergeCell ref="AM114:AP115"/>
    <mergeCell ref="AQ114:AT115"/>
    <mergeCell ref="AU114:AX118"/>
    <mergeCell ref="AY114:BB118"/>
    <mergeCell ref="BE114:BH116"/>
    <mergeCell ref="BI114:BL116"/>
    <mergeCell ref="BM114:BP116"/>
    <mergeCell ref="AM116:AP117"/>
    <mergeCell ref="AQ116:AT117"/>
    <mergeCell ref="BE117:BH120"/>
    <mergeCell ref="BI117:BL120"/>
    <mergeCell ref="BM117:BP120"/>
    <mergeCell ref="AM118:AP119"/>
    <mergeCell ref="AQ118:AT119"/>
    <mergeCell ref="AU119:AX123"/>
    <mergeCell ref="AY119:BB123"/>
    <mergeCell ref="D120:M123"/>
    <mergeCell ref="N120:Q123"/>
    <mergeCell ref="AM120:AP121"/>
    <mergeCell ref="AQ120:AT121"/>
    <mergeCell ref="BE121:BH123"/>
    <mergeCell ref="BI121:BL123"/>
    <mergeCell ref="BM121:BP123"/>
    <mergeCell ref="AM122:AP123"/>
    <mergeCell ref="AQ122:AT123"/>
    <mergeCell ref="D126:M129"/>
    <mergeCell ref="N126:Q129"/>
    <mergeCell ref="U126:AJ129"/>
    <mergeCell ref="AM126:BP129"/>
    <mergeCell ref="U36:AJ47"/>
    <mergeCell ref="AM65:BB74"/>
    <mergeCell ref="U90:AJ99"/>
    <mergeCell ref="AN90:BB99"/>
    <mergeCell ref="U114:AJ123"/>
  </mergeCells>
  <phoneticPr fontId="1" type="Hiragana"/>
  <conditionalFormatting sqref="BR28:XFD28 A28:BI28 A29:XFD30">
    <cfRule type="expression" dxfId="10"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1"/>
  <sheetViews>
    <sheetView topLeftCell="A16" workbookViewId="0">
      <selection activeCell="D46" sqref="D46:BP50"/>
    </sheetView>
  </sheetViews>
  <sheetFormatPr defaultRowHeight="18.75"/>
  <cols>
    <col min="1" max="70" width="2.5" customWidth="1"/>
    <col min="71" max="16384" width="9" customWidth="1"/>
  </cols>
  <sheetData>
    <row r="1" spans="3:70" ht="15.6" customHeight="1"/>
    <row r="2" spans="3:70" ht="15.6" customHeight="1">
      <c r="C2" s="1"/>
      <c r="D2" s="1"/>
      <c r="E2" s="1"/>
      <c r="F2" s="1"/>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row>
    <row r="3" spans="3:70" ht="15.6" customHeight="1">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row>
    <row r="4" spans="3:70" ht="15.6" customHeight="1">
      <c r="H4" s="51"/>
      <c r="I4" s="51"/>
      <c r="J4" s="51"/>
      <c r="K4" s="51"/>
      <c r="L4" s="51"/>
      <c r="M4" s="51"/>
      <c r="N4" s="51"/>
      <c r="O4" s="51"/>
      <c r="P4" s="51"/>
      <c r="Q4" s="51"/>
      <c r="R4" s="51"/>
      <c r="S4" s="51"/>
      <c r="T4" s="51"/>
      <c r="U4" s="51"/>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row>
    <row r="5" spans="3:70" ht="15.6" customHeight="1">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58"/>
      <c r="AR6" s="158"/>
      <c r="AS6" s="158"/>
      <c r="AT6" s="158"/>
      <c r="AU6" s="158"/>
      <c r="AV6" s="158"/>
      <c r="AW6" s="158"/>
      <c r="AX6" s="158"/>
      <c r="AY6" s="15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58"/>
      <c r="AR7" s="158"/>
      <c r="AS7" s="158"/>
      <c r="AT7" s="158"/>
      <c r="AU7" s="158"/>
      <c r="AV7" s="158"/>
      <c r="AW7" s="158"/>
      <c r="AX7" s="158"/>
      <c r="AY7" s="158"/>
    </row>
    <row r="8" spans="3:70" ht="15.6" customHeight="1">
      <c r="C8" s="2" t="s">
        <v>1</v>
      </c>
      <c r="D8" s="3"/>
      <c r="E8" s="3"/>
      <c r="F8" s="3"/>
      <c r="G8" s="3"/>
      <c r="H8" s="3"/>
      <c r="I8" s="3"/>
      <c r="J8" s="3"/>
      <c r="K8" s="3"/>
      <c r="L8" s="3"/>
      <c r="M8" s="3"/>
      <c r="N8" s="3"/>
      <c r="O8" s="3"/>
      <c r="P8" s="3"/>
      <c r="Q8" s="3"/>
      <c r="R8" s="3"/>
      <c r="S8" s="3"/>
      <c r="T8" s="3"/>
      <c r="U8" s="78" t="s">
        <v>29</v>
      </c>
      <c r="V8" s="94"/>
      <c r="W8" s="94"/>
      <c r="X8" s="94"/>
      <c r="Y8" s="94"/>
      <c r="Z8" s="94"/>
      <c r="AA8" s="94"/>
      <c r="AB8" s="94"/>
      <c r="AC8" s="94"/>
      <c r="AD8" s="94"/>
      <c r="AE8" s="94"/>
      <c r="AF8" s="94"/>
      <c r="AG8" s="94"/>
      <c r="AH8" s="94"/>
      <c r="AI8" s="94"/>
      <c r="AJ8" s="94"/>
      <c r="AK8" s="94"/>
      <c r="AL8" s="94"/>
      <c r="AM8" s="94"/>
      <c r="AN8" s="144"/>
      <c r="AO8" s="78" t="s">
        <v>33</v>
      </c>
      <c r="AP8" s="94"/>
      <c r="AQ8" s="94"/>
      <c r="AR8" s="94"/>
      <c r="AS8" s="94"/>
      <c r="AT8" s="94"/>
      <c r="AU8" s="94"/>
      <c r="AV8" s="94"/>
      <c r="AW8" s="94"/>
      <c r="AX8" s="94"/>
      <c r="AY8" s="94"/>
      <c r="AZ8" s="94"/>
      <c r="BA8" s="94"/>
      <c r="BB8" s="94"/>
      <c r="BC8" s="94"/>
      <c r="BD8" s="94"/>
      <c r="BE8" s="144"/>
      <c r="BF8" s="2" t="s">
        <v>42</v>
      </c>
      <c r="BG8" s="199"/>
      <c r="BH8" s="199"/>
      <c r="BI8" s="199"/>
      <c r="BJ8" s="199"/>
      <c r="BK8" s="199"/>
      <c r="BL8" s="199"/>
      <c r="BM8" s="199"/>
      <c r="BN8" s="199"/>
      <c r="BO8" s="199"/>
      <c r="BP8" s="199"/>
      <c r="BQ8" s="215"/>
    </row>
    <row r="9" spans="3:70" ht="15.6" customHeight="1">
      <c r="C9" s="3"/>
      <c r="D9" s="3"/>
      <c r="E9" s="3"/>
      <c r="F9" s="3"/>
      <c r="G9" s="3"/>
      <c r="H9" s="3"/>
      <c r="I9" s="3"/>
      <c r="J9" s="3"/>
      <c r="K9" s="3"/>
      <c r="L9" s="3"/>
      <c r="M9" s="3"/>
      <c r="N9" s="3"/>
      <c r="O9" s="3"/>
      <c r="P9" s="3"/>
      <c r="Q9" s="3"/>
      <c r="R9" s="3"/>
      <c r="S9" s="3"/>
      <c r="T9" s="3"/>
      <c r="U9" s="79"/>
      <c r="V9" s="95"/>
      <c r="W9" s="95"/>
      <c r="X9" s="95"/>
      <c r="Y9" s="95"/>
      <c r="Z9" s="95"/>
      <c r="AA9" s="95"/>
      <c r="AB9" s="95"/>
      <c r="AC9" s="95"/>
      <c r="AD9" s="95"/>
      <c r="AE9" s="95"/>
      <c r="AF9" s="95"/>
      <c r="AG9" s="95"/>
      <c r="AH9" s="127"/>
      <c r="AI9" s="127"/>
      <c r="AJ9" s="127"/>
      <c r="AK9" s="127"/>
      <c r="AL9" s="127"/>
      <c r="AM9" s="127"/>
      <c r="AN9" s="145"/>
      <c r="AO9" s="79"/>
      <c r="AP9" s="127"/>
      <c r="AQ9" s="127"/>
      <c r="AR9" s="127"/>
      <c r="AS9" s="127"/>
      <c r="AT9" s="127"/>
      <c r="AU9" s="127"/>
      <c r="AV9" s="127"/>
      <c r="AW9" s="127"/>
      <c r="AX9" s="127"/>
      <c r="AY9" s="127"/>
      <c r="AZ9" s="127"/>
      <c r="BA9" s="127"/>
      <c r="BB9" s="127"/>
      <c r="BC9" s="127"/>
      <c r="BD9" s="127"/>
      <c r="BE9" s="145"/>
      <c r="BF9" s="199"/>
      <c r="BG9" s="199"/>
      <c r="BH9" s="199"/>
      <c r="BI9" s="199"/>
      <c r="BJ9" s="199"/>
      <c r="BK9" s="199"/>
      <c r="BL9" s="199"/>
      <c r="BM9" s="199"/>
      <c r="BN9" s="199"/>
      <c r="BO9" s="199"/>
      <c r="BP9" s="199"/>
      <c r="BQ9" s="215"/>
    </row>
    <row r="10" spans="3:70" ht="15.6" customHeight="1">
      <c r="C10" s="3"/>
      <c r="D10" s="3"/>
      <c r="E10" s="3"/>
      <c r="F10" s="3"/>
      <c r="G10" s="3"/>
      <c r="H10" s="3"/>
      <c r="I10" s="3"/>
      <c r="J10" s="3"/>
      <c r="K10" s="3"/>
      <c r="L10" s="3"/>
      <c r="M10" s="3"/>
      <c r="N10" s="3"/>
      <c r="O10" s="3"/>
      <c r="P10" s="3"/>
      <c r="Q10" s="3"/>
      <c r="R10" s="3"/>
      <c r="S10" s="3"/>
      <c r="T10" s="3"/>
      <c r="U10" s="80"/>
      <c r="V10" s="96"/>
      <c r="W10" s="96"/>
      <c r="X10" s="96"/>
      <c r="Y10" s="96"/>
      <c r="Z10" s="96"/>
      <c r="AA10" s="96"/>
      <c r="AB10" s="96"/>
      <c r="AC10" s="96"/>
      <c r="AD10" s="96"/>
      <c r="AE10" s="96"/>
      <c r="AF10" s="96"/>
      <c r="AG10" s="96"/>
      <c r="AH10" s="96"/>
      <c r="AI10" s="96"/>
      <c r="AJ10" s="96"/>
      <c r="AK10" s="96"/>
      <c r="AL10" s="96"/>
      <c r="AM10" s="96"/>
      <c r="AN10" s="146"/>
      <c r="AO10" s="80"/>
      <c r="AP10" s="96"/>
      <c r="AQ10" s="96"/>
      <c r="AR10" s="96"/>
      <c r="AS10" s="96"/>
      <c r="AT10" s="96"/>
      <c r="AU10" s="96"/>
      <c r="AV10" s="96"/>
      <c r="AW10" s="96"/>
      <c r="AX10" s="96"/>
      <c r="AY10" s="96"/>
      <c r="AZ10" s="96"/>
      <c r="BA10" s="96"/>
      <c r="BB10" s="96"/>
      <c r="BC10" s="96"/>
      <c r="BD10" s="96"/>
      <c r="BE10" s="146"/>
      <c r="BF10" s="199"/>
      <c r="BG10" s="199"/>
      <c r="BH10" s="199"/>
      <c r="BI10" s="199"/>
      <c r="BJ10" s="199"/>
      <c r="BK10" s="199"/>
      <c r="BL10" s="199"/>
      <c r="BM10" s="199"/>
      <c r="BN10" s="199"/>
      <c r="BO10" s="199"/>
      <c r="BP10" s="199"/>
      <c r="BQ10" s="215"/>
    </row>
    <row r="11" spans="3:70" ht="15.6" customHeight="1">
      <c r="C11" s="4" t="str">
        <f>IF(COUNTIF([7]回答表!F22,"*")&gt;0,[7]回答表!F22,"")</f>
        <v>大館市</v>
      </c>
      <c r="D11" s="3"/>
      <c r="E11" s="3"/>
      <c r="F11" s="3"/>
      <c r="G11" s="3"/>
      <c r="H11" s="3"/>
      <c r="I11" s="3"/>
      <c r="J11" s="3"/>
      <c r="K11" s="3"/>
      <c r="L11" s="3"/>
      <c r="M11" s="3"/>
      <c r="N11" s="3"/>
      <c r="O11" s="3"/>
      <c r="P11" s="3"/>
      <c r="Q11" s="3"/>
      <c r="R11" s="3"/>
      <c r="S11" s="3"/>
      <c r="T11" s="3"/>
      <c r="U11" s="81" t="str">
        <f>IF(COUNTIF([7]回答表!F24,"*")&gt;0,[7]回答表!F24,"")</f>
        <v>工業用水道事業</v>
      </c>
      <c r="V11" s="97"/>
      <c r="W11" s="97"/>
      <c r="X11" s="97"/>
      <c r="Y11" s="97"/>
      <c r="Z11" s="97"/>
      <c r="AA11" s="97"/>
      <c r="AB11" s="97"/>
      <c r="AC11" s="97"/>
      <c r="AD11" s="97"/>
      <c r="AE11" s="97"/>
      <c r="AF11" s="94"/>
      <c r="AG11" s="94"/>
      <c r="AH11" s="94"/>
      <c r="AI11" s="94"/>
      <c r="AJ11" s="94"/>
      <c r="AK11" s="94"/>
      <c r="AL11" s="94"/>
      <c r="AM11" s="94"/>
      <c r="AN11" s="144"/>
      <c r="AO11" s="151" t="str">
        <f>IF(COUNTIF([7]回答表!W24,"*")&gt;0,[7]回答表!W24,"")</f>
        <v>―</v>
      </c>
      <c r="AP11" s="94"/>
      <c r="AQ11" s="94"/>
      <c r="AR11" s="94"/>
      <c r="AS11" s="94"/>
      <c r="AT11" s="94"/>
      <c r="AU11" s="94"/>
      <c r="AV11" s="94"/>
      <c r="AW11" s="94"/>
      <c r="AX11" s="94"/>
      <c r="AY11" s="94"/>
      <c r="AZ11" s="94"/>
      <c r="BA11" s="94"/>
      <c r="BB11" s="94"/>
      <c r="BC11" s="94"/>
      <c r="BD11" s="94"/>
      <c r="BE11" s="144"/>
      <c r="BF11" s="4" t="str">
        <f>IF(COUNTIF([7]回答表!F26,"*")&gt;0,[7]回答表!F26,"")</f>
        <v>―</v>
      </c>
      <c r="BG11" s="199"/>
      <c r="BH11" s="199"/>
      <c r="BI11" s="199"/>
      <c r="BJ11" s="199"/>
      <c r="BK11" s="199"/>
      <c r="BL11" s="199"/>
      <c r="BM11" s="199"/>
      <c r="BN11" s="199"/>
      <c r="BO11" s="199"/>
      <c r="BP11" s="199"/>
      <c r="BQ11" s="11"/>
    </row>
    <row r="12" spans="3:70" ht="15.6" customHeight="1">
      <c r="C12" s="3"/>
      <c r="D12" s="3"/>
      <c r="E12" s="3"/>
      <c r="F12" s="3"/>
      <c r="G12" s="3"/>
      <c r="H12" s="3"/>
      <c r="I12" s="3"/>
      <c r="J12" s="3"/>
      <c r="K12" s="3"/>
      <c r="L12" s="3"/>
      <c r="M12" s="3"/>
      <c r="N12" s="3"/>
      <c r="O12" s="3"/>
      <c r="P12" s="3"/>
      <c r="Q12" s="3"/>
      <c r="R12" s="3"/>
      <c r="S12" s="3"/>
      <c r="T12" s="3"/>
      <c r="U12" s="82"/>
      <c r="V12" s="98"/>
      <c r="W12" s="98"/>
      <c r="X12" s="98"/>
      <c r="Y12" s="98"/>
      <c r="Z12" s="98"/>
      <c r="AA12" s="98"/>
      <c r="AB12" s="98"/>
      <c r="AC12" s="98"/>
      <c r="AD12" s="98"/>
      <c r="AE12" s="98"/>
      <c r="AF12" s="95"/>
      <c r="AG12" s="95"/>
      <c r="AH12" s="127"/>
      <c r="AI12" s="127"/>
      <c r="AJ12" s="127"/>
      <c r="AK12" s="127"/>
      <c r="AL12" s="127"/>
      <c r="AM12" s="127"/>
      <c r="AN12" s="145"/>
      <c r="AO12" s="79"/>
      <c r="AP12" s="127"/>
      <c r="AQ12" s="127"/>
      <c r="AR12" s="127"/>
      <c r="AS12" s="127"/>
      <c r="AT12" s="127"/>
      <c r="AU12" s="127"/>
      <c r="AV12" s="127"/>
      <c r="AW12" s="127"/>
      <c r="AX12" s="127"/>
      <c r="AY12" s="127"/>
      <c r="AZ12" s="127"/>
      <c r="BA12" s="127"/>
      <c r="BB12" s="127"/>
      <c r="BC12" s="127"/>
      <c r="BD12" s="127"/>
      <c r="BE12" s="145"/>
      <c r="BF12" s="199"/>
      <c r="BG12" s="199"/>
      <c r="BH12" s="199"/>
      <c r="BI12" s="199"/>
      <c r="BJ12" s="199"/>
      <c r="BK12" s="199"/>
      <c r="BL12" s="199"/>
      <c r="BM12" s="199"/>
      <c r="BN12" s="199"/>
      <c r="BO12" s="199"/>
      <c r="BP12" s="199"/>
      <c r="BQ12" s="11"/>
    </row>
    <row r="13" spans="3:70" ht="15.6" customHeight="1">
      <c r="C13" s="3"/>
      <c r="D13" s="3"/>
      <c r="E13" s="3"/>
      <c r="F13" s="3"/>
      <c r="G13" s="3"/>
      <c r="H13" s="3"/>
      <c r="I13" s="3"/>
      <c r="J13" s="3"/>
      <c r="K13" s="3"/>
      <c r="L13" s="3"/>
      <c r="M13" s="3"/>
      <c r="N13" s="3"/>
      <c r="O13" s="3"/>
      <c r="P13" s="3"/>
      <c r="Q13" s="3"/>
      <c r="R13" s="3"/>
      <c r="S13" s="3"/>
      <c r="T13" s="3"/>
      <c r="U13" s="83"/>
      <c r="V13" s="99"/>
      <c r="W13" s="99"/>
      <c r="X13" s="99"/>
      <c r="Y13" s="99"/>
      <c r="Z13" s="99"/>
      <c r="AA13" s="99"/>
      <c r="AB13" s="99"/>
      <c r="AC13" s="99"/>
      <c r="AD13" s="99"/>
      <c r="AE13" s="99"/>
      <c r="AF13" s="96"/>
      <c r="AG13" s="96"/>
      <c r="AH13" s="96"/>
      <c r="AI13" s="96"/>
      <c r="AJ13" s="96"/>
      <c r="AK13" s="96"/>
      <c r="AL13" s="96"/>
      <c r="AM13" s="96"/>
      <c r="AN13" s="146"/>
      <c r="AO13" s="80"/>
      <c r="AP13" s="96"/>
      <c r="AQ13" s="96"/>
      <c r="AR13" s="96"/>
      <c r="AS13" s="96"/>
      <c r="AT13" s="96"/>
      <c r="AU13" s="96"/>
      <c r="AV13" s="96"/>
      <c r="AW13" s="96"/>
      <c r="AX13" s="96"/>
      <c r="AY13" s="96"/>
      <c r="AZ13" s="96"/>
      <c r="BA13" s="96"/>
      <c r="BB13" s="96"/>
      <c r="BC13" s="96"/>
      <c r="BD13" s="96"/>
      <c r="BE13" s="146"/>
      <c r="BF13" s="199"/>
      <c r="BG13" s="199"/>
      <c r="BH13" s="199"/>
      <c r="BI13" s="199"/>
      <c r="BJ13" s="199"/>
      <c r="BK13" s="199"/>
      <c r="BL13" s="199"/>
      <c r="BM13" s="199"/>
      <c r="BN13" s="199"/>
      <c r="BO13" s="199"/>
      <c r="BP13" s="199"/>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209"/>
      <c r="BR17" s="219"/>
    </row>
    <row r="18" spans="3:70" ht="15.6" customHeight="1">
      <c r="C18" s="6"/>
      <c r="D18" s="14"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74"/>
      <c r="BA18" s="122"/>
      <c r="BB18" s="122"/>
      <c r="BC18" s="122"/>
      <c r="BD18" s="122"/>
      <c r="BE18" s="122"/>
      <c r="BF18" s="122"/>
      <c r="BG18" s="122"/>
      <c r="BH18" s="122"/>
      <c r="BI18" s="122"/>
      <c r="BJ18" s="122"/>
      <c r="BK18" s="210"/>
      <c r="BR18" s="219"/>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75"/>
      <c r="BA19" s="122"/>
      <c r="BB19" s="122"/>
      <c r="BC19" s="122"/>
      <c r="BD19" s="122"/>
      <c r="BE19" s="122"/>
      <c r="BF19" s="122"/>
      <c r="BG19" s="122"/>
      <c r="BH19" s="122"/>
      <c r="BI19" s="122"/>
      <c r="BJ19" s="122"/>
      <c r="BK19" s="210"/>
      <c r="BR19" s="219"/>
    </row>
    <row r="20" spans="3:70" ht="13.15" customHeight="1">
      <c r="C20" s="6"/>
      <c r="D20" s="16" t="s">
        <v>5</v>
      </c>
      <c r="E20" s="38"/>
      <c r="F20" s="38"/>
      <c r="G20" s="38"/>
      <c r="H20" s="38"/>
      <c r="I20" s="38"/>
      <c r="J20" s="52"/>
      <c r="K20" s="16" t="s">
        <v>9</v>
      </c>
      <c r="L20" s="38"/>
      <c r="M20" s="38"/>
      <c r="N20" s="38"/>
      <c r="O20" s="38"/>
      <c r="P20" s="38"/>
      <c r="Q20" s="52"/>
      <c r="R20" s="16" t="s">
        <v>18</v>
      </c>
      <c r="S20" s="38"/>
      <c r="T20" s="38"/>
      <c r="U20" s="38"/>
      <c r="V20" s="38"/>
      <c r="W20" s="38"/>
      <c r="X20" s="52"/>
      <c r="Y20" s="113" t="s">
        <v>30</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76"/>
      <c r="BA20" s="179"/>
      <c r="BB20" s="181" t="s">
        <v>38</v>
      </c>
      <c r="BC20" s="187"/>
      <c r="BD20" s="187"/>
      <c r="BE20" s="187"/>
      <c r="BF20" s="187"/>
      <c r="BG20" s="187"/>
      <c r="BH20" s="187"/>
      <c r="BI20" s="204"/>
      <c r="BJ20" s="206"/>
      <c r="BK20" s="210"/>
      <c r="BR20" s="219"/>
    </row>
    <row r="21" spans="3:70" ht="13.15" customHeight="1">
      <c r="C21" s="6"/>
      <c r="D21" s="17"/>
      <c r="E21" s="39"/>
      <c r="F21" s="39"/>
      <c r="G21" s="39"/>
      <c r="H21" s="39"/>
      <c r="I21" s="39"/>
      <c r="J21" s="53"/>
      <c r="K21" s="17"/>
      <c r="L21" s="39"/>
      <c r="M21" s="39"/>
      <c r="N21" s="39"/>
      <c r="O21" s="39"/>
      <c r="P21" s="39"/>
      <c r="Q21" s="53"/>
      <c r="R21" s="17"/>
      <c r="S21" s="39"/>
      <c r="T21" s="39"/>
      <c r="U21" s="39"/>
      <c r="V21" s="39"/>
      <c r="W21" s="39"/>
      <c r="X21" s="53"/>
      <c r="Y21" s="114"/>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77"/>
      <c r="BA21" s="179"/>
      <c r="BB21" s="182"/>
      <c r="BC21" s="188"/>
      <c r="BD21" s="188"/>
      <c r="BE21" s="188"/>
      <c r="BF21" s="188"/>
      <c r="BG21" s="188"/>
      <c r="BH21" s="188"/>
      <c r="BJ21" s="207"/>
      <c r="BK21" s="210"/>
      <c r="BR21" s="219"/>
    </row>
    <row r="22" spans="3:70" ht="13.15" customHeight="1">
      <c r="C22" s="6"/>
      <c r="D22" s="17"/>
      <c r="E22" s="39"/>
      <c r="F22" s="39"/>
      <c r="G22" s="39"/>
      <c r="H22" s="39"/>
      <c r="I22" s="39"/>
      <c r="J22" s="53"/>
      <c r="K22" s="17"/>
      <c r="L22" s="39"/>
      <c r="M22" s="39"/>
      <c r="N22" s="39"/>
      <c r="O22" s="39"/>
      <c r="P22" s="39"/>
      <c r="Q22" s="53"/>
      <c r="R22" s="17"/>
      <c r="S22" s="39"/>
      <c r="T22" s="39"/>
      <c r="U22" s="39"/>
      <c r="V22" s="39"/>
      <c r="W22" s="39"/>
      <c r="X22" s="53"/>
      <c r="Y22" s="115"/>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78"/>
      <c r="BA22" s="111"/>
      <c r="BB22" s="182"/>
      <c r="BC22" s="188"/>
      <c r="BD22" s="188"/>
      <c r="BE22" s="188"/>
      <c r="BF22" s="188"/>
      <c r="BG22" s="188"/>
      <c r="BH22" s="188"/>
      <c r="BJ22" s="207"/>
      <c r="BK22" s="210"/>
      <c r="BR22" s="219"/>
    </row>
    <row r="23" spans="3:70" ht="31.15" customHeight="1">
      <c r="C23" s="6"/>
      <c r="D23" s="18"/>
      <c r="E23" s="40"/>
      <c r="F23" s="40"/>
      <c r="G23" s="40"/>
      <c r="H23" s="40"/>
      <c r="I23" s="40"/>
      <c r="J23" s="54"/>
      <c r="K23" s="18"/>
      <c r="L23" s="40"/>
      <c r="M23" s="40"/>
      <c r="N23" s="40"/>
      <c r="O23" s="40"/>
      <c r="P23" s="40"/>
      <c r="Q23" s="54"/>
      <c r="R23" s="18"/>
      <c r="S23" s="40"/>
      <c r="T23" s="40"/>
      <c r="U23" s="40"/>
      <c r="V23" s="40"/>
      <c r="W23" s="40"/>
      <c r="X23" s="54"/>
      <c r="Y23" s="116" t="s">
        <v>20</v>
      </c>
      <c r="Z23" s="120"/>
      <c r="AA23" s="120"/>
      <c r="AB23" s="120"/>
      <c r="AC23" s="120"/>
      <c r="AD23" s="120"/>
      <c r="AE23" s="126"/>
      <c r="AF23" s="116" t="s">
        <v>32</v>
      </c>
      <c r="AG23" s="120"/>
      <c r="AH23" s="120"/>
      <c r="AI23" s="120"/>
      <c r="AJ23" s="120"/>
      <c r="AK23" s="120"/>
      <c r="AL23" s="126"/>
      <c r="AM23" s="116" t="s">
        <v>22</v>
      </c>
      <c r="AN23" s="120"/>
      <c r="AO23" s="120"/>
      <c r="AP23" s="120"/>
      <c r="AQ23" s="120"/>
      <c r="AR23" s="120"/>
      <c r="AS23" s="126"/>
      <c r="AT23" s="116" t="s">
        <v>34</v>
      </c>
      <c r="AU23" s="120"/>
      <c r="AV23" s="120"/>
      <c r="AW23" s="120"/>
      <c r="AX23" s="120"/>
      <c r="AY23" s="120"/>
      <c r="AZ23" s="126"/>
      <c r="BA23" s="111"/>
      <c r="BB23" s="183"/>
      <c r="BC23" s="189"/>
      <c r="BD23" s="189"/>
      <c r="BE23" s="189"/>
      <c r="BF23" s="189"/>
      <c r="BG23" s="189"/>
      <c r="BH23" s="189"/>
      <c r="BI23" s="205"/>
      <c r="BJ23" s="208"/>
      <c r="BK23" s="210"/>
      <c r="BR23" s="219"/>
    </row>
    <row r="24" spans="3:70" ht="15.6" customHeight="1">
      <c r="C24" s="6"/>
      <c r="D24" s="19" t="str">
        <f>IF([7]回答表!R49="○","○","")</f>
        <v/>
      </c>
      <c r="E24" s="41"/>
      <c r="F24" s="41"/>
      <c r="G24" s="41"/>
      <c r="H24" s="41"/>
      <c r="I24" s="41"/>
      <c r="J24" s="55"/>
      <c r="K24" s="19" t="str">
        <f>IF([7]回答表!R50="○","○","")</f>
        <v/>
      </c>
      <c r="L24" s="41"/>
      <c r="M24" s="41"/>
      <c r="N24" s="41"/>
      <c r="O24" s="41"/>
      <c r="P24" s="41"/>
      <c r="Q24" s="55"/>
      <c r="R24" s="19" t="str">
        <f>IF([7]回答表!R51="○","○","")</f>
        <v/>
      </c>
      <c r="S24" s="41"/>
      <c r="T24" s="41"/>
      <c r="U24" s="41"/>
      <c r="V24" s="41"/>
      <c r="W24" s="41"/>
      <c r="X24" s="55"/>
      <c r="Y24" s="19" t="str">
        <f>IF([7]回答表!R52="○","○","")</f>
        <v/>
      </c>
      <c r="Z24" s="41"/>
      <c r="AA24" s="41"/>
      <c r="AB24" s="41"/>
      <c r="AC24" s="41"/>
      <c r="AD24" s="41"/>
      <c r="AE24" s="55"/>
      <c r="AF24" s="19" t="str">
        <f>IF([7]回答表!R53="○","○","")</f>
        <v/>
      </c>
      <c r="AG24" s="41"/>
      <c r="AH24" s="41"/>
      <c r="AI24" s="41"/>
      <c r="AJ24" s="41"/>
      <c r="AK24" s="41"/>
      <c r="AL24" s="55"/>
      <c r="AM24" s="19" t="str">
        <f>IF([7]回答表!R54="○","○","")</f>
        <v/>
      </c>
      <c r="AN24" s="41"/>
      <c r="AO24" s="41"/>
      <c r="AP24" s="41"/>
      <c r="AQ24" s="41"/>
      <c r="AR24" s="41"/>
      <c r="AS24" s="55"/>
      <c r="AT24" s="19" t="str">
        <f>IF([7]回答表!R55="○","○","")</f>
        <v/>
      </c>
      <c r="AU24" s="41"/>
      <c r="AV24" s="41"/>
      <c r="AW24" s="41"/>
      <c r="AX24" s="41"/>
      <c r="AY24" s="41"/>
      <c r="AZ24" s="55"/>
      <c r="BA24" s="111"/>
      <c r="BB24" s="92" t="str">
        <f>IF([7]回答表!R56="○","○","")</f>
        <v>○</v>
      </c>
      <c r="BC24" s="109"/>
      <c r="BD24" s="109"/>
      <c r="BE24" s="109"/>
      <c r="BF24" s="109"/>
      <c r="BG24" s="109"/>
      <c r="BH24" s="109"/>
      <c r="BI24" s="204"/>
      <c r="BJ24" s="206"/>
      <c r="BK24" s="210"/>
      <c r="BR24" s="219"/>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207"/>
      <c r="BK25" s="210"/>
      <c r="BR25" s="219"/>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205"/>
      <c r="BJ26" s="208"/>
      <c r="BK26" s="210"/>
      <c r="BR26" s="219"/>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1"/>
      <c r="BR27" s="219"/>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221"/>
      <c r="E33" s="221"/>
      <c r="F33" s="221"/>
      <c r="G33" s="221"/>
      <c r="H33" s="221"/>
      <c r="I33" s="221"/>
      <c r="J33" s="221"/>
      <c r="K33" s="221"/>
      <c r="L33" s="221"/>
      <c r="M33" s="221"/>
      <c r="N33" s="221"/>
      <c r="O33" s="221"/>
      <c r="P33" s="221"/>
      <c r="Q33" s="221"/>
      <c r="R33" s="221"/>
      <c r="S33" s="221"/>
      <c r="T33" s="221"/>
      <c r="U33" s="221"/>
      <c r="V33" s="221"/>
      <c r="W33" s="221"/>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16"/>
    </row>
    <row r="34" spans="3:69">
      <c r="C34" s="9"/>
      <c r="D34" s="84" t="s">
        <v>10</v>
      </c>
      <c r="E34" s="25"/>
      <c r="F34" s="25"/>
      <c r="G34" s="25"/>
      <c r="H34" s="25"/>
      <c r="I34" s="25"/>
      <c r="J34" s="25"/>
      <c r="K34" s="25"/>
      <c r="L34" s="25"/>
      <c r="M34" s="25"/>
      <c r="N34" s="25"/>
      <c r="O34" s="25"/>
      <c r="P34" s="25"/>
      <c r="Q34" s="25"/>
      <c r="R34" s="25"/>
      <c r="S34" s="25"/>
      <c r="T34" s="25"/>
      <c r="U34" s="25"/>
      <c r="V34" s="25"/>
      <c r="W34" s="25"/>
      <c r="X34" s="25"/>
      <c r="Y34" s="25"/>
      <c r="Z34" s="25"/>
      <c r="AA34" s="123"/>
      <c r="AB34" s="123"/>
      <c r="AC34" s="123"/>
      <c r="AD34" s="123"/>
      <c r="AE34" s="123"/>
      <c r="AF34" s="123"/>
      <c r="AG34" s="123"/>
      <c r="AH34" s="123"/>
      <c r="AI34" s="123"/>
      <c r="AJ34" s="123"/>
      <c r="AK34" s="123"/>
      <c r="AL34" s="84"/>
      <c r="AM34" s="123"/>
      <c r="AN34" s="123"/>
      <c r="AO34" s="123"/>
      <c r="AP34" s="123"/>
      <c r="AQ34" s="84" t="s">
        <v>25</v>
      </c>
      <c r="AR34" s="123"/>
      <c r="AS34" s="123"/>
      <c r="AT34" s="123"/>
      <c r="AU34" s="123"/>
      <c r="AV34" s="230"/>
      <c r="AW34" s="123"/>
      <c r="AX34" s="123"/>
      <c r="AY34" s="123"/>
      <c r="AZ34" s="231"/>
      <c r="BA34" s="231"/>
      <c r="BB34" s="231"/>
      <c r="BC34" s="231"/>
      <c r="BD34" s="123"/>
      <c r="BE34" s="123"/>
      <c r="BF34" s="123"/>
      <c r="BG34" s="123"/>
      <c r="BH34" s="123"/>
      <c r="BI34" s="123"/>
      <c r="BJ34" s="123"/>
      <c r="BK34" s="123"/>
      <c r="BL34" s="123"/>
      <c r="BM34" s="123"/>
      <c r="BN34" s="123"/>
      <c r="BO34" s="123"/>
      <c r="BP34" s="106"/>
      <c r="BQ34" s="217"/>
    </row>
    <row r="35" spans="3:69" ht="15.6" customHeight="1">
      <c r="C35" s="9"/>
      <c r="D35" s="222" t="s">
        <v>11</v>
      </c>
      <c r="E35" s="85" t="str">
        <f>IF([7]回答表!R56="○",[7]回答表!C536,"")</f>
        <v>①現行の経営体制・手法で、健全な事業運営が実施できているため</v>
      </c>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31"/>
      <c r="AO35" s="123"/>
      <c r="AP35" s="123"/>
      <c r="AQ35" s="224" t="str">
        <f>IF([7]回答表!AQ536="○",[7]回答表!B543,"")</f>
        <v/>
      </c>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32"/>
      <c r="BQ35" s="217"/>
    </row>
    <row r="36" spans="3:69" ht="15.6" customHeight="1">
      <c r="C36" s="9"/>
      <c r="D36" s="222"/>
      <c r="E36" s="89"/>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33"/>
      <c r="AO36" s="123"/>
      <c r="AP36" s="123"/>
      <c r="AQ36" s="225"/>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33"/>
      <c r="BQ36" s="217"/>
    </row>
    <row r="37" spans="3:69" ht="15.6" customHeight="1">
      <c r="C37" s="9"/>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225"/>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33"/>
      <c r="BQ37" s="217"/>
    </row>
    <row r="38" spans="3:69" ht="15.6" customHeight="1">
      <c r="C38" s="9"/>
      <c r="D38" s="222" t="s">
        <v>11</v>
      </c>
      <c r="E38" s="85"/>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31"/>
      <c r="AO38" s="123"/>
      <c r="AP38" s="123"/>
      <c r="AQ38" s="225"/>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33"/>
      <c r="BQ38" s="217"/>
    </row>
    <row r="39" spans="3:69" ht="15.6" customHeight="1">
      <c r="C39" s="9"/>
      <c r="D39" s="222"/>
      <c r="E39" s="89"/>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33"/>
      <c r="AO39" s="123"/>
      <c r="AP39" s="123"/>
      <c r="AQ39" s="225"/>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33"/>
      <c r="BQ39" s="217"/>
    </row>
    <row r="40" spans="3:69" ht="15.6" customHeight="1">
      <c r="C40" s="9"/>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225"/>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33"/>
      <c r="BQ40" s="217"/>
    </row>
    <row r="41" spans="3:69" ht="15.6" customHeight="1">
      <c r="C41" s="9"/>
      <c r="D41" s="222" t="s">
        <v>11</v>
      </c>
      <c r="E41" s="85"/>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31"/>
      <c r="AO41" s="123"/>
      <c r="AP41" s="123"/>
      <c r="AQ41" s="225"/>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33"/>
      <c r="BQ41" s="217"/>
    </row>
    <row r="42" spans="3:69" ht="12.6" customHeight="1">
      <c r="C42" s="9"/>
      <c r="D42" s="222"/>
      <c r="E42" s="89"/>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33"/>
      <c r="AO42" s="123"/>
      <c r="AP42" s="123"/>
      <c r="AQ42" s="226"/>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34"/>
      <c r="BQ42" s="235"/>
    </row>
    <row r="43" spans="3:69" ht="12.6" customHeight="1">
      <c r="C43" s="9"/>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217"/>
    </row>
    <row r="44" spans="3:69" ht="12.6" customHeight="1">
      <c r="C44" s="9"/>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217"/>
    </row>
    <row r="45" spans="3:69">
      <c r="C45" s="9"/>
      <c r="D45" s="84" t="s">
        <v>15</v>
      </c>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217"/>
    </row>
    <row r="46" spans="3:69">
      <c r="C46" s="9"/>
      <c r="D46" s="223" t="str">
        <f>IF([7]回答表!R56="○",[7]回答表!B550,"")</f>
        <v>専門的な知識・技術を持った人材の育成、知識、技術の継承を推進するための研修等を実施するなど、逓減型従量制料金制度による安価な料金体制を継続することで、企業誘致に貢献し収益の増加を図る。</v>
      </c>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28"/>
      <c r="BQ46" s="217"/>
    </row>
    <row r="47" spans="3:69" ht="12.6" customHeight="1">
      <c r="C47" s="9"/>
      <c r="D47" s="86"/>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29"/>
      <c r="BQ47" s="217"/>
    </row>
    <row r="48" spans="3:69" ht="12.6" customHeight="1">
      <c r="C48" s="9"/>
      <c r="D48" s="86"/>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29"/>
      <c r="BQ48" s="217"/>
    </row>
    <row r="49" spans="3:69" ht="12.6" customHeight="1">
      <c r="C49" s="9"/>
      <c r="D49" s="86"/>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29"/>
      <c r="BQ49" s="217"/>
    </row>
    <row r="50" spans="3:69" ht="12.6" customHeight="1">
      <c r="C50" s="9"/>
      <c r="D50" s="87"/>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30"/>
      <c r="BQ50" s="217"/>
    </row>
    <row r="51" spans="3:69" ht="12.6" customHeight="1">
      <c r="C51" s="10"/>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218"/>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9"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BR51"/>
  <sheetViews>
    <sheetView topLeftCell="A10" workbookViewId="0">
      <selection activeCell="E41" sqref="E41:AN42"/>
    </sheetView>
  </sheetViews>
  <sheetFormatPr defaultRowHeight="18.75"/>
  <cols>
    <col min="1" max="70" width="2.5" customWidth="1"/>
    <col min="71" max="16384" width="9" customWidth="1"/>
  </cols>
  <sheetData>
    <row r="1" spans="3:70" ht="15.6" customHeight="1"/>
    <row r="2" spans="3:70" ht="15.6" customHeight="1">
      <c r="C2" s="1"/>
      <c r="D2" s="1"/>
      <c r="E2" s="1"/>
      <c r="F2" s="1"/>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row>
    <row r="3" spans="3:70" ht="15.6" customHeight="1">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row>
    <row r="4" spans="3:70" ht="15.6" customHeight="1">
      <c r="H4" s="51"/>
      <c r="I4" s="51"/>
      <c r="J4" s="51"/>
      <c r="K4" s="51"/>
      <c r="L4" s="51"/>
      <c r="M4" s="51"/>
      <c r="N4" s="51"/>
      <c r="O4" s="51"/>
      <c r="P4" s="51"/>
      <c r="Q4" s="51"/>
      <c r="R4" s="51"/>
      <c r="S4" s="51"/>
      <c r="T4" s="51"/>
      <c r="U4" s="51"/>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row>
    <row r="5" spans="3:70" ht="15.6" customHeight="1">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58"/>
      <c r="AR6" s="158"/>
      <c r="AS6" s="158"/>
      <c r="AT6" s="158"/>
      <c r="AU6" s="158"/>
      <c r="AV6" s="158"/>
      <c r="AW6" s="158"/>
      <c r="AX6" s="158"/>
      <c r="AY6" s="15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58"/>
      <c r="AR7" s="158"/>
      <c r="AS7" s="158"/>
      <c r="AT7" s="158"/>
      <c r="AU7" s="158"/>
      <c r="AV7" s="158"/>
      <c r="AW7" s="158"/>
      <c r="AX7" s="158"/>
      <c r="AY7" s="158"/>
    </row>
    <row r="8" spans="3:70" ht="15.6" customHeight="1">
      <c r="C8" s="2" t="s">
        <v>1</v>
      </c>
      <c r="D8" s="3"/>
      <c r="E8" s="3"/>
      <c r="F8" s="3"/>
      <c r="G8" s="3"/>
      <c r="H8" s="3"/>
      <c r="I8" s="3"/>
      <c r="J8" s="3"/>
      <c r="K8" s="3"/>
      <c r="L8" s="3"/>
      <c r="M8" s="3"/>
      <c r="N8" s="3"/>
      <c r="O8" s="3"/>
      <c r="P8" s="3"/>
      <c r="Q8" s="3"/>
      <c r="R8" s="3"/>
      <c r="S8" s="3"/>
      <c r="T8" s="3"/>
      <c r="U8" s="78" t="s">
        <v>29</v>
      </c>
      <c r="V8" s="94"/>
      <c r="W8" s="94"/>
      <c r="X8" s="94"/>
      <c r="Y8" s="94"/>
      <c r="Z8" s="94"/>
      <c r="AA8" s="94"/>
      <c r="AB8" s="94"/>
      <c r="AC8" s="94"/>
      <c r="AD8" s="94"/>
      <c r="AE8" s="94"/>
      <c r="AF8" s="94"/>
      <c r="AG8" s="94"/>
      <c r="AH8" s="94"/>
      <c r="AI8" s="94"/>
      <c r="AJ8" s="94"/>
      <c r="AK8" s="94"/>
      <c r="AL8" s="94"/>
      <c r="AM8" s="94"/>
      <c r="AN8" s="144"/>
      <c r="AO8" s="78" t="s">
        <v>33</v>
      </c>
      <c r="AP8" s="94"/>
      <c r="AQ8" s="94"/>
      <c r="AR8" s="94"/>
      <c r="AS8" s="94"/>
      <c r="AT8" s="94"/>
      <c r="AU8" s="94"/>
      <c r="AV8" s="94"/>
      <c r="AW8" s="94"/>
      <c r="AX8" s="94"/>
      <c r="AY8" s="94"/>
      <c r="AZ8" s="94"/>
      <c r="BA8" s="94"/>
      <c r="BB8" s="94"/>
      <c r="BC8" s="94"/>
      <c r="BD8" s="94"/>
      <c r="BE8" s="144"/>
      <c r="BF8" s="2" t="s">
        <v>42</v>
      </c>
      <c r="BG8" s="199"/>
      <c r="BH8" s="199"/>
      <c r="BI8" s="199"/>
      <c r="BJ8" s="199"/>
      <c r="BK8" s="199"/>
      <c r="BL8" s="199"/>
      <c r="BM8" s="199"/>
      <c r="BN8" s="199"/>
      <c r="BO8" s="199"/>
      <c r="BP8" s="199"/>
      <c r="BQ8" s="215"/>
    </row>
    <row r="9" spans="3:70" ht="15.6" customHeight="1">
      <c r="C9" s="3"/>
      <c r="D9" s="3"/>
      <c r="E9" s="3"/>
      <c r="F9" s="3"/>
      <c r="G9" s="3"/>
      <c r="H9" s="3"/>
      <c r="I9" s="3"/>
      <c r="J9" s="3"/>
      <c r="K9" s="3"/>
      <c r="L9" s="3"/>
      <c r="M9" s="3"/>
      <c r="N9" s="3"/>
      <c r="O9" s="3"/>
      <c r="P9" s="3"/>
      <c r="Q9" s="3"/>
      <c r="R9" s="3"/>
      <c r="S9" s="3"/>
      <c r="T9" s="3"/>
      <c r="U9" s="79"/>
      <c r="V9" s="95"/>
      <c r="W9" s="95"/>
      <c r="X9" s="95"/>
      <c r="Y9" s="95"/>
      <c r="Z9" s="95"/>
      <c r="AA9" s="95"/>
      <c r="AB9" s="95"/>
      <c r="AC9" s="95"/>
      <c r="AD9" s="95"/>
      <c r="AE9" s="95"/>
      <c r="AF9" s="95"/>
      <c r="AG9" s="95"/>
      <c r="AH9" s="127"/>
      <c r="AI9" s="127"/>
      <c r="AJ9" s="127"/>
      <c r="AK9" s="127"/>
      <c r="AL9" s="127"/>
      <c r="AM9" s="127"/>
      <c r="AN9" s="145"/>
      <c r="AO9" s="79"/>
      <c r="AP9" s="127"/>
      <c r="AQ9" s="127"/>
      <c r="AR9" s="127"/>
      <c r="AS9" s="127"/>
      <c r="AT9" s="127"/>
      <c r="AU9" s="127"/>
      <c r="AV9" s="127"/>
      <c r="AW9" s="127"/>
      <c r="AX9" s="127"/>
      <c r="AY9" s="127"/>
      <c r="AZ9" s="127"/>
      <c r="BA9" s="127"/>
      <c r="BB9" s="127"/>
      <c r="BC9" s="127"/>
      <c r="BD9" s="127"/>
      <c r="BE9" s="145"/>
      <c r="BF9" s="199"/>
      <c r="BG9" s="199"/>
      <c r="BH9" s="199"/>
      <c r="BI9" s="199"/>
      <c r="BJ9" s="199"/>
      <c r="BK9" s="199"/>
      <c r="BL9" s="199"/>
      <c r="BM9" s="199"/>
      <c r="BN9" s="199"/>
      <c r="BO9" s="199"/>
      <c r="BP9" s="199"/>
      <c r="BQ9" s="215"/>
    </row>
    <row r="10" spans="3:70" ht="15.6" customHeight="1">
      <c r="C10" s="3"/>
      <c r="D10" s="3"/>
      <c r="E10" s="3"/>
      <c r="F10" s="3"/>
      <c r="G10" s="3"/>
      <c r="H10" s="3"/>
      <c r="I10" s="3"/>
      <c r="J10" s="3"/>
      <c r="K10" s="3"/>
      <c r="L10" s="3"/>
      <c r="M10" s="3"/>
      <c r="N10" s="3"/>
      <c r="O10" s="3"/>
      <c r="P10" s="3"/>
      <c r="Q10" s="3"/>
      <c r="R10" s="3"/>
      <c r="S10" s="3"/>
      <c r="T10" s="3"/>
      <c r="U10" s="80"/>
      <c r="V10" s="96"/>
      <c r="W10" s="96"/>
      <c r="X10" s="96"/>
      <c r="Y10" s="96"/>
      <c r="Z10" s="96"/>
      <c r="AA10" s="96"/>
      <c r="AB10" s="96"/>
      <c r="AC10" s="96"/>
      <c r="AD10" s="96"/>
      <c r="AE10" s="96"/>
      <c r="AF10" s="96"/>
      <c r="AG10" s="96"/>
      <c r="AH10" s="96"/>
      <c r="AI10" s="96"/>
      <c r="AJ10" s="96"/>
      <c r="AK10" s="96"/>
      <c r="AL10" s="96"/>
      <c r="AM10" s="96"/>
      <c r="AN10" s="146"/>
      <c r="AO10" s="80"/>
      <c r="AP10" s="96"/>
      <c r="AQ10" s="96"/>
      <c r="AR10" s="96"/>
      <c r="AS10" s="96"/>
      <c r="AT10" s="96"/>
      <c r="AU10" s="96"/>
      <c r="AV10" s="96"/>
      <c r="AW10" s="96"/>
      <c r="AX10" s="96"/>
      <c r="AY10" s="96"/>
      <c r="AZ10" s="96"/>
      <c r="BA10" s="96"/>
      <c r="BB10" s="96"/>
      <c r="BC10" s="96"/>
      <c r="BD10" s="96"/>
      <c r="BE10" s="146"/>
      <c r="BF10" s="199"/>
      <c r="BG10" s="199"/>
      <c r="BH10" s="199"/>
      <c r="BI10" s="199"/>
      <c r="BJ10" s="199"/>
      <c r="BK10" s="199"/>
      <c r="BL10" s="199"/>
      <c r="BM10" s="199"/>
      <c r="BN10" s="199"/>
      <c r="BO10" s="199"/>
      <c r="BP10" s="199"/>
      <c r="BQ10" s="215"/>
    </row>
    <row r="11" spans="3:70" ht="15.6" customHeight="1">
      <c r="C11" s="4" t="str">
        <f>IF(COUNTIF([10]回答表!F22,"*")&gt;0,[10]回答表!F22,"")</f>
        <v>大館市</v>
      </c>
      <c r="D11" s="3"/>
      <c r="E11" s="3"/>
      <c r="F11" s="3"/>
      <c r="G11" s="3"/>
      <c r="H11" s="3"/>
      <c r="I11" s="3"/>
      <c r="J11" s="3"/>
      <c r="K11" s="3"/>
      <c r="L11" s="3"/>
      <c r="M11" s="3"/>
      <c r="N11" s="3"/>
      <c r="O11" s="3"/>
      <c r="P11" s="3"/>
      <c r="Q11" s="3"/>
      <c r="R11" s="3"/>
      <c r="S11" s="3"/>
      <c r="T11" s="3"/>
      <c r="U11" s="81" t="str">
        <f>IF(COUNTIF([10]回答表!F24,"*")&gt;0,[10]回答表!F24,"")</f>
        <v>病院事業</v>
      </c>
      <c r="V11" s="97"/>
      <c r="W11" s="97"/>
      <c r="X11" s="97"/>
      <c r="Y11" s="97"/>
      <c r="Z11" s="97"/>
      <c r="AA11" s="97"/>
      <c r="AB11" s="97"/>
      <c r="AC11" s="97"/>
      <c r="AD11" s="97"/>
      <c r="AE11" s="97"/>
      <c r="AF11" s="94"/>
      <c r="AG11" s="94"/>
      <c r="AH11" s="94"/>
      <c r="AI11" s="94"/>
      <c r="AJ11" s="94"/>
      <c r="AK11" s="94"/>
      <c r="AL11" s="94"/>
      <c r="AM11" s="94"/>
      <c r="AN11" s="144"/>
      <c r="AO11" s="151" t="str">
        <f>IF(COUNTIF([10]回答表!W24,"*")&gt;0,[10]回答表!W24,"")</f>
        <v>―</v>
      </c>
      <c r="AP11" s="94"/>
      <c r="AQ11" s="94"/>
      <c r="AR11" s="94"/>
      <c r="AS11" s="94"/>
      <c r="AT11" s="94"/>
      <c r="AU11" s="94"/>
      <c r="AV11" s="94"/>
      <c r="AW11" s="94"/>
      <c r="AX11" s="94"/>
      <c r="AY11" s="94"/>
      <c r="AZ11" s="94"/>
      <c r="BA11" s="94"/>
      <c r="BB11" s="94"/>
      <c r="BC11" s="94"/>
      <c r="BD11" s="94"/>
      <c r="BE11" s="144"/>
      <c r="BF11" s="4" t="str">
        <f>IF(COUNTIF([10]回答表!F26,"*")&gt;0,[10]回答表!F26,"")</f>
        <v>―</v>
      </c>
      <c r="BG11" s="199"/>
      <c r="BH11" s="199"/>
      <c r="BI11" s="199"/>
      <c r="BJ11" s="199"/>
      <c r="BK11" s="199"/>
      <c r="BL11" s="199"/>
      <c r="BM11" s="199"/>
      <c r="BN11" s="199"/>
      <c r="BO11" s="199"/>
      <c r="BP11" s="199"/>
      <c r="BQ11" s="11"/>
    </row>
    <row r="12" spans="3:70" ht="15.6" customHeight="1">
      <c r="C12" s="3"/>
      <c r="D12" s="3"/>
      <c r="E12" s="3"/>
      <c r="F12" s="3"/>
      <c r="G12" s="3"/>
      <c r="H12" s="3"/>
      <c r="I12" s="3"/>
      <c r="J12" s="3"/>
      <c r="K12" s="3"/>
      <c r="L12" s="3"/>
      <c r="M12" s="3"/>
      <c r="N12" s="3"/>
      <c r="O12" s="3"/>
      <c r="P12" s="3"/>
      <c r="Q12" s="3"/>
      <c r="R12" s="3"/>
      <c r="S12" s="3"/>
      <c r="T12" s="3"/>
      <c r="U12" s="82"/>
      <c r="V12" s="98"/>
      <c r="W12" s="98"/>
      <c r="X12" s="98"/>
      <c r="Y12" s="98"/>
      <c r="Z12" s="98"/>
      <c r="AA12" s="98"/>
      <c r="AB12" s="98"/>
      <c r="AC12" s="98"/>
      <c r="AD12" s="98"/>
      <c r="AE12" s="98"/>
      <c r="AF12" s="95"/>
      <c r="AG12" s="95"/>
      <c r="AH12" s="127"/>
      <c r="AI12" s="127"/>
      <c r="AJ12" s="127"/>
      <c r="AK12" s="127"/>
      <c r="AL12" s="127"/>
      <c r="AM12" s="127"/>
      <c r="AN12" s="145"/>
      <c r="AO12" s="79"/>
      <c r="AP12" s="127"/>
      <c r="AQ12" s="127"/>
      <c r="AR12" s="127"/>
      <c r="AS12" s="127"/>
      <c r="AT12" s="127"/>
      <c r="AU12" s="127"/>
      <c r="AV12" s="127"/>
      <c r="AW12" s="127"/>
      <c r="AX12" s="127"/>
      <c r="AY12" s="127"/>
      <c r="AZ12" s="127"/>
      <c r="BA12" s="127"/>
      <c r="BB12" s="127"/>
      <c r="BC12" s="127"/>
      <c r="BD12" s="127"/>
      <c r="BE12" s="145"/>
      <c r="BF12" s="199"/>
      <c r="BG12" s="199"/>
      <c r="BH12" s="199"/>
      <c r="BI12" s="199"/>
      <c r="BJ12" s="199"/>
      <c r="BK12" s="199"/>
      <c r="BL12" s="199"/>
      <c r="BM12" s="199"/>
      <c r="BN12" s="199"/>
      <c r="BO12" s="199"/>
      <c r="BP12" s="199"/>
      <c r="BQ12" s="11"/>
    </row>
    <row r="13" spans="3:70" ht="15.6" customHeight="1">
      <c r="C13" s="3"/>
      <c r="D13" s="3"/>
      <c r="E13" s="3"/>
      <c r="F13" s="3"/>
      <c r="G13" s="3"/>
      <c r="H13" s="3"/>
      <c r="I13" s="3"/>
      <c r="J13" s="3"/>
      <c r="K13" s="3"/>
      <c r="L13" s="3"/>
      <c r="M13" s="3"/>
      <c r="N13" s="3"/>
      <c r="O13" s="3"/>
      <c r="P13" s="3"/>
      <c r="Q13" s="3"/>
      <c r="R13" s="3"/>
      <c r="S13" s="3"/>
      <c r="T13" s="3"/>
      <c r="U13" s="83"/>
      <c r="V13" s="99"/>
      <c r="W13" s="99"/>
      <c r="X13" s="99"/>
      <c r="Y13" s="99"/>
      <c r="Z13" s="99"/>
      <c r="AA13" s="99"/>
      <c r="AB13" s="99"/>
      <c r="AC13" s="99"/>
      <c r="AD13" s="99"/>
      <c r="AE13" s="99"/>
      <c r="AF13" s="96"/>
      <c r="AG13" s="96"/>
      <c r="AH13" s="96"/>
      <c r="AI13" s="96"/>
      <c r="AJ13" s="96"/>
      <c r="AK13" s="96"/>
      <c r="AL13" s="96"/>
      <c r="AM13" s="96"/>
      <c r="AN13" s="146"/>
      <c r="AO13" s="80"/>
      <c r="AP13" s="96"/>
      <c r="AQ13" s="96"/>
      <c r="AR13" s="96"/>
      <c r="AS13" s="96"/>
      <c r="AT13" s="96"/>
      <c r="AU13" s="96"/>
      <c r="AV13" s="96"/>
      <c r="AW13" s="96"/>
      <c r="AX13" s="96"/>
      <c r="AY13" s="96"/>
      <c r="AZ13" s="96"/>
      <c r="BA13" s="96"/>
      <c r="BB13" s="96"/>
      <c r="BC13" s="96"/>
      <c r="BD13" s="96"/>
      <c r="BE13" s="146"/>
      <c r="BF13" s="199"/>
      <c r="BG13" s="199"/>
      <c r="BH13" s="199"/>
      <c r="BI13" s="199"/>
      <c r="BJ13" s="199"/>
      <c r="BK13" s="199"/>
      <c r="BL13" s="199"/>
      <c r="BM13" s="199"/>
      <c r="BN13" s="199"/>
      <c r="BO13" s="199"/>
      <c r="BP13" s="199"/>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209"/>
      <c r="BR17" s="219"/>
    </row>
    <row r="18" spans="3:70" ht="15.6" customHeight="1">
      <c r="C18" s="6"/>
      <c r="D18" s="14"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74"/>
      <c r="BA18" s="122"/>
      <c r="BB18" s="122"/>
      <c r="BC18" s="122"/>
      <c r="BD18" s="122"/>
      <c r="BE18" s="122"/>
      <c r="BF18" s="122"/>
      <c r="BG18" s="122"/>
      <c r="BH18" s="122"/>
      <c r="BI18" s="122"/>
      <c r="BJ18" s="122"/>
      <c r="BK18" s="210"/>
      <c r="BR18" s="219"/>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75"/>
      <c r="BA19" s="122"/>
      <c r="BB19" s="122"/>
      <c r="BC19" s="122"/>
      <c r="BD19" s="122"/>
      <c r="BE19" s="122"/>
      <c r="BF19" s="122"/>
      <c r="BG19" s="122"/>
      <c r="BH19" s="122"/>
      <c r="BI19" s="122"/>
      <c r="BJ19" s="122"/>
      <c r="BK19" s="210"/>
      <c r="BR19" s="219"/>
    </row>
    <row r="20" spans="3:70" ht="13.15" customHeight="1">
      <c r="C20" s="6"/>
      <c r="D20" s="16" t="s">
        <v>5</v>
      </c>
      <c r="E20" s="38"/>
      <c r="F20" s="38"/>
      <c r="G20" s="38"/>
      <c r="H20" s="38"/>
      <c r="I20" s="38"/>
      <c r="J20" s="52"/>
      <c r="K20" s="16" t="s">
        <v>9</v>
      </c>
      <c r="L20" s="38"/>
      <c r="M20" s="38"/>
      <c r="N20" s="38"/>
      <c r="O20" s="38"/>
      <c r="P20" s="38"/>
      <c r="Q20" s="52"/>
      <c r="R20" s="16" t="s">
        <v>18</v>
      </c>
      <c r="S20" s="38"/>
      <c r="T20" s="38"/>
      <c r="U20" s="38"/>
      <c r="V20" s="38"/>
      <c r="W20" s="38"/>
      <c r="X20" s="52"/>
      <c r="Y20" s="113" t="s">
        <v>30</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76"/>
      <c r="BA20" s="179"/>
      <c r="BB20" s="181" t="s">
        <v>38</v>
      </c>
      <c r="BC20" s="187"/>
      <c r="BD20" s="187"/>
      <c r="BE20" s="187"/>
      <c r="BF20" s="187"/>
      <c r="BG20" s="187"/>
      <c r="BH20" s="187"/>
      <c r="BI20" s="204"/>
      <c r="BJ20" s="206"/>
      <c r="BK20" s="210"/>
      <c r="BR20" s="219"/>
    </row>
    <row r="21" spans="3:70" ht="13.15" customHeight="1">
      <c r="C21" s="6"/>
      <c r="D21" s="17"/>
      <c r="E21" s="39"/>
      <c r="F21" s="39"/>
      <c r="G21" s="39"/>
      <c r="H21" s="39"/>
      <c r="I21" s="39"/>
      <c r="J21" s="53"/>
      <c r="K21" s="17"/>
      <c r="L21" s="39"/>
      <c r="M21" s="39"/>
      <c r="N21" s="39"/>
      <c r="O21" s="39"/>
      <c r="P21" s="39"/>
      <c r="Q21" s="53"/>
      <c r="R21" s="17"/>
      <c r="S21" s="39"/>
      <c r="T21" s="39"/>
      <c r="U21" s="39"/>
      <c r="V21" s="39"/>
      <c r="W21" s="39"/>
      <c r="X21" s="53"/>
      <c r="Y21" s="114"/>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77"/>
      <c r="BA21" s="179"/>
      <c r="BB21" s="182"/>
      <c r="BC21" s="188"/>
      <c r="BD21" s="188"/>
      <c r="BE21" s="188"/>
      <c r="BF21" s="188"/>
      <c r="BG21" s="188"/>
      <c r="BH21" s="188"/>
      <c r="BJ21" s="207"/>
      <c r="BK21" s="210"/>
      <c r="BR21" s="219"/>
    </row>
    <row r="22" spans="3:70" ht="13.15" customHeight="1">
      <c r="C22" s="6"/>
      <c r="D22" s="17"/>
      <c r="E22" s="39"/>
      <c r="F22" s="39"/>
      <c r="G22" s="39"/>
      <c r="H22" s="39"/>
      <c r="I22" s="39"/>
      <c r="J22" s="53"/>
      <c r="K22" s="17"/>
      <c r="L22" s="39"/>
      <c r="M22" s="39"/>
      <c r="N22" s="39"/>
      <c r="O22" s="39"/>
      <c r="P22" s="39"/>
      <c r="Q22" s="53"/>
      <c r="R22" s="17"/>
      <c r="S22" s="39"/>
      <c r="T22" s="39"/>
      <c r="U22" s="39"/>
      <c r="V22" s="39"/>
      <c r="W22" s="39"/>
      <c r="X22" s="53"/>
      <c r="Y22" s="115"/>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78"/>
      <c r="BA22" s="111"/>
      <c r="BB22" s="182"/>
      <c r="BC22" s="188"/>
      <c r="BD22" s="188"/>
      <c r="BE22" s="188"/>
      <c r="BF22" s="188"/>
      <c r="BG22" s="188"/>
      <c r="BH22" s="188"/>
      <c r="BJ22" s="207"/>
      <c r="BK22" s="210"/>
      <c r="BR22" s="219"/>
    </row>
    <row r="23" spans="3:70" ht="31.15" customHeight="1">
      <c r="C23" s="6"/>
      <c r="D23" s="18"/>
      <c r="E23" s="40"/>
      <c r="F23" s="40"/>
      <c r="G23" s="40"/>
      <c r="H23" s="40"/>
      <c r="I23" s="40"/>
      <c r="J23" s="54"/>
      <c r="K23" s="18"/>
      <c r="L23" s="40"/>
      <c r="M23" s="40"/>
      <c r="N23" s="40"/>
      <c r="O23" s="40"/>
      <c r="P23" s="40"/>
      <c r="Q23" s="54"/>
      <c r="R23" s="18"/>
      <c r="S23" s="40"/>
      <c r="T23" s="40"/>
      <c r="U23" s="40"/>
      <c r="V23" s="40"/>
      <c r="W23" s="40"/>
      <c r="X23" s="54"/>
      <c r="Y23" s="116" t="s">
        <v>20</v>
      </c>
      <c r="Z23" s="120"/>
      <c r="AA23" s="120"/>
      <c r="AB23" s="120"/>
      <c r="AC23" s="120"/>
      <c r="AD23" s="120"/>
      <c r="AE23" s="126"/>
      <c r="AF23" s="116" t="s">
        <v>32</v>
      </c>
      <c r="AG23" s="120"/>
      <c r="AH23" s="120"/>
      <c r="AI23" s="120"/>
      <c r="AJ23" s="120"/>
      <c r="AK23" s="120"/>
      <c r="AL23" s="126"/>
      <c r="AM23" s="116" t="s">
        <v>22</v>
      </c>
      <c r="AN23" s="120"/>
      <c r="AO23" s="120"/>
      <c r="AP23" s="120"/>
      <c r="AQ23" s="120"/>
      <c r="AR23" s="120"/>
      <c r="AS23" s="126"/>
      <c r="AT23" s="116" t="s">
        <v>34</v>
      </c>
      <c r="AU23" s="120"/>
      <c r="AV23" s="120"/>
      <c r="AW23" s="120"/>
      <c r="AX23" s="120"/>
      <c r="AY23" s="120"/>
      <c r="AZ23" s="126"/>
      <c r="BA23" s="111"/>
      <c r="BB23" s="183"/>
      <c r="BC23" s="189"/>
      <c r="BD23" s="189"/>
      <c r="BE23" s="189"/>
      <c r="BF23" s="189"/>
      <c r="BG23" s="189"/>
      <c r="BH23" s="189"/>
      <c r="BI23" s="205"/>
      <c r="BJ23" s="208"/>
      <c r="BK23" s="210"/>
      <c r="BR23" s="219"/>
    </row>
    <row r="24" spans="3:70" ht="15.6" customHeight="1">
      <c r="C24" s="6"/>
      <c r="D24" s="19" t="str">
        <f>IF([10]回答表!R49="○","○","")</f>
        <v/>
      </c>
      <c r="E24" s="41"/>
      <c r="F24" s="41"/>
      <c r="G24" s="41"/>
      <c r="H24" s="41"/>
      <c r="I24" s="41"/>
      <c r="J24" s="55"/>
      <c r="K24" s="19" t="str">
        <f>IF([10]回答表!R50="○","○","")</f>
        <v/>
      </c>
      <c r="L24" s="41"/>
      <c r="M24" s="41"/>
      <c r="N24" s="41"/>
      <c r="O24" s="41"/>
      <c r="P24" s="41"/>
      <c r="Q24" s="55"/>
      <c r="R24" s="19" t="str">
        <f>IF([10]回答表!R51="○","○","")</f>
        <v/>
      </c>
      <c r="S24" s="41"/>
      <c r="T24" s="41"/>
      <c r="U24" s="41"/>
      <c r="V24" s="41"/>
      <c r="W24" s="41"/>
      <c r="X24" s="55"/>
      <c r="Y24" s="19" t="str">
        <f>IF([10]回答表!R52="○","○","")</f>
        <v/>
      </c>
      <c r="Z24" s="41"/>
      <c r="AA24" s="41"/>
      <c r="AB24" s="41"/>
      <c r="AC24" s="41"/>
      <c r="AD24" s="41"/>
      <c r="AE24" s="55"/>
      <c r="AF24" s="19" t="str">
        <f>IF([10]回答表!R53="○","○","")</f>
        <v/>
      </c>
      <c r="AG24" s="41"/>
      <c r="AH24" s="41"/>
      <c r="AI24" s="41"/>
      <c r="AJ24" s="41"/>
      <c r="AK24" s="41"/>
      <c r="AL24" s="55"/>
      <c r="AM24" s="19" t="str">
        <f>IF([10]回答表!R54="○","○","")</f>
        <v/>
      </c>
      <c r="AN24" s="41"/>
      <c r="AO24" s="41"/>
      <c r="AP24" s="41"/>
      <c r="AQ24" s="41"/>
      <c r="AR24" s="41"/>
      <c r="AS24" s="55"/>
      <c r="AT24" s="19" t="str">
        <f>IF([10]回答表!R55="○","○","")</f>
        <v/>
      </c>
      <c r="AU24" s="41"/>
      <c r="AV24" s="41"/>
      <c r="AW24" s="41"/>
      <c r="AX24" s="41"/>
      <c r="AY24" s="41"/>
      <c r="AZ24" s="55"/>
      <c r="BA24" s="111"/>
      <c r="BB24" s="92" t="str">
        <f>IF([10]回答表!R56="○","○","")</f>
        <v>○</v>
      </c>
      <c r="BC24" s="109"/>
      <c r="BD24" s="109"/>
      <c r="BE24" s="109"/>
      <c r="BF24" s="109"/>
      <c r="BG24" s="109"/>
      <c r="BH24" s="109"/>
      <c r="BI24" s="204"/>
      <c r="BJ24" s="206"/>
      <c r="BK24" s="210"/>
      <c r="BR24" s="219"/>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207"/>
      <c r="BK25" s="210"/>
      <c r="BR25" s="219"/>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205"/>
      <c r="BJ26" s="208"/>
      <c r="BK26" s="210"/>
      <c r="BR26" s="219"/>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1"/>
      <c r="BR27" s="219"/>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221"/>
      <c r="E33" s="221"/>
      <c r="F33" s="221"/>
      <c r="G33" s="221"/>
      <c r="H33" s="221"/>
      <c r="I33" s="221"/>
      <c r="J33" s="221"/>
      <c r="K33" s="221"/>
      <c r="L33" s="221"/>
      <c r="M33" s="221"/>
      <c r="N33" s="221"/>
      <c r="O33" s="221"/>
      <c r="P33" s="221"/>
      <c r="Q33" s="221"/>
      <c r="R33" s="221"/>
      <c r="S33" s="221"/>
      <c r="T33" s="221"/>
      <c r="U33" s="221"/>
      <c r="V33" s="221"/>
      <c r="W33" s="221"/>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16"/>
    </row>
    <row r="34" spans="3:69">
      <c r="C34" s="9"/>
      <c r="D34" s="84" t="s">
        <v>10</v>
      </c>
      <c r="E34" s="25"/>
      <c r="F34" s="25"/>
      <c r="G34" s="25"/>
      <c r="H34" s="25"/>
      <c r="I34" s="25"/>
      <c r="J34" s="25"/>
      <c r="K34" s="25"/>
      <c r="L34" s="25"/>
      <c r="M34" s="25"/>
      <c r="N34" s="25"/>
      <c r="O34" s="25"/>
      <c r="P34" s="25"/>
      <c r="Q34" s="25"/>
      <c r="R34" s="25"/>
      <c r="S34" s="25"/>
      <c r="T34" s="25"/>
      <c r="U34" s="25"/>
      <c r="V34" s="25"/>
      <c r="W34" s="25"/>
      <c r="X34" s="25"/>
      <c r="Y34" s="25"/>
      <c r="Z34" s="25"/>
      <c r="AA34" s="123"/>
      <c r="AB34" s="123"/>
      <c r="AC34" s="123"/>
      <c r="AD34" s="123"/>
      <c r="AE34" s="123"/>
      <c r="AF34" s="123"/>
      <c r="AG34" s="123"/>
      <c r="AH34" s="123"/>
      <c r="AI34" s="123"/>
      <c r="AJ34" s="123"/>
      <c r="AK34" s="123"/>
      <c r="AL34" s="84"/>
      <c r="AM34" s="123"/>
      <c r="AN34" s="123"/>
      <c r="AO34" s="123"/>
      <c r="AP34" s="123"/>
      <c r="AQ34" s="84" t="s">
        <v>25</v>
      </c>
      <c r="AR34" s="123"/>
      <c r="AS34" s="123"/>
      <c r="AT34" s="123"/>
      <c r="AU34" s="123"/>
      <c r="AV34" s="230"/>
      <c r="AW34" s="123"/>
      <c r="AX34" s="123"/>
      <c r="AY34" s="123"/>
      <c r="AZ34" s="231"/>
      <c r="BA34" s="231"/>
      <c r="BB34" s="231"/>
      <c r="BC34" s="231"/>
      <c r="BD34" s="123"/>
      <c r="BE34" s="123"/>
      <c r="BF34" s="123"/>
      <c r="BG34" s="123"/>
      <c r="BH34" s="123"/>
      <c r="BI34" s="123"/>
      <c r="BJ34" s="123"/>
      <c r="BK34" s="123"/>
      <c r="BL34" s="123"/>
      <c r="BM34" s="123"/>
      <c r="BN34" s="123"/>
      <c r="BO34" s="123"/>
      <c r="BP34" s="106"/>
      <c r="BQ34" s="217"/>
    </row>
    <row r="35" spans="3:69" ht="15.6" customHeight="1">
      <c r="C35" s="9"/>
      <c r="D35" s="222" t="s">
        <v>11</v>
      </c>
      <c r="E35" s="85" t="str">
        <f>IF([10]回答表!R56="○",[10]回答表!C536,"")</f>
        <v>②抜本的な改革の方向性の検討を行ったものの、現行の体制が望ましいとの結論に至ったため</v>
      </c>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31"/>
      <c r="AO35" s="123"/>
      <c r="AP35" s="123"/>
      <c r="AQ35" s="224" t="str">
        <f>IF([10]回答表!AQ536="○",[10]回答表!B543,"")</f>
        <v/>
      </c>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32"/>
      <c r="BQ35" s="217"/>
    </row>
    <row r="36" spans="3:69" ht="15.6" customHeight="1">
      <c r="C36" s="9"/>
      <c r="D36" s="222"/>
      <c r="E36" s="89"/>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33"/>
      <c r="AO36" s="123"/>
      <c r="AP36" s="123"/>
      <c r="AQ36" s="225"/>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33"/>
      <c r="BQ36" s="217"/>
    </row>
    <row r="37" spans="3:69" ht="15.6" customHeight="1">
      <c r="C37" s="9"/>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225"/>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33"/>
      <c r="BQ37" s="217"/>
    </row>
    <row r="38" spans="3:69" ht="15.6" customHeight="1">
      <c r="C38" s="9"/>
      <c r="D38" s="222" t="s">
        <v>11</v>
      </c>
      <c r="E38" s="85"/>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31"/>
      <c r="AO38" s="123"/>
      <c r="AP38" s="123"/>
      <c r="AQ38" s="225"/>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33"/>
      <c r="BQ38" s="217"/>
    </row>
    <row r="39" spans="3:69" ht="15.6" customHeight="1">
      <c r="C39" s="9"/>
      <c r="D39" s="222"/>
      <c r="E39" s="89"/>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33"/>
      <c r="AO39" s="123"/>
      <c r="AP39" s="123"/>
      <c r="AQ39" s="225"/>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33"/>
      <c r="BQ39" s="217"/>
    </row>
    <row r="40" spans="3:69" ht="15.6" customHeight="1">
      <c r="C40" s="9"/>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225"/>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33"/>
      <c r="BQ40" s="217"/>
    </row>
    <row r="41" spans="3:69" ht="15.6" customHeight="1">
      <c r="C41" s="9"/>
      <c r="D41" s="222" t="s">
        <v>11</v>
      </c>
      <c r="E41" s="85"/>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31"/>
      <c r="AO41" s="123"/>
      <c r="AP41" s="123"/>
      <c r="AQ41" s="225"/>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33"/>
      <c r="BQ41" s="217"/>
    </row>
    <row r="42" spans="3:69" ht="12.6" customHeight="1">
      <c r="C42" s="9"/>
      <c r="D42" s="222"/>
      <c r="E42" s="89"/>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33"/>
      <c r="AO42" s="123"/>
      <c r="AP42" s="123"/>
      <c r="AQ42" s="226"/>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34"/>
      <c r="BQ42" s="235"/>
    </row>
    <row r="43" spans="3:69" ht="12.6" customHeight="1">
      <c r="C43" s="9"/>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217"/>
    </row>
    <row r="44" spans="3:69" ht="12.6" customHeight="1">
      <c r="C44" s="9"/>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217"/>
    </row>
    <row r="45" spans="3:69">
      <c r="C45" s="9"/>
      <c r="D45" s="84" t="s">
        <v>15</v>
      </c>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217"/>
    </row>
    <row r="46" spans="3:69">
      <c r="C46" s="9"/>
      <c r="D46" s="236" t="str">
        <f>IF([10]回答表!R56="○",[10]回答表!B550,"")</f>
        <v>地域医療圏の将来の医療需要を見据えた医療機能の分化・連携の推進</v>
      </c>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32"/>
      <c r="BQ46" s="217"/>
    </row>
    <row r="47" spans="3:69" ht="12.6" customHeight="1">
      <c r="C47" s="9"/>
      <c r="D47" s="225"/>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33"/>
      <c r="BQ47" s="217"/>
    </row>
    <row r="48" spans="3:69" ht="12.6" customHeight="1">
      <c r="C48" s="9"/>
      <c r="D48" s="225"/>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33"/>
      <c r="BQ48" s="217"/>
    </row>
    <row r="49" spans="3:69" ht="12.6" customHeight="1">
      <c r="C49" s="9"/>
      <c r="D49" s="225"/>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33"/>
      <c r="BQ49" s="217"/>
    </row>
    <row r="50" spans="3:69" ht="12.6" customHeight="1">
      <c r="C50" s="9"/>
      <c r="D50" s="226"/>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34"/>
      <c r="BQ50" s="217"/>
    </row>
    <row r="51" spans="3:69" ht="12.6" customHeight="1">
      <c r="C51" s="10"/>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218"/>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8"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C2:BR54"/>
  <sheetViews>
    <sheetView topLeftCell="A28" workbookViewId="0">
      <selection activeCell="A56" sqref="A56:BP198"/>
    </sheetView>
  </sheetViews>
  <sheetFormatPr defaultRowHeight="18.75"/>
  <cols>
    <col min="1" max="70" width="2.5" customWidth="1"/>
    <col min="71" max="16384" width="9" customWidth="1"/>
  </cols>
  <sheetData>
    <row r="1" spans="3:70" ht="15.6" customHeight="1"/>
    <row r="2" spans="3:70" ht="15.6" customHeight="1">
      <c r="C2" s="1"/>
      <c r="D2" s="1"/>
      <c r="E2" s="1"/>
      <c r="F2" s="1"/>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row>
    <row r="3" spans="3:70" ht="15.6" customHeight="1">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row>
    <row r="4" spans="3:70" ht="15.6" customHeight="1">
      <c r="H4" s="51"/>
      <c r="I4" s="51"/>
      <c r="J4" s="51"/>
      <c r="K4" s="51"/>
      <c r="L4" s="51"/>
      <c r="M4" s="51"/>
      <c r="N4" s="51"/>
      <c r="O4" s="51"/>
      <c r="P4" s="51"/>
      <c r="Q4" s="51"/>
      <c r="R4" s="51"/>
      <c r="S4" s="51"/>
      <c r="T4" s="51"/>
      <c r="U4" s="51"/>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row>
    <row r="5" spans="3:70" ht="15.6" customHeight="1">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58"/>
      <c r="AR6" s="158"/>
      <c r="AS6" s="158"/>
      <c r="AT6" s="158"/>
      <c r="AU6" s="158"/>
      <c r="AV6" s="158"/>
      <c r="AW6" s="158"/>
      <c r="AX6" s="158"/>
      <c r="AY6" s="15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58"/>
      <c r="AR7" s="158"/>
      <c r="AS7" s="158"/>
      <c r="AT7" s="158"/>
      <c r="AU7" s="158"/>
      <c r="AV7" s="158"/>
      <c r="AW7" s="158"/>
      <c r="AX7" s="158"/>
      <c r="AY7" s="158"/>
    </row>
    <row r="8" spans="3:70" ht="15.6" customHeight="1">
      <c r="C8" s="2" t="s">
        <v>1</v>
      </c>
      <c r="D8" s="3"/>
      <c r="E8" s="3"/>
      <c r="F8" s="3"/>
      <c r="G8" s="3"/>
      <c r="H8" s="3"/>
      <c r="I8" s="3"/>
      <c r="J8" s="3"/>
      <c r="K8" s="3"/>
      <c r="L8" s="3"/>
      <c r="M8" s="3"/>
      <c r="N8" s="3"/>
      <c r="O8" s="3"/>
      <c r="P8" s="3"/>
      <c r="Q8" s="3"/>
      <c r="R8" s="3"/>
      <c r="S8" s="3"/>
      <c r="T8" s="3"/>
      <c r="U8" s="78" t="s">
        <v>29</v>
      </c>
      <c r="V8" s="94"/>
      <c r="W8" s="94"/>
      <c r="X8" s="94"/>
      <c r="Y8" s="94"/>
      <c r="Z8" s="94"/>
      <c r="AA8" s="94"/>
      <c r="AB8" s="94"/>
      <c r="AC8" s="94"/>
      <c r="AD8" s="94"/>
      <c r="AE8" s="94"/>
      <c r="AF8" s="94"/>
      <c r="AG8" s="94"/>
      <c r="AH8" s="94"/>
      <c r="AI8" s="94"/>
      <c r="AJ8" s="94"/>
      <c r="AK8" s="94"/>
      <c r="AL8" s="94"/>
      <c r="AM8" s="94"/>
      <c r="AN8" s="144"/>
      <c r="AO8" s="78" t="s">
        <v>33</v>
      </c>
      <c r="AP8" s="94"/>
      <c r="AQ8" s="94"/>
      <c r="AR8" s="94"/>
      <c r="AS8" s="94"/>
      <c r="AT8" s="94"/>
      <c r="AU8" s="94"/>
      <c r="AV8" s="94"/>
      <c r="AW8" s="94"/>
      <c r="AX8" s="94"/>
      <c r="AY8" s="94"/>
      <c r="AZ8" s="94"/>
      <c r="BA8" s="94"/>
      <c r="BB8" s="94"/>
      <c r="BC8" s="94"/>
      <c r="BD8" s="94"/>
      <c r="BE8" s="144"/>
      <c r="BF8" s="2" t="s">
        <v>42</v>
      </c>
      <c r="BG8" s="199"/>
      <c r="BH8" s="199"/>
      <c r="BI8" s="199"/>
      <c r="BJ8" s="199"/>
      <c r="BK8" s="199"/>
      <c r="BL8" s="199"/>
      <c r="BM8" s="199"/>
      <c r="BN8" s="199"/>
      <c r="BO8" s="199"/>
      <c r="BP8" s="199"/>
      <c r="BQ8" s="215"/>
    </row>
    <row r="9" spans="3:70" ht="15.6" customHeight="1">
      <c r="C9" s="3"/>
      <c r="D9" s="3"/>
      <c r="E9" s="3"/>
      <c r="F9" s="3"/>
      <c r="G9" s="3"/>
      <c r="H9" s="3"/>
      <c r="I9" s="3"/>
      <c r="J9" s="3"/>
      <c r="K9" s="3"/>
      <c r="L9" s="3"/>
      <c r="M9" s="3"/>
      <c r="N9" s="3"/>
      <c r="O9" s="3"/>
      <c r="P9" s="3"/>
      <c r="Q9" s="3"/>
      <c r="R9" s="3"/>
      <c r="S9" s="3"/>
      <c r="T9" s="3"/>
      <c r="U9" s="79"/>
      <c r="V9" s="95"/>
      <c r="W9" s="95"/>
      <c r="X9" s="95"/>
      <c r="Y9" s="95"/>
      <c r="Z9" s="95"/>
      <c r="AA9" s="95"/>
      <c r="AB9" s="95"/>
      <c r="AC9" s="95"/>
      <c r="AD9" s="95"/>
      <c r="AE9" s="95"/>
      <c r="AF9" s="95"/>
      <c r="AG9" s="95"/>
      <c r="AH9" s="127"/>
      <c r="AI9" s="127"/>
      <c r="AJ9" s="127"/>
      <c r="AK9" s="127"/>
      <c r="AL9" s="127"/>
      <c r="AM9" s="127"/>
      <c r="AN9" s="145"/>
      <c r="AO9" s="79"/>
      <c r="AP9" s="127"/>
      <c r="AQ9" s="127"/>
      <c r="AR9" s="127"/>
      <c r="AS9" s="127"/>
      <c r="AT9" s="127"/>
      <c r="AU9" s="127"/>
      <c r="AV9" s="127"/>
      <c r="AW9" s="127"/>
      <c r="AX9" s="127"/>
      <c r="AY9" s="127"/>
      <c r="AZ9" s="127"/>
      <c r="BA9" s="127"/>
      <c r="BB9" s="127"/>
      <c r="BC9" s="127"/>
      <c r="BD9" s="127"/>
      <c r="BE9" s="145"/>
      <c r="BF9" s="199"/>
      <c r="BG9" s="199"/>
      <c r="BH9" s="199"/>
      <c r="BI9" s="199"/>
      <c r="BJ9" s="199"/>
      <c r="BK9" s="199"/>
      <c r="BL9" s="199"/>
      <c r="BM9" s="199"/>
      <c r="BN9" s="199"/>
      <c r="BO9" s="199"/>
      <c r="BP9" s="199"/>
      <c r="BQ9" s="215"/>
    </row>
    <row r="10" spans="3:70" ht="15.6" customHeight="1">
      <c r="C10" s="3"/>
      <c r="D10" s="3"/>
      <c r="E10" s="3"/>
      <c r="F10" s="3"/>
      <c r="G10" s="3"/>
      <c r="H10" s="3"/>
      <c r="I10" s="3"/>
      <c r="J10" s="3"/>
      <c r="K10" s="3"/>
      <c r="L10" s="3"/>
      <c r="M10" s="3"/>
      <c r="N10" s="3"/>
      <c r="O10" s="3"/>
      <c r="P10" s="3"/>
      <c r="Q10" s="3"/>
      <c r="R10" s="3"/>
      <c r="S10" s="3"/>
      <c r="T10" s="3"/>
      <c r="U10" s="80"/>
      <c r="V10" s="96"/>
      <c r="W10" s="96"/>
      <c r="X10" s="96"/>
      <c r="Y10" s="96"/>
      <c r="Z10" s="96"/>
      <c r="AA10" s="96"/>
      <c r="AB10" s="96"/>
      <c r="AC10" s="96"/>
      <c r="AD10" s="96"/>
      <c r="AE10" s="96"/>
      <c r="AF10" s="96"/>
      <c r="AG10" s="96"/>
      <c r="AH10" s="96"/>
      <c r="AI10" s="96"/>
      <c r="AJ10" s="96"/>
      <c r="AK10" s="96"/>
      <c r="AL10" s="96"/>
      <c r="AM10" s="96"/>
      <c r="AN10" s="146"/>
      <c r="AO10" s="80"/>
      <c r="AP10" s="96"/>
      <c r="AQ10" s="96"/>
      <c r="AR10" s="96"/>
      <c r="AS10" s="96"/>
      <c r="AT10" s="96"/>
      <c r="AU10" s="96"/>
      <c r="AV10" s="96"/>
      <c r="AW10" s="96"/>
      <c r="AX10" s="96"/>
      <c r="AY10" s="96"/>
      <c r="AZ10" s="96"/>
      <c r="BA10" s="96"/>
      <c r="BB10" s="96"/>
      <c r="BC10" s="96"/>
      <c r="BD10" s="96"/>
      <c r="BE10" s="146"/>
      <c r="BF10" s="199"/>
      <c r="BG10" s="199"/>
      <c r="BH10" s="199"/>
      <c r="BI10" s="199"/>
      <c r="BJ10" s="199"/>
      <c r="BK10" s="199"/>
      <c r="BL10" s="199"/>
      <c r="BM10" s="199"/>
      <c r="BN10" s="199"/>
      <c r="BO10" s="199"/>
      <c r="BP10" s="199"/>
      <c r="BQ10" s="215"/>
    </row>
    <row r="11" spans="3:70" ht="15.6" customHeight="1">
      <c r="C11" s="4" t="str">
        <f>IF(COUNTIF([2]回答表!F22,"*")&gt;0,[2]回答表!F22,"")</f>
        <v>大館市</v>
      </c>
      <c r="D11" s="3"/>
      <c r="E11" s="3"/>
      <c r="F11" s="3"/>
      <c r="G11" s="3"/>
      <c r="H11" s="3"/>
      <c r="I11" s="3"/>
      <c r="J11" s="3"/>
      <c r="K11" s="3"/>
      <c r="L11" s="3"/>
      <c r="M11" s="3"/>
      <c r="N11" s="3"/>
      <c r="O11" s="3"/>
      <c r="P11" s="3"/>
      <c r="Q11" s="3"/>
      <c r="R11" s="3"/>
      <c r="S11" s="3"/>
      <c r="T11" s="3"/>
      <c r="U11" s="81" t="str">
        <f>IF(COUNTIF([2]回答表!F24,"*")&gt;0,[2]回答表!F24,"")</f>
        <v>下水道事業</v>
      </c>
      <c r="V11" s="97"/>
      <c r="W11" s="97"/>
      <c r="X11" s="97"/>
      <c r="Y11" s="97"/>
      <c r="Z11" s="97"/>
      <c r="AA11" s="97"/>
      <c r="AB11" s="97"/>
      <c r="AC11" s="97"/>
      <c r="AD11" s="97"/>
      <c r="AE11" s="97"/>
      <c r="AF11" s="94"/>
      <c r="AG11" s="94"/>
      <c r="AH11" s="94"/>
      <c r="AI11" s="94"/>
      <c r="AJ11" s="94"/>
      <c r="AK11" s="94"/>
      <c r="AL11" s="94"/>
      <c r="AM11" s="94"/>
      <c r="AN11" s="144"/>
      <c r="AO11" s="151" t="str">
        <f>IF(COUNTIF([2]回答表!W24,"*")&gt;0,[2]回答表!W24,"")</f>
        <v>公共下水</v>
      </c>
      <c r="AP11" s="94"/>
      <c r="AQ11" s="94"/>
      <c r="AR11" s="94"/>
      <c r="AS11" s="94"/>
      <c r="AT11" s="94"/>
      <c r="AU11" s="94"/>
      <c r="AV11" s="94"/>
      <c r="AW11" s="94"/>
      <c r="AX11" s="94"/>
      <c r="AY11" s="94"/>
      <c r="AZ11" s="94"/>
      <c r="BA11" s="94"/>
      <c r="BB11" s="94"/>
      <c r="BC11" s="94"/>
      <c r="BD11" s="94"/>
      <c r="BE11" s="144"/>
      <c r="BF11" s="4" t="str">
        <f>IF(COUNTIF([2]回答表!F26,"*")&gt;0,[2]回答表!F26,"")</f>
        <v>―</v>
      </c>
      <c r="BG11" s="199"/>
      <c r="BH11" s="199"/>
      <c r="BI11" s="199"/>
      <c r="BJ11" s="199"/>
      <c r="BK11" s="199"/>
      <c r="BL11" s="199"/>
      <c r="BM11" s="199"/>
      <c r="BN11" s="199"/>
      <c r="BO11" s="199"/>
      <c r="BP11" s="199"/>
      <c r="BQ11" s="11"/>
    </row>
    <row r="12" spans="3:70" ht="15.6" customHeight="1">
      <c r="C12" s="3"/>
      <c r="D12" s="3"/>
      <c r="E12" s="3"/>
      <c r="F12" s="3"/>
      <c r="G12" s="3"/>
      <c r="H12" s="3"/>
      <c r="I12" s="3"/>
      <c r="J12" s="3"/>
      <c r="K12" s="3"/>
      <c r="L12" s="3"/>
      <c r="M12" s="3"/>
      <c r="N12" s="3"/>
      <c r="O12" s="3"/>
      <c r="P12" s="3"/>
      <c r="Q12" s="3"/>
      <c r="R12" s="3"/>
      <c r="S12" s="3"/>
      <c r="T12" s="3"/>
      <c r="U12" s="82"/>
      <c r="V12" s="98"/>
      <c r="W12" s="98"/>
      <c r="X12" s="98"/>
      <c r="Y12" s="98"/>
      <c r="Z12" s="98"/>
      <c r="AA12" s="98"/>
      <c r="AB12" s="98"/>
      <c r="AC12" s="98"/>
      <c r="AD12" s="98"/>
      <c r="AE12" s="98"/>
      <c r="AF12" s="95"/>
      <c r="AG12" s="95"/>
      <c r="AH12" s="127"/>
      <c r="AI12" s="127"/>
      <c r="AJ12" s="127"/>
      <c r="AK12" s="127"/>
      <c r="AL12" s="127"/>
      <c r="AM12" s="127"/>
      <c r="AN12" s="145"/>
      <c r="AO12" s="79"/>
      <c r="AP12" s="127"/>
      <c r="AQ12" s="127"/>
      <c r="AR12" s="127"/>
      <c r="AS12" s="127"/>
      <c r="AT12" s="127"/>
      <c r="AU12" s="127"/>
      <c r="AV12" s="127"/>
      <c r="AW12" s="127"/>
      <c r="AX12" s="127"/>
      <c r="AY12" s="127"/>
      <c r="AZ12" s="127"/>
      <c r="BA12" s="127"/>
      <c r="BB12" s="127"/>
      <c r="BC12" s="127"/>
      <c r="BD12" s="127"/>
      <c r="BE12" s="145"/>
      <c r="BF12" s="199"/>
      <c r="BG12" s="199"/>
      <c r="BH12" s="199"/>
      <c r="BI12" s="199"/>
      <c r="BJ12" s="199"/>
      <c r="BK12" s="199"/>
      <c r="BL12" s="199"/>
      <c r="BM12" s="199"/>
      <c r="BN12" s="199"/>
      <c r="BO12" s="199"/>
      <c r="BP12" s="199"/>
      <c r="BQ12" s="11"/>
    </row>
    <row r="13" spans="3:70" ht="15.6" customHeight="1">
      <c r="C13" s="3"/>
      <c r="D13" s="3"/>
      <c r="E13" s="3"/>
      <c r="F13" s="3"/>
      <c r="G13" s="3"/>
      <c r="H13" s="3"/>
      <c r="I13" s="3"/>
      <c r="J13" s="3"/>
      <c r="K13" s="3"/>
      <c r="L13" s="3"/>
      <c r="M13" s="3"/>
      <c r="N13" s="3"/>
      <c r="O13" s="3"/>
      <c r="P13" s="3"/>
      <c r="Q13" s="3"/>
      <c r="R13" s="3"/>
      <c r="S13" s="3"/>
      <c r="T13" s="3"/>
      <c r="U13" s="83"/>
      <c r="V13" s="99"/>
      <c r="W13" s="99"/>
      <c r="X13" s="99"/>
      <c r="Y13" s="99"/>
      <c r="Z13" s="99"/>
      <c r="AA13" s="99"/>
      <c r="AB13" s="99"/>
      <c r="AC13" s="99"/>
      <c r="AD13" s="99"/>
      <c r="AE13" s="99"/>
      <c r="AF13" s="96"/>
      <c r="AG13" s="96"/>
      <c r="AH13" s="96"/>
      <c r="AI13" s="96"/>
      <c r="AJ13" s="96"/>
      <c r="AK13" s="96"/>
      <c r="AL13" s="96"/>
      <c r="AM13" s="96"/>
      <c r="AN13" s="146"/>
      <c r="AO13" s="80"/>
      <c r="AP13" s="96"/>
      <c r="AQ13" s="96"/>
      <c r="AR13" s="96"/>
      <c r="AS13" s="96"/>
      <c r="AT13" s="96"/>
      <c r="AU13" s="96"/>
      <c r="AV13" s="96"/>
      <c r="AW13" s="96"/>
      <c r="AX13" s="96"/>
      <c r="AY13" s="96"/>
      <c r="AZ13" s="96"/>
      <c r="BA13" s="96"/>
      <c r="BB13" s="96"/>
      <c r="BC13" s="96"/>
      <c r="BD13" s="96"/>
      <c r="BE13" s="146"/>
      <c r="BF13" s="199"/>
      <c r="BG13" s="199"/>
      <c r="BH13" s="199"/>
      <c r="BI13" s="199"/>
      <c r="BJ13" s="199"/>
      <c r="BK13" s="199"/>
      <c r="BL13" s="199"/>
      <c r="BM13" s="199"/>
      <c r="BN13" s="199"/>
      <c r="BO13" s="199"/>
      <c r="BP13" s="199"/>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209"/>
      <c r="BR17" s="219"/>
    </row>
    <row r="18" spans="3:70" ht="15.6" customHeight="1">
      <c r="C18" s="6"/>
      <c r="D18" s="14"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74"/>
      <c r="BA18" s="122"/>
      <c r="BB18" s="122"/>
      <c r="BC18" s="122"/>
      <c r="BD18" s="122"/>
      <c r="BE18" s="122"/>
      <c r="BF18" s="122"/>
      <c r="BG18" s="122"/>
      <c r="BH18" s="122"/>
      <c r="BI18" s="122"/>
      <c r="BJ18" s="122"/>
      <c r="BK18" s="210"/>
      <c r="BR18" s="219"/>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75"/>
      <c r="BA19" s="122"/>
      <c r="BB19" s="122"/>
      <c r="BC19" s="122"/>
      <c r="BD19" s="122"/>
      <c r="BE19" s="122"/>
      <c r="BF19" s="122"/>
      <c r="BG19" s="122"/>
      <c r="BH19" s="122"/>
      <c r="BI19" s="122"/>
      <c r="BJ19" s="122"/>
      <c r="BK19" s="210"/>
      <c r="BR19" s="219"/>
    </row>
    <row r="20" spans="3:70" ht="13.15" customHeight="1">
      <c r="C20" s="6"/>
      <c r="D20" s="16" t="s">
        <v>5</v>
      </c>
      <c r="E20" s="38"/>
      <c r="F20" s="38"/>
      <c r="G20" s="38"/>
      <c r="H20" s="38"/>
      <c r="I20" s="38"/>
      <c r="J20" s="52"/>
      <c r="K20" s="16" t="s">
        <v>9</v>
      </c>
      <c r="L20" s="38"/>
      <c r="M20" s="38"/>
      <c r="N20" s="38"/>
      <c r="O20" s="38"/>
      <c r="P20" s="38"/>
      <c r="Q20" s="52"/>
      <c r="R20" s="16" t="s">
        <v>18</v>
      </c>
      <c r="S20" s="38"/>
      <c r="T20" s="38"/>
      <c r="U20" s="38"/>
      <c r="V20" s="38"/>
      <c r="W20" s="38"/>
      <c r="X20" s="52"/>
      <c r="Y20" s="113" t="s">
        <v>30</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76"/>
      <c r="BA20" s="179"/>
      <c r="BB20" s="181" t="s">
        <v>38</v>
      </c>
      <c r="BC20" s="187"/>
      <c r="BD20" s="187"/>
      <c r="BE20" s="187"/>
      <c r="BF20" s="187"/>
      <c r="BG20" s="187"/>
      <c r="BH20" s="187"/>
      <c r="BI20" s="204"/>
      <c r="BJ20" s="206"/>
      <c r="BK20" s="210"/>
      <c r="BR20" s="219"/>
    </row>
    <row r="21" spans="3:70" ht="13.15" customHeight="1">
      <c r="C21" s="6"/>
      <c r="D21" s="17"/>
      <c r="E21" s="39"/>
      <c r="F21" s="39"/>
      <c r="G21" s="39"/>
      <c r="H21" s="39"/>
      <c r="I21" s="39"/>
      <c r="J21" s="53"/>
      <c r="K21" s="17"/>
      <c r="L21" s="39"/>
      <c r="M21" s="39"/>
      <c r="N21" s="39"/>
      <c r="O21" s="39"/>
      <c r="P21" s="39"/>
      <c r="Q21" s="53"/>
      <c r="R21" s="17"/>
      <c r="S21" s="39"/>
      <c r="T21" s="39"/>
      <c r="U21" s="39"/>
      <c r="V21" s="39"/>
      <c r="W21" s="39"/>
      <c r="X21" s="53"/>
      <c r="Y21" s="114"/>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77"/>
      <c r="BA21" s="179"/>
      <c r="BB21" s="182"/>
      <c r="BC21" s="188"/>
      <c r="BD21" s="188"/>
      <c r="BE21" s="188"/>
      <c r="BF21" s="188"/>
      <c r="BG21" s="188"/>
      <c r="BH21" s="188"/>
      <c r="BJ21" s="207"/>
      <c r="BK21" s="210"/>
      <c r="BR21" s="219"/>
    </row>
    <row r="22" spans="3:70" ht="13.15" customHeight="1">
      <c r="C22" s="6"/>
      <c r="D22" s="17"/>
      <c r="E22" s="39"/>
      <c r="F22" s="39"/>
      <c r="G22" s="39"/>
      <c r="H22" s="39"/>
      <c r="I22" s="39"/>
      <c r="J22" s="53"/>
      <c r="K22" s="17"/>
      <c r="L22" s="39"/>
      <c r="M22" s="39"/>
      <c r="N22" s="39"/>
      <c r="O22" s="39"/>
      <c r="P22" s="39"/>
      <c r="Q22" s="53"/>
      <c r="R22" s="17"/>
      <c r="S22" s="39"/>
      <c r="T22" s="39"/>
      <c r="U22" s="39"/>
      <c r="V22" s="39"/>
      <c r="W22" s="39"/>
      <c r="X22" s="53"/>
      <c r="Y22" s="115"/>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78"/>
      <c r="BA22" s="111"/>
      <c r="BB22" s="182"/>
      <c r="BC22" s="188"/>
      <c r="BD22" s="188"/>
      <c r="BE22" s="188"/>
      <c r="BF22" s="188"/>
      <c r="BG22" s="188"/>
      <c r="BH22" s="188"/>
      <c r="BJ22" s="207"/>
      <c r="BK22" s="210"/>
      <c r="BR22" s="219"/>
    </row>
    <row r="23" spans="3:70" ht="31.15" customHeight="1">
      <c r="C23" s="6"/>
      <c r="D23" s="18"/>
      <c r="E23" s="40"/>
      <c r="F23" s="40"/>
      <c r="G23" s="40"/>
      <c r="H23" s="40"/>
      <c r="I23" s="40"/>
      <c r="J23" s="54"/>
      <c r="K23" s="18"/>
      <c r="L23" s="40"/>
      <c r="M23" s="40"/>
      <c r="N23" s="40"/>
      <c r="O23" s="40"/>
      <c r="P23" s="40"/>
      <c r="Q23" s="54"/>
      <c r="R23" s="18"/>
      <c r="S23" s="40"/>
      <c r="T23" s="40"/>
      <c r="U23" s="40"/>
      <c r="V23" s="40"/>
      <c r="W23" s="40"/>
      <c r="X23" s="54"/>
      <c r="Y23" s="116" t="s">
        <v>20</v>
      </c>
      <c r="Z23" s="120"/>
      <c r="AA23" s="120"/>
      <c r="AB23" s="120"/>
      <c r="AC23" s="120"/>
      <c r="AD23" s="120"/>
      <c r="AE23" s="126"/>
      <c r="AF23" s="116" t="s">
        <v>32</v>
      </c>
      <c r="AG23" s="120"/>
      <c r="AH23" s="120"/>
      <c r="AI23" s="120"/>
      <c r="AJ23" s="120"/>
      <c r="AK23" s="120"/>
      <c r="AL23" s="126"/>
      <c r="AM23" s="116" t="s">
        <v>22</v>
      </c>
      <c r="AN23" s="120"/>
      <c r="AO23" s="120"/>
      <c r="AP23" s="120"/>
      <c r="AQ23" s="120"/>
      <c r="AR23" s="120"/>
      <c r="AS23" s="126"/>
      <c r="AT23" s="116" t="s">
        <v>34</v>
      </c>
      <c r="AU23" s="120"/>
      <c r="AV23" s="120"/>
      <c r="AW23" s="120"/>
      <c r="AX23" s="120"/>
      <c r="AY23" s="120"/>
      <c r="AZ23" s="126"/>
      <c r="BA23" s="111"/>
      <c r="BB23" s="183"/>
      <c r="BC23" s="189"/>
      <c r="BD23" s="189"/>
      <c r="BE23" s="189"/>
      <c r="BF23" s="189"/>
      <c r="BG23" s="189"/>
      <c r="BH23" s="189"/>
      <c r="BI23" s="205"/>
      <c r="BJ23" s="208"/>
      <c r="BK23" s="210"/>
      <c r="BR23" s="219"/>
    </row>
    <row r="24" spans="3:70" ht="15.6" customHeight="1">
      <c r="C24" s="6"/>
      <c r="D24" s="19" t="str">
        <f>IF([2]回答表!R49="○","○","")</f>
        <v/>
      </c>
      <c r="E24" s="41"/>
      <c r="F24" s="41"/>
      <c r="G24" s="41"/>
      <c r="H24" s="41"/>
      <c r="I24" s="41"/>
      <c r="J24" s="55"/>
      <c r="K24" s="19" t="str">
        <f>IF([2]回答表!R50="○","○","")</f>
        <v/>
      </c>
      <c r="L24" s="41"/>
      <c r="M24" s="41"/>
      <c r="N24" s="41"/>
      <c r="O24" s="41"/>
      <c r="P24" s="41"/>
      <c r="Q24" s="55"/>
      <c r="R24" s="19" t="str">
        <f>IF([2]回答表!R51="○","○","")</f>
        <v>○</v>
      </c>
      <c r="S24" s="41"/>
      <c r="T24" s="41"/>
      <c r="U24" s="41"/>
      <c r="V24" s="41"/>
      <c r="W24" s="41"/>
      <c r="X24" s="55"/>
      <c r="Y24" s="19" t="str">
        <f>IF([2]回答表!R52="○","○","")</f>
        <v/>
      </c>
      <c r="Z24" s="41"/>
      <c r="AA24" s="41"/>
      <c r="AB24" s="41"/>
      <c r="AC24" s="41"/>
      <c r="AD24" s="41"/>
      <c r="AE24" s="55"/>
      <c r="AF24" s="19" t="str">
        <f>IF([2]回答表!R53="○","○","")</f>
        <v/>
      </c>
      <c r="AG24" s="41"/>
      <c r="AH24" s="41"/>
      <c r="AI24" s="41"/>
      <c r="AJ24" s="41"/>
      <c r="AK24" s="41"/>
      <c r="AL24" s="55"/>
      <c r="AM24" s="19" t="str">
        <f>IF([2]回答表!R54="○","○","")</f>
        <v/>
      </c>
      <c r="AN24" s="41"/>
      <c r="AO24" s="41"/>
      <c r="AP24" s="41"/>
      <c r="AQ24" s="41"/>
      <c r="AR24" s="41"/>
      <c r="AS24" s="55"/>
      <c r="AT24" s="19" t="str">
        <f>IF([2]回答表!R55="○","○","")</f>
        <v/>
      </c>
      <c r="AU24" s="41"/>
      <c r="AV24" s="41"/>
      <c r="AW24" s="41"/>
      <c r="AX24" s="41"/>
      <c r="AY24" s="41"/>
      <c r="AZ24" s="55"/>
      <c r="BA24" s="111"/>
      <c r="BB24" s="92" t="str">
        <f>IF([2]回答表!R56="○","○","")</f>
        <v/>
      </c>
      <c r="BC24" s="109"/>
      <c r="BD24" s="109"/>
      <c r="BE24" s="109"/>
      <c r="BF24" s="109"/>
      <c r="BG24" s="109"/>
      <c r="BH24" s="109"/>
      <c r="BI24" s="204"/>
      <c r="BJ24" s="206"/>
      <c r="BK24" s="210"/>
      <c r="BR24" s="219"/>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207"/>
      <c r="BK25" s="210"/>
      <c r="BR25" s="219"/>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205"/>
      <c r="BJ26" s="208"/>
      <c r="BK26" s="210"/>
      <c r="BR26" s="219"/>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1"/>
      <c r="BR27" s="219"/>
    </row>
    <row r="28" spans="3:70" ht="15.6" customHeight="1"/>
    <row r="29" spans="3:70" ht="15.6" customHeight="1">
      <c r="BR29" s="220"/>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62"/>
      <c r="AS32" s="162"/>
      <c r="AT32" s="162"/>
      <c r="AU32" s="162"/>
      <c r="AV32" s="162"/>
      <c r="AW32" s="162"/>
      <c r="AX32" s="162"/>
      <c r="AY32" s="162"/>
      <c r="AZ32" s="162"/>
      <c r="BA32" s="162"/>
      <c r="BB32" s="162"/>
      <c r="BC32" s="190"/>
      <c r="BD32" s="193"/>
      <c r="BE32" s="193"/>
      <c r="BF32" s="193"/>
      <c r="BG32" s="193"/>
      <c r="BH32" s="193"/>
      <c r="BI32" s="193"/>
      <c r="BJ32" s="193"/>
      <c r="BK32" s="193"/>
      <c r="BL32" s="193"/>
      <c r="BM32" s="193"/>
      <c r="BN32" s="193"/>
      <c r="BO32" s="193"/>
      <c r="BP32" s="193"/>
      <c r="BQ32" s="216"/>
    </row>
    <row r="33" spans="3:69" ht="15.6" customHeight="1">
      <c r="C33" s="9"/>
      <c r="D33" s="25"/>
      <c r="E33" s="25"/>
      <c r="F33" s="25"/>
      <c r="G33" s="25"/>
      <c r="H33" s="25"/>
      <c r="I33" s="25"/>
      <c r="J33" s="25"/>
      <c r="K33" s="25"/>
      <c r="L33" s="25"/>
      <c r="M33" s="25"/>
      <c r="N33" s="25"/>
      <c r="O33" s="25"/>
      <c r="P33" s="25"/>
      <c r="Q33" s="25"/>
      <c r="R33" s="25"/>
      <c r="S33" s="25"/>
      <c r="T33" s="25"/>
      <c r="U33" s="25"/>
      <c r="V33" s="25"/>
      <c r="W33" s="25"/>
      <c r="X33" s="111"/>
      <c r="Y33" s="111"/>
      <c r="Z33" s="111"/>
      <c r="AA33" s="122"/>
      <c r="AB33" s="124"/>
      <c r="AC33" s="124"/>
      <c r="AD33" s="124"/>
      <c r="AE33" s="124"/>
      <c r="AF33" s="124"/>
      <c r="AG33" s="124"/>
      <c r="AH33" s="124"/>
      <c r="AI33" s="124"/>
      <c r="AJ33" s="124"/>
      <c r="AK33" s="124"/>
      <c r="AL33" s="124"/>
      <c r="AM33" s="124"/>
      <c r="AN33" s="147"/>
      <c r="AO33" s="124"/>
      <c r="AP33" s="157"/>
      <c r="AQ33" s="157"/>
      <c r="AR33" s="161"/>
      <c r="AS33" s="161"/>
      <c r="AT33" s="161"/>
      <c r="AU33" s="161"/>
      <c r="AV33" s="161"/>
      <c r="AW33" s="161"/>
      <c r="AX33" s="161"/>
      <c r="AY33" s="161"/>
      <c r="AZ33" s="161"/>
      <c r="BA33" s="161"/>
      <c r="BB33" s="161"/>
      <c r="BC33" s="191"/>
      <c r="BD33" s="122"/>
      <c r="BE33" s="122"/>
      <c r="BF33" s="122"/>
      <c r="BG33" s="122"/>
      <c r="BH33" s="122"/>
      <c r="BI33" s="122"/>
      <c r="BJ33" s="122"/>
      <c r="BK33" s="122"/>
      <c r="BL33" s="122"/>
      <c r="BM33" s="123"/>
      <c r="BN33" s="123"/>
      <c r="BO33" s="123"/>
      <c r="BP33" s="147"/>
      <c r="BQ33" s="217"/>
    </row>
    <row r="34" spans="3:69" ht="15.6" customHeight="1">
      <c r="C34" s="9"/>
      <c r="D34" s="23" t="s">
        <v>43</v>
      </c>
      <c r="E34" s="43"/>
      <c r="F34" s="43"/>
      <c r="G34" s="43"/>
      <c r="H34" s="43"/>
      <c r="I34" s="43"/>
      <c r="J34" s="43"/>
      <c r="K34" s="43"/>
      <c r="L34" s="43"/>
      <c r="M34" s="43"/>
      <c r="N34" s="43"/>
      <c r="O34" s="43"/>
      <c r="P34" s="43"/>
      <c r="Q34" s="73"/>
      <c r="R34" s="26" t="s">
        <v>24</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7"/>
      <c r="BC34" s="191"/>
      <c r="BD34" s="122"/>
      <c r="BE34" s="122"/>
      <c r="BF34" s="122"/>
      <c r="BG34" s="122"/>
      <c r="BH34" s="122"/>
      <c r="BI34" s="122"/>
      <c r="BJ34" s="122"/>
      <c r="BK34" s="122"/>
      <c r="BL34" s="122"/>
      <c r="BM34" s="123"/>
      <c r="BN34" s="123"/>
      <c r="BO34" s="123"/>
      <c r="BP34" s="147"/>
      <c r="BQ34" s="217"/>
    </row>
    <row r="35" spans="3:69" ht="15.6" customHeight="1">
      <c r="C35" s="9"/>
      <c r="D35" s="24"/>
      <c r="E35" s="44"/>
      <c r="F35" s="44"/>
      <c r="G35" s="44"/>
      <c r="H35" s="44"/>
      <c r="I35" s="44"/>
      <c r="J35" s="44"/>
      <c r="K35" s="44"/>
      <c r="L35" s="44"/>
      <c r="M35" s="44"/>
      <c r="N35" s="44"/>
      <c r="O35" s="44"/>
      <c r="P35" s="44"/>
      <c r="Q35" s="74"/>
      <c r="R35" s="28"/>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59"/>
      <c r="BC35" s="191"/>
      <c r="BD35" s="122"/>
      <c r="BE35" s="122"/>
      <c r="BF35" s="122"/>
      <c r="BG35" s="122"/>
      <c r="BH35" s="122"/>
      <c r="BI35" s="122"/>
      <c r="BJ35" s="122"/>
      <c r="BK35" s="122"/>
      <c r="BL35" s="122"/>
      <c r="BM35" s="123"/>
      <c r="BN35" s="123"/>
      <c r="BO35" s="123"/>
      <c r="BP35" s="147"/>
      <c r="BQ35" s="2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111"/>
      <c r="Y36" s="111"/>
      <c r="Z36" s="111"/>
      <c r="AA36" s="122"/>
      <c r="AB36" s="124"/>
      <c r="AC36" s="124"/>
      <c r="AD36" s="124"/>
      <c r="AE36" s="124"/>
      <c r="AF36" s="124"/>
      <c r="AG36" s="124"/>
      <c r="AH36" s="124"/>
      <c r="AI36" s="124"/>
      <c r="AJ36" s="124"/>
      <c r="AK36" s="124"/>
      <c r="AL36" s="124"/>
      <c r="AM36" s="124"/>
      <c r="AN36" s="147"/>
      <c r="AO36" s="124"/>
      <c r="AP36" s="157"/>
      <c r="AQ36" s="157"/>
      <c r="AR36" s="161"/>
      <c r="AS36" s="161"/>
      <c r="AT36" s="161"/>
      <c r="AU36" s="161"/>
      <c r="AV36" s="161"/>
      <c r="AW36" s="161"/>
      <c r="AX36" s="161"/>
      <c r="AY36" s="161"/>
      <c r="AZ36" s="161"/>
      <c r="BA36" s="161"/>
      <c r="BB36" s="161"/>
      <c r="BC36" s="191"/>
      <c r="BD36" s="122"/>
      <c r="BE36" s="122"/>
      <c r="BF36" s="122"/>
      <c r="BG36" s="122"/>
      <c r="BH36" s="122"/>
      <c r="BI36" s="122"/>
      <c r="BJ36" s="122"/>
      <c r="BK36" s="122"/>
      <c r="BL36" s="122"/>
      <c r="BM36" s="123"/>
      <c r="BN36" s="123"/>
      <c r="BO36" s="123"/>
      <c r="BP36" s="147"/>
      <c r="BQ36" s="217"/>
    </row>
    <row r="37" spans="3:69">
      <c r="C37" s="9"/>
      <c r="D37" s="25"/>
      <c r="E37" s="25"/>
      <c r="F37" s="25"/>
      <c r="G37" s="25"/>
      <c r="H37" s="25"/>
      <c r="I37" s="25"/>
      <c r="J37" s="25"/>
      <c r="K37" s="25"/>
      <c r="L37" s="25"/>
      <c r="M37" s="25"/>
      <c r="N37" s="25"/>
      <c r="O37" s="25"/>
      <c r="P37" s="25"/>
      <c r="Q37" s="25"/>
      <c r="R37" s="25"/>
      <c r="S37" s="25"/>
      <c r="T37" s="25"/>
      <c r="U37" s="84" t="s">
        <v>14</v>
      </c>
      <c r="V37" s="106"/>
      <c r="W37" s="110"/>
      <c r="X37" s="112"/>
      <c r="Y37" s="112"/>
      <c r="Z37" s="121"/>
      <c r="AA37" s="121"/>
      <c r="AB37" s="121"/>
      <c r="AC37" s="121"/>
      <c r="AD37" s="121"/>
      <c r="AE37" s="121"/>
      <c r="AF37" s="121"/>
      <c r="AG37" s="121"/>
      <c r="AH37" s="121"/>
      <c r="AI37" s="121"/>
      <c r="AJ37" s="121"/>
      <c r="AK37" s="110"/>
      <c r="AL37" s="110"/>
      <c r="AM37" s="84" t="s">
        <v>37</v>
      </c>
      <c r="AN37" s="25"/>
      <c r="AO37" s="25"/>
      <c r="AP37" s="25"/>
      <c r="AQ37" s="25"/>
      <c r="AR37" s="25"/>
      <c r="AS37" s="123"/>
      <c r="AT37" s="110"/>
      <c r="AU37" s="110"/>
      <c r="AV37" s="110"/>
      <c r="AW37" s="110"/>
      <c r="AX37" s="110"/>
      <c r="AY37" s="110"/>
      <c r="AZ37" s="110"/>
      <c r="BA37" s="110"/>
      <c r="BB37" s="110"/>
      <c r="BC37" s="192"/>
      <c r="BD37" s="123"/>
      <c r="BE37" s="195" t="s">
        <v>27</v>
      </c>
      <c r="BF37" s="202"/>
      <c r="BG37" s="202"/>
      <c r="BH37" s="202"/>
      <c r="BI37" s="202"/>
      <c r="BJ37" s="202"/>
      <c r="BK37" s="202"/>
      <c r="BL37" s="123"/>
      <c r="BM37" s="123"/>
      <c r="BN37" s="123"/>
      <c r="BO37" s="123"/>
      <c r="BP37" s="147"/>
      <c r="BQ37" s="217"/>
    </row>
    <row r="38" spans="3:69" ht="19.149999999999999" customHeight="1">
      <c r="C38" s="9"/>
      <c r="D38" s="34" t="s">
        <v>46</v>
      </c>
      <c r="E38" s="34"/>
      <c r="F38" s="34"/>
      <c r="G38" s="34"/>
      <c r="H38" s="34"/>
      <c r="I38" s="34"/>
      <c r="J38" s="34"/>
      <c r="K38" s="34"/>
      <c r="L38" s="34"/>
      <c r="M38" s="34"/>
      <c r="N38" s="64" t="str">
        <f>IF([2]回答表!F24="下水道事業",IF([2]回答表!X51="○","○",""),"")</f>
        <v/>
      </c>
      <c r="O38" s="70"/>
      <c r="P38" s="70"/>
      <c r="Q38" s="75"/>
      <c r="R38" s="25"/>
      <c r="S38" s="25"/>
      <c r="T38" s="25"/>
      <c r="U38" s="90" t="s">
        <v>57</v>
      </c>
      <c r="V38" s="107"/>
      <c r="W38" s="107"/>
      <c r="X38" s="107"/>
      <c r="Y38" s="107"/>
      <c r="Z38" s="107"/>
      <c r="AA38" s="107"/>
      <c r="AB38" s="107"/>
      <c r="AC38" s="90" t="s">
        <v>50</v>
      </c>
      <c r="AD38" s="107"/>
      <c r="AE38" s="107"/>
      <c r="AF38" s="107"/>
      <c r="AG38" s="107"/>
      <c r="AH38" s="107"/>
      <c r="AI38" s="107"/>
      <c r="AJ38" s="134"/>
      <c r="AK38" s="136"/>
      <c r="AL38" s="136"/>
      <c r="AM38" s="85" t="str">
        <f>IF([2]回答表!F24="下水道事業",IF([2]回答表!X51="○",[2]回答表!B182,IF([2]回答表!AA51="○",[2]回答表!B238,"")),"")</f>
        <v>　県の県北地区広域汚泥資源化事業による汚泥の共同処理を実施する。米代川流域下水道大館処理センター（３市３町１組合）の生活排水処理汚泥を原料として、資源化物の製造・供給を行うための当該施設の設計・施工及び維持管理・運営をDBO方式で行う。各市町等は県に地方自治法第252条の14に基づく事務委託を行うが、当市はすでに汚水処理事務の委託を行っているため、新たな事務委託は不要である。今後のコスト削減は年間20,000千円と見込まれる。</v>
      </c>
      <c r="AN38" s="103"/>
      <c r="AO38" s="103"/>
      <c r="AP38" s="103"/>
      <c r="AQ38" s="103"/>
      <c r="AR38" s="103"/>
      <c r="AS38" s="103"/>
      <c r="AT38" s="103"/>
      <c r="AU38" s="103"/>
      <c r="AV38" s="103"/>
      <c r="AW38" s="103"/>
      <c r="AX38" s="103"/>
      <c r="AY38" s="103"/>
      <c r="AZ38" s="103"/>
      <c r="BA38" s="103"/>
      <c r="BB38" s="131"/>
      <c r="BC38" s="124"/>
      <c r="BD38" s="122"/>
      <c r="BE38" s="196" t="s">
        <v>63</v>
      </c>
      <c r="BF38" s="200"/>
      <c r="BG38" s="200"/>
      <c r="BH38" s="200"/>
      <c r="BI38" s="196"/>
      <c r="BJ38" s="200"/>
      <c r="BK38" s="200"/>
      <c r="BL38" s="200"/>
      <c r="BM38" s="196"/>
      <c r="BN38" s="200"/>
      <c r="BO38" s="200"/>
      <c r="BP38" s="213"/>
      <c r="BQ38" s="217"/>
    </row>
    <row r="39" spans="3:69" ht="19.149999999999999" customHeight="1">
      <c r="C39" s="9"/>
      <c r="D39" s="34"/>
      <c r="E39" s="34"/>
      <c r="F39" s="34"/>
      <c r="G39" s="34"/>
      <c r="H39" s="34"/>
      <c r="I39" s="34"/>
      <c r="J39" s="34"/>
      <c r="K39" s="34"/>
      <c r="L39" s="34"/>
      <c r="M39" s="34"/>
      <c r="N39" s="65"/>
      <c r="O39" s="71"/>
      <c r="P39" s="71"/>
      <c r="Q39" s="76"/>
      <c r="R39" s="25"/>
      <c r="S39" s="25"/>
      <c r="T39" s="25"/>
      <c r="U39" s="91"/>
      <c r="V39" s="108"/>
      <c r="W39" s="108"/>
      <c r="X39" s="108"/>
      <c r="Y39" s="108"/>
      <c r="Z39" s="108"/>
      <c r="AA39" s="108"/>
      <c r="AB39" s="108"/>
      <c r="AC39" s="91"/>
      <c r="AD39" s="108"/>
      <c r="AE39" s="108"/>
      <c r="AF39" s="108"/>
      <c r="AG39" s="108"/>
      <c r="AH39" s="108"/>
      <c r="AI39" s="108"/>
      <c r="AJ39" s="135"/>
      <c r="AK39" s="136"/>
      <c r="AL39" s="136"/>
      <c r="AM39" s="88"/>
      <c r="AN39" s="104"/>
      <c r="AO39" s="104"/>
      <c r="AP39" s="104"/>
      <c r="AQ39" s="104"/>
      <c r="AR39" s="104"/>
      <c r="AS39" s="104"/>
      <c r="AT39" s="104"/>
      <c r="AU39" s="104"/>
      <c r="AV39" s="104"/>
      <c r="AW39" s="104"/>
      <c r="AX39" s="104"/>
      <c r="AY39" s="104"/>
      <c r="AZ39" s="104"/>
      <c r="BA39" s="104"/>
      <c r="BB39" s="132"/>
      <c r="BC39" s="124"/>
      <c r="BD39" s="122"/>
      <c r="BE39" s="197"/>
      <c r="BF39" s="201"/>
      <c r="BG39" s="201"/>
      <c r="BH39" s="201"/>
      <c r="BI39" s="197"/>
      <c r="BJ39" s="201"/>
      <c r="BK39" s="201"/>
      <c r="BL39" s="201"/>
      <c r="BM39" s="197"/>
      <c r="BN39" s="201"/>
      <c r="BO39" s="201"/>
      <c r="BP39" s="212"/>
      <c r="BQ39" s="217"/>
    </row>
    <row r="40" spans="3:69" ht="15.6" customHeight="1">
      <c r="C40" s="9"/>
      <c r="D40" s="34"/>
      <c r="E40" s="34"/>
      <c r="F40" s="34"/>
      <c r="G40" s="34"/>
      <c r="H40" s="34"/>
      <c r="I40" s="34"/>
      <c r="J40" s="34"/>
      <c r="K40" s="34"/>
      <c r="L40" s="34"/>
      <c r="M40" s="34"/>
      <c r="N40" s="65"/>
      <c r="O40" s="71"/>
      <c r="P40" s="71"/>
      <c r="Q40" s="76"/>
      <c r="R40" s="25"/>
      <c r="S40" s="25"/>
      <c r="T40" s="25"/>
      <c r="U40" s="92">
        <f>IF([2]回答表!F24="下水道事業",IF([2]回答表!X51="○",[2]回答表!Y213,IF([2]回答表!AA51="○",[2]回答表!Y268,"")),"")</f>
        <v>0</v>
      </c>
      <c r="V40" s="109"/>
      <c r="W40" s="109"/>
      <c r="X40" s="109"/>
      <c r="Y40" s="109"/>
      <c r="Z40" s="109"/>
      <c r="AA40" s="109"/>
      <c r="AB40" s="125"/>
      <c r="AC40" s="92" t="str">
        <f>IF([2]回答表!F24="下水道事業",IF([2]回答表!X51="○",[2]回答表!Y214,IF([2]回答表!AA51="○",[2]回答表!Y269,"")),"")</f>
        <v>○</v>
      </c>
      <c r="AD40" s="109"/>
      <c r="AE40" s="109"/>
      <c r="AF40" s="109"/>
      <c r="AG40" s="109"/>
      <c r="AH40" s="109"/>
      <c r="AI40" s="109"/>
      <c r="AJ40" s="125"/>
      <c r="AK40" s="136"/>
      <c r="AL40" s="136"/>
      <c r="AM40" s="88"/>
      <c r="AN40" s="104"/>
      <c r="AO40" s="104"/>
      <c r="AP40" s="104"/>
      <c r="AQ40" s="104"/>
      <c r="AR40" s="104"/>
      <c r="AS40" s="104"/>
      <c r="AT40" s="104"/>
      <c r="AU40" s="104"/>
      <c r="AV40" s="104"/>
      <c r="AW40" s="104"/>
      <c r="AX40" s="104"/>
      <c r="AY40" s="104"/>
      <c r="AZ40" s="104"/>
      <c r="BA40" s="104"/>
      <c r="BB40" s="132"/>
      <c r="BC40" s="124"/>
      <c r="BD40" s="122"/>
      <c r="BE40" s="197"/>
      <c r="BF40" s="201"/>
      <c r="BG40" s="201"/>
      <c r="BH40" s="201"/>
      <c r="BI40" s="197"/>
      <c r="BJ40" s="201"/>
      <c r="BK40" s="201"/>
      <c r="BL40" s="201"/>
      <c r="BM40" s="197"/>
      <c r="BN40" s="201"/>
      <c r="BO40" s="201"/>
      <c r="BP40" s="212"/>
      <c r="BQ40" s="217"/>
    </row>
    <row r="41" spans="3:69" ht="15.6" customHeight="1">
      <c r="C41" s="9"/>
      <c r="D41" s="34"/>
      <c r="E41" s="34"/>
      <c r="F41" s="34"/>
      <c r="G41" s="34"/>
      <c r="H41" s="34"/>
      <c r="I41" s="34"/>
      <c r="J41" s="34"/>
      <c r="K41" s="34"/>
      <c r="L41" s="34"/>
      <c r="M41" s="34"/>
      <c r="N41" s="66"/>
      <c r="O41" s="72"/>
      <c r="P41" s="72"/>
      <c r="Q41" s="77"/>
      <c r="R41" s="25"/>
      <c r="S41" s="25"/>
      <c r="T41" s="25"/>
      <c r="U41" s="19"/>
      <c r="V41" s="41"/>
      <c r="W41" s="41"/>
      <c r="X41" s="41"/>
      <c r="Y41" s="41"/>
      <c r="Z41" s="41"/>
      <c r="AA41" s="41"/>
      <c r="AB41" s="55"/>
      <c r="AC41" s="19"/>
      <c r="AD41" s="41"/>
      <c r="AE41" s="41"/>
      <c r="AF41" s="41"/>
      <c r="AG41" s="41"/>
      <c r="AH41" s="41"/>
      <c r="AI41" s="41"/>
      <c r="AJ41" s="55"/>
      <c r="AK41" s="136"/>
      <c r="AL41" s="136"/>
      <c r="AM41" s="88"/>
      <c r="AN41" s="104"/>
      <c r="AO41" s="104"/>
      <c r="AP41" s="104"/>
      <c r="AQ41" s="104"/>
      <c r="AR41" s="104"/>
      <c r="AS41" s="104"/>
      <c r="AT41" s="104"/>
      <c r="AU41" s="104"/>
      <c r="AV41" s="104"/>
      <c r="AW41" s="104"/>
      <c r="AX41" s="104"/>
      <c r="AY41" s="104"/>
      <c r="AZ41" s="104"/>
      <c r="BA41" s="104"/>
      <c r="BB41" s="132"/>
      <c r="BC41" s="124"/>
      <c r="BD41" s="122"/>
      <c r="BE41" s="197">
        <f>IF([2]回答表!F24="下水道事業",IF([2]回答表!X51="○",[2]回答表!E221,IF([2]回答表!AA51="○",[2]回答表!E275,"")),"")</f>
        <v>32</v>
      </c>
      <c r="BF41" s="201"/>
      <c r="BG41" s="201"/>
      <c r="BH41" s="201"/>
      <c r="BI41" s="197">
        <f>IF([2]回答表!F24="下水道事業",IF([2]回答表!X51="○",[2]回答表!E222,IF([2]回答表!AA51="○",[2]回答表!E276,"")),"")</f>
        <v>4</v>
      </c>
      <c r="BJ41" s="201"/>
      <c r="BK41" s="201"/>
      <c r="BL41" s="201"/>
      <c r="BM41" s="197">
        <f>IF([2]回答表!F24="下水道事業",IF([2]回答表!X51="○",[2]回答表!E223,IF([2]回答表!AA51="○",[2]回答表!E277,"")),"")</f>
        <v>1</v>
      </c>
      <c r="BN41" s="201"/>
      <c r="BO41" s="201"/>
      <c r="BP41" s="212"/>
      <c r="BQ41" s="217"/>
    </row>
    <row r="42" spans="3:69" ht="15.6" customHeight="1">
      <c r="C42" s="9"/>
      <c r="D42" s="29"/>
      <c r="E42" s="29"/>
      <c r="F42" s="29"/>
      <c r="G42" s="29"/>
      <c r="H42" s="29"/>
      <c r="I42" s="29"/>
      <c r="J42" s="29"/>
      <c r="K42" s="29"/>
      <c r="L42" s="29"/>
      <c r="M42" s="29"/>
      <c r="N42" s="67"/>
      <c r="O42" s="67"/>
      <c r="P42" s="67"/>
      <c r="Q42" s="67"/>
      <c r="R42" s="69"/>
      <c r="S42" s="69"/>
      <c r="T42" s="69"/>
      <c r="U42" s="20"/>
      <c r="V42" s="42"/>
      <c r="W42" s="42"/>
      <c r="X42" s="42"/>
      <c r="Y42" s="42"/>
      <c r="Z42" s="42"/>
      <c r="AA42" s="42"/>
      <c r="AB42" s="56"/>
      <c r="AC42" s="20"/>
      <c r="AD42" s="42"/>
      <c r="AE42" s="42"/>
      <c r="AF42" s="42"/>
      <c r="AG42" s="42"/>
      <c r="AH42" s="42"/>
      <c r="AI42" s="42"/>
      <c r="AJ42" s="56"/>
      <c r="AK42" s="136"/>
      <c r="AL42" s="136"/>
      <c r="AM42" s="88"/>
      <c r="AN42" s="104"/>
      <c r="AO42" s="104"/>
      <c r="AP42" s="104"/>
      <c r="AQ42" s="104"/>
      <c r="AR42" s="104"/>
      <c r="AS42" s="104"/>
      <c r="AT42" s="104"/>
      <c r="AU42" s="104"/>
      <c r="AV42" s="104"/>
      <c r="AW42" s="104"/>
      <c r="AX42" s="104"/>
      <c r="AY42" s="104"/>
      <c r="AZ42" s="104"/>
      <c r="BA42" s="104"/>
      <c r="BB42" s="132"/>
      <c r="BC42" s="124"/>
      <c r="BD42" s="124"/>
      <c r="BE42" s="197"/>
      <c r="BF42" s="201"/>
      <c r="BG42" s="201"/>
      <c r="BH42" s="201"/>
      <c r="BI42" s="197"/>
      <c r="BJ42" s="201"/>
      <c r="BK42" s="201"/>
      <c r="BL42" s="201"/>
      <c r="BM42" s="197"/>
      <c r="BN42" s="201"/>
      <c r="BO42" s="201"/>
      <c r="BP42" s="212"/>
      <c r="BQ42" s="217"/>
    </row>
    <row r="43" spans="3:69" ht="19.149999999999999" customHeight="1">
      <c r="C43" s="9"/>
      <c r="D43" s="29"/>
      <c r="E43" s="29"/>
      <c r="F43" s="29"/>
      <c r="G43" s="29"/>
      <c r="H43" s="29"/>
      <c r="I43" s="29"/>
      <c r="J43" s="29"/>
      <c r="K43" s="29"/>
      <c r="L43" s="29"/>
      <c r="M43" s="29"/>
      <c r="N43" s="67"/>
      <c r="O43" s="67"/>
      <c r="P43" s="67"/>
      <c r="Q43" s="67"/>
      <c r="R43" s="69"/>
      <c r="S43" s="69"/>
      <c r="T43" s="69"/>
      <c r="U43" s="90" t="s">
        <v>58</v>
      </c>
      <c r="V43" s="107"/>
      <c r="W43" s="107"/>
      <c r="X43" s="107"/>
      <c r="Y43" s="107"/>
      <c r="Z43" s="107"/>
      <c r="AA43" s="107"/>
      <c r="AB43" s="107"/>
      <c r="AC43" s="237" t="s">
        <v>60</v>
      </c>
      <c r="AD43" s="239"/>
      <c r="AE43" s="239"/>
      <c r="AF43" s="239"/>
      <c r="AG43" s="239"/>
      <c r="AH43" s="239"/>
      <c r="AI43" s="239"/>
      <c r="AJ43" s="241"/>
      <c r="AK43" s="136"/>
      <c r="AL43" s="136"/>
      <c r="AM43" s="88"/>
      <c r="AN43" s="104"/>
      <c r="AO43" s="104"/>
      <c r="AP43" s="104"/>
      <c r="AQ43" s="104"/>
      <c r="AR43" s="104"/>
      <c r="AS43" s="104"/>
      <c r="AT43" s="104"/>
      <c r="AU43" s="104"/>
      <c r="AV43" s="104"/>
      <c r="AW43" s="104"/>
      <c r="AX43" s="104"/>
      <c r="AY43" s="104"/>
      <c r="AZ43" s="104"/>
      <c r="BA43" s="104"/>
      <c r="BB43" s="132"/>
      <c r="BC43" s="124"/>
      <c r="BD43" s="122"/>
      <c r="BE43" s="197"/>
      <c r="BF43" s="201"/>
      <c r="BG43" s="201"/>
      <c r="BH43" s="201"/>
      <c r="BI43" s="197"/>
      <c r="BJ43" s="201"/>
      <c r="BK43" s="201"/>
      <c r="BL43" s="201"/>
      <c r="BM43" s="197"/>
      <c r="BN43" s="201"/>
      <c r="BO43" s="201"/>
      <c r="BP43" s="212"/>
      <c r="BQ43" s="217"/>
    </row>
    <row r="44" spans="3:69" ht="19.149999999999999" customHeight="1">
      <c r="C44" s="9"/>
      <c r="D44" s="35" t="s">
        <v>51</v>
      </c>
      <c r="E44" s="34"/>
      <c r="F44" s="34"/>
      <c r="G44" s="34"/>
      <c r="H44" s="34"/>
      <c r="I44" s="34"/>
      <c r="J44" s="34"/>
      <c r="K44" s="34"/>
      <c r="L44" s="34"/>
      <c r="M44" s="63"/>
      <c r="N44" s="64" t="str">
        <f>IF([2]回答表!F24="下水道事業",IF([2]回答表!AA51="○","○",""),"")</f>
        <v>○</v>
      </c>
      <c r="O44" s="70"/>
      <c r="P44" s="70"/>
      <c r="Q44" s="75"/>
      <c r="R44" s="25"/>
      <c r="S44" s="25"/>
      <c r="T44" s="25"/>
      <c r="U44" s="91"/>
      <c r="V44" s="108"/>
      <c r="W44" s="108"/>
      <c r="X44" s="108"/>
      <c r="Y44" s="108"/>
      <c r="Z44" s="108"/>
      <c r="AA44" s="108"/>
      <c r="AB44" s="108"/>
      <c r="AC44" s="238"/>
      <c r="AD44" s="240"/>
      <c r="AE44" s="240"/>
      <c r="AF44" s="240"/>
      <c r="AG44" s="240"/>
      <c r="AH44" s="240"/>
      <c r="AI44" s="240"/>
      <c r="AJ44" s="242"/>
      <c r="AK44" s="136"/>
      <c r="AL44" s="136"/>
      <c r="AM44" s="88"/>
      <c r="AN44" s="104"/>
      <c r="AO44" s="104"/>
      <c r="AP44" s="104"/>
      <c r="AQ44" s="104"/>
      <c r="AR44" s="104"/>
      <c r="AS44" s="104"/>
      <c r="AT44" s="104"/>
      <c r="AU44" s="104"/>
      <c r="AV44" s="104"/>
      <c r="AW44" s="104"/>
      <c r="AX44" s="104"/>
      <c r="AY44" s="104"/>
      <c r="AZ44" s="104"/>
      <c r="BA44" s="104"/>
      <c r="BB44" s="132"/>
      <c r="BC44" s="124"/>
      <c r="BD44" s="194"/>
      <c r="BE44" s="197"/>
      <c r="BF44" s="201"/>
      <c r="BG44" s="201"/>
      <c r="BH44" s="201"/>
      <c r="BI44" s="197"/>
      <c r="BJ44" s="201"/>
      <c r="BK44" s="201"/>
      <c r="BL44" s="201"/>
      <c r="BM44" s="197"/>
      <c r="BN44" s="201"/>
      <c r="BO44" s="201"/>
      <c r="BP44" s="212"/>
      <c r="BQ44" s="217"/>
    </row>
    <row r="45" spans="3:69" ht="15.6" customHeight="1">
      <c r="C45" s="9"/>
      <c r="D45" s="34"/>
      <c r="E45" s="34"/>
      <c r="F45" s="34"/>
      <c r="G45" s="34"/>
      <c r="H45" s="34"/>
      <c r="I45" s="34"/>
      <c r="J45" s="34"/>
      <c r="K45" s="34"/>
      <c r="L45" s="34"/>
      <c r="M45" s="63"/>
      <c r="N45" s="65"/>
      <c r="O45" s="71"/>
      <c r="P45" s="71"/>
      <c r="Q45" s="76"/>
      <c r="R45" s="25"/>
      <c r="S45" s="25"/>
      <c r="T45" s="25"/>
      <c r="U45" s="92">
        <f>IF([2]回答表!F24="下水道事業",IF([2]回答表!X51="○",[2]回答表!Y215,IF([2]回答表!AA51="○",[2]回答表!Y270,"")),"")</f>
        <v>0</v>
      </c>
      <c r="V45" s="109"/>
      <c r="W45" s="109"/>
      <c r="X45" s="109"/>
      <c r="Y45" s="109"/>
      <c r="Z45" s="109"/>
      <c r="AA45" s="109"/>
      <c r="AB45" s="125"/>
      <c r="AC45" s="92">
        <f>IF([2]回答表!F24="下水道事業",IF([2]回答表!X51="○",[2]回答表!Y216,IF([2]回答表!AA51="○",[2]回答表!Y271,"")),"")</f>
        <v>0</v>
      </c>
      <c r="AD45" s="109"/>
      <c r="AE45" s="109"/>
      <c r="AF45" s="109"/>
      <c r="AG45" s="109"/>
      <c r="AH45" s="109"/>
      <c r="AI45" s="109"/>
      <c r="AJ45" s="125"/>
      <c r="AK45" s="136"/>
      <c r="AL45" s="136"/>
      <c r="AM45" s="88"/>
      <c r="AN45" s="104"/>
      <c r="AO45" s="104"/>
      <c r="AP45" s="104"/>
      <c r="AQ45" s="104"/>
      <c r="AR45" s="104"/>
      <c r="AS45" s="104"/>
      <c r="AT45" s="104"/>
      <c r="AU45" s="104"/>
      <c r="AV45" s="104"/>
      <c r="AW45" s="104"/>
      <c r="AX45" s="104"/>
      <c r="AY45" s="104"/>
      <c r="AZ45" s="104"/>
      <c r="BA45" s="104"/>
      <c r="BB45" s="132"/>
      <c r="BC45" s="124"/>
      <c r="BD45" s="194"/>
      <c r="BE45" s="197" t="s">
        <v>12</v>
      </c>
      <c r="BF45" s="201"/>
      <c r="BG45" s="201"/>
      <c r="BH45" s="201"/>
      <c r="BI45" s="197" t="s">
        <v>40</v>
      </c>
      <c r="BJ45" s="201"/>
      <c r="BK45" s="201"/>
      <c r="BL45" s="201"/>
      <c r="BM45" s="197" t="s">
        <v>2</v>
      </c>
      <c r="BN45" s="201"/>
      <c r="BO45" s="201"/>
      <c r="BP45" s="212"/>
      <c r="BQ45" s="217"/>
    </row>
    <row r="46" spans="3:69" ht="15.6" customHeight="1">
      <c r="C46" s="9"/>
      <c r="D46" s="34"/>
      <c r="E46" s="34"/>
      <c r="F46" s="34"/>
      <c r="G46" s="34"/>
      <c r="H46" s="34"/>
      <c r="I46" s="34"/>
      <c r="J46" s="34"/>
      <c r="K46" s="34"/>
      <c r="L46" s="34"/>
      <c r="M46" s="63"/>
      <c r="N46" s="65"/>
      <c r="O46" s="71"/>
      <c r="P46" s="71"/>
      <c r="Q46" s="76"/>
      <c r="R46" s="25"/>
      <c r="S46" s="25"/>
      <c r="T46" s="25"/>
      <c r="U46" s="19"/>
      <c r="V46" s="41"/>
      <c r="W46" s="41"/>
      <c r="X46" s="41"/>
      <c r="Y46" s="41"/>
      <c r="Z46" s="41"/>
      <c r="AA46" s="41"/>
      <c r="AB46" s="55"/>
      <c r="AC46" s="19"/>
      <c r="AD46" s="41"/>
      <c r="AE46" s="41"/>
      <c r="AF46" s="41"/>
      <c r="AG46" s="41"/>
      <c r="AH46" s="41"/>
      <c r="AI46" s="41"/>
      <c r="AJ46" s="55"/>
      <c r="AK46" s="136"/>
      <c r="AL46" s="136"/>
      <c r="AM46" s="88"/>
      <c r="AN46" s="104"/>
      <c r="AO46" s="104"/>
      <c r="AP46" s="104"/>
      <c r="AQ46" s="104"/>
      <c r="AR46" s="104"/>
      <c r="AS46" s="104"/>
      <c r="AT46" s="104"/>
      <c r="AU46" s="104"/>
      <c r="AV46" s="104"/>
      <c r="AW46" s="104"/>
      <c r="AX46" s="104"/>
      <c r="AY46" s="104"/>
      <c r="AZ46" s="104"/>
      <c r="BA46" s="104"/>
      <c r="BB46" s="132"/>
      <c r="BC46" s="124"/>
      <c r="BD46" s="194"/>
      <c r="BE46" s="197"/>
      <c r="BF46" s="201"/>
      <c r="BG46" s="201"/>
      <c r="BH46" s="201"/>
      <c r="BI46" s="197"/>
      <c r="BJ46" s="201"/>
      <c r="BK46" s="201"/>
      <c r="BL46" s="201"/>
      <c r="BM46" s="197"/>
      <c r="BN46" s="201"/>
      <c r="BO46" s="201"/>
      <c r="BP46" s="212"/>
      <c r="BQ46" s="217"/>
    </row>
    <row r="47" spans="3:69" ht="15.6" customHeight="1">
      <c r="C47" s="9"/>
      <c r="D47" s="34"/>
      <c r="E47" s="34"/>
      <c r="F47" s="34"/>
      <c r="G47" s="34"/>
      <c r="H47" s="34"/>
      <c r="I47" s="34"/>
      <c r="J47" s="34"/>
      <c r="K47" s="34"/>
      <c r="L47" s="34"/>
      <c r="M47" s="63"/>
      <c r="N47" s="66"/>
      <c r="O47" s="72"/>
      <c r="P47" s="72"/>
      <c r="Q47" s="77"/>
      <c r="R47" s="25"/>
      <c r="S47" s="25"/>
      <c r="T47" s="25"/>
      <c r="U47" s="20"/>
      <c r="V47" s="42"/>
      <c r="W47" s="42"/>
      <c r="X47" s="42"/>
      <c r="Y47" s="42"/>
      <c r="Z47" s="42"/>
      <c r="AA47" s="42"/>
      <c r="AB47" s="56"/>
      <c r="AC47" s="20"/>
      <c r="AD47" s="42"/>
      <c r="AE47" s="42"/>
      <c r="AF47" s="42"/>
      <c r="AG47" s="42"/>
      <c r="AH47" s="42"/>
      <c r="AI47" s="42"/>
      <c r="AJ47" s="56"/>
      <c r="AK47" s="136"/>
      <c r="AL47" s="136"/>
      <c r="AM47" s="89"/>
      <c r="AN47" s="105"/>
      <c r="AO47" s="105"/>
      <c r="AP47" s="105"/>
      <c r="AQ47" s="105"/>
      <c r="AR47" s="105"/>
      <c r="AS47" s="105"/>
      <c r="AT47" s="105"/>
      <c r="AU47" s="105"/>
      <c r="AV47" s="105"/>
      <c r="AW47" s="105"/>
      <c r="AX47" s="105"/>
      <c r="AY47" s="105"/>
      <c r="AZ47" s="105"/>
      <c r="BA47" s="105"/>
      <c r="BB47" s="133"/>
      <c r="BC47" s="124"/>
      <c r="BD47" s="194"/>
      <c r="BE47" s="198"/>
      <c r="BF47" s="203"/>
      <c r="BG47" s="203"/>
      <c r="BH47" s="203"/>
      <c r="BI47" s="198"/>
      <c r="BJ47" s="203"/>
      <c r="BK47" s="203"/>
      <c r="BL47" s="203"/>
      <c r="BM47" s="198"/>
      <c r="BN47" s="203"/>
      <c r="BO47" s="203"/>
      <c r="BP47" s="214"/>
      <c r="BQ47" s="217"/>
    </row>
    <row r="48" spans="3:69" ht="15.6" customHeight="1">
      <c r="C48" s="9"/>
      <c r="D48" s="29"/>
      <c r="E48" s="29"/>
      <c r="F48" s="29"/>
      <c r="G48" s="29"/>
      <c r="H48" s="29"/>
      <c r="I48" s="29"/>
      <c r="J48" s="29"/>
      <c r="K48" s="29"/>
      <c r="L48" s="29"/>
      <c r="M48" s="29"/>
      <c r="N48" s="68"/>
      <c r="O48" s="68"/>
      <c r="P48" s="68"/>
      <c r="Q48" s="68"/>
      <c r="R48" s="25"/>
      <c r="S48" s="25"/>
      <c r="T48" s="25"/>
      <c r="U48" s="25"/>
      <c r="V48" s="25"/>
      <c r="W48" s="25"/>
      <c r="X48" s="111"/>
      <c r="Y48" s="111"/>
      <c r="Z48" s="111"/>
      <c r="AA48" s="123"/>
      <c r="AB48" s="123"/>
      <c r="AC48" s="123"/>
      <c r="AD48" s="123"/>
      <c r="AE48" s="123"/>
      <c r="AF48" s="123"/>
      <c r="AG48" s="123"/>
      <c r="AH48" s="123"/>
      <c r="AI48" s="123"/>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217"/>
    </row>
    <row r="49" spans="3:69" ht="18.600000000000001" customHeight="1">
      <c r="C49" s="9"/>
      <c r="D49" s="29"/>
      <c r="E49" s="29"/>
      <c r="F49" s="29"/>
      <c r="G49" s="29"/>
      <c r="H49" s="29"/>
      <c r="I49" s="29"/>
      <c r="J49" s="29"/>
      <c r="K49" s="29"/>
      <c r="L49" s="29"/>
      <c r="M49" s="29"/>
      <c r="N49" s="68"/>
      <c r="O49" s="68"/>
      <c r="P49" s="68"/>
      <c r="Q49" s="68"/>
      <c r="R49" s="25"/>
      <c r="S49" s="25"/>
      <c r="T49" s="25"/>
      <c r="U49" s="84" t="s">
        <v>55</v>
      </c>
      <c r="V49" s="25"/>
      <c r="W49" s="25"/>
      <c r="X49" s="25"/>
      <c r="Y49" s="25"/>
      <c r="Z49" s="25"/>
      <c r="AA49" s="123"/>
      <c r="AB49" s="110"/>
      <c r="AC49" s="123"/>
      <c r="AD49" s="123"/>
      <c r="AE49" s="123"/>
      <c r="AF49" s="123"/>
      <c r="AG49" s="123"/>
      <c r="AH49" s="123"/>
      <c r="AI49" s="123"/>
      <c r="AJ49" s="123"/>
      <c r="AK49" s="123"/>
      <c r="AL49" s="123"/>
      <c r="AM49" s="84" t="s">
        <v>61</v>
      </c>
      <c r="AN49" s="123"/>
      <c r="AO49" s="123"/>
      <c r="AP49" s="123"/>
      <c r="AQ49" s="123"/>
      <c r="AR49" s="123"/>
      <c r="AS49" s="123"/>
      <c r="AT49" s="123"/>
      <c r="AU49" s="123"/>
      <c r="AV49" s="123"/>
      <c r="AW49" s="123"/>
      <c r="AX49" s="123"/>
      <c r="AY49" s="122"/>
      <c r="AZ49" s="122"/>
      <c r="BA49" s="122"/>
      <c r="BB49" s="122"/>
      <c r="BC49" s="122"/>
      <c r="BD49" s="122"/>
      <c r="BE49" s="122"/>
      <c r="BF49" s="122"/>
      <c r="BG49" s="122"/>
      <c r="BH49" s="122"/>
      <c r="BI49" s="122"/>
      <c r="BJ49" s="122"/>
      <c r="BK49" s="122"/>
      <c r="BL49" s="122"/>
      <c r="BM49" s="122"/>
      <c r="BN49" s="122"/>
      <c r="BO49" s="122"/>
      <c r="BP49" s="111"/>
      <c r="BQ49" s="217"/>
    </row>
    <row r="50" spans="3:69" ht="15.6" customHeight="1">
      <c r="C50" s="9"/>
      <c r="D50" s="34" t="s">
        <v>53</v>
      </c>
      <c r="E50" s="34"/>
      <c r="F50" s="34"/>
      <c r="G50" s="34"/>
      <c r="H50" s="34"/>
      <c r="I50" s="34"/>
      <c r="J50" s="34"/>
      <c r="K50" s="34"/>
      <c r="L50" s="34"/>
      <c r="M50" s="63"/>
      <c r="N50" s="64" t="str">
        <f>IF([2]回答表!F24="下水道事業",IF([2]回答表!AD51="○","○",""),"")</f>
        <v/>
      </c>
      <c r="O50" s="70"/>
      <c r="P50" s="70"/>
      <c r="Q50" s="75"/>
      <c r="R50" s="25"/>
      <c r="S50" s="25"/>
      <c r="T50" s="25"/>
      <c r="U50" s="85" t="str">
        <f>IF([2]回答表!F24="下水道事業",IF([2]回答表!AD51="○",[2]回答表!B283,""),"")</f>
        <v/>
      </c>
      <c r="V50" s="103"/>
      <c r="W50" s="103"/>
      <c r="X50" s="103"/>
      <c r="Y50" s="103"/>
      <c r="Z50" s="103"/>
      <c r="AA50" s="103"/>
      <c r="AB50" s="103"/>
      <c r="AC50" s="103"/>
      <c r="AD50" s="103"/>
      <c r="AE50" s="103"/>
      <c r="AF50" s="103"/>
      <c r="AG50" s="103"/>
      <c r="AH50" s="103"/>
      <c r="AI50" s="103"/>
      <c r="AJ50" s="131"/>
      <c r="AK50" s="137"/>
      <c r="AL50" s="137"/>
      <c r="AM50" s="85" t="str">
        <f>IF([2]回答表!F24="下水道事業",IF([2]回答表!AD51="○",[2]回答表!B289,""),"")</f>
        <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31"/>
      <c r="BQ50" s="217"/>
    </row>
    <row r="51" spans="3:69" ht="15.6" customHeight="1">
      <c r="C51" s="9"/>
      <c r="D51" s="34"/>
      <c r="E51" s="34"/>
      <c r="F51" s="34"/>
      <c r="G51" s="34"/>
      <c r="H51" s="34"/>
      <c r="I51" s="34"/>
      <c r="J51" s="34"/>
      <c r="K51" s="34"/>
      <c r="L51" s="34"/>
      <c r="M51" s="63"/>
      <c r="N51" s="65"/>
      <c r="O51" s="71"/>
      <c r="P51" s="71"/>
      <c r="Q51" s="76"/>
      <c r="R51" s="25"/>
      <c r="S51" s="25"/>
      <c r="T51" s="25"/>
      <c r="U51" s="88"/>
      <c r="V51" s="104"/>
      <c r="W51" s="104"/>
      <c r="X51" s="104"/>
      <c r="Y51" s="104"/>
      <c r="Z51" s="104"/>
      <c r="AA51" s="104"/>
      <c r="AB51" s="104"/>
      <c r="AC51" s="104"/>
      <c r="AD51" s="104"/>
      <c r="AE51" s="104"/>
      <c r="AF51" s="104"/>
      <c r="AG51" s="104"/>
      <c r="AH51" s="104"/>
      <c r="AI51" s="104"/>
      <c r="AJ51" s="132"/>
      <c r="AK51" s="137"/>
      <c r="AL51" s="137"/>
      <c r="AM51" s="88"/>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32"/>
      <c r="BQ51" s="217"/>
    </row>
    <row r="52" spans="3:69" ht="15.6" customHeight="1">
      <c r="C52" s="9"/>
      <c r="D52" s="34"/>
      <c r="E52" s="34"/>
      <c r="F52" s="34"/>
      <c r="G52" s="34"/>
      <c r="H52" s="34"/>
      <c r="I52" s="34"/>
      <c r="J52" s="34"/>
      <c r="K52" s="34"/>
      <c r="L52" s="34"/>
      <c r="M52" s="63"/>
      <c r="N52" s="65"/>
      <c r="O52" s="71"/>
      <c r="P52" s="71"/>
      <c r="Q52" s="76"/>
      <c r="R52" s="25"/>
      <c r="S52" s="25"/>
      <c r="T52" s="25"/>
      <c r="U52" s="88"/>
      <c r="V52" s="104"/>
      <c r="W52" s="104"/>
      <c r="X52" s="104"/>
      <c r="Y52" s="104"/>
      <c r="Z52" s="104"/>
      <c r="AA52" s="104"/>
      <c r="AB52" s="104"/>
      <c r="AC52" s="104"/>
      <c r="AD52" s="104"/>
      <c r="AE52" s="104"/>
      <c r="AF52" s="104"/>
      <c r="AG52" s="104"/>
      <c r="AH52" s="104"/>
      <c r="AI52" s="104"/>
      <c r="AJ52" s="132"/>
      <c r="AK52" s="137"/>
      <c r="AL52" s="137"/>
      <c r="AM52" s="88"/>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32"/>
      <c r="BQ52" s="217"/>
    </row>
    <row r="53" spans="3:69" ht="15.6" customHeight="1">
      <c r="C53" s="9"/>
      <c r="D53" s="34"/>
      <c r="E53" s="34"/>
      <c r="F53" s="34"/>
      <c r="G53" s="34"/>
      <c r="H53" s="34"/>
      <c r="I53" s="34"/>
      <c r="J53" s="34"/>
      <c r="K53" s="34"/>
      <c r="L53" s="34"/>
      <c r="M53" s="63"/>
      <c r="N53" s="66"/>
      <c r="O53" s="72"/>
      <c r="P53" s="72"/>
      <c r="Q53" s="77"/>
      <c r="R53" s="25"/>
      <c r="S53" s="25"/>
      <c r="T53" s="25"/>
      <c r="U53" s="89"/>
      <c r="V53" s="105"/>
      <c r="W53" s="105"/>
      <c r="X53" s="105"/>
      <c r="Y53" s="105"/>
      <c r="Z53" s="105"/>
      <c r="AA53" s="105"/>
      <c r="AB53" s="105"/>
      <c r="AC53" s="105"/>
      <c r="AD53" s="105"/>
      <c r="AE53" s="105"/>
      <c r="AF53" s="105"/>
      <c r="AG53" s="105"/>
      <c r="AH53" s="105"/>
      <c r="AI53" s="105"/>
      <c r="AJ53" s="133"/>
      <c r="AK53" s="137"/>
      <c r="AL53" s="137"/>
      <c r="AM53" s="89"/>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33"/>
      <c r="BQ53" s="217"/>
    </row>
    <row r="54" spans="3:69" ht="15.6" customHeight="1">
      <c r="C54" s="1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218"/>
    </row>
    <row r="55" spans="3:69" ht="15.6"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1" type="Hiragana"/>
  <conditionalFormatting sqref="BR28:XFD28 A28:BI28 A29:XFD30">
    <cfRule type="expression" dxfId="7"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C2:BR79"/>
  <sheetViews>
    <sheetView topLeftCell="A46" workbookViewId="0">
      <selection activeCell="A81" sqref="A81:BP127"/>
    </sheetView>
  </sheetViews>
  <sheetFormatPr defaultRowHeight="18.75"/>
  <cols>
    <col min="1" max="70" width="2.5" customWidth="1"/>
    <col min="71" max="16384" width="9" customWidth="1"/>
  </cols>
  <sheetData>
    <row r="1" spans="3:70" ht="15.6" customHeight="1"/>
    <row r="2" spans="3:70" ht="15.6" customHeight="1">
      <c r="C2" s="1"/>
      <c r="D2" s="1"/>
      <c r="E2" s="1"/>
      <c r="F2" s="1"/>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row>
    <row r="3" spans="3:70" ht="15.6" customHeight="1">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row>
    <row r="4" spans="3:70" ht="15.6" customHeight="1">
      <c r="H4" s="51"/>
      <c r="I4" s="51"/>
      <c r="J4" s="51"/>
      <c r="K4" s="51"/>
      <c r="L4" s="51"/>
      <c r="M4" s="51"/>
      <c r="N4" s="51"/>
      <c r="O4" s="51"/>
      <c r="P4" s="51"/>
      <c r="Q4" s="51"/>
      <c r="R4" s="51"/>
      <c r="S4" s="51"/>
      <c r="T4" s="51"/>
      <c r="U4" s="51"/>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row>
    <row r="5" spans="3:70" ht="15.6" customHeight="1">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58"/>
      <c r="AR6" s="158"/>
      <c r="AS6" s="158"/>
      <c r="AT6" s="158"/>
      <c r="AU6" s="158"/>
      <c r="AV6" s="158"/>
      <c r="AW6" s="158"/>
      <c r="AX6" s="158"/>
      <c r="AY6" s="15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58"/>
      <c r="AR7" s="158"/>
      <c r="AS7" s="158"/>
      <c r="AT7" s="158"/>
      <c r="AU7" s="158"/>
      <c r="AV7" s="158"/>
      <c r="AW7" s="158"/>
      <c r="AX7" s="158"/>
      <c r="AY7" s="158"/>
    </row>
    <row r="8" spans="3:70" ht="15.6" customHeight="1">
      <c r="C8" s="2" t="s">
        <v>1</v>
      </c>
      <c r="D8" s="3"/>
      <c r="E8" s="3"/>
      <c r="F8" s="3"/>
      <c r="G8" s="3"/>
      <c r="H8" s="3"/>
      <c r="I8" s="3"/>
      <c r="J8" s="3"/>
      <c r="K8" s="3"/>
      <c r="L8" s="3"/>
      <c r="M8" s="3"/>
      <c r="N8" s="3"/>
      <c r="O8" s="3"/>
      <c r="P8" s="3"/>
      <c r="Q8" s="3"/>
      <c r="R8" s="3"/>
      <c r="S8" s="3"/>
      <c r="T8" s="3"/>
      <c r="U8" s="78" t="s">
        <v>29</v>
      </c>
      <c r="V8" s="94"/>
      <c r="W8" s="94"/>
      <c r="X8" s="94"/>
      <c r="Y8" s="94"/>
      <c r="Z8" s="94"/>
      <c r="AA8" s="94"/>
      <c r="AB8" s="94"/>
      <c r="AC8" s="94"/>
      <c r="AD8" s="94"/>
      <c r="AE8" s="94"/>
      <c r="AF8" s="94"/>
      <c r="AG8" s="94"/>
      <c r="AH8" s="94"/>
      <c r="AI8" s="94"/>
      <c r="AJ8" s="94"/>
      <c r="AK8" s="94"/>
      <c r="AL8" s="94"/>
      <c r="AM8" s="94"/>
      <c r="AN8" s="144"/>
      <c r="AO8" s="78" t="s">
        <v>33</v>
      </c>
      <c r="AP8" s="94"/>
      <c r="AQ8" s="94"/>
      <c r="AR8" s="94"/>
      <c r="AS8" s="94"/>
      <c r="AT8" s="94"/>
      <c r="AU8" s="94"/>
      <c r="AV8" s="94"/>
      <c r="AW8" s="94"/>
      <c r="AX8" s="94"/>
      <c r="AY8" s="94"/>
      <c r="AZ8" s="94"/>
      <c r="BA8" s="94"/>
      <c r="BB8" s="94"/>
      <c r="BC8" s="94"/>
      <c r="BD8" s="94"/>
      <c r="BE8" s="144"/>
      <c r="BF8" s="2" t="s">
        <v>42</v>
      </c>
      <c r="BG8" s="199"/>
      <c r="BH8" s="199"/>
      <c r="BI8" s="199"/>
      <c r="BJ8" s="199"/>
      <c r="BK8" s="199"/>
      <c r="BL8" s="199"/>
      <c r="BM8" s="199"/>
      <c r="BN8" s="199"/>
      <c r="BO8" s="199"/>
      <c r="BP8" s="199"/>
      <c r="BQ8" s="215"/>
    </row>
    <row r="9" spans="3:70" ht="15.6" customHeight="1">
      <c r="C9" s="3"/>
      <c r="D9" s="3"/>
      <c r="E9" s="3"/>
      <c r="F9" s="3"/>
      <c r="G9" s="3"/>
      <c r="H9" s="3"/>
      <c r="I9" s="3"/>
      <c r="J9" s="3"/>
      <c r="K9" s="3"/>
      <c r="L9" s="3"/>
      <c r="M9" s="3"/>
      <c r="N9" s="3"/>
      <c r="O9" s="3"/>
      <c r="P9" s="3"/>
      <c r="Q9" s="3"/>
      <c r="R9" s="3"/>
      <c r="S9" s="3"/>
      <c r="T9" s="3"/>
      <c r="U9" s="79"/>
      <c r="V9" s="95"/>
      <c r="W9" s="95"/>
      <c r="X9" s="95"/>
      <c r="Y9" s="95"/>
      <c r="Z9" s="95"/>
      <c r="AA9" s="95"/>
      <c r="AB9" s="95"/>
      <c r="AC9" s="95"/>
      <c r="AD9" s="95"/>
      <c r="AE9" s="95"/>
      <c r="AF9" s="95"/>
      <c r="AG9" s="95"/>
      <c r="AH9" s="127"/>
      <c r="AI9" s="127"/>
      <c r="AJ9" s="127"/>
      <c r="AK9" s="127"/>
      <c r="AL9" s="127"/>
      <c r="AM9" s="127"/>
      <c r="AN9" s="145"/>
      <c r="AO9" s="79"/>
      <c r="AP9" s="127"/>
      <c r="AQ9" s="127"/>
      <c r="AR9" s="127"/>
      <c r="AS9" s="127"/>
      <c r="AT9" s="127"/>
      <c r="AU9" s="127"/>
      <c r="AV9" s="127"/>
      <c r="AW9" s="127"/>
      <c r="AX9" s="127"/>
      <c r="AY9" s="127"/>
      <c r="AZ9" s="127"/>
      <c r="BA9" s="127"/>
      <c r="BB9" s="127"/>
      <c r="BC9" s="127"/>
      <c r="BD9" s="127"/>
      <c r="BE9" s="145"/>
      <c r="BF9" s="199"/>
      <c r="BG9" s="199"/>
      <c r="BH9" s="199"/>
      <c r="BI9" s="199"/>
      <c r="BJ9" s="199"/>
      <c r="BK9" s="199"/>
      <c r="BL9" s="199"/>
      <c r="BM9" s="199"/>
      <c r="BN9" s="199"/>
      <c r="BO9" s="199"/>
      <c r="BP9" s="199"/>
      <c r="BQ9" s="215"/>
    </row>
    <row r="10" spans="3:70" ht="15.6" customHeight="1">
      <c r="C10" s="3"/>
      <c r="D10" s="3"/>
      <c r="E10" s="3"/>
      <c r="F10" s="3"/>
      <c r="G10" s="3"/>
      <c r="H10" s="3"/>
      <c r="I10" s="3"/>
      <c r="J10" s="3"/>
      <c r="K10" s="3"/>
      <c r="L10" s="3"/>
      <c r="M10" s="3"/>
      <c r="N10" s="3"/>
      <c r="O10" s="3"/>
      <c r="P10" s="3"/>
      <c r="Q10" s="3"/>
      <c r="R10" s="3"/>
      <c r="S10" s="3"/>
      <c r="T10" s="3"/>
      <c r="U10" s="80"/>
      <c r="V10" s="96"/>
      <c r="W10" s="96"/>
      <c r="X10" s="96"/>
      <c r="Y10" s="96"/>
      <c r="Z10" s="96"/>
      <c r="AA10" s="96"/>
      <c r="AB10" s="96"/>
      <c r="AC10" s="96"/>
      <c r="AD10" s="96"/>
      <c r="AE10" s="96"/>
      <c r="AF10" s="96"/>
      <c r="AG10" s="96"/>
      <c r="AH10" s="96"/>
      <c r="AI10" s="96"/>
      <c r="AJ10" s="96"/>
      <c r="AK10" s="96"/>
      <c r="AL10" s="96"/>
      <c r="AM10" s="96"/>
      <c r="AN10" s="146"/>
      <c r="AO10" s="80"/>
      <c r="AP10" s="96"/>
      <c r="AQ10" s="96"/>
      <c r="AR10" s="96"/>
      <c r="AS10" s="96"/>
      <c r="AT10" s="96"/>
      <c r="AU10" s="96"/>
      <c r="AV10" s="96"/>
      <c r="AW10" s="96"/>
      <c r="AX10" s="96"/>
      <c r="AY10" s="96"/>
      <c r="AZ10" s="96"/>
      <c r="BA10" s="96"/>
      <c r="BB10" s="96"/>
      <c r="BC10" s="96"/>
      <c r="BD10" s="96"/>
      <c r="BE10" s="146"/>
      <c r="BF10" s="199"/>
      <c r="BG10" s="199"/>
      <c r="BH10" s="199"/>
      <c r="BI10" s="199"/>
      <c r="BJ10" s="199"/>
      <c r="BK10" s="199"/>
      <c r="BL10" s="199"/>
      <c r="BM10" s="199"/>
      <c r="BN10" s="199"/>
      <c r="BO10" s="199"/>
      <c r="BP10" s="199"/>
      <c r="BQ10" s="215"/>
    </row>
    <row r="11" spans="3:70" ht="15.6" customHeight="1">
      <c r="C11" s="4" t="str">
        <f>IF(COUNTIF([3]回答表!F22,"*")&gt;0,[3]回答表!F22,"")</f>
        <v>大館市</v>
      </c>
      <c r="D11" s="3"/>
      <c r="E11" s="3"/>
      <c r="F11" s="3"/>
      <c r="G11" s="3"/>
      <c r="H11" s="3"/>
      <c r="I11" s="3"/>
      <c r="J11" s="3"/>
      <c r="K11" s="3"/>
      <c r="L11" s="3"/>
      <c r="M11" s="3"/>
      <c r="N11" s="3"/>
      <c r="O11" s="3"/>
      <c r="P11" s="3"/>
      <c r="Q11" s="3"/>
      <c r="R11" s="3"/>
      <c r="S11" s="3"/>
      <c r="T11" s="3"/>
      <c r="U11" s="81" t="str">
        <f>IF(COUNTIF([3]回答表!F24,"*")&gt;0,[3]回答表!F24,"")</f>
        <v>下水道事業</v>
      </c>
      <c r="V11" s="97"/>
      <c r="W11" s="97"/>
      <c r="X11" s="97"/>
      <c r="Y11" s="97"/>
      <c r="Z11" s="97"/>
      <c r="AA11" s="97"/>
      <c r="AB11" s="97"/>
      <c r="AC11" s="97"/>
      <c r="AD11" s="97"/>
      <c r="AE11" s="97"/>
      <c r="AF11" s="94"/>
      <c r="AG11" s="94"/>
      <c r="AH11" s="94"/>
      <c r="AI11" s="94"/>
      <c r="AJ11" s="94"/>
      <c r="AK11" s="94"/>
      <c r="AL11" s="94"/>
      <c r="AM11" s="94"/>
      <c r="AN11" s="144"/>
      <c r="AO11" s="151" t="str">
        <f>IF(COUNTIF([3]回答表!W24,"*")&gt;0,[3]回答表!W24,"")</f>
        <v>特定公共下水</v>
      </c>
      <c r="AP11" s="94"/>
      <c r="AQ11" s="94"/>
      <c r="AR11" s="94"/>
      <c r="AS11" s="94"/>
      <c r="AT11" s="94"/>
      <c r="AU11" s="94"/>
      <c r="AV11" s="94"/>
      <c r="AW11" s="94"/>
      <c r="AX11" s="94"/>
      <c r="AY11" s="94"/>
      <c r="AZ11" s="94"/>
      <c r="BA11" s="94"/>
      <c r="BB11" s="94"/>
      <c r="BC11" s="94"/>
      <c r="BD11" s="94"/>
      <c r="BE11" s="144"/>
      <c r="BF11" s="4" t="str">
        <f>IF(COUNTIF([3]回答表!F26,"*")&gt;0,[3]回答表!F26,"")</f>
        <v>―</v>
      </c>
      <c r="BG11" s="199"/>
      <c r="BH11" s="199"/>
      <c r="BI11" s="199"/>
      <c r="BJ11" s="199"/>
      <c r="BK11" s="199"/>
      <c r="BL11" s="199"/>
      <c r="BM11" s="199"/>
      <c r="BN11" s="199"/>
      <c r="BO11" s="199"/>
      <c r="BP11" s="199"/>
      <c r="BQ11" s="11"/>
    </row>
    <row r="12" spans="3:70" ht="15.6" customHeight="1">
      <c r="C12" s="3"/>
      <c r="D12" s="3"/>
      <c r="E12" s="3"/>
      <c r="F12" s="3"/>
      <c r="G12" s="3"/>
      <c r="H12" s="3"/>
      <c r="I12" s="3"/>
      <c r="J12" s="3"/>
      <c r="K12" s="3"/>
      <c r="L12" s="3"/>
      <c r="M12" s="3"/>
      <c r="N12" s="3"/>
      <c r="O12" s="3"/>
      <c r="P12" s="3"/>
      <c r="Q12" s="3"/>
      <c r="R12" s="3"/>
      <c r="S12" s="3"/>
      <c r="T12" s="3"/>
      <c r="U12" s="82"/>
      <c r="V12" s="98"/>
      <c r="W12" s="98"/>
      <c r="X12" s="98"/>
      <c r="Y12" s="98"/>
      <c r="Z12" s="98"/>
      <c r="AA12" s="98"/>
      <c r="AB12" s="98"/>
      <c r="AC12" s="98"/>
      <c r="AD12" s="98"/>
      <c r="AE12" s="98"/>
      <c r="AF12" s="95"/>
      <c r="AG12" s="95"/>
      <c r="AH12" s="127"/>
      <c r="AI12" s="127"/>
      <c r="AJ12" s="127"/>
      <c r="AK12" s="127"/>
      <c r="AL12" s="127"/>
      <c r="AM12" s="127"/>
      <c r="AN12" s="145"/>
      <c r="AO12" s="79"/>
      <c r="AP12" s="127"/>
      <c r="AQ12" s="127"/>
      <c r="AR12" s="127"/>
      <c r="AS12" s="127"/>
      <c r="AT12" s="127"/>
      <c r="AU12" s="127"/>
      <c r="AV12" s="127"/>
      <c r="AW12" s="127"/>
      <c r="AX12" s="127"/>
      <c r="AY12" s="127"/>
      <c r="AZ12" s="127"/>
      <c r="BA12" s="127"/>
      <c r="BB12" s="127"/>
      <c r="BC12" s="127"/>
      <c r="BD12" s="127"/>
      <c r="BE12" s="145"/>
      <c r="BF12" s="199"/>
      <c r="BG12" s="199"/>
      <c r="BH12" s="199"/>
      <c r="BI12" s="199"/>
      <c r="BJ12" s="199"/>
      <c r="BK12" s="199"/>
      <c r="BL12" s="199"/>
      <c r="BM12" s="199"/>
      <c r="BN12" s="199"/>
      <c r="BO12" s="199"/>
      <c r="BP12" s="199"/>
      <c r="BQ12" s="11"/>
    </row>
    <row r="13" spans="3:70" ht="15.6" customHeight="1">
      <c r="C13" s="3"/>
      <c r="D13" s="3"/>
      <c r="E13" s="3"/>
      <c r="F13" s="3"/>
      <c r="G13" s="3"/>
      <c r="H13" s="3"/>
      <c r="I13" s="3"/>
      <c r="J13" s="3"/>
      <c r="K13" s="3"/>
      <c r="L13" s="3"/>
      <c r="M13" s="3"/>
      <c r="N13" s="3"/>
      <c r="O13" s="3"/>
      <c r="P13" s="3"/>
      <c r="Q13" s="3"/>
      <c r="R13" s="3"/>
      <c r="S13" s="3"/>
      <c r="T13" s="3"/>
      <c r="U13" s="83"/>
      <c r="V13" s="99"/>
      <c r="W13" s="99"/>
      <c r="X13" s="99"/>
      <c r="Y13" s="99"/>
      <c r="Z13" s="99"/>
      <c r="AA13" s="99"/>
      <c r="AB13" s="99"/>
      <c r="AC13" s="99"/>
      <c r="AD13" s="99"/>
      <c r="AE13" s="99"/>
      <c r="AF13" s="96"/>
      <c r="AG13" s="96"/>
      <c r="AH13" s="96"/>
      <c r="AI13" s="96"/>
      <c r="AJ13" s="96"/>
      <c r="AK13" s="96"/>
      <c r="AL13" s="96"/>
      <c r="AM13" s="96"/>
      <c r="AN13" s="146"/>
      <c r="AO13" s="80"/>
      <c r="AP13" s="96"/>
      <c r="AQ13" s="96"/>
      <c r="AR13" s="96"/>
      <c r="AS13" s="96"/>
      <c r="AT13" s="96"/>
      <c r="AU13" s="96"/>
      <c r="AV13" s="96"/>
      <c r="AW13" s="96"/>
      <c r="AX13" s="96"/>
      <c r="AY13" s="96"/>
      <c r="AZ13" s="96"/>
      <c r="BA13" s="96"/>
      <c r="BB13" s="96"/>
      <c r="BC13" s="96"/>
      <c r="BD13" s="96"/>
      <c r="BE13" s="146"/>
      <c r="BF13" s="199"/>
      <c r="BG13" s="199"/>
      <c r="BH13" s="199"/>
      <c r="BI13" s="199"/>
      <c r="BJ13" s="199"/>
      <c r="BK13" s="199"/>
      <c r="BL13" s="199"/>
      <c r="BM13" s="199"/>
      <c r="BN13" s="199"/>
      <c r="BO13" s="199"/>
      <c r="BP13" s="199"/>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209"/>
      <c r="BR17" s="219"/>
    </row>
    <row r="18" spans="3:70" ht="15.6" customHeight="1">
      <c r="C18" s="6"/>
      <c r="D18" s="14"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74"/>
      <c r="BA18" s="122"/>
      <c r="BB18" s="122"/>
      <c r="BC18" s="122"/>
      <c r="BD18" s="122"/>
      <c r="BE18" s="122"/>
      <c r="BF18" s="122"/>
      <c r="BG18" s="122"/>
      <c r="BH18" s="122"/>
      <c r="BI18" s="122"/>
      <c r="BJ18" s="122"/>
      <c r="BK18" s="210"/>
      <c r="BR18" s="219"/>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75"/>
      <c r="BA19" s="122"/>
      <c r="BB19" s="122"/>
      <c r="BC19" s="122"/>
      <c r="BD19" s="122"/>
      <c r="BE19" s="122"/>
      <c r="BF19" s="122"/>
      <c r="BG19" s="122"/>
      <c r="BH19" s="122"/>
      <c r="BI19" s="122"/>
      <c r="BJ19" s="122"/>
      <c r="BK19" s="210"/>
      <c r="BR19" s="219"/>
    </row>
    <row r="20" spans="3:70" ht="13.15" customHeight="1">
      <c r="C20" s="6"/>
      <c r="D20" s="16" t="s">
        <v>5</v>
      </c>
      <c r="E20" s="38"/>
      <c r="F20" s="38"/>
      <c r="G20" s="38"/>
      <c r="H20" s="38"/>
      <c r="I20" s="38"/>
      <c r="J20" s="52"/>
      <c r="K20" s="16" t="s">
        <v>9</v>
      </c>
      <c r="L20" s="38"/>
      <c r="M20" s="38"/>
      <c r="N20" s="38"/>
      <c r="O20" s="38"/>
      <c r="P20" s="38"/>
      <c r="Q20" s="52"/>
      <c r="R20" s="16" t="s">
        <v>18</v>
      </c>
      <c r="S20" s="38"/>
      <c r="T20" s="38"/>
      <c r="U20" s="38"/>
      <c r="V20" s="38"/>
      <c r="W20" s="38"/>
      <c r="X20" s="52"/>
      <c r="Y20" s="113" t="s">
        <v>30</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76"/>
      <c r="BA20" s="179"/>
      <c r="BB20" s="181" t="s">
        <v>38</v>
      </c>
      <c r="BC20" s="187"/>
      <c r="BD20" s="187"/>
      <c r="BE20" s="187"/>
      <c r="BF20" s="187"/>
      <c r="BG20" s="187"/>
      <c r="BH20" s="187"/>
      <c r="BI20" s="204"/>
      <c r="BJ20" s="206"/>
      <c r="BK20" s="210"/>
      <c r="BR20" s="219"/>
    </row>
    <row r="21" spans="3:70" ht="13.15" customHeight="1">
      <c r="C21" s="6"/>
      <c r="D21" s="17"/>
      <c r="E21" s="39"/>
      <c r="F21" s="39"/>
      <c r="G21" s="39"/>
      <c r="H21" s="39"/>
      <c r="I21" s="39"/>
      <c r="J21" s="53"/>
      <c r="K21" s="17"/>
      <c r="L21" s="39"/>
      <c r="M21" s="39"/>
      <c r="N21" s="39"/>
      <c r="O21" s="39"/>
      <c r="P21" s="39"/>
      <c r="Q21" s="53"/>
      <c r="R21" s="17"/>
      <c r="S21" s="39"/>
      <c r="T21" s="39"/>
      <c r="U21" s="39"/>
      <c r="V21" s="39"/>
      <c r="W21" s="39"/>
      <c r="X21" s="53"/>
      <c r="Y21" s="114"/>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77"/>
      <c r="BA21" s="179"/>
      <c r="BB21" s="182"/>
      <c r="BC21" s="188"/>
      <c r="BD21" s="188"/>
      <c r="BE21" s="188"/>
      <c r="BF21" s="188"/>
      <c r="BG21" s="188"/>
      <c r="BH21" s="188"/>
      <c r="BJ21" s="207"/>
      <c r="BK21" s="210"/>
      <c r="BR21" s="219"/>
    </row>
    <row r="22" spans="3:70" ht="13.15" customHeight="1">
      <c r="C22" s="6"/>
      <c r="D22" s="17"/>
      <c r="E22" s="39"/>
      <c r="F22" s="39"/>
      <c r="G22" s="39"/>
      <c r="H22" s="39"/>
      <c r="I22" s="39"/>
      <c r="J22" s="53"/>
      <c r="K22" s="17"/>
      <c r="L22" s="39"/>
      <c r="M22" s="39"/>
      <c r="N22" s="39"/>
      <c r="O22" s="39"/>
      <c r="P22" s="39"/>
      <c r="Q22" s="53"/>
      <c r="R22" s="17"/>
      <c r="S22" s="39"/>
      <c r="T22" s="39"/>
      <c r="U22" s="39"/>
      <c r="V22" s="39"/>
      <c r="W22" s="39"/>
      <c r="X22" s="53"/>
      <c r="Y22" s="115"/>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78"/>
      <c r="BA22" s="111"/>
      <c r="BB22" s="182"/>
      <c r="BC22" s="188"/>
      <c r="BD22" s="188"/>
      <c r="BE22" s="188"/>
      <c r="BF22" s="188"/>
      <c r="BG22" s="188"/>
      <c r="BH22" s="188"/>
      <c r="BJ22" s="207"/>
      <c r="BK22" s="210"/>
      <c r="BR22" s="219"/>
    </row>
    <row r="23" spans="3:70" ht="31.15" customHeight="1">
      <c r="C23" s="6"/>
      <c r="D23" s="18"/>
      <c r="E23" s="40"/>
      <c r="F23" s="40"/>
      <c r="G23" s="40"/>
      <c r="H23" s="40"/>
      <c r="I23" s="40"/>
      <c r="J23" s="54"/>
      <c r="K23" s="18"/>
      <c r="L23" s="40"/>
      <c r="M23" s="40"/>
      <c r="N23" s="40"/>
      <c r="O23" s="40"/>
      <c r="P23" s="40"/>
      <c r="Q23" s="54"/>
      <c r="R23" s="18"/>
      <c r="S23" s="40"/>
      <c r="T23" s="40"/>
      <c r="U23" s="40"/>
      <c r="V23" s="40"/>
      <c r="W23" s="40"/>
      <c r="X23" s="54"/>
      <c r="Y23" s="116" t="s">
        <v>20</v>
      </c>
      <c r="Z23" s="120"/>
      <c r="AA23" s="120"/>
      <c r="AB23" s="120"/>
      <c r="AC23" s="120"/>
      <c r="AD23" s="120"/>
      <c r="AE23" s="126"/>
      <c r="AF23" s="116" t="s">
        <v>32</v>
      </c>
      <c r="AG23" s="120"/>
      <c r="AH23" s="120"/>
      <c r="AI23" s="120"/>
      <c r="AJ23" s="120"/>
      <c r="AK23" s="120"/>
      <c r="AL23" s="126"/>
      <c r="AM23" s="116" t="s">
        <v>22</v>
      </c>
      <c r="AN23" s="120"/>
      <c r="AO23" s="120"/>
      <c r="AP23" s="120"/>
      <c r="AQ23" s="120"/>
      <c r="AR23" s="120"/>
      <c r="AS23" s="126"/>
      <c r="AT23" s="116" t="s">
        <v>34</v>
      </c>
      <c r="AU23" s="120"/>
      <c r="AV23" s="120"/>
      <c r="AW23" s="120"/>
      <c r="AX23" s="120"/>
      <c r="AY23" s="120"/>
      <c r="AZ23" s="126"/>
      <c r="BA23" s="111"/>
      <c r="BB23" s="183"/>
      <c r="BC23" s="189"/>
      <c r="BD23" s="189"/>
      <c r="BE23" s="189"/>
      <c r="BF23" s="189"/>
      <c r="BG23" s="189"/>
      <c r="BH23" s="189"/>
      <c r="BI23" s="205"/>
      <c r="BJ23" s="208"/>
      <c r="BK23" s="210"/>
      <c r="BR23" s="219"/>
    </row>
    <row r="24" spans="3:70" ht="15.6" customHeight="1">
      <c r="C24" s="6"/>
      <c r="D24" s="19" t="str">
        <f>IF([3]回答表!R49="○","○","")</f>
        <v/>
      </c>
      <c r="E24" s="41"/>
      <c r="F24" s="41"/>
      <c r="G24" s="41"/>
      <c r="H24" s="41"/>
      <c r="I24" s="41"/>
      <c r="J24" s="55"/>
      <c r="K24" s="19" t="str">
        <f>IF([3]回答表!R50="○","○","")</f>
        <v/>
      </c>
      <c r="L24" s="41"/>
      <c r="M24" s="41"/>
      <c r="N24" s="41"/>
      <c r="O24" s="41"/>
      <c r="P24" s="41"/>
      <c r="Q24" s="55"/>
      <c r="R24" s="19" t="str">
        <f>IF([3]回答表!R51="○","○","")</f>
        <v>○</v>
      </c>
      <c r="S24" s="41"/>
      <c r="T24" s="41"/>
      <c r="U24" s="41"/>
      <c r="V24" s="41"/>
      <c r="W24" s="41"/>
      <c r="X24" s="55"/>
      <c r="Y24" s="19" t="str">
        <f>IF([3]回答表!R52="○","○","")</f>
        <v/>
      </c>
      <c r="Z24" s="41"/>
      <c r="AA24" s="41"/>
      <c r="AB24" s="41"/>
      <c r="AC24" s="41"/>
      <c r="AD24" s="41"/>
      <c r="AE24" s="55"/>
      <c r="AF24" s="19" t="str">
        <f>IF([3]回答表!R53="○","○","")</f>
        <v/>
      </c>
      <c r="AG24" s="41"/>
      <c r="AH24" s="41"/>
      <c r="AI24" s="41"/>
      <c r="AJ24" s="41"/>
      <c r="AK24" s="41"/>
      <c r="AL24" s="55"/>
      <c r="AM24" s="19" t="str">
        <f>IF([3]回答表!R54="○","○","")</f>
        <v>○</v>
      </c>
      <c r="AN24" s="41"/>
      <c r="AO24" s="41"/>
      <c r="AP24" s="41"/>
      <c r="AQ24" s="41"/>
      <c r="AR24" s="41"/>
      <c r="AS24" s="55"/>
      <c r="AT24" s="19" t="str">
        <f>IF([3]回答表!R55="○","○","")</f>
        <v/>
      </c>
      <c r="AU24" s="41"/>
      <c r="AV24" s="41"/>
      <c r="AW24" s="41"/>
      <c r="AX24" s="41"/>
      <c r="AY24" s="41"/>
      <c r="AZ24" s="55"/>
      <c r="BA24" s="111"/>
      <c r="BB24" s="92" t="str">
        <f>IF([3]回答表!R56="○","○","")</f>
        <v/>
      </c>
      <c r="BC24" s="109"/>
      <c r="BD24" s="109"/>
      <c r="BE24" s="109"/>
      <c r="BF24" s="109"/>
      <c r="BG24" s="109"/>
      <c r="BH24" s="109"/>
      <c r="BI24" s="204"/>
      <c r="BJ24" s="206"/>
      <c r="BK24" s="210"/>
      <c r="BR24" s="219"/>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207"/>
      <c r="BK25" s="210"/>
      <c r="BR25" s="219"/>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205"/>
      <c r="BJ26" s="208"/>
      <c r="BK26" s="210"/>
      <c r="BR26" s="219"/>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1"/>
      <c r="BR27" s="219"/>
    </row>
    <row r="28" spans="3:70" ht="15.6" customHeight="1"/>
    <row r="29" spans="3:70" ht="15.6" customHeight="1">
      <c r="BR29" s="220"/>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62"/>
      <c r="AS32" s="162"/>
      <c r="AT32" s="162"/>
      <c r="AU32" s="162"/>
      <c r="AV32" s="162"/>
      <c r="AW32" s="162"/>
      <c r="AX32" s="162"/>
      <c r="AY32" s="162"/>
      <c r="AZ32" s="162"/>
      <c r="BA32" s="162"/>
      <c r="BB32" s="162"/>
      <c r="BC32" s="190"/>
      <c r="BD32" s="193"/>
      <c r="BE32" s="193"/>
      <c r="BF32" s="193"/>
      <c r="BG32" s="193"/>
      <c r="BH32" s="193"/>
      <c r="BI32" s="193"/>
      <c r="BJ32" s="193"/>
      <c r="BK32" s="193"/>
      <c r="BL32" s="193"/>
      <c r="BM32" s="193"/>
      <c r="BN32" s="193"/>
      <c r="BO32" s="193"/>
      <c r="BP32" s="193"/>
      <c r="BQ32" s="216"/>
    </row>
    <row r="33" spans="3:69" ht="15.6" customHeight="1">
      <c r="C33" s="9"/>
      <c r="D33" s="25"/>
      <c r="E33" s="25"/>
      <c r="F33" s="25"/>
      <c r="G33" s="25"/>
      <c r="H33" s="25"/>
      <c r="I33" s="25"/>
      <c r="J33" s="25"/>
      <c r="K33" s="25"/>
      <c r="L33" s="25"/>
      <c r="M33" s="25"/>
      <c r="N33" s="25"/>
      <c r="O33" s="25"/>
      <c r="P33" s="25"/>
      <c r="Q33" s="25"/>
      <c r="R33" s="25"/>
      <c r="S33" s="25"/>
      <c r="T33" s="25"/>
      <c r="U33" s="25"/>
      <c r="V33" s="25"/>
      <c r="W33" s="25"/>
      <c r="X33" s="111"/>
      <c r="Y33" s="111"/>
      <c r="Z33" s="111"/>
      <c r="AA33" s="122"/>
      <c r="AB33" s="124"/>
      <c r="AC33" s="124"/>
      <c r="AD33" s="124"/>
      <c r="AE33" s="124"/>
      <c r="AF33" s="124"/>
      <c r="AG33" s="124"/>
      <c r="AH33" s="124"/>
      <c r="AI33" s="124"/>
      <c r="AJ33" s="124"/>
      <c r="AK33" s="124"/>
      <c r="AL33" s="124"/>
      <c r="AM33" s="124"/>
      <c r="AN33" s="147"/>
      <c r="AO33" s="124"/>
      <c r="AP33" s="157"/>
      <c r="AQ33" s="157"/>
      <c r="AR33" s="161"/>
      <c r="AS33" s="161"/>
      <c r="AT33" s="161"/>
      <c r="AU33" s="161"/>
      <c r="AV33" s="161"/>
      <c r="AW33" s="161"/>
      <c r="AX33" s="161"/>
      <c r="AY33" s="161"/>
      <c r="AZ33" s="161"/>
      <c r="BA33" s="161"/>
      <c r="BB33" s="161"/>
      <c r="BC33" s="191"/>
      <c r="BD33" s="122"/>
      <c r="BE33" s="122"/>
      <c r="BF33" s="122"/>
      <c r="BG33" s="122"/>
      <c r="BH33" s="122"/>
      <c r="BI33" s="122"/>
      <c r="BJ33" s="122"/>
      <c r="BK33" s="122"/>
      <c r="BL33" s="122"/>
      <c r="BM33" s="123"/>
      <c r="BN33" s="123"/>
      <c r="BO33" s="123"/>
      <c r="BP33" s="147"/>
      <c r="BQ33" s="217"/>
    </row>
    <row r="34" spans="3:69" ht="15.6" customHeight="1">
      <c r="C34" s="9"/>
      <c r="D34" s="23" t="s">
        <v>43</v>
      </c>
      <c r="E34" s="43"/>
      <c r="F34" s="43"/>
      <c r="G34" s="43"/>
      <c r="H34" s="43"/>
      <c r="I34" s="43"/>
      <c r="J34" s="43"/>
      <c r="K34" s="43"/>
      <c r="L34" s="43"/>
      <c r="M34" s="43"/>
      <c r="N34" s="43"/>
      <c r="O34" s="43"/>
      <c r="P34" s="43"/>
      <c r="Q34" s="73"/>
      <c r="R34" s="26" t="s">
        <v>24</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7"/>
      <c r="BC34" s="191"/>
      <c r="BD34" s="122"/>
      <c r="BE34" s="122"/>
      <c r="BF34" s="122"/>
      <c r="BG34" s="122"/>
      <c r="BH34" s="122"/>
      <c r="BI34" s="122"/>
      <c r="BJ34" s="122"/>
      <c r="BK34" s="122"/>
      <c r="BL34" s="122"/>
      <c r="BM34" s="123"/>
      <c r="BN34" s="123"/>
      <c r="BO34" s="123"/>
      <c r="BP34" s="147"/>
      <c r="BQ34" s="217"/>
    </row>
    <row r="35" spans="3:69" ht="15.6" customHeight="1">
      <c r="C35" s="9"/>
      <c r="D35" s="24"/>
      <c r="E35" s="44"/>
      <c r="F35" s="44"/>
      <c r="G35" s="44"/>
      <c r="H35" s="44"/>
      <c r="I35" s="44"/>
      <c r="J35" s="44"/>
      <c r="K35" s="44"/>
      <c r="L35" s="44"/>
      <c r="M35" s="44"/>
      <c r="N35" s="44"/>
      <c r="O35" s="44"/>
      <c r="P35" s="44"/>
      <c r="Q35" s="74"/>
      <c r="R35" s="28"/>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59"/>
      <c r="BC35" s="191"/>
      <c r="BD35" s="122"/>
      <c r="BE35" s="122"/>
      <c r="BF35" s="122"/>
      <c r="BG35" s="122"/>
      <c r="BH35" s="122"/>
      <c r="BI35" s="122"/>
      <c r="BJ35" s="122"/>
      <c r="BK35" s="122"/>
      <c r="BL35" s="122"/>
      <c r="BM35" s="123"/>
      <c r="BN35" s="123"/>
      <c r="BO35" s="123"/>
      <c r="BP35" s="147"/>
      <c r="BQ35" s="2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111"/>
      <c r="Y36" s="111"/>
      <c r="Z36" s="111"/>
      <c r="AA36" s="122"/>
      <c r="AB36" s="124"/>
      <c r="AC36" s="124"/>
      <c r="AD36" s="124"/>
      <c r="AE36" s="124"/>
      <c r="AF36" s="124"/>
      <c r="AG36" s="124"/>
      <c r="AH36" s="124"/>
      <c r="AI36" s="124"/>
      <c r="AJ36" s="124"/>
      <c r="AK36" s="124"/>
      <c r="AL36" s="124"/>
      <c r="AM36" s="124"/>
      <c r="AN36" s="147"/>
      <c r="AO36" s="124"/>
      <c r="AP36" s="157"/>
      <c r="AQ36" s="157"/>
      <c r="AR36" s="161"/>
      <c r="AS36" s="161"/>
      <c r="AT36" s="161"/>
      <c r="AU36" s="161"/>
      <c r="AV36" s="161"/>
      <c r="AW36" s="161"/>
      <c r="AX36" s="161"/>
      <c r="AY36" s="161"/>
      <c r="AZ36" s="161"/>
      <c r="BA36" s="161"/>
      <c r="BB36" s="161"/>
      <c r="BC36" s="191"/>
      <c r="BD36" s="122"/>
      <c r="BE36" s="122"/>
      <c r="BF36" s="122"/>
      <c r="BG36" s="122"/>
      <c r="BH36" s="122"/>
      <c r="BI36" s="122"/>
      <c r="BJ36" s="122"/>
      <c r="BK36" s="122"/>
      <c r="BL36" s="122"/>
      <c r="BM36" s="123"/>
      <c r="BN36" s="123"/>
      <c r="BO36" s="123"/>
      <c r="BP36" s="147"/>
      <c r="BQ36" s="217"/>
    </row>
    <row r="37" spans="3:69">
      <c r="C37" s="9"/>
      <c r="D37" s="25"/>
      <c r="E37" s="25"/>
      <c r="F37" s="25"/>
      <c r="G37" s="25"/>
      <c r="H37" s="25"/>
      <c r="I37" s="25"/>
      <c r="J37" s="25"/>
      <c r="K37" s="25"/>
      <c r="L37" s="25"/>
      <c r="M37" s="25"/>
      <c r="N37" s="25"/>
      <c r="O37" s="25"/>
      <c r="P37" s="25"/>
      <c r="Q37" s="25"/>
      <c r="R37" s="25"/>
      <c r="S37" s="25"/>
      <c r="T37" s="25"/>
      <c r="U37" s="84" t="s">
        <v>14</v>
      </c>
      <c r="V37" s="106"/>
      <c r="W37" s="110"/>
      <c r="X37" s="112"/>
      <c r="Y37" s="112"/>
      <c r="Z37" s="121"/>
      <c r="AA37" s="121"/>
      <c r="AB37" s="121"/>
      <c r="AC37" s="121"/>
      <c r="AD37" s="121"/>
      <c r="AE37" s="121"/>
      <c r="AF37" s="121"/>
      <c r="AG37" s="121"/>
      <c r="AH37" s="121"/>
      <c r="AI37" s="121"/>
      <c r="AJ37" s="121"/>
      <c r="AK37" s="110"/>
      <c r="AL37" s="110"/>
      <c r="AM37" s="84" t="s">
        <v>37</v>
      </c>
      <c r="AN37" s="25"/>
      <c r="AO37" s="25"/>
      <c r="AP37" s="25"/>
      <c r="AQ37" s="25"/>
      <c r="AR37" s="25"/>
      <c r="AS37" s="123"/>
      <c r="AT37" s="110"/>
      <c r="AU37" s="110"/>
      <c r="AV37" s="110"/>
      <c r="AW37" s="110"/>
      <c r="AX37" s="110"/>
      <c r="AY37" s="110"/>
      <c r="AZ37" s="110"/>
      <c r="BA37" s="110"/>
      <c r="BB37" s="110"/>
      <c r="BC37" s="192"/>
      <c r="BD37" s="123"/>
      <c r="BE37" s="195" t="s">
        <v>27</v>
      </c>
      <c r="BF37" s="202"/>
      <c r="BG37" s="202"/>
      <c r="BH37" s="202"/>
      <c r="BI37" s="202"/>
      <c r="BJ37" s="202"/>
      <c r="BK37" s="202"/>
      <c r="BL37" s="123"/>
      <c r="BM37" s="123"/>
      <c r="BN37" s="123"/>
      <c r="BO37" s="123"/>
      <c r="BP37" s="147"/>
      <c r="BQ37" s="217"/>
    </row>
    <row r="38" spans="3:69" ht="19.149999999999999" customHeight="1">
      <c r="C38" s="9"/>
      <c r="D38" s="34" t="s">
        <v>46</v>
      </c>
      <c r="E38" s="34"/>
      <c r="F38" s="34"/>
      <c r="G38" s="34"/>
      <c r="H38" s="34"/>
      <c r="I38" s="34"/>
      <c r="J38" s="34"/>
      <c r="K38" s="34"/>
      <c r="L38" s="34"/>
      <c r="M38" s="34"/>
      <c r="N38" s="64" t="str">
        <f>IF([3]回答表!F24="下水道事業",IF([3]回答表!X51="○","○",""),"")</f>
        <v/>
      </c>
      <c r="O38" s="70"/>
      <c r="P38" s="70"/>
      <c r="Q38" s="75"/>
      <c r="R38" s="25"/>
      <c r="S38" s="25"/>
      <c r="T38" s="25"/>
      <c r="U38" s="90" t="s">
        <v>57</v>
      </c>
      <c r="V38" s="107"/>
      <c r="W38" s="107"/>
      <c r="X38" s="107"/>
      <c r="Y38" s="107"/>
      <c r="Z38" s="107"/>
      <c r="AA38" s="107"/>
      <c r="AB38" s="107"/>
      <c r="AC38" s="90" t="s">
        <v>50</v>
      </c>
      <c r="AD38" s="107"/>
      <c r="AE38" s="107"/>
      <c r="AF38" s="107"/>
      <c r="AG38" s="107"/>
      <c r="AH38" s="107"/>
      <c r="AI38" s="107"/>
      <c r="AJ38" s="134"/>
      <c r="AK38" s="136"/>
      <c r="AL38" s="136"/>
      <c r="AM38" s="85" t="str">
        <f>IF([3]回答表!F24="下水道事業",IF([3]回答表!X51="○",[3]回答表!B182,IF([3]回答表!AA51="○",[3]回答表!B238,"")),"")</f>
        <v>　県の県北地区広域汚泥資源化事業による汚泥の共同処理を実施する。米代川流域下水道大館処理センター（３市３町１組合）の生活排水処理汚泥を原料として、資源化物の製造・供給を行うための当該施設の設計・施工及び維持管理・運営をDBO方式で行う。各市町等は県に地方自治法第252条の14に基づく事務委託を行うが、当市はすでに汚水処理事務の委託を行っているため、新たな事務委託は不要である。今後のコスト削減は年間20,000千円と見込まれる。</v>
      </c>
      <c r="AN38" s="103"/>
      <c r="AO38" s="103"/>
      <c r="AP38" s="103"/>
      <c r="AQ38" s="103"/>
      <c r="AR38" s="103"/>
      <c r="AS38" s="103"/>
      <c r="AT38" s="103"/>
      <c r="AU38" s="103"/>
      <c r="AV38" s="103"/>
      <c r="AW38" s="103"/>
      <c r="AX38" s="103"/>
      <c r="AY38" s="103"/>
      <c r="AZ38" s="103"/>
      <c r="BA38" s="103"/>
      <c r="BB38" s="131"/>
      <c r="BC38" s="124"/>
      <c r="BD38" s="122"/>
      <c r="BE38" s="196" t="s">
        <v>63</v>
      </c>
      <c r="BF38" s="200"/>
      <c r="BG38" s="200"/>
      <c r="BH38" s="200"/>
      <c r="BI38" s="196"/>
      <c r="BJ38" s="200"/>
      <c r="BK38" s="200"/>
      <c r="BL38" s="200"/>
      <c r="BM38" s="196"/>
      <c r="BN38" s="200"/>
      <c r="BO38" s="200"/>
      <c r="BP38" s="213"/>
      <c r="BQ38" s="217"/>
    </row>
    <row r="39" spans="3:69" ht="19.149999999999999" customHeight="1">
      <c r="C39" s="9"/>
      <c r="D39" s="34"/>
      <c r="E39" s="34"/>
      <c r="F39" s="34"/>
      <c r="G39" s="34"/>
      <c r="H39" s="34"/>
      <c r="I39" s="34"/>
      <c r="J39" s="34"/>
      <c r="K39" s="34"/>
      <c r="L39" s="34"/>
      <c r="M39" s="34"/>
      <c r="N39" s="65"/>
      <c r="O39" s="71"/>
      <c r="P39" s="71"/>
      <c r="Q39" s="76"/>
      <c r="R39" s="25"/>
      <c r="S39" s="25"/>
      <c r="T39" s="25"/>
      <c r="U39" s="91"/>
      <c r="V39" s="108"/>
      <c r="W39" s="108"/>
      <c r="X39" s="108"/>
      <c r="Y39" s="108"/>
      <c r="Z39" s="108"/>
      <c r="AA39" s="108"/>
      <c r="AB39" s="108"/>
      <c r="AC39" s="91"/>
      <c r="AD39" s="108"/>
      <c r="AE39" s="108"/>
      <c r="AF39" s="108"/>
      <c r="AG39" s="108"/>
      <c r="AH39" s="108"/>
      <c r="AI39" s="108"/>
      <c r="AJ39" s="135"/>
      <c r="AK39" s="136"/>
      <c r="AL39" s="136"/>
      <c r="AM39" s="88"/>
      <c r="AN39" s="104"/>
      <c r="AO39" s="104"/>
      <c r="AP39" s="104"/>
      <c r="AQ39" s="104"/>
      <c r="AR39" s="104"/>
      <c r="AS39" s="104"/>
      <c r="AT39" s="104"/>
      <c r="AU39" s="104"/>
      <c r="AV39" s="104"/>
      <c r="AW39" s="104"/>
      <c r="AX39" s="104"/>
      <c r="AY39" s="104"/>
      <c r="AZ39" s="104"/>
      <c r="BA39" s="104"/>
      <c r="BB39" s="132"/>
      <c r="BC39" s="124"/>
      <c r="BD39" s="122"/>
      <c r="BE39" s="197"/>
      <c r="BF39" s="201"/>
      <c r="BG39" s="201"/>
      <c r="BH39" s="201"/>
      <c r="BI39" s="197"/>
      <c r="BJ39" s="201"/>
      <c r="BK39" s="201"/>
      <c r="BL39" s="201"/>
      <c r="BM39" s="197"/>
      <c r="BN39" s="201"/>
      <c r="BO39" s="201"/>
      <c r="BP39" s="212"/>
      <c r="BQ39" s="217"/>
    </row>
    <row r="40" spans="3:69" ht="15.6" customHeight="1">
      <c r="C40" s="9"/>
      <c r="D40" s="34"/>
      <c r="E40" s="34"/>
      <c r="F40" s="34"/>
      <c r="G40" s="34"/>
      <c r="H40" s="34"/>
      <c r="I40" s="34"/>
      <c r="J40" s="34"/>
      <c r="K40" s="34"/>
      <c r="L40" s="34"/>
      <c r="M40" s="34"/>
      <c r="N40" s="65"/>
      <c r="O40" s="71"/>
      <c r="P40" s="71"/>
      <c r="Q40" s="76"/>
      <c r="R40" s="25"/>
      <c r="S40" s="25"/>
      <c r="T40" s="25"/>
      <c r="U40" s="92">
        <f>IF([3]回答表!F24="下水道事業",IF([3]回答表!X51="○",[3]回答表!Y213,IF([3]回答表!AA51="○",[3]回答表!Y268,"")),"")</f>
        <v>0</v>
      </c>
      <c r="V40" s="109"/>
      <c r="W40" s="109"/>
      <c r="X40" s="109"/>
      <c r="Y40" s="109"/>
      <c r="Z40" s="109"/>
      <c r="AA40" s="109"/>
      <c r="AB40" s="125"/>
      <c r="AC40" s="92" t="str">
        <f>IF([3]回答表!F24="下水道事業",IF([3]回答表!X51="○",[3]回答表!Y214,IF([3]回答表!AA51="○",[3]回答表!Y269,"")),"")</f>
        <v>○</v>
      </c>
      <c r="AD40" s="109"/>
      <c r="AE40" s="109"/>
      <c r="AF40" s="109"/>
      <c r="AG40" s="109"/>
      <c r="AH40" s="109"/>
      <c r="AI40" s="109"/>
      <c r="AJ40" s="125"/>
      <c r="AK40" s="136"/>
      <c r="AL40" s="136"/>
      <c r="AM40" s="88"/>
      <c r="AN40" s="104"/>
      <c r="AO40" s="104"/>
      <c r="AP40" s="104"/>
      <c r="AQ40" s="104"/>
      <c r="AR40" s="104"/>
      <c r="AS40" s="104"/>
      <c r="AT40" s="104"/>
      <c r="AU40" s="104"/>
      <c r="AV40" s="104"/>
      <c r="AW40" s="104"/>
      <c r="AX40" s="104"/>
      <c r="AY40" s="104"/>
      <c r="AZ40" s="104"/>
      <c r="BA40" s="104"/>
      <c r="BB40" s="132"/>
      <c r="BC40" s="124"/>
      <c r="BD40" s="122"/>
      <c r="BE40" s="197"/>
      <c r="BF40" s="201"/>
      <c r="BG40" s="201"/>
      <c r="BH40" s="201"/>
      <c r="BI40" s="197"/>
      <c r="BJ40" s="201"/>
      <c r="BK40" s="201"/>
      <c r="BL40" s="201"/>
      <c r="BM40" s="197"/>
      <c r="BN40" s="201"/>
      <c r="BO40" s="201"/>
      <c r="BP40" s="212"/>
      <c r="BQ40" s="217"/>
    </row>
    <row r="41" spans="3:69" ht="15.6" customHeight="1">
      <c r="C41" s="9"/>
      <c r="D41" s="34"/>
      <c r="E41" s="34"/>
      <c r="F41" s="34"/>
      <c r="G41" s="34"/>
      <c r="H41" s="34"/>
      <c r="I41" s="34"/>
      <c r="J41" s="34"/>
      <c r="K41" s="34"/>
      <c r="L41" s="34"/>
      <c r="M41" s="34"/>
      <c r="N41" s="66"/>
      <c r="O41" s="72"/>
      <c r="P41" s="72"/>
      <c r="Q41" s="77"/>
      <c r="R41" s="25"/>
      <c r="S41" s="25"/>
      <c r="T41" s="25"/>
      <c r="U41" s="19"/>
      <c r="V41" s="41"/>
      <c r="W41" s="41"/>
      <c r="X41" s="41"/>
      <c r="Y41" s="41"/>
      <c r="Z41" s="41"/>
      <c r="AA41" s="41"/>
      <c r="AB41" s="55"/>
      <c r="AC41" s="19"/>
      <c r="AD41" s="41"/>
      <c r="AE41" s="41"/>
      <c r="AF41" s="41"/>
      <c r="AG41" s="41"/>
      <c r="AH41" s="41"/>
      <c r="AI41" s="41"/>
      <c r="AJ41" s="55"/>
      <c r="AK41" s="136"/>
      <c r="AL41" s="136"/>
      <c r="AM41" s="88"/>
      <c r="AN41" s="104"/>
      <c r="AO41" s="104"/>
      <c r="AP41" s="104"/>
      <c r="AQ41" s="104"/>
      <c r="AR41" s="104"/>
      <c r="AS41" s="104"/>
      <c r="AT41" s="104"/>
      <c r="AU41" s="104"/>
      <c r="AV41" s="104"/>
      <c r="AW41" s="104"/>
      <c r="AX41" s="104"/>
      <c r="AY41" s="104"/>
      <c r="AZ41" s="104"/>
      <c r="BA41" s="104"/>
      <c r="BB41" s="132"/>
      <c r="BC41" s="124"/>
      <c r="BD41" s="122"/>
      <c r="BE41" s="197">
        <f>IF([3]回答表!F24="下水道事業",IF([3]回答表!X51="○",[3]回答表!E221,IF([3]回答表!AA51="○",[3]回答表!E275,"")),"")</f>
        <v>32</v>
      </c>
      <c r="BF41" s="201"/>
      <c r="BG41" s="201"/>
      <c r="BH41" s="201"/>
      <c r="BI41" s="197">
        <f>IF([3]回答表!F24="下水道事業",IF([3]回答表!X51="○",[3]回答表!E222,IF([3]回答表!AA51="○",[3]回答表!E276,"")),"")</f>
        <v>4</v>
      </c>
      <c r="BJ41" s="201"/>
      <c r="BK41" s="201"/>
      <c r="BL41" s="201"/>
      <c r="BM41" s="197">
        <f>IF([3]回答表!F24="下水道事業",IF([3]回答表!X51="○",[3]回答表!E223,IF([3]回答表!AA51="○",[3]回答表!E277,"")),"")</f>
        <v>1</v>
      </c>
      <c r="BN41" s="201"/>
      <c r="BO41" s="201"/>
      <c r="BP41" s="212"/>
      <c r="BQ41" s="217"/>
    </row>
    <row r="42" spans="3:69" ht="15.6" customHeight="1">
      <c r="C42" s="9"/>
      <c r="D42" s="29"/>
      <c r="E42" s="29"/>
      <c r="F42" s="29"/>
      <c r="G42" s="29"/>
      <c r="H42" s="29"/>
      <c r="I42" s="29"/>
      <c r="J42" s="29"/>
      <c r="K42" s="29"/>
      <c r="L42" s="29"/>
      <c r="M42" s="29"/>
      <c r="N42" s="67"/>
      <c r="O42" s="67"/>
      <c r="P42" s="67"/>
      <c r="Q42" s="67"/>
      <c r="R42" s="69"/>
      <c r="S42" s="69"/>
      <c r="T42" s="69"/>
      <c r="U42" s="20"/>
      <c r="V42" s="42"/>
      <c r="W42" s="42"/>
      <c r="X42" s="42"/>
      <c r="Y42" s="42"/>
      <c r="Z42" s="42"/>
      <c r="AA42" s="42"/>
      <c r="AB42" s="56"/>
      <c r="AC42" s="20"/>
      <c r="AD42" s="42"/>
      <c r="AE42" s="42"/>
      <c r="AF42" s="42"/>
      <c r="AG42" s="42"/>
      <c r="AH42" s="42"/>
      <c r="AI42" s="42"/>
      <c r="AJ42" s="56"/>
      <c r="AK42" s="136"/>
      <c r="AL42" s="136"/>
      <c r="AM42" s="88"/>
      <c r="AN42" s="104"/>
      <c r="AO42" s="104"/>
      <c r="AP42" s="104"/>
      <c r="AQ42" s="104"/>
      <c r="AR42" s="104"/>
      <c r="AS42" s="104"/>
      <c r="AT42" s="104"/>
      <c r="AU42" s="104"/>
      <c r="AV42" s="104"/>
      <c r="AW42" s="104"/>
      <c r="AX42" s="104"/>
      <c r="AY42" s="104"/>
      <c r="AZ42" s="104"/>
      <c r="BA42" s="104"/>
      <c r="BB42" s="132"/>
      <c r="BC42" s="124"/>
      <c r="BD42" s="124"/>
      <c r="BE42" s="197"/>
      <c r="BF42" s="201"/>
      <c r="BG42" s="201"/>
      <c r="BH42" s="201"/>
      <c r="BI42" s="197"/>
      <c r="BJ42" s="201"/>
      <c r="BK42" s="201"/>
      <c r="BL42" s="201"/>
      <c r="BM42" s="197"/>
      <c r="BN42" s="201"/>
      <c r="BO42" s="201"/>
      <c r="BP42" s="212"/>
      <c r="BQ42" s="217"/>
    </row>
    <row r="43" spans="3:69" ht="19.149999999999999" customHeight="1">
      <c r="C43" s="9"/>
      <c r="D43" s="29"/>
      <c r="E43" s="29"/>
      <c r="F43" s="29"/>
      <c r="G43" s="29"/>
      <c r="H43" s="29"/>
      <c r="I43" s="29"/>
      <c r="J43" s="29"/>
      <c r="K43" s="29"/>
      <c r="L43" s="29"/>
      <c r="M43" s="29"/>
      <c r="N43" s="67"/>
      <c r="O43" s="67"/>
      <c r="P43" s="67"/>
      <c r="Q43" s="67"/>
      <c r="R43" s="69"/>
      <c r="S43" s="69"/>
      <c r="T43" s="69"/>
      <c r="U43" s="90" t="s">
        <v>58</v>
      </c>
      <c r="V43" s="107"/>
      <c r="W43" s="107"/>
      <c r="X43" s="107"/>
      <c r="Y43" s="107"/>
      <c r="Z43" s="107"/>
      <c r="AA43" s="107"/>
      <c r="AB43" s="107"/>
      <c r="AC43" s="237" t="s">
        <v>60</v>
      </c>
      <c r="AD43" s="239"/>
      <c r="AE43" s="239"/>
      <c r="AF43" s="239"/>
      <c r="AG43" s="239"/>
      <c r="AH43" s="239"/>
      <c r="AI43" s="239"/>
      <c r="AJ43" s="241"/>
      <c r="AK43" s="136"/>
      <c r="AL43" s="136"/>
      <c r="AM43" s="88"/>
      <c r="AN43" s="104"/>
      <c r="AO43" s="104"/>
      <c r="AP43" s="104"/>
      <c r="AQ43" s="104"/>
      <c r="AR43" s="104"/>
      <c r="AS43" s="104"/>
      <c r="AT43" s="104"/>
      <c r="AU43" s="104"/>
      <c r="AV43" s="104"/>
      <c r="AW43" s="104"/>
      <c r="AX43" s="104"/>
      <c r="AY43" s="104"/>
      <c r="AZ43" s="104"/>
      <c r="BA43" s="104"/>
      <c r="BB43" s="132"/>
      <c r="BC43" s="124"/>
      <c r="BD43" s="122"/>
      <c r="BE43" s="197"/>
      <c r="BF43" s="201"/>
      <c r="BG43" s="201"/>
      <c r="BH43" s="201"/>
      <c r="BI43" s="197"/>
      <c r="BJ43" s="201"/>
      <c r="BK43" s="201"/>
      <c r="BL43" s="201"/>
      <c r="BM43" s="197"/>
      <c r="BN43" s="201"/>
      <c r="BO43" s="201"/>
      <c r="BP43" s="212"/>
      <c r="BQ43" s="217"/>
    </row>
    <row r="44" spans="3:69" ht="19.149999999999999" customHeight="1">
      <c r="C44" s="9"/>
      <c r="D44" s="35" t="s">
        <v>51</v>
      </c>
      <c r="E44" s="34"/>
      <c r="F44" s="34"/>
      <c r="G44" s="34"/>
      <c r="H44" s="34"/>
      <c r="I44" s="34"/>
      <c r="J44" s="34"/>
      <c r="K44" s="34"/>
      <c r="L44" s="34"/>
      <c r="M44" s="63"/>
      <c r="N44" s="64" t="str">
        <f>IF([3]回答表!F24="下水道事業",IF([3]回答表!AA51="○","○",""),"")</f>
        <v>○</v>
      </c>
      <c r="O44" s="70"/>
      <c r="P44" s="70"/>
      <c r="Q44" s="75"/>
      <c r="R44" s="25"/>
      <c r="S44" s="25"/>
      <c r="T44" s="25"/>
      <c r="U44" s="91"/>
      <c r="V44" s="108"/>
      <c r="W44" s="108"/>
      <c r="X44" s="108"/>
      <c r="Y44" s="108"/>
      <c r="Z44" s="108"/>
      <c r="AA44" s="108"/>
      <c r="AB44" s="108"/>
      <c r="AC44" s="238"/>
      <c r="AD44" s="240"/>
      <c r="AE44" s="240"/>
      <c r="AF44" s="240"/>
      <c r="AG44" s="240"/>
      <c r="AH44" s="240"/>
      <c r="AI44" s="240"/>
      <c r="AJ44" s="242"/>
      <c r="AK44" s="136"/>
      <c r="AL44" s="136"/>
      <c r="AM44" s="88"/>
      <c r="AN44" s="104"/>
      <c r="AO44" s="104"/>
      <c r="AP44" s="104"/>
      <c r="AQ44" s="104"/>
      <c r="AR44" s="104"/>
      <c r="AS44" s="104"/>
      <c r="AT44" s="104"/>
      <c r="AU44" s="104"/>
      <c r="AV44" s="104"/>
      <c r="AW44" s="104"/>
      <c r="AX44" s="104"/>
      <c r="AY44" s="104"/>
      <c r="AZ44" s="104"/>
      <c r="BA44" s="104"/>
      <c r="BB44" s="132"/>
      <c r="BC44" s="124"/>
      <c r="BD44" s="194"/>
      <c r="BE44" s="197"/>
      <c r="BF44" s="201"/>
      <c r="BG44" s="201"/>
      <c r="BH44" s="201"/>
      <c r="BI44" s="197"/>
      <c r="BJ44" s="201"/>
      <c r="BK44" s="201"/>
      <c r="BL44" s="201"/>
      <c r="BM44" s="197"/>
      <c r="BN44" s="201"/>
      <c r="BO44" s="201"/>
      <c r="BP44" s="212"/>
      <c r="BQ44" s="217"/>
    </row>
    <row r="45" spans="3:69" ht="15.6" customHeight="1">
      <c r="C45" s="9"/>
      <c r="D45" s="34"/>
      <c r="E45" s="34"/>
      <c r="F45" s="34"/>
      <c r="G45" s="34"/>
      <c r="H45" s="34"/>
      <c r="I45" s="34"/>
      <c r="J45" s="34"/>
      <c r="K45" s="34"/>
      <c r="L45" s="34"/>
      <c r="M45" s="63"/>
      <c r="N45" s="65"/>
      <c r="O45" s="71"/>
      <c r="P45" s="71"/>
      <c r="Q45" s="76"/>
      <c r="R45" s="25"/>
      <c r="S45" s="25"/>
      <c r="T45" s="25"/>
      <c r="U45" s="92">
        <f>IF([3]回答表!F24="下水道事業",IF([3]回答表!X51="○",[3]回答表!Y215,IF([3]回答表!AA51="○",[3]回答表!Y270,"")),"")</f>
        <v>0</v>
      </c>
      <c r="V45" s="109"/>
      <c r="W45" s="109"/>
      <c r="X45" s="109"/>
      <c r="Y45" s="109"/>
      <c r="Z45" s="109"/>
      <c r="AA45" s="109"/>
      <c r="AB45" s="125"/>
      <c r="AC45" s="92">
        <f>IF([3]回答表!F24="下水道事業",IF([3]回答表!X51="○",[3]回答表!Y216,IF([3]回答表!AA51="○",[3]回答表!Y271,"")),"")</f>
        <v>0</v>
      </c>
      <c r="AD45" s="109"/>
      <c r="AE45" s="109"/>
      <c r="AF45" s="109"/>
      <c r="AG45" s="109"/>
      <c r="AH45" s="109"/>
      <c r="AI45" s="109"/>
      <c r="AJ45" s="125"/>
      <c r="AK45" s="136"/>
      <c r="AL45" s="136"/>
      <c r="AM45" s="88"/>
      <c r="AN45" s="104"/>
      <c r="AO45" s="104"/>
      <c r="AP45" s="104"/>
      <c r="AQ45" s="104"/>
      <c r="AR45" s="104"/>
      <c r="AS45" s="104"/>
      <c r="AT45" s="104"/>
      <c r="AU45" s="104"/>
      <c r="AV45" s="104"/>
      <c r="AW45" s="104"/>
      <c r="AX45" s="104"/>
      <c r="AY45" s="104"/>
      <c r="AZ45" s="104"/>
      <c r="BA45" s="104"/>
      <c r="BB45" s="132"/>
      <c r="BC45" s="124"/>
      <c r="BD45" s="194"/>
      <c r="BE45" s="197" t="s">
        <v>12</v>
      </c>
      <c r="BF45" s="201"/>
      <c r="BG45" s="201"/>
      <c r="BH45" s="201"/>
      <c r="BI45" s="197" t="s">
        <v>40</v>
      </c>
      <c r="BJ45" s="201"/>
      <c r="BK45" s="201"/>
      <c r="BL45" s="201"/>
      <c r="BM45" s="197" t="s">
        <v>2</v>
      </c>
      <c r="BN45" s="201"/>
      <c r="BO45" s="201"/>
      <c r="BP45" s="212"/>
      <c r="BQ45" s="217"/>
    </row>
    <row r="46" spans="3:69" ht="15.6" customHeight="1">
      <c r="C46" s="9"/>
      <c r="D46" s="34"/>
      <c r="E46" s="34"/>
      <c r="F46" s="34"/>
      <c r="G46" s="34"/>
      <c r="H46" s="34"/>
      <c r="I46" s="34"/>
      <c r="J46" s="34"/>
      <c r="K46" s="34"/>
      <c r="L46" s="34"/>
      <c r="M46" s="63"/>
      <c r="N46" s="65"/>
      <c r="O46" s="71"/>
      <c r="P46" s="71"/>
      <c r="Q46" s="76"/>
      <c r="R46" s="25"/>
      <c r="S46" s="25"/>
      <c r="T46" s="25"/>
      <c r="U46" s="19"/>
      <c r="V46" s="41"/>
      <c r="W46" s="41"/>
      <c r="X46" s="41"/>
      <c r="Y46" s="41"/>
      <c r="Z46" s="41"/>
      <c r="AA46" s="41"/>
      <c r="AB46" s="55"/>
      <c r="AC46" s="19"/>
      <c r="AD46" s="41"/>
      <c r="AE46" s="41"/>
      <c r="AF46" s="41"/>
      <c r="AG46" s="41"/>
      <c r="AH46" s="41"/>
      <c r="AI46" s="41"/>
      <c r="AJ46" s="55"/>
      <c r="AK46" s="136"/>
      <c r="AL46" s="136"/>
      <c r="AM46" s="88"/>
      <c r="AN46" s="104"/>
      <c r="AO46" s="104"/>
      <c r="AP46" s="104"/>
      <c r="AQ46" s="104"/>
      <c r="AR46" s="104"/>
      <c r="AS46" s="104"/>
      <c r="AT46" s="104"/>
      <c r="AU46" s="104"/>
      <c r="AV46" s="104"/>
      <c r="AW46" s="104"/>
      <c r="AX46" s="104"/>
      <c r="AY46" s="104"/>
      <c r="AZ46" s="104"/>
      <c r="BA46" s="104"/>
      <c r="BB46" s="132"/>
      <c r="BC46" s="124"/>
      <c r="BD46" s="194"/>
      <c r="BE46" s="197"/>
      <c r="BF46" s="201"/>
      <c r="BG46" s="201"/>
      <c r="BH46" s="201"/>
      <c r="BI46" s="197"/>
      <c r="BJ46" s="201"/>
      <c r="BK46" s="201"/>
      <c r="BL46" s="201"/>
      <c r="BM46" s="197"/>
      <c r="BN46" s="201"/>
      <c r="BO46" s="201"/>
      <c r="BP46" s="212"/>
      <c r="BQ46" s="217"/>
    </row>
    <row r="47" spans="3:69" ht="15.6" customHeight="1">
      <c r="C47" s="9"/>
      <c r="D47" s="34"/>
      <c r="E47" s="34"/>
      <c r="F47" s="34"/>
      <c r="G47" s="34"/>
      <c r="H47" s="34"/>
      <c r="I47" s="34"/>
      <c r="J47" s="34"/>
      <c r="K47" s="34"/>
      <c r="L47" s="34"/>
      <c r="M47" s="63"/>
      <c r="N47" s="66"/>
      <c r="O47" s="72"/>
      <c r="P47" s="72"/>
      <c r="Q47" s="77"/>
      <c r="R47" s="25"/>
      <c r="S47" s="25"/>
      <c r="T47" s="25"/>
      <c r="U47" s="20"/>
      <c r="V47" s="42"/>
      <c r="W47" s="42"/>
      <c r="X47" s="42"/>
      <c r="Y47" s="42"/>
      <c r="Z47" s="42"/>
      <c r="AA47" s="42"/>
      <c r="AB47" s="56"/>
      <c r="AC47" s="20"/>
      <c r="AD47" s="42"/>
      <c r="AE47" s="42"/>
      <c r="AF47" s="42"/>
      <c r="AG47" s="42"/>
      <c r="AH47" s="42"/>
      <c r="AI47" s="42"/>
      <c r="AJ47" s="56"/>
      <c r="AK47" s="136"/>
      <c r="AL47" s="136"/>
      <c r="AM47" s="89"/>
      <c r="AN47" s="105"/>
      <c r="AO47" s="105"/>
      <c r="AP47" s="105"/>
      <c r="AQ47" s="105"/>
      <c r="AR47" s="105"/>
      <c r="AS47" s="105"/>
      <c r="AT47" s="105"/>
      <c r="AU47" s="105"/>
      <c r="AV47" s="105"/>
      <c r="AW47" s="105"/>
      <c r="AX47" s="105"/>
      <c r="AY47" s="105"/>
      <c r="AZ47" s="105"/>
      <c r="BA47" s="105"/>
      <c r="BB47" s="133"/>
      <c r="BC47" s="124"/>
      <c r="BD47" s="194"/>
      <c r="BE47" s="198"/>
      <c r="BF47" s="203"/>
      <c r="BG47" s="203"/>
      <c r="BH47" s="203"/>
      <c r="BI47" s="198"/>
      <c r="BJ47" s="203"/>
      <c r="BK47" s="203"/>
      <c r="BL47" s="203"/>
      <c r="BM47" s="198"/>
      <c r="BN47" s="203"/>
      <c r="BO47" s="203"/>
      <c r="BP47" s="214"/>
      <c r="BQ47" s="217"/>
    </row>
    <row r="48" spans="3:69" ht="15.6" customHeight="1">
      <c r="C48" s="9"/>
      <c r="D48" s="29"/>
      <c r="E48" s="29"/>
      <c r="F48" s="29"/>
      <c r="G48" s="29"/>
      <c r="H48" s="29"/>
      <c r="I48" s="29"/>
      <c r="J48" s="29"/>
      <c r="K48" s="29"/>
      <c r="L48" s="29"/>
      <c r="M48" s="29"/>
      <c r="N48" s="68"/>
      <c r="O48" s="68"/>
      <c r="P48" s="68"/>
      <c r="Q48" s="68"/>
      <c r="R48" s="25"/>
      <c r="S48" s="25"/>
      <c r="T48" s="25"/>
      <c r="U48" s="25"/>
      <c r="V48" s="25"/>
      <c r="W48" s="25"/>
      <c r="X48" s="111"/>
      <c r="Y48" s="111"/>
      <c r="Z48" s="111"/>
      <c r="AA48" s="123"/>
      <c r="AB48" s="123"/>
      <c r="AC48" s="123"/>
      <c r="AD48" s="123"/>
      <c r="AE48" s="123"/>
      <c r="AF48" s="123"/>
      <c r="AG48" s="123"/>
      <c r="AH48" s="123"/>
      <c r="AI48" s="123"/>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217"/>
    </row>
    <row r="49" spans="3:69" ht="18.600000000000001" customHeight="1">
      <c r="C49" s="9"/>
      <c r="D49" s="29"/>
      <c r="E49" s="29"/>
      <c r="F49" s="29"/>
      <c r="G49" s="29"/>
      <c r="H49" s="29"/>
      <c r="I49" s="29"/>
      <c r="J49" s="29"/>
      <c r="K49" s="29"/>
      <c r="L49" s="29"/>
      <c r="M49" s="29"/>
      <c r="N49" s="68"/>
      <c r="O49" s="68"/>
      <c r="P49" s="68"/>
      <c r="Q49" s="68"/>
      <c r="R49" s="25"/>
      <c r="S49" s="25"/>
      <c r="T49" s="25"/>
      <c r="U49" s="84" t="s">
        <v>55</v>
      </c>
      <c r="V49" s="25"/>
      <c r="W49" s="25"/>
      <c r="X49" s="25"/>
      <c r="Y49" s="25"/>
      <c r="Z49" s="25"/>
      <c r="AA49" s="123"/>
      <c r="AB49" s="110"/>
      <c r="AC49" s="123"/>
      <c r="AD49" s="123"/>
      <c r="AE49" s="123"/>
      <c r="AF49" s="123"/>
      <c r="AG49" s="123"/>
      <c r="AH49" s="123"/>
      <c r="AI49" s="123"/>
      <c r="AJ49" s="123"/>
      <c r="AK49" s="123"/>
      <c r="AL49" s="123"/>
      <c r="AM49" s="84" t="s">
        <v>61</v>
      </c>
      <c r="AN49" s="123"/>
      <c r="AO49" s="123"/>
      <c r="AP49" s="123"/>
      <c r="AQ49" s="123"/>
      <c r="AR49" s="123"/>
      <c r="AS49" s="123"/>
      <c r="AT49" s="123"/>
      <c r="AU49" s="123"/>
      <c r="AV49" s="123"/>
      <c r="AW49" s="123"/>
      <c r="AX49" s="123"/>
      <c r="AY49" s="122"/>
      <c r="AZ49" s="122"/>
      <c r="BA49" s="122"/>
      <c r="BB49" s="122"/>
      <c r="BC49" s="122"/>
      <c r="BD49" s="122"/>
      <c r="BE49" s="122"/>
      <c r="BF49" s="122"/>
      <c r="BG49" s="122"/>
      <c r="BH49" s="122"/>
      <c r="BI49" s="122"/>
      <c r="BJ49" s="122"/>
      <c r="BK49" s="122"/>
      <c r="BL49" s="122"/>
      <c r="BM49" s="122"/>
      <c r="BN49" s="122"/>
      <c r="BO49" s="122"/>
      <c r="BP49" s="111"/>
      <c r="BQ49" s="217"/>
    </row>
    <row r="50" spans="3:69" ht="15.6" customHeight="1">
      <c r="C50" s="9"/>
      <c r="D50" s="34" t="s">
        <v>53</v>
      </c>
      <c r="E50" s="34"/>
      <c r="F50" s="34"/>
      <c r="G50" s="34"/>
      <c r="H50" s="34"/>
      <c r="I50" s="34"/>
      <c r="J50" s="34"/>
      <c r="K50" s="34"/>
      <c r="L50" s="34"/>
      <c r="M50" s="63"/>
      <c r="N50" s="64" t="str">
        <f>IF([3]回答表!F24="下水道事業",IF([3]回答表!AD51="○","○",""),"")</f>
        <v/>
      </c>
      <c r="O50" s="70"/>
      <c r="P50" s="70"/>
      <c r="Q50" s="75"/>
      <c r="R50" s="25"/>
      <c r="S50" s="25"/>
      <c r="T50" s="25"/>
      <c r="U50" s="85" t="str">
        <f>IF([3]回答表!F24="下水道事業",IF([3]回答表!AD51="○",[3]回答表!B283,""),"")</f>
        <v/>
      </c>
      <c r="V50" s="103"/>
      <c r="W50" s="103"/>
      <c r="X50" s="103"/>
      <c r="Y50" s="103"/>
      <c r="Z50" s="103"/>
      <c r="AA50" s="103"/>
      <c r="AB50" s="103"/>
      <c r="AC50" s="103"/>
      <c r="AD50" s="103"/>
      <c r="AE50" s="103"/>
      <c r="AF50" s="103"/>
      <c r="AG50" s="103"/>
      <c r="AH50" s="103"/>
      <c r="AI50" s="103"/>
      <c r="AJ50" s="131"/>
      <c r="AK50" s="137"/>
      <c r="AL50" s="137"/>
      <c r="AM50" s="85" t="str">
        <f>IF([3]回答表!F24="下水道事業",IF([3]回答表!AD51="○",[3]回答表!B289,""),"")</f>
        <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31"/>
      <c r="BQ50" s="217"/>
    </row>
    <row r="51" spans="3:69" ht="15.6" customHeight="1">
      <c r="C51" s="9"/>
      <c r="D51" s="34"/>
      <c r="E51" s="34"/>
      <c r="F51" s="34"/>
      <c r="G51" s="34"/>
      <c r="H51" s="34"/>
      <c r="I51" s="34"/>
      <c r="J51" s="34"/>
      <c r="K51" s="34"/>
      <c r="L51" s="34"/>
      <c r="M51" s="63"/>
      <c r="N51" s="65"/>
      <c r="O51" s="71"/>
      <c r="P51" s="71"/>
      <c r="Q51" s="76"/>
      <c r="R51" s="25"/>
      <c r="S51" s="25"/>
      <c r="T51" s="25"/>
      <c r="U51" s="88"/>
      <c r="V51" s="104"/>
      <c r="W51" s="104"/>
      <c r="X51" s="104"/>
      <c r="Y51" s="104"/>
      <c r="Z51" s="104"/>
      <c r="AA51" s="104"/>
      <c r="AB51" s="104"/>
      <c r="AC51" s="104"/>
      <c r="AD51" s="104"/>
      <c r="AE51" s="104"/>
      <c r="AF51" s="104"/>
      <c r="AG51" s="104"/>
      <c r="AH51" s="104"/>
      <c r="AI51" s="104"/>
      <c r="AJ51" s="132"/>
      <c r="AK51" s="137"/>
      <c r="AL51" s="137"/>
      <c r="AM51" s="88"/>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32"/>
      <c r="BQ51" s="217"/>
    </row>
    <row r="52" spans="3:69" ht="15.6" customHeight="1">
      <c r="C52" s="9"/>
      <c r="D52" s="34"/>
      <c r="E52" s="34"/>
      <c r="F52" s="34"/>
      <c r="G52" s="34"/>
      <c r="H52" s="34"/>
      <c r="I52" s="34"/>
      <c r="J52" s="34"/>
      <c r="K52" s="34"/>
      <c r="L52" s="34"/>
      <c r="M52" s="63"/>
      <c r="N52" s="65"/>
      <c r="O52" s="71"/>
      <c r="P52" s="71"/>
      <c r="Q52" s="76"/>
      <c r="R52" s="25"/>
      <c r="S52" s="25"/>
      <c r="T52" s="25"/>
      <c r="U52" s="88"/>
      <c r="V52" s="104"/>
      <c r="W52" s="104"/>
      <c r="X52" s="104"/>
      <c r="Y52" s="104"/>
      <c r="Z52" s="104"/>
      <c r="AA52" s="104"/>
      <c r="AB52" s="104"/>
      <c r="AC52" s="104"/>
      <c r="AD52" s="104"/>
      <c r="AE52" s="104"/>
      <c r="AF52" s="104"/>
      <c r="AG52" s="104"/>
      <c r="AH52" s="104"/>
      <c r="AI52" s="104"/>
      <c r="AJ52" s="132"/>
      <c r="AK52" s="137"/>
      <c r="AL52" s="137"/>
      <c r="AM52" s="88"/>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32"/>
      <c r="BQ52" s="217"/>
    </row>
    <row r="53" spans="3:69" ht="15.6" customHeight="1">
      <c r="C53" s="9"/>
      <c r="D53" s="34"/>
      <c r="E53" s="34"/>
      <c r="F53" s="34"/>
      <c r="G53" s="34"/>
      <c r="H53" s="34"/>
      <c r="I53" s="34"/>
      <c r="J53" s="34"/>
      <c r="K53" s="34"/>
      <c r="L53" s="34"/>
      <c r="M53" s="63"/>
      <c r="N53" s="66"/>
      <c r="O53" s="72"/>
      <c r="P53" s="72"/>
      <c r="Q53" s="77"/>
      <c r="R53" s="25"/>
      <c r="S53" s="25"/>
      <c r="T53" s="25"/>
      <c r="U53" s="89"/>
      <c r="V53" s="105"/>
      <c r="W53" s="105"/>
      <c r="X53" s="105"/>
      <c r="Y53" s="105"/>
      <c r="Z53" s="105"/>
      <c r="AA53" s="105"/>
      <c r="AB53" s="105"/>
      <c r="AC53" s="105"/>
      <c r="AD53" s="105"/>
      <c r="AE53" s="105"/>
      <c r="AF53" s="105"/>
      <c r="AG53" s="105"/>
      <c r="AH53" s="105"/>
      <c r="AI53" s="105"/>
      <c r="AJ53" s="133"/>
      <c r="AK53" s="137"/>
      <c r="AL53" s="137"/>
      <c r="AM53" s="89"/>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33"/>
      <c r="BQ53" s="217"/>
    </row>
    <row r="54" spans="3:69" ht="15.6" customHeight="1">
      <c r="C54" s="1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218"/>
    </row>
    <row r="55" spans="3:69" ht="15.6" customHeight="1"/>
    <row r="56" spans="3:69" ht="15.6" customHeight="1"/>
    <row r="57" spans="3:69" ht="15.6" customHeight="1">
      <c r="C57" s="8"/>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162"/>
      <c r="AS57" s="162"/>
      <c r="AT57" s="162"/>
      <c r="AU57" s="162"/>
      <c r="AV57" s="162"/>
      <c r="AW57" s="162"/>
      <c r="AX57" s="162"/>
      <c r="AY57" s="162"/>
      <c r="AZ57" s="162"/>
      <c r="BA57" s="162"/>
      <c r="BB57" s="162"/>
      <c r="BC57" s="190"/>
      <c r="BD57" s="193"/>
      <c r="BE57" s="193"/>
      <c r="BF57" s="193"/>
      <c r="BG57" s="193"/>
      <c r="BH57" s="193"/>
      <c r="BI57" s="193"/>
      <c r="BJ57" s="193"/>
      <c r="BK57" s="193"/>
      <c r="BL57" s="193"/>
      <c r="BM57" s="193"/>
      <c r="BN57" s="193"/>
      <c r="BO57" s="193"/>
      <c r="BP57" s="193"/>
      <c r="BQ57" s="216"/>
    </row>
    <row r="58" spans="3:69" ht="15.6" customHeight="1">
      <c r="C58" s="9"/>
      <c r="D58" s="25"/>
      <c r="E58" s="25"/>
      <c r="F58" s="25"/>
      <c r="G58" s="25"/>
      <c r="H58" s="25"/>
      <c r="I58" s="25"/>
      <c r="J58" s="25"/>
      <c r="K58" s="25"/>
      <c r="L58" s="25"/>
      <c r="M58" s="25"/>
      <c r="N58" s="25"/>
      <c r="O58" s="25"/>
      <c r="P58" s="25"/>
      <c r="Q58" s="25"/>
      <c r="R58" s="25"/>
      <c r="S58" s="25"/>
      <c r="T58" s="25"/>
      <c r="U58" s="25"/>
      <c r="V58" s="25"/>
      <c r="W58" s="25"/>
      <c r="X58" s="111"/>
      <c r="Y58" s="111"/>
      <c r="Z58" s="111"/>
      <c r="AA58" s="122"/>
      <c r="AB58" s="124"/>
      <c r="AC58" s="124"/>
      <c r="AD58" s="124"/>
      <c r="AE58" s="124"/>
      <c r="AF58" s="124"/>
      <c r="AG58" s="124"/>
      <c r="AH58" s="124"/>
      <c r="AI58" s="124"/>
      <c r="AJ58" s="124"/>
      <c r="AK58" s="124"/>
      <c r="AL58" s="124"/>
      <c r="AM58" s="124"/>
      <c r="AN58" s="147"/>
      <c r="AO58" s="124"/>
      <c r="AP58" s="157"/>
      <c r="AQ58" s="157"/>
      <c r="AR58" s="163"/>
      <c r="AS58" s="163"/>
      <c r="AT58" s="163"/>
      <c r="AU58" s="163"/>
      <c r="AV58" s="163"/>
      <c r="AW58" s="163"/>
      <c r="AX58" s="163"/>
      <c r="AY58" s="163"/>
      <c r="AZ58" s="163"/>
      <c r="BA58" s="163"/>
      <c r="BB58" s="163"/>
      <c r="BC58" s="191"/>
      <c r="BD58" s="122"/>
      <c r="BE58" s="122"/>
      <c r="BF58" s="122"/>
      <c r="BG58" s="122"/>
      <c r="BH58" s="122"/>
      <c r="BI58" s="122"/>
      <c r="BJ58" s="122"/>
      <c r="BK58" s="122"/>
      <c r="BL58" s="122"/>
      <c r="BM58" s="123"/>
      <c r="BN58" s="123"/>
      <c r="BO58" s="123"/>
      <c r="BP58" s="147"/>
      <c r="BQ58" s="217"/>
    </row>
    <row r="59" spans="3:69" ht="15.6" customHeight="1">
      <c r="C59" s="9"/>
      <c r="D59" s="23" t="s">
        <v>43</v>
      </c>
      <c r="E59" s="43"/>
      <c r="F59" s="43"/>
      <c r="G59" s="43"/>
      <c r="H59" s="43"/>
      <c r="I59" s="43"/>
      <c r="J59" s="43"/>
      <c r="K59" s="43"/>
      <c r="L59" s="43"/>
      <c r="M59" s="43"/>
      <c r="N59" s="43"/>
      <c r="O59" s="43"/>
      <c r="P59" s="43"/>
      <c r="Q59" s="73"/>
      <c r="R59" s="26" t="s">
        <v>26</v>
      </c>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57"/>
      <c r="BC59" s="191"/>
      <c r="BD59" s="122"/>
      <c r="BE59" s="122"/>
      <c r="BF59" s="122"/>
      <c r="BG59" s="122"/>
      <c r="BH59" s="122"/>
      <c r="BI59" s="122"/>
      <c r="BJ59" s="122"/>
      <c r="BK59" s="122"/>
      <c r="BL59" s="122"/>
      <c r="BM59" s="123"/>
      <c r="BN59" s="123"/>
      <c r="BO59" s="123"/>
      <c r="BP59" s="147"/>
      <c r="BQ59" s="217"/>
    </row>
    <row r="60" spans="3:69" ht="15.6" customHeight="1">
      <c r="C60" s="9"/>
      <c r="D60" s="24"/>
      <c r="E60" s="44"/>
      <c r="F60" s="44"/>
      <c r="G60" s="44"/>
      <c r="H60" s="44"/>
      <c r="I60" s="44"/>
      <c r="J60" s="44"/>
      <c r="K60" s="44"/>
      <c r="L60" s="44"/>
      <c r="M60" s="44"/>
      <c r="N60" s="44"/>
      <c r="O60" s="44"/>
      <c r="P60" s="44"/>
      <c r="Q60" s="74"/>
      <c r="R60" s="28"/>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59"/>
      <c r="BC60" s="191"/>
      <c r="BD60" s="122"/>
      <c r="BE60" s="122"/>
      <c r="BF60" s="122"/>
      <c r="BG60" s="122"/>
      <c r="BH60" s="122"/>
      <c r="BI60" s="122"/>
      <c r="BJ60" s="122"/>
      <c r="BK60" s="122"/>
      <c r="BL60" s="122"/>
      <c r="BM60" s="123"/>
      <c r="BN60" s="123"/>
      <c r="BO60" s="123"/>
      <c r="BP60" s="147"/>
      <c r="BQ60" s="217"/>
    </row>
    <row r="61" spans="3:69" ht="15.6" customHeight="1">
      <c r="C61" s="9"/>
      <c r="D61" s="25"/>
      <c r="E61" s="25"/>
      <c r="F61" s="25"/>
      <c r="G61" s="25"/>
      <c r="H61" s="25"/>
      <c r="I61" s="25"/>
      <c r="J61" s="25"/>
      <c r="K61" s="25"/>
      <c r="L61" s="25"/>
      <c r="M61" s="25"/>
      <c r="N61" s="25"/>
      <c r="O61" s="25"/>
      <c r="P61" s="25"/>
      <c r="Q61" s="25"/>
      <c r="R61" s="25"/>
      <c r="S61" s="25"/>
      <c r="T61" s="25"/>
      <c r="U61" s="25"/>
      <c r="V61" s="25"/>
      <c r="W61" s="25"/>
      <c r="X61" s="111"/>
      <c r="Y61" s="111"/>
      <c r="Z61" s="111"/>
      <c r="AA61" s="122"/>
      <c r="AB61" s="124"/>
      <c r="AC61" s="124"/>
      <c r="AD61" s="124"/>
      <c r="AE61" s="124"/>
      <c r="AF61" s="124"/>
      <c r="AG61" s="124"/>
      <c r="AH61" s="124"/>
      <c r="AI61" s="124"/>
      <c r="AJ61" s="124"/>
      <c r="AK61" s="124"/>
      <c r="AL61" s="124"/>
      <c r="AM61" s="124"/>
      <c r="AN61" s="147"/>
      <c r="AO61" s="124"/>
      <c r="AP61" s="157"/>
      <c r="AQ61" s="157"/>
      <c r="AR61" s="161"/>
      <c r="AS61" s="161"/>
      <c r="AT61" s="161"/>
      <c r="AU61" s="161"/>
      <c r="AV61" s="161"/>
      <c r="AW61" s="161"/>
      <c r="AX61" s="161"/>
      <c r="AY61" s="161"/>
      <c r="AZ61" s="161"/>
      <c r="BA61" s="161"/>
      <c r="BB61" s="161"/>
      <c r="BC61" s="191"/>
      <c r="BD61" s="122"/>
      <c r="BE61" s="122"/>
      <c r="BF61" s="122"/>
      <c r="BG61" s="122"/>
      <c r="BH61" s="122"/>
      <c r="BI61" s="122"/>
      <c r="BJ61" s="122"/>
      <c r="BK61" s="122"/>
      <c r="BL61" s="122"/>
      <c r="BM61" s="123"/>
      <c r="BN61" s="123"/>
      <c r="BO61" s="123"/>
      <c r="BP61" s="147"/>
      <c r="BQ61" s="217"/>
    </row>
    <row r="62" spans="3:69">
      <c r="C62" s="9"/>
      <c r="D62" s="25"/>
      <c r="E62" s="25"/>
      <c r="F62" s="25"/>
      <c r="G62" s="25"/>
      <c r="H62" s="25"/>
      <c r="I62" s="25"/>
      <c r="J62" s="25"/>
      <c r="K62" s="25"/>
      <c r="L62" s="25"/>
      <c r="M62" s="25"/>
      <c r="N62" s="25"/>
      <c r="O62" s="25"/>
      <c r="P62" s="25"/>
      <c r="Q62" s="25"/>
      <c r="R62" s="25"/>
      <c r="S62" s="25"/>
      <c r="T62" s="25"/>
      <c r="U62" s="84" t="s">
        <v>37</v>
      </c>
      <c r="V62" s="25"/>
      <c r="W62" s="25"/>
      <c r="X62" s="25"/>
      <c r="Y62" s="25"/>
      <c r="Z62" s="25"/>
      <c r="AA62" s="123"/>
      <c r="AB62" s="110"/>
      <c r="AC62" s="110"/>
      <c r="AD62" s="110"/>
      <c r="AE62" s="110"/>
      <c r="AF62" s="110"/>
      <c r="AG62" s="110"/>
      <c r="AH62" s="110"/>
      <c r="AI62" s="110"/>
      <c r="AJ62" s="110"/>
      <c r="AK62" s="110"/>
      <c r="AL62" s="110"/>
      <c r="AM62" s="84" t="s">
        <v>65</v>
      </c>
      <c r="AN62" s="106"/>
      <c r="AO62" s="110"/>
      <c r="AP62" s="112"/>
      <c r="AQ62" s="112"/>
      <c r="AR62" s="121"/>
      <c r="AS62" s="121"/>
      <c r="AT62" s="121"/>
      <c r="AU62" s="121"/>
      <c r="AV62" s="121"/>
      <c r="AW62" s="121"/>
      <c r="AX62" s="121"/>
      <c r="AY62" s="121"/>
      <c r="AZ62" s="121"/>
      <c r="BA62" s="121"/>
      <c r="BB62" s="121"/>
      <c r="BC62" s="192"/>
      <c r="BD62" s="123"/>
      <c r="BE62" s="148" t="s">
        <v>72</v>
      </c>
      <c r="BF62" s="202"/>
      <c r="BG62" s="202"/>
      <c r="BH62" s="202"/>
      <c r="BI62" s="202"/>
      <c r="BJ62" s="202"/>
      <c r="BK62" s="202"/>
      <c r="BL62" s="123"/>
      <c r="BM62" s="123"/>
      <c r="BN62" s="123"/>
      <c r="BO62" s="123"/>
      <c r="BP62" s="106"/>
      <c r="BQ62" s="217"/>
    </row>
    <row r="63" spans="3:69" ht="15.6" customHeight="1">
      <c r="C63" s="9"/>
      <c r="D63" s="26" t="s">
        <v>46</v>
      </c>
      <c r="E63" s="45"/>
      <c r="F63" s="45"/>
      <c r="G63" s="45"/>
      <c r="H63" s="45"/>
      <c r="I63" s="45"/>
      <c r="J63" s="45"/>
      <c r="K63" s="45"/>
      <c r="L63" s="45"/>
      <c r="M63" s="57"/>
      <c r="N63" s="64" t="str">
        <f>IF([3]回答表!X54="○","○","")</f>
        <v/>
      </c>
      <c r="O63" s="70"/>
      <c r="P63" s="70"/>
      <c r="Q63" s="75"/>
      <c r="R63" s="25"/>
      <c r="S63" s="25"/>
      <c r="T63" s="25"/>
      <c r="U63" s="85" t="str">
        <f>IF([3]回答表!X54="○",[3]回答表!B418,IF([3]回答表!AA54="○",[3]回答表!B439,""))</f>
        <v>　大館市川口・立花地区の公共下水道未普及解消事業（管渠整備）においてＰＰＰ手法を導入し早期の完成を目指す。
 総事業費で10％の縮減、工事は約１．３倍程度のスピードが可能となるため工期短縮効果がある。</v>
      </c>
      <c r="V63" s="103"/>
      <c r="W63" s="103"/>
      <c r="X63" s="103"/>
      <c r="Y63" s="103"/>
      <c r="Z63" s="103"/>
      <c r="AA63" s="103"/>
      <c r="AB63" s="103"/>
      <c r="AC63" s="103"/>
      <c r="AD63" s="103"/>
      <c r="AE63" s="103"/>
      <c r="AF63" s="103"/>
      <c r="AG63" s="103"/>
      <c r="AH63" s="103"/>
      <c r="AI63" s="103"/>
      <c r="AJ63" s="131"/>
      <c r="AK63" s="136"/>
      <c r="AL63" s="136"/>
      <c r="AM63" s="143" t="s">
        <v>66</v>
      </c>
      <c r="AN63" s="143"/>
      <c r="AO63" s="143"/>
      <c r="AP63" s="143"/>
      <c r="AQ63" s="159" t="str">
        <f>IF([3]回答表!X54="○",[3]回答表!BC425,IF([3]回答表!AA54="○",[3]回答表!BC446,""))</f>
        <v>　</v>
      </c>
      <c r="AR63" s="159"/>
      <c r="AS63" s="159"/>
      <c r="AT63" s="159"/>
      <c r="AU63" s="164" t="s">
        <v>70</v>
      </c>
      <c r="AV63" s="167"/>
      <c r="AW63" s="167"/>
      <c r="AX63" s="170"/>
      <c r="AY63" s="159" t="str">
        <f>IF([3]回答表!X54="○",[3]回答表!BC430,IF([3]回答表!AA54="○",[3]回答表!BC451,""))</f>
        <v>　</v>
      </c>
      <c r="AZ63" s="159"/>
      <c r="BA63" s="159"/>
      <c r="BB63" s="159"/>
      <c r="BC63" s="124"/>
      <c r="BD63" s="122"/>
      <c r="BE63" s="196" t="s">
        <v>63</v>
      </c>
      <c r="BF63" s="200"/>
      <c r="BG63" s="200"/>
      <c r="BH63" s="200"/>
      <c r="BI63" s="196"/>
      <c r="BJ63" s="200"/>
      <c r="BK63" s="200"/>
      <c r="BL63" s="200"/>
      <c r="BM63" s="196"/>
      <c r="BN63" s="200"/>
      <c r="BO63" s="200"/>
      <c r="BP63" s="213"/>
      <c r="BQ63" s="217"/>
    </row>
    <row r="64" spans="3:69" ht="15.6" customHeight="1">
      <c r="C64" s="9"/>
      <c r="D64" s="27"/>
      <c r="E64" s="46"/>
      <c r="F64" s="46"/>
      <c r="G64" s="46"/>
      <c r="H64" s="46"/>
      <c r="I64" s="46"/>
      <c r="J64" s="46"/>
      <c r="K64" s="46"/>
      <c r="L64" s="46"/>
      <c r="M64" s="58"/>
      <c r="N64" s="65"/>
      <c r="O64" s="71"/>
      <c r="P64" s="71"/>
      <c r="Q64" s="76"/>
      <c r="R64" s="25"/>
      <c r="S64" s="25"/>
      <c r="T64" s="25"/>
      <c r="U64" s="88"/>
      <c r="V64" s="104"/>
      <c r="W64" s="104"/>
      <c r="X64" s="104"/>
      <c r="Y64" s="104"/>
      <c r="Z64" s="104"/>
      <c r="AA64" s="104"/>
      <c r="AB64" s="104"/>
      <c r="AC64" s="104"/>
      <c r="AD64" s="104"/>
      <c r="AE64" s="104"/>
      <c r="AF64" s="104"/>
      <c r="AG64" s="104"/>
      <c r="AH64" s="104"/>
      <c r="AI64" s="104"/>
      <c r="AJ64" s="132"/>
      <c r="AK64" s="136"/>
      <c r="AL64" s="136"/>
      <c r="AM64" s="143"/>
      <c r="AN64" s="143"/>
      <c r="AO64" s="143"/>
      <c r="AP64" s="143"/>
      <c r="AQ64" s="159"/>
      <c r="AR64" s="159"/>
      <c r="AS64" s="159"/>
      <c r="AT64" s="159"/>
      <c r="AU64" s="165"/>
      <c r="AV64" s="168"/>
      <c r="AW64" s="168"/>
      <c r="AX64" s="171"/>
      <c r="AY64" s="159"/>
      <c r="AZ64" s="159"/>
      <c r="BA64" s="159"/>
      <c r="BB64" s="159"/>
      <c r="BC64" s="124"/>
      <c r="BD64" s="122"/>
      <c r="BE64" s="197"/>
      <c r="BF64" s="201"/>
      <c r="BG64" s="201"/>
      <c r="BH64" s="201"/>
      <c r="BI64" s="197"/>
      <c r="BJ64" s="201"/>
      <c r="BK64" s="201"/>
      <c r="BL64" s="201"/>
      <c r="BM64" s="197"/>
      <c r="BN64" s="201"/>
      <c r="BO64" s="201"/>
      <c r="BP64" s="212"/>
      <c r="BQ64" s="217"/>
    </row>
    <row r="65" spans="3:69" ht="15.6" customHeight="1">
      <c r="C65" s="9"/>
      <c r="D65" s="27"/>
      <c r="E65" s="46"/>
      <c r="F65" s="46"/>
      <c r="G65" s="46"/>
      <c r="H65" s="46"/>
      <c r="I65" s="46"/>
      <c r="J65" s="46"/>
      <c r="K65" s="46"/>
      <c r="L65" s="46"/>
      <c r="M65" s="58"/>
      <c r="N65" s="65"/>
      <c r="O65" s="71"/>
      <c r="P65" s="71"/>
      <c r="Q65" s="76"/>
      <c r="R65" s="25"/>
      <c r="S65" s="25"/>
      <c r="T65" s="25"/>
      <c r="U65" s="88"/>
      <c r="V65" s="104"/>
      <c r="W65" s="104"/>
      <c r="X65" s="104"/>
      <c r="Y65" s="104"/>
      <c r="Z65" s="104"/>
      <c r="AA65" s="104"/>
      <c r="AB65" s="104"/>
      <c r="AC65" s="104"/>
      <c r="AD65" s="104"/>
      <c r="AE65" s="104"/>
      <c r="AF65" s="104"/>
      <c r="AG65" s="104"/>
      <c r="AH65" s="104"/>
      <c r="AI65" s="104"/>
      <c r="AJ65" s="132"/>
      <c r="AK65" s="136"/>
      <c r="AL65" s="136"/>
      <c r="AM65" s="143" t="s">
        <v>68</v>
      </c>
      <c r="AN65" s="143"/>
      <c r="AO65" s="143"/>
      <c r="AP65" s="143"/>
      <c r="AQ65" s="159" t="str">
        <f>IF([3]回答表!X54="○",[3]回答表!BC426,IF([3]回答表!AA54="○",[3]回答表!BC447,""))</f>
        <v>　</v>
      </c>
      <c r="AR65" s="159"/>
      <c r="AS65" s="159"/>
      <c r="AT65" s="159"/>
      <c r="AU65" s="165"/>
      <c r="AV65" s="168"/>
      <c r="AW65" s="168"/>
      <c r="AX65" s="171"/>
      <c r="AY65" s="159"/>
      <c r="AZ65" s="159"/>
      <c r="BA65" s="159"/>
      <c r="BB65" s="159"/>
      <c r="BC65" s="124"/>
      <c r="BD65" s="122"/>
      <c r="BE65" s="197"/>
      <c r="BF65" s="201"/>
      <c r="BG65" s="201"/>
      <c r="BH65" s="201"/>
      <c r="BI65" s="197"/>
      <c r="BJ65" s="201"/>
      <c r="BK65" s="201"/>
      <c r="BL65" s="201"/>
      <c r="BM65" s="197"/>
      <c r="BN65" s="201"/>
      <c r="BO65" s="201"/>
      <c r="BP65" s="212"/>
      <c r="BQ65" s="217"/>
    </row>
    <row r="66" spans="3:69" ht="15.6" customHeight="1">
      <c r="C66" s="9"/>
      <c r="D66" s="28"/>
      <c r="E66" s="47"/>
      <c r="F66" s="47"/>
      <c r="G66" s="47"/>
      <c r="H66" s="47"/>
      <c r="I66" s="47"/>
      <c r="J66" s="47"/>
      <c r="K66" s="47"/>
      <c r="L66" s="47"/>
      <c r="M66" s="59"/>
      <c r="N66" s="66"/>
      <c r="O66" s="72"/>
      <c r="P66" s="72"/>
      <c r="Q66" s="77"/>
      <c r="R66" s="25"/>
      <c r="S66" s="25"/>
      <c r="T66" s="25"/>
      <c r="U66" s="88"/>
      <c r="V66" s="104"/>
      <c r="W66" s="104"/>
      <c r="X66" s="104"/>
      <c r="Y66" s="104"/>
      <c r="Z66" s="104"/>
      <c r="AA66" s="104"/>
      <c r="AB66" s="104"/>
      <c r="AC66" s="104"/>
      <c r="AD66" s="104"/>
      <c r="AE66" s="104"/>
      <c r="AF66" s="104"/>
      <c r="AG66" s="104"/>
      <c r="AH66" s="104"/>
      <c r="AI66" s="104"/>
      <c r="AJ66" s="132"/>
      <c r="AK66" s="136"/>
      <c r="AL66" s="136"/>
      <c r="AM66" s="143"/>
      <c r="AN66" s="143"/>
      <c r="AO66" s="143"/>
      <c r="AP66" s="143"/>
      <c r="AQ66" s="159"/>
      <c r="AR66" s="159"/>
      <c r="AS66" s="159"/>
      <c r="AT66" s="159"/>
      <c r="AU66" s="165"/>
      <c r="AV66" s="168"/>
      <c r="AW66" s="168"/>
      <c r="AX66" s="171"/>
      <c r="AY66" s="159"/>
      <c r="AZ66" s="159"/>
      <c r="BA66" s="159"/>
      <c r="BB66" s="159"/>
      <c r="BC66" s="124"/>
      <c r="BD66" s="122"/>
      <c r="BE66" s="197">
        <f>IF([3]回答表!X54="○",[3]回答表!E431,IF([3]回答表!AA54="○",[3]回答表!E452,""))</f>
        <v>32</v>
      </c>
      <c r="BF66" s="201"/>
      <c r="BG66" s="201"/>
      <c r="BH66" s="201"/>
      <c r="BI66" s="197">
        <f>IF([3]回答表!X54="○",[3]回答表!E432,IF([3]回答表!AA54="○",[3]回答表!E453,""))</f>
        <v>4</v>
      </c>
      <c r="BJ66" s="201"/>
      <c r="BK66" s="201"/>
      <c r="BL66" s="212"/>
      <c r="BM66" s="197">
        <f>IF([3]回答表!X54="○",[3]回答表!E433,IF([3]回答表!AA54="○",[3]回答表!E454,""))</f>
        <v>1</v>
      </c>
      <c r="BN66" s="201"/>
      <c r="BO66" s="201"/>
      <c r="BP66" s="212"/>
      <c r="BQ66" s="217"/>
    </row>
    <row r="67" spans="3:69" ht="15.6" customHeight="1">
      <c r="C67" s="9"/>
      <c r="D67" s="29"/>
      <c r="E67" s="29"/>
      <c r="F67" s="29"/>
      <c r="G67" s="29"/>
      <c r="H67" s="29"/>
      <c r="I67" s="29"/>
      <c r="J67" s="29"/>
      <c r="K67" s="29"/>
      <c r="L67" s="29"/>
      <c r="M67" s="29"/>
      <c r="N67" s="69"/>
      <c r="O67" s="69"/>
      <c r="P67" s="69"/>
      <c r="Q67" s="69"/>
      <c r="R67" s="69"/>
      <c r="S67" s="69"/>
      <c r="T67" s="69"/>
      <c r="U67" s="88"/>
      <c r="V67" s="104"/>
      <c r="W67" s="104"/>
      <c r="X67" s="104"/>
      <c r="Y67" s="104"/>
      <c r="Z67" s="104"/>
      <c r="AA67" s="104"/>
      <c r="AB67" s="104"/>
      <c r="AC67" s="104"/>
      <c r="AD67" s="104"/>
      <c r="AE67" s="104"/>
      <c r="AF67" s="104"/>
      <c r="AG67" s="104"/>
      <c r="AH67" s="104"/>
      <c r="AI67" s="104"/>
      <c r="AJ67" s="132"/>
      <c r="AK67" s="136"/>
      <c r="AL67" s="136"/>
      <c r="AM67" s="143" t="s">
        <v>0</v>
      </c>
      <c r="AN67" s="143"/>
      <c r="AO67" s="143"/>
      <c r="AP67" s="143"/>
      <c r="AQ67" s="159" t="str">
        <f>IF([3]回答表!X54="○",[3]回答表!BC427,IF([3]回答表!AA54="○",[3]回答表!BC448,""))</f>
        <v>　</v>
      </c>
      <c r="AR67" s="159"/>
      <c r="AS67" s="159"/>
      <c r="AT67" s="159"/>
      <c r="AU67" s="166"/>
      <c r="AV67" s="169"/>
      <c r="AW67" s="169"/>
      <c r="AX67" s="172"/>
      <c r="AY67" s="159"/>
      <c r="AZ67" s="159"/>
      <c r="BA67" s="159"/>
      <c r="BB67" s="159"/>
      <c r="BC67" s="124"/>
      <c r="BD67" s="124"/>
      <c r="BE67" s="197"/>
      <c r="BF67" s="201"/>
      <c r="BG67" s="201"/>
      <c r="BH67" s="201"/>
      <c r="BI67" s="197"/>
      <c r="BJ67" s="201"/>
      <c r="BK67" s="201"/>
      <c r="BL67" s="212"/>
      <c r="BM67" s="197"/>
      <c r="BN67" s="201"/>
      <c r="BO67" s="201"/>
      <c r="BP67" s="212"/>
      <c r="BQ67" s="217"/>
    </row>
    <row r="68" spans="3:69" ht="15.6" customHeight="1">
      <c r="C68" s="9"/>
      <c r="D68" s="29"/>
      <c r="E68" s="29"/>
      <c r="F68" s="29"/>
      <c r="G68" s="29"/>
      <c r="H68" s="29"/>
      <c r="I68" s="29"/>
      <c r="J68" s="29"/>
      <c r="K68" s="29"/>
      <c r="L68" s="29"/>
      <c r="M68" s="29"/>
      <c r="N68" s="69"/>
      <c r="O68" s="69"/>
      <c r="P68" s="69"/>
      <c r="Q68" s="69"/>
      <c r="R68" s="69"/>
      <c r="S68" s="69"/>
      <c r="T68" s="69"/>
      <c r="U68" s="88"/>
      <c r="V68" s="104"/>
      <c r="W68" s="104"/>
      <c r="X68" s="104"/>
      <c r="Y68" s="104"/>
      <c r="Z68" s="104"/>
      <c r="AA68" s="104"/>
      <c r="AB68" s="104"/>
      <c r="AC68" s="104"/>
      <c r="AD68" s="104"/>
      <c r="AE68" s="104"/>
      <c r="AF68" s="104"/>
      <c r="AG68" s="104"/>
      <c r="AH68" s="104"/>
      <c r="AI68" s="104"/>
      <c r="AJ68" s="132"/>
      <c r="AK68" s="136"/>
      <c r="AL68" s="136"/>
      <c r="AM68" s="143"/>
      <c r="AN68" s="143"/>
      <c r="AO68" s="143"/>
      <c r="AP68" s="143"/>
      <c r="AQ68" s="159"/>
      <c r="AR68" s="159"/>
      <c r="AS68" s="159"/>
      <c r="AT68" s="159"/>
      <c r="AU68" s="143" t="s">
        <v>71</v>
      </c>
      <c r="AV68" s="143"/>
      <c r="AW68" s="143"/>
      <c r="AX68" s="143"/>
      <c r="AY68" s="173" t="str">
        <f>IF([3]回答表!X54="○",[3]回答表!BC431,IF([3]回答表!AA54="○",[3]回答表!BC452,""))</f>
        <v>　</v>
      </c>
      <c r="AZ68" s="173"/>
      <c r="BA68" s="173"/>
      <c r="BB68" s="173"/>
      <c r="BC68" s="124"/>
      <c r="BD68" s="122"/>
      <c r="BE68" s="197"/>
      <c r="BF68" s="201"/>
      <c r="BG68" s="201"/>
      <c r="BH68" s="201"/>
      <c r="BI68" s="197"/>
      <c r="BJ68" s="201"/>
      <c r="BK68" s="201"/>
      <c r="BL68" s="212"/>
      <c r="BM68" s="197"/>
      <c r="BN68" s="201"/>
      <c r="BO68" s="201"/>
      <c r="BP68" s="212"/>
      <c r="BQ68" s="217"/>
    </row>
    <row r="69" spans="3:69" ht="15.6" customHeight="1">
      <c r="C69" s="9"/>
      <c r="D69" s="30" t="s">
        <v>51</v>
      </c>
      <c r="E69" s="48"/>
      <c r="F69" s="48"/>
      <c r="G69" s="48"/>
      <c r="H69" s="48"/>
      <c r="I69" s="48"/>
      <c r="J69" s="48"/>
      <c r="K69" s="48"/>
      <c r="L69" s="48"/>
      <c r="M69" s="60"/>
      <c r="N69" s="64" t="str">
        <f>IF([3]回答表!AA54="○","○","")</f>
        <v>○</v>
      </c>
      <c r="O69" s="70"/>
      <c r="P69" s="70"/>
      <c r="Q69" s="75"/>
      <c r="R69" s="25"/>
      <c r="S69" s="25"/>
      <c r="T69" s="25"/>
      <c r="U69" s="88"/>
      <c r="V69" s="104"/>
      <c r="W69" s="104"/>
      <c r="X69" s="104"/>
      <c r="Y69" s="104"/>
      <c r="Z69" s="104"/>
      <c r="AA69" s="104"/>
      <c r="AB69" s="104"/>
      <c r="AC69" s="104"/>
      <c r="AD69" s="104"/>
      <c r="AE69" s="104"/>
      <c r="AF69" s="104"/>
      <c r="AG69" s="104"/>
      <c r="AH69" s="104"/>
      <c r="AI69" s="104"/>
      <c r="AJ69" s="132"/>
      <c r="AK69" s="136"/>
      <c r="AL69" s="136"/>
      <c r="AM69" s="143" t="s">
        <v>49</v>
      </c>
      <c r="AN69" s="143"/>
      <c r="AO69" s="143"/>
      <c r="AP69" s="143"/>
      <c r="AQ69" s="159" t="str">
        <f>IF([3]回答表!X54="○",[3]回答表!BC428,IF([3]回答表!AA54="○",[3]回答表!BC449,""))</f>
        <v>○</v>
      </c>
      <c r="AR69" s="159"/>
      <c r="AS69" s="159"/>
      <c r="AT69" s="159"/>
      <c r="AU69" s="143"/>
      <c r="AV69" s="143"/>
      <c r="AW69" s="143"/>
      <c r="AX69" s="143"/>
      <c r="AY69" s="173"/>
      <c r="AZ69" s="173"/>
      <c r="BA69" s="173"/>
      <c r="BB69" s="173"/>
      <c r="BC69" s="124"/>
      <c r="BD69" s="194"/>
      <c r="BE69" s="197"/>
      <c r="BF69" s="201"/>
      <c r="BG69" s="201"/>
      <c r="BH69" s="201"/>
      <c r="BI69" s="197"/>
      <c r="BJ69" s="201"/>
      <c r="BK69" s="201"/>
      <c r="BL69" s="212"/>
      <c r="BM69" s="197"/>
      <c r="BN69" s="201"/>
      <c r="BO69" s="201"/>
      <c r="BP69" s="212"/>
      <c r="BQ69" s="217"/>
    </row>
    <row r="70" spans="3:69" ht="15.6" customHeight="1">
      <c r="C70" s="9"/>
      <c r="D70" s="31"/>
      <c r="E70" s="49"/>
      <c r="F70" s="49"/>
      <c r="G70" s="49"/>
      <c r="H70" s="49"/>
      <c r="I70" s="49"/>
      <c r="J70" s="49"/>
      <c r="K70" s="49"/>
      <c r="L70" s="49"/>
      <c r="M70" s="61"/>
      <c r="N70" s="65"/>
      <c r="O70" s="71"/>
      <c r="P70" s="71"/>
      <c r="Q70" s="76"/>
      <c r="R70" s="25"/>
      <c r="S70" s="25"/>
      <c r="T70" s="25"/>
      <c r="U70" s="88"/>
      <c r="V70" s="104"/>
      <c r="W70" s="104"/>
      <c r="X70" s="104"/>
      <c r="Y70" s="104"/>
      <c r="Z70" s="104"/>
      <c r="AA70" s="104"/>
      <c r="AB70" s="104"/>
      <c r="AC70" s="104"/>
      <c r="AD70" s="104"/>
      <c r="AE70" s="104"/>
      <c r="AF70" s="104"/>
      <c r="AG70" s="104"/>
      <c r="AH70" s="104"/>
      <c r="AI70" s="104"/>
      <c r="AJ70" s="132"/>
      <c r="AK70" s="136"/>
      <c r="AL70" s="136"/>
      <c r="AM70" s="143"/>
      <c r="AN70" s="143"/>
      <c r="AO70" s="143"/>
      <c r="AP70" s="143"/>
      <c r="AQ70" s="159"/>
      <c r="AR70" s="159"/>
      <c r="AS70" s="159"/>
      <c r="AT70" s="159"/>
      <c r="AU70" s="143"/>
      <c r="AV70" s="143"/>
      <c r="AW70" s="143"/>
      <c r="AX70" s="143"/>
      <c r="AY70" s="173"/>
      <c r="AZ70" s="173"/>
      <c r="BA70" s="173"/>
      <c r="BB70" s="173"/>
      <c r="BC70" s="124"/>
      <c r="BD70" s="194"/>
      <c r="BE70" s="197" t="s">
        <v>12</v>
      </c>
      <c r="BF70" s="201"/>
      <c r="BG70" s="201"/>
      <c r="BH70" s="201"/>
      <c r="BI70" s="197" t="s">
        <v>40</v>
      </c>
      <c r="BJ70" s="201"/>
      <c r="BK70" s="201"/>
      <c r="BL70" s="201"/>
      <c r="BM70" s="197" t="s">
        <v>2</v>
      </c>
      <c r="BN70" s="201"/>
      <c r="BO70" s="201"/>
      <c r="BP70" s="212"/>
      <c r="BQ70" s="217"/>
    </row>
    <row r="71" spans="3:69" ht="15.6" customHeight="1">
      <c r="C71" s="9"/>
      <c r="D71" s="31"/>
      <c r="E71" s="49"/>
      <c r="F71" s="49"/>
      <c r="G71" s="49"/>
      <c r="H71" s="49"/>
      <c r="I71" s="49"/>
      <c r="J71" s="49"/>
      <c r="K71" s="49"/>
      <c r="L71" s="49"/>
      <c r="M71" s="61"/>
      <c r="N71" s="65"/>
      <c r="O71" s="71"/>
      <c r="P71" s="71"/>
      <c r="Q71" s="76"/>
      <c r="R71" s="25"/>
      <c r="S71" s="25"/>
      <c r="T71" s="25"/>
      <c r="U71" s="88"/>
      <c r="V71" s="104"/>
      <c r="W71" s="104"/>
      <c r="X71" s="104"/>
      <c r="Y71" s="104"/>
      <c r="Z71" s="104"/>
      <c r="AA71" s="104"/>
      <c r="AB71" s="104"/>
      <c r="AC71" s="104"/>
      <c r="AD71" s="104"/>
      <c r="AE71" s="104"/>
      <c r="AF71" s="104"/>
      <c r="AG71" s="104"/>
      <c r="AH71" s="104"/>
      <c r="AI71" s="104"/>
      <c r="AJ71" s="132"/>
      <c r="AK71" s="136"/>
      <c r="AL71" s="136"/>
      <c r="AM71" s="143" t="s">
        <v>59</v>
      </c>
      <c r="AN71" s="143"/>
      <c r="AO71" s="143"/>
      <c r="AP71" s="143"/>
      <c r="AQ71" s="159" t="str">
        <f>IF([3]回答表!X54="○",[3]回答表!BC429,IF([3]回答表!AA54="○",[3]回答表!BC450,""))</f>
        <v>　</v>
      </c>
      <c r="AR71" s="159"/>
      <c r="AS71" s="159"/>
      <c r="AT71" s="159"/>
      <c r="AU71" s="143"/>
      <c r="AV71" s="143"/>
      <c r="AW71" s="143"/>
      <c r="AX71" s="143"/>
      <c r="AY71" s="173"/>
      <c r="AZ71" s="173"/>
      <c r="BA71" s="173"/>
      <c r="BB71" s="173"/>
      <c r="BC71" s="124"/>
      <c r="BD71" s="194"/>
      <c r="BE71" s="197"/>
      <c r="BF71" s="201"/>
      <c r="BG71" s="201"/>
      <c r="BH71" s="201"/>
      <c r="BI71" s="197"/>
      <c r="BJ71" s="201"/>
      <c r="BK71" s="201"/>
      <c r="BL71" s="201"/>
      <c r="BM71" s="197"/>
      <c r="BN71" s="201"/>
      <c r="BO71" s="201"/>
      <c r="BP71" s="212"/>
      <c r="BQ71" s="217"/>
    </row>
    <row r="72" spans="3:69" ht="15.6" customHeight="1">
      <c r="C72" s="9"/>
      <c r="D72" s="32"/>
      <c r="E72" s="50"/>
      <c r="F72" s="50"/>
      <c r="G72" s="50"/>
      <c r="H72" s="50"/>
      <c r="I72" s="50"/>
      <c r="J72" s="50"/>
      <c r="K72" s="50"/>
      <c r="L72" s="50"/>
      <c r="M72" s="62"/>
      <c r="N72" s="66"/>
      <c r="O72" s="72"/>
      <c r="P72" s="72"/>
      <c r="Q72" s="77"/>
      <c r="R72" s="25"/>
      <c r="S72" s="25"/>
      <c r="T72" s="25"/>
      <c r="U72" s="89"/>
      <c r="V72" s="105"/>
      <c r="W72" s="105"/>
      <c r="X72" s="105"/>
      <c r="Y72" s="105"/>
      <c r="Z72" s="105"/>
      <c r="AA72" s="105"/>
      <c r="AB72" s="105"/>
      <c r="AC72" s="105"/>
      <c r="AD72" s="105"/>
      <c r="AE72" s="105"/>
      <c r="AF72" s="105"/>
      <c r="AG72" s="105"/>
      <c r="AH72" s="105"/>
      <c r="AI72" s="105"/>
      <c r="AJ72" s="133"/>
      <c r="AK72" s="136"/>
      <c r="AL72" s="136"/>
      <c r="AM72" s="143"/>
      <c r="AN72" s="143"/>
      <c r="AO72" s="143"/>
      <c r="AP72" s="143"/>
      <c r="AQ72" s="159"/>
      <c r="AR72" s="159"/>
      <c r="AS72" s="159"/>
      <c r="AT72" s="159"/>
      <c r="AU72" s="143"/>
      <c r="AV72" s="143"/>
      <c r="AW72" s="143"/>
      <c r="AX72" s="143"/>
      <c r="AY72" s="173"/>
      <c r="AZ72" s="173"/>
      <c r="BA72" s="173"/>
      <c r="BB72" s="173"/>
      <c r="BC72" s="124"/>
      <c r="BD72" s="194"/>
      <c r="BE72" s="198"/>
      <c r="BF72" s="203"/>
      <c r="BG72" s="203"/>
      <c r="BH72" s="203"/>
      <c r="BI72" s="198"/>
      <c r="BJ72" s="203"/>
      <c r="BK72" s="203"/>
      <c r="BL72" s="203"/>
      <c r="BM72" s="198"/>
      <c r="BN72" s="203"/>
      <c r="BO72" s="203"/>
      <c r="BP72" s="214"/>
      <c r="BQ72" s="217"/>
    </row>
    <row r="73" spans="3:69" ht="15.6" customHeight="1">
      <c r="C73" s="9"/>
      <c r="D73" s="29"/>
      <c r="E73" s="29"/>
      <c r="F73" s="29"/>
      <c r="G73" s="29"/>
      <c r="H73" s="29"/>
      <c r="I73" s="29"/>
      <c r="J73" s="29"/>
      <c r="K73" s="29"/>
      <c r="L73" s="29"/>
      <c r="M73" s="29"/>
      <c r="N73" s="25"/>
      <c r="O73" s="25"/>
      <c r="P73" s="25"/>
      <c r="Q73" s="25"/>
      <c r="R73" s="25"/>
      <c r="S73" s="25"/>
      <c r="T73" s="25"/>
      <c r="U73" s="25"/>
      <c r="V73" s="25"/>
      <c r="W73" s="25"/>
      <c r="X73" s="111"/>
      <c r="Y73" s="111"/>
      <c r="Z73" s="111"/>
      <c r="AA73" s="123"/>
      <c r="AB73" s="123"/>
      <c r="AC73" s="123"/>
      <c r="AD73" s="123"/>
      <c r="AE73" s="123"/>
      <c r="AF73" s="123"/>
      <c r="AG73" s="123"/>
      <c r="AH73" s="123"/>
      <c r="AI73" s="123"/>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217"/>
    </row>
    <row r="74" spans="3:69" ht="18.600000000000001" customHeight="1">
      <c r="C74" s="9"/>
      <c r="D74" s="29"/>
      <c r="E74" s="29"/>
      <c r="F74" s="29"/>
      <c r="G74" s="29"/>
      <c r="H74" s="29"/>
      <c r="I74" s="29"/>
      <c r="J74" s="29"/>
      <c r="K74" s="29"/>
      <c r="L74" s="29"/>
      <c r="M74" s="29"/>
      <c r="N74" s="25"/>
      <c r="O74" s="25"/>
      <c r="P74" s="25"/>
      <c r="Q74" s="25"/>
      <c r="R74" s="25"/>
      <c r="S74" s="25"/>
      <c r="T74" s="25"/>
      <c r="U74" s="84" t="s">
        <v>55</v>
      </c>
      <c r="V74" s="25"/>
      <c r="W74" s="25"/>
      <c r="X74" s="25"/>
      <c r="Y74" s="25"/>
      <c r="Z74" s="25"/>
      <c r="AA74" s="123"/>
      <c r="AB74" s="110"/>
      <c r="AC74" s="123"/>
      <c r="AD74" s="123"/>
      <c r="AE74" s="123"/>
      <c r="AF74" s="123"/>
      <c r="AG74" s="123"/>
      <c r="AH74" s="123"/>
      <c r="AI74" s="123"/>
      <c r="AJ74" s="123"/>
      <c r="AK74" s="123"/>
      <c r="AL74" s="123"/>
      <c r="AM74" s="84" t="s">
        <v>61</v>
      </c>
      <c r="AN74" s="123"/>
      <c r="AO74" s="123"/>
      <c r="AP74" s="123"/>
      <c r="AQ74" s="123"/>
      <c r="AR74" s="123"/>
      <c r="AS74" s="123"/>
      <c r="AT74" s="123"/>
      <c r="AU74" s="123"/>
      <c r="AV74" s="123"/>
      <c r="AW74" s="123"/>
      <c r="AX74" s="123"/>
      <c r="AY74" s="123"/>
      <c r="AZ74" s="123"/>
      <c r="BA74" s="123"/>
      <c r="BB74" s="122"/>
      <c r="BC74" s="122"/>
      <c r="BD74" s="122"/>
      <c r="BE74" s="122"/>
      <c r="BF74" s="122"/>
      <c r="BG74" s="122"/>
      <c r="BH74" s="122"/>
      <c r="BI74" s="122"/>
      <c r="BJ74" s="122"/>
      <c r="BK74" s="122"/>
      <c r="BL74" s="122"/>
      <c r="BM74" s="122"/>
      <c r="BN74" s="122"/>
      <c r="BO74" s="122"/>
      <c r="BP74" s="111"/>
      <c r="BQ74" s="217"/>
    </row>
    <row r="75" spans="3:69" ht="15.6" customHeight="1">
      <c r="C75" s="9"/>
      <c r="D75" s="26" t="s">
        <v>53</v>
      </c>
      <c r="E75" s="45"/>
      <c r="F75" s="45"/>
      <c r="G75" s="45"/>
      <c r="H75" s="45"/>
      <c r="I75" s="45"/>
      <c r="J75" s="45"/>
      <c r="K75" s="45"/>
      <c r="L75" s="45"/>
      <c r="M75" s="57"/>
      <c r="N75" s="64" t="str">
        <f>IF([3]回答表!AD54="○","○","")</f>
        <v/>
      </c>
      <c r="O75" s="70"/>
      <c r="P75" s="70"/>
      <c r="Q75" s="75"/>
      <c r="R75" s="25"/>
      <c r="S75" s="25"/>
      <c r="T75" s="25"/>
      <c r="U75" s="85" t="str">
        <f>IF([3]回答表!AD54="○",[3]回答表!B460,"")</f>
        <v/>
      </c>
      <c r="V75" s="103"/>
      <c r="W75" s="103"/>
      <c r="X75" s="103"/>
      <c r="Y75" s="103"/>
      <c r="Z75" s="103"/>
      <c r="AA75" s="103"/>
      <c r="AB75" s="103"/>
      <c r="AC75" s="103"/>
      <c r="AD75" s="103"/>
      <c r="AE75" s="103"/>
      <c r="AF75" s="103"/>
      <c r="AG75" s="103"/>
      <c r="AH75" s="103"/>
      <c r="AI75" s="103"/>
      <c r="AJ75" s="131"/>
      <c r="AK75" s="137"/>
      <c r="AL75" s="137"/>
      <c r="AM75" s="85" t="str">
        <f>IF([3]回答表!AD54="○",[3]回答表!B466,"")</f>
        <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31"/>
      <c r="BQ75" s="217"/>
    </row>
    <row r="76" spans="3:69" ht="15.6" customHeight="1">
      <c r="C76" s="9"/>
      <c r="D76" s="27"/>
      <c r="E76" s="46"/>
      <c r="F76" s="46"/>
      <c r="G76" s="46"/>
      <c r="H76" s="46"/>
      <c r="I76" s="46"/>
      <c r="J76" s="46"/>
      <c r="K76" s="46"/>
      <c r="L76" s="46"/>
      <c r="M76" s="58"/>
      <c r="N76" s="65"/>
      <c r="O76" s="71"/>
      <c r="P76" s="71"/>
      <c r="Q76" s="76"/>
      <c r="R76" s="25"/>
      <c r="S76" s="25"/>
      <c r="T76" s="25"/>
      <c r="U76" s="88"/>
      <c r="V76" s="104"/>
      <c r="W76" s="104"/>
      <c r="X76" s="104"/>
      <c r="Y76" s="104"/>
      <c r="Z76" s="104"/>
      <c r="AA76" s="104"/>
      <c r="AB76" s="104"/>
      <c r="AC76" s="104"/>
      <c r="AD76" s="104"/>
      <c r="AE76" s="104"/>
      <c r="AF76" s="104"/>
      <c r="AG76" s="104"/>
      <c r="AH76" s="104"/>
      <c r="AI76" s="104"/>
      <c r="AJ76" s="132"/>
      <c r="AK76" s="137"/>
      <c r="AL76" s="137"/>
      <c r="AM76" s="88"/>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32"/>
      <c r="BQ76" s="217"/>
    </row>
    <row r="77" spans="3:69" ht="15.6" customHeight="1">
      <c r="C77" s="9"/>
      <c r="D77" s="27"/>
      <c r="E77" s="46"/>
      <c r="F77" s="46"/>
      <c r="G77" s="46"/>
      <c r="H77" s="46"/>
      <c r="I77" s="46"/>
      <c r="J77" s="46"/>
      <c r="K77" s="46"/>
      <c r="L77" s="46"/>
      <c r="M77" s="58"/>
      <c r="N77" s="65"/>
      <c r="O77" s="71"/>
      <c r="P77" s="71"/>
      <c r="Q77" s="76"/>
      <c r="R77" s="25"/>
      <c r="S77" s="25"/>
      <c r="T77" s="25"/>
      <c r="U77" s="88"/>
      <c r="V77" s="104"/>
      <c r="W77" s="104"/>
      <c r="X77" s="104"/>
      <c r="Y77" s="104"/>
      <c r="Z77" s="104"/>
      <c r="AA77" s="104"/>
      <c r="AB77" s="104"/>
      <c r="AC77" s="104"/>
      <c r="AD77" s="104"/>
      <c r="AE77" s="104"/>
      <c r="AF77" s="104"/>
      <c r="AG77" s="104"/>
      <c r="AH77" s="104"/>
      <c r="AI77" s="104"/>
      <c r="AJ77" s="132"/>
      <c r="AK77" s="137"/>
      <c r="AL77" s="137"/>
      <c r="AM77" s="88"/>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32"/>
      <c r="BQ77" s="217"/>
    </row>
    <row r="78" spans="3:69" ht="15.6" customHeight="1">
      <c r="C78" s="9"/>
      <c r="D78" s="28"/>
      <c r="E78" s="47"/>
      <c r="F78" s="47"/>
      <c r="G78" s="47"/>
      <c r="H78" s="47"/>
      <c r="I78" s="47"/>
      <c r="J78" s="47"/>
      <c r="K78" s="47"/>
      <c r="L78" s="47"/>
      <c r="M78" s="59"/>
      <c r="N78" s="66"/>
      <c r="O78" s="72"/>
      <c r="P78" s="72"/>
      <c r="Q78" s="77"/>
      <c r="R78" s="25"/>
      <c r="S78" s="25"/>
      <c r="T78" s="25"/>
      <c r="U78" s="89"/>
      <c r="V78" s="105"/>
      <c r="W78" s="105"/>
      <c r="X78" s="105"/>
      <c r="Y78" s="105"/>
      <c r="Z78" s="105"/>
      <c r="AA78" s="105"/>
      <c r="AB78" s="105"/>
      <c r="AC78" s="105"/>
      <c r="AD78" s="105"/>
      <c r="AE78" s="105"/>
      <c r="AF78" s="105"/>
      <c r="AG78" s="105"/>
      <c r="AH78" s="105"/>
      <c r="AI78" s="105"/>
      <c r="AJ78" s="133"/>
      <c r="AK78" s="137"/>
      <c r="AL78" s="137"/>
      <c r="AM78" s="89"/>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33"/>
      <c r="BQ78" s="217"/>
    </row>
    <row r="79" spans="3:69" ht="15.6" customHeight="1">
      <c r="C79" s="10"/>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218"/>
    </row>
    <row r="80" spans="3:69" ht="15.6" customHeight="1"/>
  </sheetData>
  <mergeCells count="90">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R57:BB58"/>
    <mergeCell ref="D59:Q60"/>
    <mergeCell ref="R59:BB60"/>
    <mergeCell ref="D63:M66"/>
    <mergeCell ref="N63:Q66"/>
    <mergeCell ref="AM63:AP64"/>
    <mergeCell ref="AQ63:AT64"/>
    <mergeCell ref="AU63:AX67"/>
    <mergeCell ref="AY63:BB67"/>
    <mergeCell ref="BE63:BH65"/>
    <mergeCell ref="BI63:BL65"/>
    <mergeCell ref="BM63:BP65"/>
    <mergeCell ref="AM65:AP66"/>
    <mergeCell ref="AQ65:AT66"/>
    <mergeCell ref="BE66:BH69"/>
    <mergeCell ref="BI66:BL69"/>
    <mergeCell ref="BM66:BP69"/>
    <mergeCell ref="AM67:AP68"/>
    <mergeCell ref="AQ67:AT68"/>
    <mergeCell ref="AU68:AX72"/>
    <mergeCell ref="AY68:BB72"/>
    <mergeCell ref="D69:M72"/>
    <mergeCell ref="N69:Q72"/>
    <mergeCell ref="AM69:AP70"/>
    <mergeCell ref="AQ69:AT70"/>
    <mergeCell ref="BE70:BH72"/>
    <mergeCell ref="BI70:BL72"/>
    <mergeCell ref="BM70:BP72"/>
    <mergeCell ref="AM71:AP72"/>
    <mergeCell ref="AQ71:AT72"/>
    <mergeCell ref="D75:M78"/>
    <mergeCell ref="N75:Q78"/>
    <mergeCell ref="U75:AJ78"/>
    <mergeCell ref="AM75:BP78"/>
    <mergeCell ref="AM38:BB47"/>
    <mergeCell ref="U63:AJ72"/>
  </mergeCells>
  <phoneticPr fontId="1" type="Hiragana"/>
  <conditionalFormatting sqref="BR28:XFD28 A28:BI28 A29:XFD30">
    <cfRule type="expression" dxfId="6"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C2:BR81"/>
  <sheetViews>
    <sheetView topLeftCell="A70" workbookViewId="0">
      <selection activeCell="D76" sqref="D76:BP80"/>
    </sheetView>
  </sheetViews>
  <sheetFormatPr defaultRowHeight="18.75"/>
  <cols>
    <col min="1" max="70" width="2.5" customWidth="1"/>
    <col min="71" max="16384" width="9" customWidth="1"/>
  </cols>
  <sheetData>
    <row r="1" spans="3:70" ht="15.6" customHeight="1"/>
    <row r="2" spans="3:70" ht="15.6" customHeight="1">
      <c r="C2" s="1"/>
      <c r="D2" s="1"/>
      <c r="E2" s="1"/>
      <c r="F2" s="1"/>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row>
    <row r="3" spans="3:70" ht="15.6" customHeight="1">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row>
    <row r="4" spans="3:70" ht="15.6" customHeight="1">
      <c r="H4" s="51"/>
      <c r="I4" s="51"/>
      <c r="J4" s="51"/>
      <c r="K4" s="51"/>
      <c r="L4" s="51"/>
      <c r="M4" s="51"/>
      <c r="N4" s="51"/>
      <c r="O4" s="51"/>
      <c r="P4" s="51"/>
      <c r="Q4" s="51"/>
      <c r="R4" s="51"/>
      <c r="S4" s="51"/>
      <c r="T4" s="51"/>
      <c r="U4" s="51"/>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row>
    <row r="5" spans="3:70" ht="15.6" customHeight="1">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58"/>
      <c r="AR6" s="158"/>
      <c r="AS6" s="158"/>
      <c r="AT6" s="158"/>
      <c r="AU6" s="158"/>
      <c r="AV6" s="158"/>
      <c r="AW6" s="158"/>
      <c r="AX6" s="158"/>
      <c r="AY6" s="15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58"/>
      <c r="AR7" s="158"/>
      <c r="AS7" s="158"/>
      <c r="AT7" s="158"/>
      <c r="AU7" s="158"/>
      <c r="AV7" s="158"/>
      <c r="AW7" s="158"/>
      <c r="AX7" s="158"/>
      <c r="AY7" s="158"/>
    </row>
    <row r="8" spans="3:70" ht="15.6" customHeight="1">
      <c r="C8" s="2" t="s">
        <v>1</v>
      </c>
      <c r="D8" s="3"/>
      <c r="E8" s="3"/>
      <c r="F8" s="3"/>
      <c r="G8" s="3"/>
      <c r="H8" s="3"/>
      <c r="I8" s="3"/>
      <c r="J8" s="3"/>
      <c r="K8" s="3"/>
      <c r="L8" s="3"/>
      <c r="M8" s="3"/>
      <c r="N8" s="3"/>
      <c r="O8" s="3"/>
      <c r="P8" s="3"/>
      <c r="Q8" s="3"/>
      <c r="R8" s="3"/>
      <c r="S8" s="3"/>
      <c r="T8" s="3"/>
      <c r="U8" s="78" t="s">
        <v>29</v>
      </c>
      <c r="V8" s="94"/>
      <c r="W8" s="94"/>
      <c r="X8" s="94"/>
      <c r="Y8" s="94"/>
      <c r="Z8" s="94"/>
      <c r="AA8" s="94"/>
      <c r="AB8" s="94"/>
      <c r="AC8" s="94"/>
      <c r="AD8" s="94"/>
      <c r="AE8" s="94"/>
      <c r="AF8" s="94"/>
      <c r="AG8" s="94"/>
      <c r="AH8" s="94"/>
      <c r="AI8" s="94"/>
      <c r="AJ8" s="94"/>
      <c r="AK8" s="94"/>
      <c r="AL8" s="94"/>
      <c r="AM8" s="94"/>
      <c r="AN8" s="144"/>
      <c r="AO8" s="78" t="s">
        <v>33</v>
      </c>
      <c r="AP8" s="94"/>
      <c r="AQ8" s="94"/>
      <c r="AR8" s="94"/>
      <c r="AS8" s="94"/>
      <c r="AT8" s="94"/>
      <c r="AU8" s="94"/>
      <c r="AV8" s="94"/>
      <c r="AW8" s="94"/>
      <c r="AX8" s="94"/>
      <c r="AY8" s="94"/>
      <c r="AZ8" s="94"/>
      <c r="BA8" s="94"/>
      <c r="BB8" s="94"/>
      <c r="BC8" s="94"/>
      <c r="BD8" s="94"/>
      <c r="BE8" s="144"/>
      <c r="BF8" s="2" t="s">
        <v>42</v>
      </c>
      <c r="BG8" s="199"/>
      <c r="BH8" s="199"/>
      <c r="BI8" s="199"/>
      <c r="BJ8" s="199"/>
      <c r="BK8" s="199"/>
      <c r="BL8" s="199"/>
      <c r="BM8" s="199"/>
      <c r="BN8" s="199"/>
      <c r="BO8" s="199"/>
      <c r="BP8" s="199"/>
      <c r="BQ8" s="215"/>
    </row>
    <row r="9" spans="3:70" ht="15.6" customHeight="1">
      <c r="C9" s="3"/>
      <c r="D9" s="3"/>
      <c r="E9" s="3"/>
      <c r="F9" s="3"/>
      <c r="G9" s="3"/>
      <c r="H9" s="3"/>
      <c r="I9" s="3"/>
      <c r="J9" s="3"/>
      <c r="K9" s="3"/>
      <c r="L9" s="3"/>
      <c r="M9" s="3"/>
      <c r="N9" s="3"/>
      <c r="O9" s="3"/>
      <c r="P9" s="3"/>
      <c r="Q9" s="3"/>
      <c r="R9" s="3"/>
      <c r="S9" s="3"/>
      <c r="T9" s="3"/>
      <c r="U9" s="79"/>
      <c r="V9" s="95"/>
      <c r="W9" s="95"/>
      <c r="X9" s="95"/>
      <c r="Y9" s="95"/>
      <c r="Z9" s="95"/>
      <c r="AA9" s="95"/>
      <c r="AB9" s="95"/>
      <c r="AC9" s="95"/>
      <c r="AD9" s="95"/>
      <c r="AE9" s="95"/>
      <c r="AF9" s="95"/>
      <c r="AG9" s="95"/>
      <c r="AH9" s="127"/>
      <c r="AI9" s="127"/>
      <c r="AJ9" s="127"/>
      <c r="AK9" s="127"/>
      <c r="AL9" s="127"/>
      <c r="AM9" s="127"/>
      <c r="AN9" s="145"/>
      <c r="AO9" s="79"/>
      <c r="AP9" s="127"/>
      <c r="AQ9" s="127"/>
      <c r="AR9" s="127"/>
      <c r="AS9" s="127"/>
      <c r="AT9" s="127"/>
      <c r="AU9" s="127"/>
      <c r="AV9" s="127"/>
      <c r="AW9" s="127"/>
      <c r="AX9" s="127"/>
      <c r="AY9" s="127"/>
      <c r="AZ9" s="127"/>
      <c r="BA9" s="127"/>
      <c r="BB9" s="127"/>
      <c r="BC9" s="127"/>
      <c r="BD9" s="127"/>
      <c r="BE9" s="145"/>
      <c r="BF9" s="199"/>
      <c r="BG9" s="199"/>
      <c r="BH9" s="199"/>
      <c r="BI9" s="199"/>
      <c r="BJ9" s="199"/>
      <c r="BK9" s="199"/>
      <c r="BL9" s="199"/>
      <c r="BM9" s="199"/>
      <c r="BN9" s="199"/>
      <c r="BO9" s="199"/>
      <c r="BP9" s="199"/>
      <c r="BQ9" s="215"/>
    </row>
    <row r="10" spans="3:70" ht="15.6" customHeight="1">
      <c r="C10" s="3"/>
      <c r="D10" s="3"/>
      <c r="E10" s="3"/>
      <c r="F10" s="3"/>
      <c r="G10" s="3"/>
      <c r="H10" s="3"/>
      <c r="I10" s="3"/>
      <c r="J10" s="3"/>
      <c r="K10" s="3"/>
      <c r="L10" s="3"/>
      <c r="M10" s="3"/>
      <c r="N10" s="3"/>
      <c r="O10" s="3"/>
      <c r="P10" s="3"/>
      <c r="Q10" s="3"/>
      <c r="R10" s="3"/>
      <c r="S10" s="3"/>
      <c r="T10" s="3"/>
      <c r="U10" s="80"/>
      <c r="V10" s="96"/>
      <c r="W10" s="96"/>
      <c r="X10" s="96"/>
      <c r="Y10" s="96"/>
      <c r="Z10" s="96"/>
      <c r="AA10" s="96"/>
      <c r="AB10" s="96"/>
      <c r="AC10" s="96"/>
      <c r="AD10" s="96"/>
      <c r="AE10" s="96"/>
      <c r="AF10" s="96"/>
      <c r="AG10" s="96"/>
      <c r="AH10" s="96"/>
      <c r="AI10" s="96"/>
      <c r="AJ10" s="96"/>
      <c r="AK10" s="96"/>
      <c r="AL10" s="96"/>
      <c r="AM10" s="96"/>
      <c r="AN10" s="146"/>
      <c r="AO10" s="80"/>
      <c r="AP10" s="96"/>
      <c r="AQ10" s="96"/>
      <c r="AR10" s="96"/>
      <c r="AS10" s="96"/>
      <c r="AT10" s="96"/>
      <c r="AU10" s="96"/>
      <c r="AV10" s="96"/>
      <c r="AW10" s="96"/>
      <c r="AX10" s="96"/>
      <c r="AY10" s="96"/>
      <c r="AZ10" s="96"/>
      <c r="BA10" s="96"/>
      <c r="BB10" s="96"/>
      <c r="BC10" s="96"/>
      <c r="BD10" s="96"/>
      <c r="BE10" s="146"/>
      <c r="BF10" s="199"/>
      <c r="BG10" s="199"/>
      <c r="BH10" s="199"/>
      <c r="BI10" s="199"/>
      <c r="BJ10" s="199"/>
      <c r="BK10" s="199"/>
      <c r="BL10" s="199"/>
      <c r="BM10" s="199"/>
      <c r="BN10" s="199"/>
      <c r="BO10" s="199"/>
      <c r="BP10" s="199"/>
      <c r="BQ10" s="215"/>
    </row>
    <row r="11" spans="3:70" ht="15.6" customHeight="1">
      <c r="C11" s="4" t="str">
        <f>IF(COUNTIF([4]回答表!F22,"*")&gt;0,[4]回答表!F22,"")</f>
        <v>大館市</v>
      </c>
      <c r="D11" s="3"/>
      <c r="E11" s="3"/>
      <c r="F11" s="3"/>
      <c r="G11" s="3"/>
      <c r="H11" s="3"/>
      <c r="I11" s="3"/>
      <c r="J11" s="3"/>
      <c r="K11" s="3"/>
      <c r="L11" s="3"/>
      <c r="M11" s="3"/>
      <c r="N11" s="3"/>
      <c r="O11" s="3"/>
      <c r="P11" s="3"/>
      <c r="Q11" s="3"/>
      <c r="R11" s="3"/>
      <c r="S11" s="3"/>
      <c r="T11" s="3"/>
      <c r="U11" s="81" t="str">
        <f>IF(COUNTIF([4]回答表!F24,"*")&gt;0,[4]回答表!F24,"")</f>
        <v>下水道事業</v>
      </c>
      <c r="V11" s="97"/>
      <c r="W11" s="97"/>
      <c r="X11" s="97"/>
      <c r="Y11" s="97"/>
      <c r="Z11" s="97"/>
      <c r="AA11" s="97"/>
      <c r="AB11" s="97"/>
      <c r="AC11" s="97"/>
      <c r="AD11" s="97"/>
      <c r="AE11" s="97"/>
      <c r="AF11" s="94"/>
      <c r="AG11" s="94"/>
      <c r="AH11" s="94"/>
      <c r="AI11" s="94"/>
      <c r="AJ11" s="94"/>
      <c r="AK11" s="94"/>
      <c r="AL11" s="94"/>
      <c r="AM11" s="94"/>
      <c r="AN11" s="144"/>
      <c r="AO11" s="151" t="str">
        <f>IF(COUNTIF([4]回答表!W24,"*")&gt;0,[4]回答表!W24,"")</f>
        <v>農業集落排水</v>
      </c>
      <c r="AP11" s="94"/>
      <c r="AQ11" s="94"/>
      <c r="AR11" s="94"/>
      <c r="AS11" s="94"/>
      <c r="AT11" s="94"/>
      <c r="AU11" s="94"/>
      <c r="AV11" s="94"/>
      <c r="AW11" s="94"/>
      <c r="AX11" s="94"/>
      <c r="AY11" s="94"/>
      <c r="AZ11" s="94"/>
      <c r="BA11" s="94"/>
      <c r="BB11" s="94"/>
      <c r="BC11" s="94"/>
      <c r="BD11" s="94"/>
      <c r="BE11" s="144"/>
      <c r="BF11" s="4" t="str">
        <f>IF(COUNTIF([4]回答表!F26,"*")&gt;0,[4]回答表!F26,"")</f>
        <v>―</v>
      </c>
      <c r="BG11" s="199"/>
      <c r="BH11" s="199"/>
      <c r="BI11" s="199"/>
      <c r="BJ11" s="199"/>
      <c r="BK11" s="199"/>
      <c r="BL11" s="199"/>
      <c r="BM11" s="199"/>
      <c r="BN11" s="199"/>
      <c r="BO11" s="199"/>
      <c r="BP11" s="199"/>
      <c r="BQ11" s="11"/>
    </row>
    <row r="12" spans="3:70" ht="15.6" customHeight="1">
      <c r="C12" s="3"/>
      <c r="D12" s="3"/>
      <c r="E12" s="3"/>
      <c r="F12" s="3"/>
      <c r="G12" s="3"/>
      <c r="H12" s="3"/>
      <c r="I12" s="3"/>
      <c r="J12" s="3"/>
      <c r="K12" s="3"/>
      <c r="L12" s="3"/>
      <c r="M12" s="3"/>
      <c r="N12" s="3"/>
      <c r="O12" s="3"/>
      <c r="P12" s="3"/>
      <c r="Q12" s="3"/>
      <c r="R12" s="3"/>
      <c r="S12" s="3"/>
      <c r="T12" s="3"/>
      <c r="U12" s="82"/>
      <c r="V12" s="98"/>
      <c r="W12" s="98"/>
      <c r="X12" s="98"/>
      <c r="Y12" s="98"/>
      <c r="Z12" s="98"/>
      <c r="AA12" s="98"/>
      <c r="AB12" s="98"/>
      <c r="AC12" s="98"/>
      <c r="AD12" s="98"/>
      <c r="AE12" s="98"/>
      <c r="AF12" s="95"/>
      <c r="AG12" s="95"/>
      <c r="AH12" s="127"/>
      <c r="AI12" s="127"/>
      <c r="AJ12" s="127"/>
      <c r="AK12" s="127"/>
      <c r="AL12" s="127"/>
      <c r="AM12" s="127"/>
      <c r="AN12" s="145"/>
      <c r="AO12" s="79"/>
      <c r="AP12" s="127"/>
      <c r="AQ12" s="127"/>
      <c r="AR12" s="127"/>
      <c r="AS12" s="127"/>
      <c r="AT12" s="127"/>
      <c r="AU12" s="127"/>
      <c r="AV12" s="127"/>
      <c r="AW12" s="127"/>
      <c r="AX12" s="127"/>
      <c r="AY12" s="127"/>
      <c r="AZ12" s="127"/>
      <c r="BA12" s="127"/>
      <c r="BB12" s="127"/>
      <c r="BC12" s="127"/>
      <c r="BD12" s="127"/>
      <c r="BE12" s="145"/>
      <c r="BF12" s="199"/>
      <c r="BG12" s="199"/>
      <c r="BH12" s="199"/>
      <c r="BI12" s="199"/>
      <c r="BJ12" s="199"/>
      <c r="BK12" s="199"/>
      <c r="BL12" s="199"/>
      <c r="BM12" s="199"/>
      <c r="BN12" s="199"/>
      <c r="BO12" s="199"/>
      <c r="BP12" s="199"/>
      <c r="BQ12" s="11"/>
    </row>
    <row r="13" spans="3:70" ht="15.6" customHeight="1">
      <c r="C13" s="3"/>
      <c r="D13" s="3"/>
      <c r="E13" s="3"/>
      <c r="F13" s="3"/>
      <c r="G13" s="3"/>
      <c r="H13" s="3"/>
      <c r="I13" s="3"/>
      <c r="J13" s="3"/>
      <c r="K13" s="3"/>
      <c r="L13" s="3"/>
      <c r="M13" s="3"/>
      <c r="N13" s="3"/>
      <c r="O13" s="3"/>
      <c r="P13" s="3"/>
      <c r="Q13" s="3"/>
      <c r="R13" s="3"/>
      <c r="S13" s="3"/>
      <c r="T13" s="3"/>
      <c r="U13" s="83"/>
      <c r="V13" s="99"/>
      <c r="W13" s="99"/>
      <c r="X13" s="99"/>
      <c r="Y13" s="99"/>
      <c r="Z13" s="99"/>
      <c r="AA13" s="99"/>
      <c r="AB13" s="99"/>
      <c r="AC13" s="99"/>
      <c r="AD13" s="99"/>
      <c r="AE13" s="99"/>
      <c r="AF13" s="96"/>
      <c r="AG13" s="96"/>
      <c r="AH13" s="96"/>
      <c r="AI13" s="96"/>
      <c r="AJ13" s="96"/>
      <c r="AK13" s="96"/>
      <c r="AL13" s="96"/>
      <c r="AM13" s="96"/>
      <c r="AN13" s="146"/>
      <c r="AO13" s="80"/>
      <c r="AP13" s="96"/>
      <c r="AQ13" s="96"/>
      <c r="AR13" s="96"/>
      <c r="AS13" s="96"/>
      <c r="AT13" s="96"/>
      <c r="AU13" s="96"/>
      <c r="AV13" s="96"/>
      <c r="AW13" s="96"/>
      <c r="AX13" s="96"/>
      <c r="AY13" s="96"/>
      <c r="AZ13" s="96"/>
      <c r="BA13" s="96"/>
      <c r="BB13" s="96"/>
      <c r="BC13" s="96"/>
      <c r="BD13" s="96"/>
      <c r="BE13" s="146"/>
      <c r="BF13" s="199"/>
      <c r="BG13" s="199"/>
      <c r="BH13" s="199"/>
      <c r="BI13" s="199"/>
      <c r="BJ13" s="199"/>
      <c r="BK13" s="199"/>
      <c r="BL13" s="199"/>
      <c r="BM13" s="199"/>
      <c r="BN13" s="199"/>
      <c r="BO13" s="199"/>
      <c r="BP13" s="199"/>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209"/>
      <c r="BR17" s="219"/>
    </row>
    <row r="18" spans="3:70" ht="15.6" customHeight="1">
      <c r="C18" s="6"/>
      <c r="D18" s="14"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74"/>
      <c r="BA18" s="122"/>
      <c r="BB18" s="122"/>
      <c r="BC18" s="122"/>
      <c r="BD18" s="122"/>
      <c r="BE18" s="122"/>
      <c r="BF18" s="122"/>
      <c r="BG18" s="122"/>
      <c r="BH18" s="122"/>
      <c r="BI18" s="122"/>
      <c r="BJ18" s="122"/>
      <c r="BK18" s="210"/>
      <c r="BR18" s="219"/>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75"/>
      <c r="BA19" s="122"/>
      <c r="BB19" s="122"/>
      <c r="BC19" s="122"/>
      <c r="BD19" s="122"/>
      <c r="BE19" s="122"/>
      <c r="BF19" s="122"/>
      <c r="BG19" s="122"/>
      <c r="BH19" s="122"/>
      <c r="BI19" s="122"/>
      <c r="BJ19" s="122"/>
      <c r="BK19" s="210"/>
      <c r="BR19" s="219"/>
    </row>
    <row r="20" spans="3:70" ht="13.15" customHeight="1">
      <c r="C20" s="6"/>
      <c r="D20" s="16" t="s">
        <v>5</v>
      </c>
      <c r="E20" s="38"/>
      <c r="F20" s="38"/>
      <c r="G20" s="38"/>
      <c r="H20" s="38"/>
      <c r="I20" s="38"/>
      <c r="J20" s="52"/>
      <c r="K20" s="16" t="s">
        <v>9</v>
      </c>
      <c r="L20" s="38"/>
      <c r="M20" s="38"/>
      <c r="N20" s="38"/>
      <c r="O20" s="38"/>
      <c r="P20" s="38"/>
      <c r="Q20" s="52"/>
      <c r="R20" s="16" t="s">
        <v>18</v>
      </c>
      <c r="S20" s="38"/>
      <c r="T20" s="38"/>
      <c r="U20" s="38"/>
      <c r="V20" s="38"/>
      <c r="W20" s="38"/>
      <c r="X20" s="52"/>
      <c r="Y20" s="113" t="s">
        <v>30</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76"/>
      <c r="BA20" s="179"/>
      <c r="BB20" s="181" t="s">
        <v>38</v>
      </c>
      <c r="BC20" s="187"/>
      <c r="BD20" s="187"/>
      <c r="BE20" s="187"/>
      <c r="BF20" s="187"/>
      <c r="BG20" s="187"/>
      <c r="BH20" s="187"/>
      <c r="BI20" s="204"/>
      <c r="BJ20" s="206"/>
      <c r="BK20" s="210"/>
      <c r="BR20" s="219"/>
    </row>
    <row r="21" spans="3:70" ht="13.15" customHeight="1">
      <c r="C21" s="6"/>
      <c r="D21" s="17"/>
      <c r="E21" s="39"/>
      <c r="F21" s="39"/>
      <c r="G21" s="39"/>
      <c r="H21" s="39"/>
      <c r="I21" s="39"/>
      <c r="J21" s="53"/>
      <c r="K21" s="17"/>
      <c r="L21" s="39"/>
      <c r="M21" s="39"/>
      <c r="N21" s="39"/>
      <c r="O21" s="39"/>
      <c r="P21" s="39"/>
      <c r="Q21" s="53"/>
      <c r="R21" s="17"/>
      <c r="S21" s="39"/>
      <c r="T21" s="39"/>
      <c r="U21" s="39"/>
      <c r="V21" s="39"/>
      <c r="W21" s="39"/>
      <c r="X21" s="53"/>
      <c r="Y21" s="114"/>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77"/>
      <c r="BA21" s="179"/>
      <c r="BB21" s="182"/>
      <c r="BC21" s="188"/>
      <c r="BD21" s="188"/>
      <c r="BE21" s="188"/>
      <c r="BF21" s="188"/>
      <c r="BG21" s="188"/>
      <c r="BH21" s="188"/>
      <c r="BJ21" s="207"/>
      <c r="BK21" s="210"/>
      <c r="BR21" s="219"/>
    </row>
    <row r="22" spans="3:70" ht="13.15" customHeight="1">
      <c r="C22" s="6"/>
      <c r="D22" s="17"/>
      <c r="E22" s="39"/>
      <c r="F22" s="39"/>
      <c r="G22" s="39"/>
      <c r="H22" s="39"/>
      <c r="I22" s="39"/>
      <c r="J22" s="53"/>
      <c r="K22" s="17"/>
      <c r="L22" s="39"/>
      <c r="M22" s="39"/>
      <c r="N22" s="39"/>
      <c r="O22" s="39"/>
      <c r="P22" s="39"/>
      <c r="Q22" s="53"/>
      <c r="R22" s="17"/>
      <c r="S22" s="39"/>
      <c r="T22" s="39"/>
      <c r="U22" s="39"/>
      <c r="V22" s="39"/>
      <c r="W22" s="39"/>
      <c r="X22" s="53"/>
      <c r="Y22" s="115"/>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78"/>
      <c r="BA22" s="111"/>
      <c r="BB22" s="182"/>
      <c r="BC22" s="188"/>
      <c r="BD22" s="188"/>
      <c r="BE22" s="188"/>
      <c r="BF22" s="188"/>
      <c r="BG22" s="188"/>
      <c r="BH22" s="188"/>
      <c r="BJ22" s="207"/>
      <c r="BK22" s="210"/>
      <c r="BR22" s="219"/>
    </row>
    <row r="23" spans="3:70" ht="31.15" customHeight="1">
      <c r="C23" s="6"/>
      <c r="D23" s="18"/>
      <c r="E23" s="40"/>
      <c r="F23" s="40"/>
      <c r="G23" s="40"/>
      <c r="H23" s="40"/>
      <c r="I23" s="40"/>
      <c r="J23" s="54"/>
      <c r="K23" s="18"/>
      <c r="L23" s="40"/>
      <c r="M23" s="40"/>
      <c r="N23" s="40"/>
      <c r="O23" s="40"/>
      <c r="P23" s="40"/>
      <c r="Q23" s="54"/>
      <c r="R23" s="18"/>
      <c r="S23" s="40"/>
      <c r="T23" s="40"/>
      <c r="U23" s="40"/>
      <c r="V23" s="40"/>
      <c r="W23" s="40"/>
      <c r="X23" s="54"/>
      <c r="Y23" s="116" t="s">
        <v>20</v>
      </c>
      <c r="Z23" s="120"/>
      <c r="AA23" s="120"/>
      <c r="AB23" s="120"/>
      <c r="AC23" s="120"/>
      <c r="AD23" s="120"/>
      <c r="AE23" s="126"/>
      <c r="AF23" s="116" t="s">
        <v>32</v>
      </c>
      <c r="AG23" s="120"/>
      <c r="AH23" s="120"/>
      <c r="AI23" s="120"/>
      <c r="AJ23" s="120"/>
      <c r="AK23" s="120"/>
      <c r="AL23" s="126"/>
      <c r="AM23" s="116" t="s">
        <v>22</v>
      </c>
      <c r="AN23" s="120"/>
      <c r="AO23" s="120"/>
      <c r="AP23" s="120"/>
      <c r="AQ23" s="120"/>
      <c r="AR23" s="120"/>
      <c r="AS23" s="126"/>
      <c r="AT23" s="116" t="s">
        <v>34</v>
      </c>
      <c r="AU23" s="120"/>
      <c r="AV23" s="120"/>
      <c r="AW23" s="120"/>
      <c r="AX23" s="120"/>
      <c r="AY23" s="120"/>
      <c r="AZ23" s="126"/>
      <c r="BA23" s="111"/>
      <c r="BB23" s="183"/>
      <c r="BC23" s="189"/>
      <c r="BD23" s="189"/>
      <c r="BE23" s="189"/>
      <c r="BF23" s="189"/>
      <c r="BG23" s="189"/>
      <c r="BH23" s="189"/>
      <c r="BI23" s="205"/>
      <c r="BJ23" s="208"/>
      <c r="BK23" s="210"/>
      <c r="BR23" s="219"/>
    </row>
    <row r="24" spans="3:70" ht="15.6" customHeight="1">
      <c r="C24" s="6"/>
      <c r="D24" s="19" t="str">
        <f>IF([4]回答表!R49="○","○","")</f>
        <v>○</v>
      </c>
      <c r="E24" s="41"/>
      <c r="F24" s="41"/>
      <c r="G24" s="41"/>
      <c r="H24" s="41"/>
      <c r="I24" s="41"/>
      <c r="J24" s="55"/>
      <c r="K24" s="19" t="str">
        <f>IF([4]回答表!R50="○","○","")</f>
        <v/>
      </c>
      <c r="L24" s="41"/>
      <c r="M24" s="41"/>
      <c r="N24" s="41"/>
      <c r="O24" s="41"/>
      <c r="P24" s="41"/>
      <c r="Q24" s="55"/>
      <c r="R24" s="19" t="str">
        <f>IF([4]回答表!R51="○","○","")</f>
        <v/>
      </c>
      <c r="S24" s="41"/>
      <c r="T24" s="41"/>
      <c r="U24" s="41"/>
      <c r="V24" s="41"/>
      <c r="W24" s="41"/>
      <c r="X24" s="55"/>
      <c r="Y24" s="19" t="str">
        <f>IF([4]回答表!R52="○","○","")</f>
        <v/>
      </c>
      <c r="Z24" s="41"/>
      <c r="AA24" s="41"/>
      <c r="AB24" s="41"/>
      <c r="AC24" s="41"/>
      <c r="AD24" s="41"/>
      <c r="AE24" s="55"/>
      <c r="AF24" s="19" t="str">
        <f>IF([4]回答表!R53="○","○","")</f>
        <v/>
      </c>
      <c r="AG24" s="41"/>
      <c r="AH24" s="41"/>
      <c r="AI24" s="41"/>
      <c r="AJ24" s="41"/>
      <c r="AK24" s="41"/>
      <c r="AL24" s="55"/>
      <c r="AM24" s="19" t="str">
        <f>IF([4]回答表!R54="○","○","")</f>
        <v/>
      </c>
      <c r="AN24" s="41"/>
      <c r="AO24" s="41"/>
      <c r="AP24" s="41"/>
      <c r="AQ24" s="41"/>
      <c r="AR24" s="41"/>
      <c r="AS24" s="55"/>
      <c r="AT24" s="19" t="str">
        <f>IF([4]回答表!R55="○","○","")</f>
        <v/>
      </c>
      <c r="AU24" s="41"/>
      <c r="AV24" s="41"/>
      <c r="AW24" s="41"/>
      <c r="AX24" s="41"/>
      <c r="AY24" s="41"/>
      <c r="AZ24" s="55"/>
      <c r="BA24" s="111"/>
      <c r="BB24" s="92" t="str">
        <f>IF([4]回答表!R56="○","○","")</f>
        <v>○</v>
      </c>
      <c r="BC24" s="109"/>
      <c r="BD24" s="109"/>
      <c r="BE24" s="109"/>
      <c r="BF24" s="109"/>
      <c r="BG24" s="109"/>
      <c r="BH24" s="109"/>
      <c r="BI24" s="204"/>
      <c r="BJ24" s="206"/>
      <c r="BK24" s="210"/>
      <c r="BR24" s="219"/>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207"/>
      <c r="BK25" s="210"/>
      <c r="BR25" s="219"/>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205"/>
      <c r="BJ26" s="208"/>
      <c r="BK26" s="210"/>
      <c r="BR26" s="219"/>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1"/>
      <c r="BR27" s="219"/>
    </row>
    <row r="28" spans="3:70" ht="15.6" customHeight="1"/>
    <row r="29" spans="3:70" ht="15.6" customHeight="1">
      <c r="BR29" s="220"/>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60"/>
      <c r="AS31" s="160"/>
      <c r="AT31" s="160"/>
      <c r="AU31" s="160"/>
      <c r="AV31" s="160"/>
      <c r="AW31" s="160"/>
      <c r="AX31" s="160"/>
      <c r="AY31" s="160"/>
      <c r="AZ31" s="160"/>
      <c r="BA31" s="160"/>
      <c r="BB31" s="160"/>
      <c r="BC31" s="190"/>
      <c r="BD31" s="193"/>
      <c r="BE31" s="193"/>
      <c r="BF31" s="193"/>
      <c r="BG31" s="193"/>
      <c r="BH31" s="193"/>
      <c r="BI31" s="193"/>
      <c r="BJ31" s="193"/>
      <c r="BK31" s="193"/>
      <c r="BL31" s="193"/>
      <c r="BM31" s="193"/>
      <c r="BN31" s="193"/>
      <c r="BO31" s="193"/>
      <c r="BP31" s="193"/>
      <c r="BQ31" s="216"/>
    </row>
    <row r="32" spans="3:70" ht="15.6" customHeight="1">
      <c r="C32" s="9"/>
      <c r="D32" s="23" t="s">
        <v>44</v>
      </c>
      <c r="E32" s="43"/>
      <c r="F32" s="43"/>
      <c r="G32" s="43"/>
      <c r="H32" s="43"/>
      <c r="I32" s="43"/>
      <c r="J32" s="43"/>
      <c r="K32" s="43"/>
      <c r="L32" s="43"/>
      <c r="M32" s="43"/>
      <c r="N32" s="43"/>
      <c r="O32" s="43"/>
      <c r="P32" s="43"/>
      <c r="Q32" s="73"/>
      <c r="R32" s="26" t="s">
        <v>6</v>
      </c>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57"/>
      <c r="BC32" s="191"/>
      <c r="BD32" s="122"/>
      <c r="BE32" s="122"/>
      <c r="BF32" s="122"/>
      <c r="BG32" s="122"/>
      <c r="BH32" s="122"/>
      <c r="BI32" s="122"/>
      <c r="BJ32" s="122"/>
      <c r="BK32" s="122"/>
      <c r="BL32" s="122"/>
      <c r="BM32" s="123"/>
      <c r="BN32" s="123"/>
      <c r="BO32" s="123"/>
      <c r="BP32" s="147"/>
      <c r="BQ32" s="217"/>
    </row>
    <row r="33" spans="3:69" ht="15.6" customHeight="1">
      <c r="C33" s="9"/>
      <c r="D33" s="24"/>
      <c r="E33" s="44"/>
      <c r="F33" s="44"/>
      <c r="G33" s="44"/>
      <c r="H33" s="44"/>
      <c r="I33" s="44"/>
      <c r="J33" s="44"/>
      <c r="K33" s="44"/>
      <c r="L33" s="44"/>
      <c r="M33" s="44"/>
      <c r="N33" s="44"/>
      <c r="O33" s="44"/>
      <c r="P33" s="44"/>
      <c r="Q33" s="74"/>
      <c r="R33" s="28"/>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91"/>
      <c r="BD33" s="122"/>
      <c r="BE33" s="122"/>
      <c r="BF33" s="122"/>
      <c r="BG33" s="122"/>
      <c r="BH33" s="122"/>
      <c r="BI33" s="122"/>
      <c r="BJ33" s="122"/>
      <c r="BK33" s="122"/>
      <c r="BL33" s="122"/>
      <c r="BM33" s="123"/>
      <c r="BN33" s="123"/>
      <c r="BO33" s="123"/>
      <c r="BP33" s="147"/>
      <c r="BQ33" s="217"/>
    </row>
    <row r="34" spans="3:69">
      <c r="C34" s="9"/>
      <c r="D34" s="25"/>
      <c r="E34" s="25"/>
      <c r="F34" s="25"/>
      <c r="G34" s="25"/>
      <c r="H34" s="25"/>
      <c r="I34" s="25"/>
      <c r="J34" s="25"/>
      <c r="K34" s="25"/>
      <c r="L34" s="25"/>
      <c r="M34" s="25"/>
      <c r="N34" s="25"/>
      <c r="O34" s="25"/>
      <c r="P34" s="25"/>
      <c r="Q34" s="25"/>
      <c r="R34" s="25"/>
      <c r="S34" s="25"/>
      <c r="T34" s="25"/>
      <c r="U34" s="25"/>
      <c r="V34" s="25"/>
      <c r="W34" s="25"/>
      <c r="X34" s="111"/>
      <c r="Y34" s="111"/>
      <c r="Z34" s="111"/>
      <c r="AA34" s="122"/>
      <c r="AB34" s="124"/>
      <c r="AC34" s="124"/>
      <c r="AD34" s="124"/>
      <c r="AE34" s="124"/>
      <c r="AF34" s="124"/>
      <c r="AG34" s="124"/>
      <c r="AH34" s="124"/>
      <c r="AI34" s="124"/>
      <c r="AJ34" s="124"/>
      <c r="AK34" s="124"/>
      <c r="AL34" s="124"/>
      <c r="AM34" s="124"/>
      <c r="AN34" s="147"/>
      <c r="AO34" s="124"/>
      <c r="AP34" s="157"/>
      <c r="AQ34" s="157"/>
      <c r="AR34" s="161"/>
      <c r="AS34" s="161"/>
      <c r="AT34" s="161"/>
      <c r="AU34" s="161"/>
      <c r="AV34" s="161"/>
      <c r="AW34" s="161"/>
      <c r="AX34" s="161"/>
      <c r="AY34" s="161"/>
      <c r="AZ34" s="161"/>
      <c r="BA34" s="161"/>
      <c r="BB34" s="161"/>
      <c r="BC34" s="191"/>
      <c r="BD34" s="122"/>
      <c r="BE34" s="122"/>
      <c r="BF34" s="122"/>
      <c r="BG34" s="122"/>
      <c r="BH34" s="122"/>
      <c r="BI34" s="122"/>
      <c r="BJ34" s="122"/>
      <c r="BK34" s="122"/>
      <c r="BL34" s="122"/>
      <c r="BM34" s="123"/>
      <c r="BN34" s="123"/>
      <c r="BO34" s="123"/>
      <c r="BP34" s="147"/>
      <c r="BQ34" s="217"/>
    </row>
    <row r="35" spans="3:69" ht="15.6" customHeight="1">
      <c r="C35" s="9"/>
      <c r="D35" s="25"/>
      <c r="E35" s="25"/>
      <c r="F35" s="25"/>
      <c r="G35" s="25"/>
      <c r="H35" s="25"/>
      <c r="I35" s="25"/>
      <c r="J35" s="25"/>
      <c r="K35" s="25"/>
      <c r="L35" s="25"/>
      <c r="M35" s="25"/>
      <c r="N35" s="25"/>
      <c r="O35" s="25"/>
      <c r="P35" s="25"/>
      <c r="Q35" s="25"/>
      <c r="R35" s="25"/>
      <c r="S35" s="25"/>
      <c r="T35" s="25"/>
      <c r="U35" s="84" t="s">
        <v>8</v>
      </c>
      <c r="V35" s="25"/>
      <c r="W35" s="25"/>
      <c r="X35" s="25"/>
      <c r="Y35" s="25"/>
      <c r="Z35" s="25"/>
      <c r="AA35" s="123"/>
      <c r="AB35" s="110"/>
      <c r="AC35" s="110"/>
      <c r="AD35" s="110"/>
      <c r="AE35" s="110"/>
      <c r="AF35" s="110"/>
      <c r="AG35" s="110"/>
      <c r="AH35" s="110"/>
      <c r="AI35" s="110"/>
      <c r="AJ35" s="110"/>
      <c r="AK35" s="110"/>
      <c r="AL35" s="110"/>
      <c r="AM35" s="84" t="s">
        <v>76</v>
      </c>
      <c r="AN35" s="106"/>
      <c r="AO35" s="110"/>
      <c r="AP35" s="112"/>
      <c r="AQ35" s="112"/>
      <c r="AR35" s="121"/>
      <c r="AS35" s="121"/>
      <c r="AT35" s="121"/>
      <c r="AU35" s="121"/>
      <c r="AV35" s="121"/>
      <c r="AW35" s="121"/>
      <c r="AX35" s="121"/>
      <c r="AY35" s="121"/>
      <c r="AZ35" s="121"/>
      <c r="BA35" s="121"/>
      <c r="BB35" s="121"/>
      <c r="BC35" s="192"/>
      <c r="BD35" s="123"/>
      <c r="BE35" s="195" t="s">
        <v>28</v>
      </c>
      <c r="BF35" s="123"/>
      <c r="BG35" s="123"/>
      <c r="BH35" s="123"/>
      <c r="BI35" s="123"/>
      <c r="BJ35" s="123"/>
      <c r="BK35" s="123"/>
      <c r="BL35" s="123"/>
      <c r="BM35" s="123"/>
      <c r="BN35" s="123"/>
      <c r="BO35" s="123"/>
      <c r="BP35" s="147"/>
      <c r="BQ35" s="217"/>
    </row>
    <row r="36" spans="3:69" ht="15.6" customHeight="1">
      <c r="C36" s="9"/>
      <c r="D36" s="26" t="s">
        <v>47</v>
      </c>
      <c r="E36" s="45"/>
      <c r="F36" s="45"/>
      <c r="G36" s="45"/>
      <c r="H36" s="45"/>
      <c r="I36" s="45"/>
      <c r="J36" s="45"/>
      <c r="K36" s="45"/>
      <c r="L36" s="45"/>
      <c r="M36" s="57"/>
      <c r="N36" s="64" t="str">
        <f>IF([4]回答表!X49="○","○","")</f>
        <v/>
      </c>
      <c r="O36" s="70"/>
      <c r="P36" s="70"/>
      <c r="Q36" s="75"/>
      <c r="R36" s="25"/>
      <c r="S36" s="25"/>
      <c r="T36" s="25"/>
      <c r="U36" s="85" t="str">
        <f>IF([4]回答表!X49="○",[4]回答表!B63,IF([4]回答表!AA49="○",[4]回答表!B85,""))</f>
        <v/>
      </c>
      <c r="V36" s="100"/>
      <c r="W36" s="100"/>
      <c r="X36" s="100"/>
      <c r="Y36" s="100"/>
      <c r="Z36" s="100"/>
      <c r="AA36" s="100"/>
      <c r="AB36" s="100"/>
      <c r="AC36" s="100"/>
      <c r="AD36" s="100"/>
      <c r="AE36" s="100"/>
      <c r="AF36" s="100"/>
      <c r="AG36" s="100"/>
      <c r="AH36" s="100"/>
      <c r="AI36" s="100"/>
      <c r="AJ36" s="128"/>
      <c r="AK36" s="136"/>
      <c r="AL36" s="136"/>
      <c r="AM36" s="139" t="s">
        <v>80</v>
      </c>
      <c r="AN36" s="139"/>
      <c r="AO36" s="139"/>
      <c r="AP36" s="139"/>
      <c r="AQ36" s="139"/>
      <c r="AR36" s="139"/>
      <c r="AS36" s="139"/>
      <c r="AT36" s="139"/>
      <c r="AU36" s="139" t="s">
        <v>17</v>
      </c>
      <c r="AV36" s="139"/>
      <c r="AW36" s="139"/>
      <c r="AX36" s="139"/>
      <c r="AY36" s="139"/>
      <c r="AZ36" s="139"/>
      <c r="BA36" s="139"/>
      <c r="BB36" s="139"/>
      <c r="BC36" s="124"/>
      <c r="BD36" s="122"/>
      <c r="BE36" s="196" t="s">
        <v>64</v>
      </c>
      <c r="BF36" s="200"/>
      <c r="BG36" s="200"/>
      <c r="BH36" s="200"/>
      <c r="BI36" s="196"/>
      <c r="BJ36" s="200"/>
      <c r="BK36" s="200"/>
      <c r="BL36" s="200"/>
      <c r="BM36" s="196"/>
      <c r="BN36" s="200"/>
      <c r="BO36" s="200"/>
      <c r="BP36" s="213"/>
      <c r="BQ36" s="217"/>
    </row>
    <row r="37" spans="3:69" ht="15.6" customHeight="1">
      <c r="C37" s="9"/>
      <c r="D37" s="27"/>
      <c r="E37" s="46"/>
      <c r="F37" s="46"/>
      <c r="G37" s="46"/>
      <c r="H37" s="46"/>
      <c r="I37" s="46"/>
      <c r="J37" s="46"/>
      <c r="K37" s="46"/>
      <c r="L37" s="46"/>
      <c r="M37" s="58"/>
      <c r="N37" s="65"/>
      <c r="O37" s="71"/>
      <c r="P37" s="71"/>
      <c r="Q37" s="76"/>
      <c r="R37" s="25"/>
      <c r="S37" s="25"/>
      <c r="T37" s="25"/>
      <c r="U37" s="86"/>
      <c r="V37" s="101"/>
      <c r="W37" s="101"/>
      <c r="X37" s="101"/>
      <c r="Y37" s="101"/>
      <c r="Z37" s="101"/>
      <c r="AA37" s="101"/>
      <c r="AB37" s="101"/>
      <c r="AC37" s="101"/>
      <c r="AD37" s="101"/>
      <c r="AE37" s="101"/>
      <c r="AF37" s="101"/>
      <c r="AG37" s="101"/>
      <c r="AH37" s="101"/>
      <c r="AI37" s="101"/>
      <c r="AJ37" s="129"/>
      <c r="AK37" s="136"/>
      <c r="AL37" s="136"/>
      <c r="AM37" s="139"/>
      <c r="AN37" s="139"/>
      <c r="AO37" s="139"/>
      <c r="AP37" s="139"/>
      <c r="AQ37" s="139"/>
      <c r="AR37" s="139"/>
      <c r="AS37" s="139"/>
      <c r="AT37" s="139"/>
      <c r="AU37" s="139"/>
      <c r="AV37" s="139"/>
      <c r="AW37" s="139"/>
      <c r="AX37" s="139"/>
      <c r="AY37" s="139"/>
      <c r="AZ37" s="139"/>
      <c r="BA37" s="139"/>
      <c r="BB37" s="139"/>
      <c r="BC37" s="124"/>
      <c r="BD37" s="122"/>
      <c r="BE37" s="197"/>
      <c r="BF37" s="201"/>
      <c r="BG37" s="201"/>
      <c r="BH37" s="201"/>
      <c r="BI37" s="197"/>
      <c r="BJ37" s="201"/>
      <c r="BK37" s="201"/>
      <c r="BL37" s="201"/>
      <c r="BM37" s="197"/>
      <c r="BN37" s="201"/>
      <c r="BO37" s="201"/>
      <c r="BP37" s="212"/>
      <c r="BQ37" s="217"/>
    </row>
    <row r="38" spans="3:69" ht="15.6" customHeight="1">
      <c r="C38" s="9"/>
      <c r="D38" s="27"/>
      <c r="E38" s="46"/>
      <c r="F38" s="46"/>
      <c r="G38" s="46"/>
      <c r="H38" s="46"/>
      <c r="I38" s="46"/>
      <c r="J38" s="46"/>
      <c r="K38" s="46"/>
      <c r="L38" s="46"/>
      <c r="M38" s="58"/>
      <c r="N38" s="65"/>
      <c r="O38" s="71"/>
      <c r="P38" s="71"/>
      <c r="Q38" s="76"/>
      <c r="R38" s="25"/>
      <c r="S38" s="25"/>
      <c r="T38" s="25"/>
      <c r="U38" s="86"/>
      <c r="V38" s="101"/>
      <c r="W38" s="101"/>
      <c r="X38" s="101"/>
      <c r="Y38" s="101"/>
      <c r="Z38" s="101"/>
      <c r="AA38" s="101"/>
      <c r="AB38" s="101"/>
      <c r="AC38" s="101"/>
      <c r="AD38" s="101"/>
      <c r="AE38" s="101"/>
      <c r="AF38" s="101"/>
      <c r="AG38" s="101"/>
      <c r="AH38" s="101"/>
      <c r="AI38" s="101"/>
      <c r="AJ38" s="129"/>
      <c r="AK38" s="136"/>
      <c r="AL38" s="136"/>
      <c r="AM38" s="92" t="str">
        <f>IF([4]回答表!X49="○",[4]回答表!G69,IF([4]回答表!AA49="○",[4]回答表!G91,""))</f>
        <v/>
      </c>
      <c r="AN38" s="109"/>
      <c r="AO38" s="109"/>
      <c r="AP38" s="109"/>
      <c r="AQ38" s="109"/>
      <c r="AR38" s="109"/>
      <c r="AS38" s="109"/>
      <c r="AT38" s="125"/>
      <c r="AU38" s="92" t="str">
        <f>IF([4]回答表!X49="○",[4]回答表!G70,IF([4]回答表!AA49="○",[4]回答表!G92,""))</f>
        <v/>
      </c>
      <c r="AV38" s="109"/>
      <c r="AW38" s="109"/>
      <c r="AX38" s="109"/>
      <c r="AY38" s="109"/>
      <c r="AZ38" s="109"/>
      <c r="BA38" s="109"/>
      <c r="BB38" s="125"/>
      <c r="BC38" s="124"/>
      <c r="BD38" s="122"/>
      <c r="BE38" s="197"/>
      <c r="BF38" s="201"/>
      <c r="BG38" s="201"/>
      <c r="BH38" s="201"/>
      <c r="BI38" s="197"/>
      <c r="BJ38" s="201"/>
      <c r="BK38" s="201"/>
      <c r="BL38" s="201"/>
      <c r="BM38" s="197"/>
      <c r="BN38" s="201"/>
      <c r="BO38" s="201"/>
      <c r="BP38" s="212"/>
      <c r="BQ38" s="217"/>
    </row>
    <row r="39" spans="3:69" ht="15.6" customHeight="1">
      <c r="C39" s="9"/>
      <c r="D39" s="28"/>
      <c r="E39" s="47"/>
      <c r="F39" s="47"/>
      <c r="G39" s="47"/>
      <c r="H39" s="47"/>
      <c r="I39" s="47"/>
      <c r="J39" s="47"/>
      <c r="K39" s="47"/>
      <c r="L39" s="47"/>
      <c r="M39" s="59"/>
      <c r="N39" s="66"/>
      <c r="O39" s="72"/>
      <c r="P39" s="72"/>
      <c r="Q39" s="77"/>
      <c r="R39" s="25"/>
      <c r="S39" s="25"/>
      <c r="T39" s="25"/>
      <c r="U39" s="86"/>
      <c r="V39" s="101"/>
      <c r="W39" s="101"/>
      <c r="X39" s="101"/>
      <c r="Y39" s="101"/>
      <c r="Z39" s="101"/>
      <c r="AA39" s="101"/>
      <c r="AB39" s="101"/>
      <c r="AC39" s="101"/>
      <c r="AD39" s="101"/>
      <c r="AE39" s="101"/>
      <c r="AF39" s="101"/>
      <c r="AG39" s="101"/>
      <c r="AH39" s="101"/>
      <c r="AI39" s="101"/>
      <c r="AJ39" s="129"/>
      <c r="AK39" s="136"/>
      <c r="AL39" s="136"/>
      <c r="AM39" s="19"/>
      <c r="AN39" s="41"/>
      <c r="AO39" s="41"/>
      <c r="AP39" s="41"/>
      <c r="AQ39" s="41"/>
      <c r="AR39" s="41"/>
      <c r="AS39" s="41"/>
      <c r="AT39" s="55"/>
      <c r="AU39" s="19"/>
      <c r="AV39" s="41"/>
      <c r="AW39" s="41"/>
      <c r="AX39" s="41"/>
      <c r="AY39" s="41"/>
      <c r="AZ39" s="41"/>
      <c r="BA39" s="41"/>
      <c r="BB39" s="55"/>
      <c r="BC39" s="124"/>
      <c r="BD39" s="122"/>
      <c r="BE39" s="197" t="str">
        <f>IF([4]回答表!X49="○",[4]回答表!E73,IF([4]回答表!AA49="○",[4]回答表!E96,""))</f>
        <v/>
      </c>
      <c r="BF39" s="127"/>
      <c r="BG39" s="127"/>
      <c r="BH39" s="145"/>
      <c r="BI39" s="197" t="str">
        <f>IF([4]回答表!X49="○",[4]回答表!E74,IF([4]回答表!AA49="○",[4]回答表!E97,""))</f>
        <v/>
      </c>
      <c r="BJ39" s="127"/>
      <c r="BK39" s="127"/>
      <c r="BL39" s="145"/>
      <c r="BM39" s="197" t="str">
        <f>IF([4]回答表!X49="○",[4]回答表!E75,IF([4]回答表!AA49="○",[4]回答表!E98,""))</f>
        <v/>
      </c>
      <c r="BN39" s="127"/>
      <c r="BO39" s="127"/>
      <c r="BP39" s="145"/>
      <c r="BQ39" s="217"/>
    </row>
    <row r="40" spans="3:69" ht="15.6" customHeight="1">
      <c r="C40" s="9"/>
      <c r="D40" s="29"/>
      <c r="E40" s="29"/>
      <c r="F40" s="29"/>
      <c r="G40" s="29"/>
      <c r="H40" s="29"/>
      <c r="I40" s="29"/>
      <c r="J40" s="29"/>
      <c r="K40" s="29"/>
      <c r="L40" s="29"/>
      <c r="M40" s="29"/>
      <c r="N40" s="67"/>
      <c r="O40" s="67"/>
      <c r="P40" s="67"/>
      <c r="Q40" s="67"/>
      <c r="R40" s="69"/>
      <c r="S40" s="69"/>
      <c r="T40" s="69"/>
      <c r="U40" s="86"/>
      <c r="V40" s="101"/>
      <c r="W40" s="101"/>
      <c r="X40" s="101"/>
      <c r="Y40" s="101"/>
      <c r="Z40" s="101"/>
      <c r="AA40" s="101"/>
      <c r="AB40" s="101"/>
      <c r="AC40" s="101"/>
      <c r="AD40" s="101"/>
      <c r="AE40" s="101"/>
      <c r="AF40" s="101"/>
      <c r="AG40" s="101"/>
      <c r="AH40" s="101"/>
      <c r="AI40" s="101"/>
      <c r="AJ40" s="129"/>
      <c r="AK40" s="136"/>
      <c r="AL40" s="136"/>
      <c r="AM40" s="20"/>
      <c r="AN40" s="42"/>
      <c r="AO40" s="42"/>
      <c r="AP40" s="42"/>
      <c r="AQ40" s="42"/>
      <c r="AR40" s="42"/>
      <c r="AS40" s="42"/>
      <c r="AT40" s="56"/>
      <c r="AU40" s="20"/>
      <c r="AV40" s="42"/>
      <c r="AW40" s="42"/>
      <c r="AX40" s="42"/>
      <c r="AY40" s="42"/>
      <c r="AZ40" s="42"/>
      <c r="BA40" s="42"/>
      <c r="BB40" s="56"/>
      <c r="BC40" s="124"/>
      <c r="BD40" s="124"/>
      <c r="BE40" s="79"/>
      <c r="BF40" s="127"/>
      <c r="BG40" s="127"/>
      <c r="BH40" s="145"/>
      <c r="BI40" s="79"/>
      <c r="BJ40" s="127"/>
      <c r="BK40" s="127"/>
      <c r="BL40" s="145"/>
      <c r="BM40" s="79"/>
      <c r="BN40" s="127"/>
      <c r="BO40" s="127"/>
      <c r="BP40" s="145"/>
      <c r="BQ40" s="217"/>
    </row>
    <row r="41" spans="3:69" ht="15.6" customHeight="1">
      <c r="C41" s="9"/>
      <c r="D41" s="29"/>
      <c r="E41" s="29"/>
      <c r="F41" s="29"/>
      <c r="G41" s="29"/>
      <c r="H41" s="29"/>
      <c r="I41" s="29"/>
      <c r="J41" s="29"/>
      <c r="K41" s="29"/>
      <c r="L41" s="29"/>
      <c r="M41" s="29"/>
      <c r="N41" s="67"/>
      <c r="O41" s="67"/>
      <c r="P41" s="67"/>
      <c r="Q41" s="67"/>
      <c r="R41" s="69"/>
      <c r="S41" s="69"/>
      <c r="T41" s="69"/>
      <c r="U41" s="86"/>
      <c r="V41" s="101"/>
      <c r="W41" s="101"/>
      <c r="X41" s="101"/>
      <c r="Y41" s="101"/>
      <c r="Z41" s="101"/>
      <c r="AA41" s="101"/>
      <c r="AB41" s="101"/>
      <c r="AC41" s="101"/>
      <c r="AD41" s="101"/>
      <c r="AE41" s="101"/>
      <c r="AF41" s="101"/>
      <c r="AG41" s="101"/>
      <c r="AH41" s="101"/>
      <c r="AI41" s="101"/>
      <c r="AJ41" s="129"/>
      <c r="AK41" s="136"/>
      <c r="AL41" s="136"/>
      <c r="AM41" s="136"/>
      <c r="AN41" s="136"/>
      <c r="AO41" s="136"/>
      <c r="AP41" s="136"/>
      <c r="AQ41" s="136"/>
      <c r="AR41" s="136"/>
      <c r="AS41" s="136"/>
      <c r="AT41" s="136"/>
      <c r="AU41" s="136"/>
      <c r="AV41" s="136"/>
      <c r="AW41" s="136"/>
      <c r="AX41" s="136"/>
      <c r="AY41" s="136"/>
      <c r="AZ41" s="136"/>
      <c r="BA41" s="136"/>
      <c r="BB41" s="136"/>
      <c r="BC41" s="124"/>
      <c r="BD41" s="124"/>
      <c r="BE41" s="79"/>
      <c r="BF41" s="127"/>
      <c r="BG41" s="127"/>
      <c r="BH41" s="145"/>
      <c r="BI41" s="79"/>
      <c r="BJ41" s="127"/>
      <c r="BK41" s="127"/>
      <c r="BL41" s="145"/>
      <c r="BM41" s="79"/>
      <c r="BN41" s="127"/>
      <c r="BO41" s="127"/>
      <c r="BP41" s="145"/>
      <c r="BQ41" s="217"/>
    </row>
    <row r="42" spans="3:69" ht="12.6" customHeight="1">
      <c r="C42" s="9"/>
      <c r="D42" s="29"/>
      <c r="E42" s="29"/>
      <c r="F42" s="29"/>
      <c r="G42" s="29"/>
      <c r="H42" s="29"/>
      <c r="I42" s="29"/>
      <c r="J42" s="29"/>
      <c r="K42" s="29"/>
      <c r="L42" s="29"/>
      <c r="M42" s="29"/>
      <c r="N42" s="67"/>
      <c r="O42" s="67"/>
      <c r="P42" s="67"/>
      <c r="Q42" s="67"/>
      <c r="R42" s="69"/>
      <c r="S42" s="69"/>
      <c r="T42" s="69"/>
      <c r="U42" s="86"/>
      <c r="V42" s="101"/>
      <c r="W42" s="101"/>
      <c r="X42" s="101"/>
      <c r="Y42" s="101"/>
      <c r="Z42" s="101"/>
      <c r="AA42" s="101"/>
      <c r="AB42" s="101"/>
      <c r="AC42" s="101"/>
      <c r="AD42" s="101"/>
      <c r="AE42" s="101"/>
      <c r="AF42" s="101"/>
      <c r="AG42" s="101"/>
      <c r="AH42" s="101"/>
      <c r="AI42" s="101"/>
      <c r="AJ42" s="129"/>
      <c r="AK42" s="136"/>
      <c r="AL42" s="136"/>
      <c r="AM42" s="140" t="str">
        <f>IF([4]回答表!X49="○",[4]回答表!O79,IF([4]回答表!AA49="○",[4]回答表!O102,""))</f>
        <v/>
      </c>
      <c r="AN42" s="141"/>
      <c r="AO42" s="152" t="s">
        <v>82</v>
      </c>
      <c r="AP42" s="153"/>
      <c r="AQ42" s="153"/>
      <c r="AR42" s="153"/>
      <c r="AS42" s="153"/>
      <c r="AT42" s="153"/>
      <c r="AU42" s="153"/>
      <c r="AV42" s="153"/>
      <c r="AW42" s="153"/>
      <c r="AX42" s="153"/>
      <c r="AY42" s="153"/>
      <c r="AZ42" s="153"/>
      <c r="BA42" s="153"/>
      <c r="BB42" s="153"/>
      <c r="BC42" s="124"/>
      <c r="BD42" s="124"/>
      <c r="BE42" s="79"/>
      <c r="BF42" s="127"/>
      <c r="BG42" s="127"/>
      <c r="BH42" s="145"/>
      <c r="BI42" s="79"/>
      <c r="BJ42" s="127"/>
      <c r="BK42" s="127"/>
      <c r="BL42" s="145"/>
      <c r="BM42" s="79"/>
      <c r="BN42" s="127"/>
      <c r="BO42" s="127"/>
      <c r="BP42" s="145"/>
      <c r="BQ42" s="217"/>
    </row>
    <row r="43" spans="3:69" ht="12.6" customHeight="1">
      <c r="C43" s="9"/>
      <c r="D43" s="29"/>
      <c r="E43" s="29"/>
      <c r="F43" s="29"/>
      <c r="G43" s="29"/>
      <c r="H43" s="29"/>
      <c r="I43" s="29"/>
      <c r="J43" s="29"/>
      <c r="K43" s="29"/>
      <c r="L43" s="29"/>
      <c r="M43" s="29"/>
      <c r="N43" s="67"/>
      <c r="O43" s="67"/>
      <c r="P43" s="67"/>
      <c r="Q43" s="67"/>
      <c r="R43" s="69"/>
      <c r="S43" s="69"/>
      <c r="T43" s="69"/>
      <c r="U43" s="86"/>
      <c r="V43" s="101"/>
      <c r="W43" s="101"/>
      <c r="X43" s="101"/>
      <c r="Y43" s="101"/>
      <c r="Z43" s="101"/>
      <c r="AA43" s="101"/>
      <c r="AB43" s="101"/>
      <c r="AC43" s="101"/>
      <c r="AD43" s="101"/>
      <c r="AE43" s="101"/>
      <c r="AF43" s="101"/>
      <c r="AG43" s="101"/>
      <c r="AH43" s="101"/>
      <c r="AI43" s="101"/>
      <c r="AJ43" s="129"/>
      <c r="AK43" s="136"/>
      <c r="AL43" s="136"/>
      <c r="AM43" s="141"/>
      <c r="AN43" s="141"/>
      <c r="AO43" s="153"/>
      <c r="AP43" s="153"/>
      <c r="AQ43" s="153"/>
      <c r="AR43" s="153"/>
      <c r="AS43" s="153"/>
      <c r="AT43" s="153"/>
      <c r="AU43" s="153"/>
      <c r="AV43" s="153"/>
      <c r="AW43" s="153"/>
      <c r="AX43" s="153"/>
      <c r="AY43" s="153"/>
      <c r="AZ43" s="153"/>
      <c r="BA43" s="153"/>
      <c r="BB43" s="153"/>
      <c r="BC43" s="124"/>
      <c r="BD43" s="122"/>
      <c r="BE43" s="197" t="s">
        <v>13</v>
      </c>
      <c r="BF43" s="95"/>
      <c r="BG43" s="95"/>
      <c r="BH43" s="145"/>
      <c r="BI43" s="197" t="s">
        <v>41</v>
      </c>
      <c r="BJ43" s="95"/>
      <c r="BK43" s="95"/>
      <c r="BL43" s="145"/>
      <c r="BM43" s="197" t="s">
        <v>3</v>
      </c>
      <c r="BN43" s="95"/>
      <c r="BO43" s="95"/>
      <c r="BP43" s="145"/>
      <c r="BQ43" s="217"/>
    </row>
    <row r="44" spans="3:69" ht="12.6" customHeight="1">
      <c r="C44" s="9"/>
      <c r="D44" s="30" t="s">
        <v>52</v>
      </c>
      <c r="E44" s="48"/>
      <c r="F44" s="48"/>
      <c r="G44" s="48"/>
      <c r="H44" s="48"/>
      <c r="I44" s="48"/>
      <c r="J44" s="48"/>
      <c r="K44" s="48"/>
      <c r="L44" s="48"/>
      <c r="M44" s="60"/>
      <c r="N44" s="64" t="str">
        <f>IF([4]回答表!AA49="○","○","")</f>
        <v/>
      </c>
      <c r="O44" s="70"/>
      <c r="P44" s="70"/>
      <c r="Q44" s="75"/>
      <c r="R44" s="25"/>
      <c r="S44" s="25"/>
      <c r="T44" s="25"/>
      <c r="U44" s="86"/>
      <c r="V44" s="101"/>
      <c r="W44" s="101"/>
      <c r="X44" s="101"/>
      <c r="Y44" s="101"/>
      <c r="Z44" s="101"/>
      <c r="AA44" s="101"/>
      <c r="AB44" s="101"/>
      <c r="AC44" s="101"/>
      <c r="AD44" s="101"/>
      <c r="AE44" s="101"/>
      <c r="AF44" s="101"/>
      <c r="AG44" s="101"/>
      <c r="AH44" s="101"/>
      <c r="AI44" s="101"/>
      <c r="AJ44" s="129"/>
      <c r="AK44" s="136"/>
      <c r="AL44" s="136"/>
      <c r="AM44" s="141"/>
      <c r="AN44" s="141"/>
      <c r="AO44" s="153"/>
      <c r="AP44" s="153"/>
      <c r="AQ44" s="153"/>
      <c r="AR44" s="153"/>
      <c r="AS44" s="153"/>
      <c r="AT44" s="153"/>
      <c r="AU44" s="153"/>
      <c r="AV44" s="153"/>
      <c r="AW44" s="153"/>
      <c r="AX44" s="153"/>
      <c r="AY44" s="153"/>
      <c r="AZ44" s="153"/>
      <c r="BA44" s="153"/>
      <c r="BB44" s="153"/>
      <c r="BC44" s="124"/>
      <c r="BD44" s="194"/>
      <c r="BE44" s="79"/>
      <c r="BF44" s="95"/>
      <c r="BG44" s="95"/>
      <c r="BH44" s="145"/>
      <c r="BI44" s="79"/>
      <c r="BJ44" s="95"/>
      <c r="BK44" s="95"/>
      <c r="BL44" s="145"/>
      <c r="BM44" s="79"/>
      <c r="BN44" s="95"/>
      <c r="BO44" s="95"/>
      <c r="BP44" s="145"/>
      <c r="BQ44" s="217"/>
    </row>
    <row r="45" spans="3:69" ht="32.25">
      <c r="C45" s="9"/>
      <c r="D45" s="31"/>
      <c r="E45" s="49"/>
      <c r="F45" s="49"/>
      <c r="G45" s="49"/>
      <c r="H45" s="49"/>
      <c r="I45" s="49"/>
      <c r="J45" s="49"/>
      <c r="K45" s="49"/>
      <c r="L45" s="49"/>
      <c r="M45" s="61"/>
      <c r="N45" s="65"/>
      <c r="O45" s="71"/>
      <c r="P45" s="71"/>
      <c r="Q45" s="76"/>
      <c r="R45" s="25"/>
      <c r="S45" s="25"/>
      <c r="T45" s="25"/>
      <c r="U45" s="86"/>
      <c r="V45" s="101"/>
      <c r="W45" s="101"/>
      <c r="X45" s="101"/>
      <c r="Y45" s="101"/>
      <c r="Z45" s="101"/>
      <c r="AA45" s="101"/>
      <c r="AB45" s="101"/>
      <c r="AC45" s="101"/>
      <c r="AD45" s="101"/>
      <c r="AE45" s="101"/>
      <c r="AF45" s="101"/>
      <c r="AG45" s="101"/>
      <c r="AH45" s="101"/>
      <c r="AI45" s="101"/>
      <c r="AJ45" s="129"/>
      <c r="AK45" s="136"/>
      <c r="AL45" s="136"/>
      <c r="AM45" s="141"/>
      <c r="AN45" s="141"/>
      <c r="AO45" s="153"/>
      <c r="AP45" s="153"/>
      <c r="AQ45" s="153"/>
      <c r="AR45" s="153"/>
      <c r="AS45" s="153"/>
      <c r="AT45" s="153"/>
      <c r="AU45" s="153"/>
      <c r="AV45" s="153"/>
      <c r="AW45" s="153"/>
      <c r="AX45" s="153"/>
      <c r="AY45" s="153"/>
      <c r="AZ45" s="153"/>
      <c r="BA45" s="153"/>
      <c r="BB45" s="153"/>
      <c r="BC45" s="124"/>
      <c r="BD45" s="194"/>
      <c r="BE45" s="80"/>
      <c r="BF45" s="96"/>
      <c r="BG45" s="96"/>
      <c r="BH45" s="146"/>
      <c r="BI45" s="80"/>
      <c r="BJ45" s="96"/>
      <c r="BK45" s="96"/>
      <c r="BL45" s="146"/>
      <c r="BM45" s="80"/>
      <c r="BN45" s="96"/>
      <c r="BO45" s="96"/>
      <c r="BP45" s="146"/>
      <c r="BQ45" s="217"/>
    </row>
    <row r="46" spans="3:69" ht="32.25">
      <c r="C46" s="9"/>
      <c r="D46" s="31"/>
      <c r="E46" s="49"/>
      <c r="F46" s="49"/>
      <c r="G46" s="49"/>
      <c r="H46" s="49"/>
      <c r="I46" s="49"/>
      <c r="J46" s="49"/>
      <c r="K46" s="49"/>
      <c r="L46" s="49"/>
      <c r="M46" s="61"/>
      <c r="N46" s="65"/>
      <c r="O46" s="71"/>
      <c r="P46" s="71"/>
      <c r="Q46" s="76"/>
      <c r="R46" s="25"/>
      <c r="S46" s="25"/>
      <c r="T46" s="25"/>
      <c r="U46" s="86"/>
      <c r="V46" s="101"/>
      <c r="W46" s="101"/>
      <c r="X46" s="101"/>
      <c r="Y46" s="101"/>
      <c r="Z46" s="101"/>
      <c r="AA46" s="101"/>
      <c r="AB46" s="101"/>
      <c r="AC46" s="101"/>
      <c r="AD46" s="101"/>
      <c r="AE46" s="101"/>
      <c r="AF46" s="101"/>
      <c r="AG46" s="101"/>
      <c r="AH46" s="101"/>
      <c r="AI46" s="101"/>
      <c r="AJ46" s="129"/>
      <c r="AK46" s="136"/>
      <c r="AL46" s="136"/>
      <c r="AM46" s="140" t="str">
        <f>IF([4]回答表!X49="○",[4]回答表!O80,IF([4]回答表!AA49="○",[4]回答表!O103,""))</f>
        <v/>
      </c>
      <c r="AN46" s="142"/>
      <c r="AO46" s="152" t="s">
        <v>36</v>
      </c>
      <c r="AP46" s="153"/>
      <c r="AQ46" s="153"/>
      <c r="AR46" s="153"/>
      <c r="AS46" s="153"/>
      <c r="AT46" s="153"/>
      <c r="AU46" s="153"/>
      <c r="AV46" s="153"/>
      <c r="AW46" s="153"/>
      <c r="AX46" s="153"/>
      <c r="AY46" s="153"/>
      <c r="AZ46" s="153"/>
      <c r="BA46" s="153"/>
      <c r="BB46" s="153"/>
      <c r="BC46" s="124"/>
      <c r="BD46" s="194"/>
      <c r="BE46" s="111"/>
      <c r="BF46" s="111"/>
      <c r="BG46" s="111"/>
      <c r="BH46" s="111"/>
      <c r="BI46" s="111"/>
      <c r="BJ46" s="111"/>
      <c r="BK46" s="111"/>
      <c r="BL46" s="111"/>
      <c r="BM46" s="111"/>
      <c r="BN46" s="111"/>
      <c r="BO46" s="111"/>
      <c r="BP46" s="111"/>
      <c r="BQ46" s="217"/>
    </row>
    <row r="47" spans="3:69" ht="12.6" customHeight="1">
      <c r="C47" s="9"/>
      <c r="D47" s="32"/>
      <c r="E47" s="50"/>
      <c r="F47" s="50"/>
      <c r="G47" s="50"/>
      <c r="H47" s="50"/>
      <c r="I47" s="50"/>
      <c r="J47" s="50"/>
      <c r="K47" s="50"/>
      <c r="L47" s="50"/>
      <c r="M47" s="62"/>
      <c r="N47" s="66"/>
      <c r="O47" s="72"/>
      <c r="P47" s="72"/>
      <c r="Q47" s="77"/>
      <c r="R47" s="25"/>
      <c r="S47" s="25"/>
      <c r="T47" s="25"/>
      <c r="U47" s="87"/>
      <c r="V47" s="102"/>
      <c r="W47" s="102"/>
      <c r="X47" s="102"/>
      <c r="Y47" s="102"/>
      <c r="Z47" s="102"/>
      <c r="AA47" s="102"/>
      <c r="AB47" s="102"/>
      <c r="AC47" s="102"/>
      <c r="AD47" s="102"/>
      <c r="AE47" s="102"/>
      <c r="AF47" s="102"/>
      <c r="AG47" s="102"/>
      <c r="AH47" s="102"/>
      <c r="AI47" s="102"/>
      <c r="AJ47" s="130"/>
      <c r="AK47" s="136"/>
      <c r="AL47" s="136"/>
      <c r="AM47" s="142"/>
      <c r="AN47" s="142"/>
      <c r="AO47" s="153"/>
      <c r="AP47" s="153"/>
      <c r="AQ47" s="153"/>
      <c r="AR47" s="153"/>
      <c r="AS47" s="153"/>
      <c r="AT47" s="153"/>
      <c r="AU47" s="153"/>
      <c r="AV47" s="153"/>
      <c r="AW47" s="153"/>
      <c r="AX47" s="153"/>
      <c r="AY47" s="153"/>
      <c r="AZ47" s="153"/>
      <c r="BA47" s="153"/>
      <c r="BB47" s="153"/>
      <c r="BC47" s="124"/>
      <c r="BD47" s="194"/>
      <c r="BE47" s="111"/>
      <c r="BF47" s="111"/>
      <c r="BG47" s="111"/>
      <c r="BH47" s="111"/>
      <c r="BI47" s="111"/>
      <c r="BJ47" s="111"/>
      <c r="BK47" s="111"/>
      <c r="BL47" s="111"/>
      <c r="BM47" s="111"/>
      <c r="BN47" s="111"/>
      <c r="BO47" s="111"/>
      <c r="BP47" s="111"/>
      <c r="BQ47" s="217"/>
    </row>
    <row r="48" spans="3:69" ht="12.6" customHeight="1">
      <c r="C48" s="9"/>
      <c r="D48" s="29"/>
      <c r="E48" s="29"/>
      <c r="F48" s="29"/>
      <c r="G48" s="29"/>
      <c r="H48" s="29"/>
      <c r="I48" s="29"/>
      <c r="J48" s="29"/>
      <c r="K48" s="29"/>
      <c r="L48" s="29"/>
      <c r="M48" s="29"/>
      <c r="N48" s="29"/>
      <c r="O48" s="29"/>
      <c r="P48" s="29"/>
      <c r="Q48" s="29"/>
      <c r="R48" s="25"/>
      <c r="S48" s="25"/>
      <c r="T48" s="25"/>
      <c r="U48" s="25"/>
      <c r="V48" s="25"/>
      <c r="W48" s="25"/>
      <c r="X48" s="25"/>
      <c r="Y48" s="25"/>
      <c r="Z48" s="25"/>
      <c r="AA48" s="25"/>
      <c r="AB48" s="25"/>
      <c r="AC48" s="25"/>
      <c r="AD48" s="25"/>
      <c r="AE48" s="25"/>
      <c r="AF48" s="25"/>
      <c r="AG48" s="25"/>
      <c r="AH48" s="25"/>
      <c r="AI48" s="25"/>
      <c r="AJ48" s="25"/>
      <c r="AK48" s="136"/>
      <c r="AL48" s="136"/>
      <c r="AM48" s="142"/>
      <c r="AN48" s="142"/>
      <c r="AO48" s="153"/>
      <c r="AP48" s="153"/>
      <c r="AQ48" s="153"/>
      <c r="AR48" s="153"/>
      <c r="AS48" s="153"/>
      <c r="AT48" s="153"/>
      <c r="AU48" s="153"/>
      <c r="AV48" s="153"/>
      <c r="AW48" s="153"/>
      <c r="AX48" s="153"/>
      <c r="AY48" s="153"/>
      <c r="AZ48" s="153"/>
      <c r="BA48" s="153"/>
      <c r="BB48" s="153"/>
      <c r="BC48" s="124"/>
      <c r="BD48" s="194"/>
      <c r="BE48" s="111"/>
      <c r="BF48" s="111"/>
      <c r="BG48" s="111"/>
      <c r="BH48" s="111"/>
      <c r="BI48" s="111"/>
      <c r="BJ48" s="111"/>
      <c r="BK48" s="111"/>
      <c r="BL48" s="111"/>
      <c r="BM48" s="111"/>
      <c r="BN48" s="111"/>
      <c r="BO48" s="111"/>
      <c r="BP48" s="111"/>
      <c r="BQ48" s="217"/>
    </row>
    <row r="49" spans="3:69" ht="12.6" customHeight="1">
      <c r="C49" s="9"/>
      <c r="D49" s="29"/>
      <c r="E49" s="29"/>
      <c r="F49" s="29"/>
      <c r="G49" s="29"/>
      <c r="H49" s="29"/>
      <c r="I49" s="29"/>
      <c r="J49" s="29"/>
      <c r="K49" s="29"/>
      <c r="L49" s="29"/>
      <c r="M49" s="29"/>
      <c r="N49" s="29"/>
      <c r="O49" s="29"/>
      <c r="P49" s="29"/>
      <c r="Q49" s="29"/>
      <c r="R49" s="25"/>
      <c r="S49" s="25"/>
      <c r="T49" s="25"/>
      <c r="U49" s="25"/>
      <c r="V49" s="25"/>
      <c r="W49" s="25"/>
      <c r="X49" s="25"/>
      <c r="Y49" s="25"/>
      <c r="Z49" s="25"/>
      <c r="AA49" s="25"/>
      <c r="AB49" s="25"/>
      <c r="AC49" s="25"/>
      <c r="AD49" s="25"/>
      <c r="AE49" s="25"/>
      <c r="AF49" s="25"/>
      <c r="AG49" s="25"/>
      <c r="AH49" s="25"/>
      <c r="AI49" s="25"/>
      <c r="AJ49" s="25"/>
      <c r="AK49" s="136"/>
      <c r="AL49" s="136"/>
      <c r="AM49" s="142"/>
      <c r="AN49" s="142"/>
      <c r="AO49" s="153"/>
      <c r="AP49" s="153"/>
      <c r="AQ49" s="153"/>
      <c r="AR49" s="153"/>
      <c r="AS49" s="153"/>
      <c r="AT49" s="153"/>
      <c r="AU49" s="153"/>
      <c r="AV49" s="153"/>
      <c r="AW49" s="153"/>
      <c r="AX49" s="153"/>
      <c r="AY49" s="153"/>
      <c r="AZ49" s="153"/>
      <c r="BA49" s="153"/>
      <c r="BB49" s="153"/>
      <c r="BC49" s="124"/>
      <c r="BD49" s="194"/>
      <c r="BE49" s="111"/>
      <c r="BF49" s="111"/>
      <c r="BG49" s="111"/>
      <c r="BH49" s="111"/>
      <c r="BI49" s="111"/>
      <c r="BJ49" s="111"/>
      <c r="BK49" s="111"/>
      <c r="BL49" s="111"/>
      <c r="BM49" s="111"/>
      <c r="BN49" s="111"/>
      <c r="BO49" s="111"/>
      <c r="BP49" s="111"/>
      <c r="BQ49" s="217"/>
    </row>
    <row r="50" spans="3:69" ht="12.6" customHeight="1">
      <c r="C50" s="9"/>
      <c r="D50" s="29"/>
      <c r="E50" s="29"/>
      <c r="F50" s="29"/>
      <c r="G50" s="29"/>
      <c r="H50" s="29"/>
      <c r="I50" s="29"/>
      <c r="J50" s="29"/>
      <c r="K50" s="29"/>
      <c r="L50" s="29"/>
      <c r="M50" s="29"/>
      <c r="N50" s="68"/>
      <c r="O50" s="68"/>
      <c r="P50" s="68"/>
      <c r="Q50" s="68"/>
      <c r="R50" s="25"/>
      <c r="S50" s="25"/>
      <c r="T50" s="25"/>
      <c r="U50" s="25"/>
      <c r="V50" s="25"/>
      <c r="W50" s="25"/>
      <c r="X50" s="111"/>
      <c r="Y50" s="111"/>
      <c r="Z50" s="111"/>
      <c r="AA50" s="123"/>
      <c r="AB50" s="123"/>
      <c r="AC50" s="123"/>
      <c r="AD50" s="123"/>
      <c r="AE50" s="123"/>
      <c r="AF50" s="123"/>
      <c r="AG50" s="123"/>
      <c r="AH50" s="123"/>
      <c r="AI50" s="123"/>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217"/>
    </row>
    <row r="51" spans="3:69" ht="12.6" customHeight="1">
      <c r="C51" s="9"/>
      <c r="D51" s="29"/>
      <c r="E51" s="29"/>
      <c r="F51" s="29"/>
      <c r="G51" s="29"/>
      <c r="H51" s="29"/>
      <c r="I51" s="29"/>
      <c r="J51" s="29"/>
      <c r="K51" s="29"/>
      <c r="L51" s="29"/>
      <c r="M51" s="29"/>
      <c r="N51" s="68"/>
      <c r="O51" s="68"/>
      <c r="P51" s="68"/>
      <c r="Q51" s="68"/>
      <c r="R51" s="25"/>
      <c r="S51" s="25"/>
      <c r="T51" s="25"/>
      <c r="U51" s="84" t="s">
        <v>56</v>
      </c>
      <c r="V51" s="25"/>
      <c r="W51" s="25"/>
      <c r="X51" s="25"/>
      <c r="Y51" s="25"/>
      <c r="Z51" s="25"/>
      <c r="AA51" s="123"/>
      <c r="AB51" s="110"/>
      <c r="AC51" s="123"/>
      <c r="AD51" s="123"/>
      <c r="AE51" s="123"/>
      <c r="AF51" s="123"/>
      <c r="AG51" s="123"/>
      <c r="AH51" s="123"/>
      <c r="AI51" s="123"/>
      <c r="AJ51" s="123"/>
      <c r="AK51" s="123"/>
      <c r="AL51" s="123"/>
      <c r="AM51" s="84" t="s">
        <v>62</v>
      </c>
      <c r="AN51" s="123"/>
      <c r="AO51" s="123"/>
      <c r="AP51" s="123"/>
      <c r="AQ51" s="123"/>
      <c r="AR51" s="123"/>
      <c r="AS51" s="123"/>
      <c r="AT51" s="123"/>
      <c r="AU51" s="123"/>
      <c r="AV51" s="123"/>
      <c r="AW51" s="123"/>
      <c r="AX51" s="122"/>
      <c r="AY51" s="122"/>
      <c r="AZ51" s="122"/>
      <c r="BA51" s="122"/>
      <c r="BB51" s="122"/>
      <c r="BC51" s="122"/>
      <c r="BD51" s="122"/>
      <c r="BE51" s="122"/>
      <c r="BF51" s="122"/>
      <c r="BG51" s="122"/>
      <c r="BH51" s="122"/>
      <c r="BI51" s="122"/>
      <c r="BJ51" s="122"/>
      <c r="BK51" s="122"/>
      <c r="BL51" s="122"/>
      <c r="BM51" s="122"/>
      <c r="BN51" s="122"/>
      <c r="BO51" s="122"/>
      <c r="BP51" s="111"/>
      <c r="BQ51" s="217"/>
    </row>
    <row r="52" spans="3:69" ht="32.25">
      <c r="C52" s="9"/>
      <c r="D52" s="26" t="s">
        <v>54</v>
      </c>
      <c r="E52" s="45"/>
      <c r="F52" s="45"/>
      <c r="G52" s="45"/>
      <c r="H52" s="45"/>
      <c r="I52" s="45"/>
      <c r="J52" s="45"/>
      <c r="K52" s="45"/>
      <c r="L52" s="45"/>
      <c r="M52" s="57"/>
      <c r="N52" s="64" t="str">
        <f>IF([4]回答表!AD49="○","○","")</f>
        <v>○</v>
      </c>
      <c r="O52" s="70"/>
      <c r="P52" s="70"/>
      <c r="Q52" s="75"/>
      <c r="R52" s="25"/>
      <c r="S52" s="25"/>
      <c r="T52" s="25"/>
      <c r="U52" s="85" t="str">
        <f>IF([4]回答表!AD49="○",[4]回答表!B108,"")</f>
        <v>農業集落排水事業の処理場を廃止し、公共下水道事業に接続を検討中である。</v>
      </c>
      <c r="V52" s="103"/>
      <c r="W52" s="103"/>
      <c r="X52" s="103"/>
      <c r="Y52" s="103"/>
      <c r="Z52" s="103"/>
      <c r="AA52" s="103"/>
      <c r="AB52" s="103"/>
      <c r="AC52" s="103"/>
      <c r="AD52" s="103"/>
      <c r="AE52" s="103"/>
      <c r="AF52" s="103"/>
      <c r="AG52" s="103"/>
      <c r="AH52" s="103"/>
      <c r="AI52" s="103"/>
      <c r="AJ52" s="131"/>
      <c r="AK52" s="137"/>
      <c r="AL52" s="137"/>
      <c r="AM52" s="85" t="str">
        <f>IF([4]回答表!AD49="○",[4]回答表!B113,"")</f>
        <v>現在の農業集落排水事業では、事業の中で処理していたため、不明水に対する対応がなされていなかった。接続までの管に、区域内の不明水対策を講じる必要がある。また、加入金及び手続きのすり合わせも必要である。</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31"/>
      <c r="BQ52" s="217"/>
    </row>
    <row r="53" spans="3:69" ht="32.25">
      <c r="C53" s="9"/>
      <c r="D53" s="27"/>
      <c r="E53" s="46"/>
      <c r="F53" s="46"/>
      <c r="G53" s="46"/>
      <c r="H53" s="46"/>
      <c r="I53" s="46"/>
      <c r="J53" s="46"/>
      <c r="K53" s="46"/>
      <c r="L53" s="46"/>
      <c r="M53" s="58"/>
      <c r="N53" s="65"/>
      <c r="O53" s="71"/>
      <c r="P53" s="71"/>
      <c r="Q53" s="76"/>
      <c r="R53" s="25"/>
      <c r="S53" s="25"/>
      <c r="T53" s="25"/>
      <c r="U53" s="88"/>
      <c r="V53" s="104"/>
      <c r="W53" s="104"/>
      <c r="X53" s="104"/>
      <c r="Y53" s="104"/>
      <c r="Z53" s="104"/>
      <c r="AA53" s="104"/>
      <c r="AB53" s="104"/>
      <c r="AC53" s="104"/>
      <c r="AD53" s="104"/>
      <c r="AE53" s="104"/>
      <c r="AF53" s="104"/>
      <c r="AG53" s="104"/>
      <c r="AH53" s="104"/>
      <c r="AI53" s="104"/>
      <c r="AJ53" s="132"/>
      <c r="AK53" s="137"/>
      <c r="AL53" s="137"/>
      <c r="AM53" s="88"/>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32"/>
      <c r="BQ53" s="217"/>
    </row>
    <row r="54" spans="3:69" ht="32.25">
      <c r="C54" s="9"/>
      <c r="D54" s="27"/>
      <c r="E54" s="46"/>
      <c r="F54" s="46"/>
      <c r="G54" s="46"/>
      <c r="H54" s="46"/>
      <c r="I54" s="46"/>
      <c r="J54" s="46"/>
      <c r="K54" s="46"/>
      <c r="L54" s="46"/>
      <c r="M54" s="58"/>
      <c r="N54" s="65"/>
      <c r="O54" s="71"/>
      <c r="P54" s="71"/>
      <c r="Q54" s="76"/>
      <c r="R54" s="25"/>
      <c r="S54" s="25"/>
      <c r="T54" s="25"/>
      <c r="U54" s="88"/>
      <c r="V54" s="104"/>
      <c r="W54" s="104"/>
      <c r="X54" s="104"/>
      <c r="Y54" s="104"/>
      <c r="Z54" s="104"/>
      <c r="AA54" s="104"/>
      <c r="AB54" s="104"/>
      <c r="AC54" s="104"/>
      <c r="AD54" s="104"/>
      <c r="AE54" s="104"/>
      <c r="AF54" s="104"/>
      <c r="AG54" s="104"/>
      <c r="AH54" s="104"/>
      <c r="AI54" s="104"/>
      <c r="AJ54" s="132"/>
      <c r="AK54" s="137"/>
      <c r="AL54" s="137"/>
      <c r="AM54" s="88"/>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32"/>
      <c r="BQ54" s="217"/>
    </row>
    <row r="55" spans="3:69" ht="32.25">
      <c r="C55" s="9"/>
      <c r="D55" s="28"/>
      <c r="E55" s="47"/>
      <c r="F55" s="47"/>
      <c r="G55" s="47"/>
      <c r="H55" s="47"/>
      <c r="I55" s="47"/>
      <c r="J55" s="47"/>
      <c r="K55" s="47"/>
      <c r="L55" s="47"/>
      <c r="M55" s="59"/>
      <c r="N55" s="66"/>
      <c r="O55" s="72"/>
      <c r="P55" s="72"/>
      <c r="Q55" s="77"/>
      <c r="R55" s="25"/>
      <c r="S55" s="25"/>
      <c r="T55" s="25"/>
      <c r="U55" s="89"/>
      <c r="V55" s="105"/>
      <c r="W55" s="105"/>
      <c r="X55" s="105"/>
      <c r="Y55" s="105"/>
      <c r="Z55" s="105"/>
      <c r="AA55" s="105"/>
      <c r="AB55" s="105"/>
      <c r="AC55" s="105"/>
      <c r="AD55" s="105"/>
      <c r="AE55" s="105"/>
      <c r="AF55" s="105"/>
      <c r="AG55" s="105"/>
      <c r="AH55" s="105"/>
      <c r="AI55" s="105"/>
      <c r="AJ55" s="133"/>
      <c r="AK55" s="137"/>
      <c r="AL55" s="137"/>
      <c r="AM55" s="89"/>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33"/>
      <c r="BQ55" s="217"/>
    </row>
    <row r="56" spans="3:69">
      <c r="C56" s="10"/>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218"/>
    </row>
    <row r="62" spans="3:69" ht="21">
      <c r="D62" s="12"/>
      <c r="E62" s="12"/>
      <c r="F62" s="12"/>
      <c r="G62" s="12"/>
      <c r="H62" s="12"/>
      <c r="I62" s="12"/>
      <c r="J62" s="12"/>
      <c r="K62" s="12"/>
      <c r="L62" s="12"/>
      <c r="M62" s="12"/>
      <c r="N62" s="12"/>
      <c r="O62" s="12"/>
      <c r="P62" s="12"/>
      <c r="Q62" s="12"/>
      <c r="R62" s="12"/>
      <c r="S62" s="12"/>
      <c r="T62" s="12"/>
      <c r="U62" s="12"/>
      <c r="V62" s="12"/>
      <c r="W62" s="12"/>
    </row>
    <row r="63" spans="3:69" ht="21">
      <c r="C63" s="8"/>
      <c r="D63" s="221"/>
      <c r="E63" s="221"/>
      <c r="F63" s="221"/>
      <c r="G63" s="221"/>
      <c r="H63" s="221"/>
      <c r="I63" s="221"/>
      <c r="J63" s="221"/>
      <c r="K63" s="221"/>
      <c r="L63" s="221"/>
      <c r="M63" s="221"/>
      <c r="N63" s="221"/>
      <c r="O63" s="221"/>
      <c r="P63" s="221"/>
      <c r="Q63" s="221"/>
      <c r="R63" s="221"/>
      <c r="S63" s="221"/>
      <c r="T63" s="221"/>
      <c r="U63" s="221"/>
      <c r="V63" s="221"/>
      <c r="W63" s="221"/>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16"/>
    </row>
    <row r="64" spans="3:69">
      <c r="C64" s="9"/>
      <c r="D64" s="84" t="s">
        <v>10</v>
      </c>
      <c r="E64" s="25"/>
      <c r="F64" s="25"/>
      <c r="G64" s="25"/>
      <c r="H64" s="25"/>
      <c r="I64" s="25"/>
      <c r="J64" s="25"/>
      <c r="K64" s="25"/>
      <c r="L64" s="25"/>
      <c r="M64" s="25"/>
      <c r="N64" s="25"/>
      <c r="O64" s="25"/>
      <c r="P64" s="25"/>
      <c r="Q64" s="25"/>
      <c r="R64" s="25"/>
      <c r="S64" s="25"/>
      <c r="T64" s="25"/>
      <c r="U64" s="25"/>
      <c r="V64" s="25"/>
      <c r="W64" s="25"/>
      <c r="X64" s="25"/>
      <c r="Y64" s="25"/>
      <c r="Z64" s="25"/>
      <c r="AA64" s="123"/>
      <c r="AB64" s="123"/>
      <c r="AC64" s="123"/>
      <c r="AD64" s="123"/>
      <c r="AE64" s="123"/>
      <c r="AF64" s="123"/>
      <c r="AG64" s="123"/>
      <c r="AH64" s="123"/>
      <c r="AI64" s="123"/>
      <c r="AJ64" s="123"/>
      <c r="AK64" s="123"/>
      <c r="AL64" s="84"/>
      <c r="AM64" s="123"/>
      <c r="AN64" s="123"/>
      <c r="AO64" s="123"/>
      <c r="AP64" s="123"/>
      <c r="AQ64" s="84" t="s">
        <v>25</v>
      </c>
      <c r="AR64" s="123"/>
      <c r="AS64" s="123"/>
      <c r="AT64" s="123"/>
      <c r="AU64" s="123"/>
      <c r="AV64" s="230"/>
      <c r="AW64" s="123"/>
      <c r="AX64" s="123"/>
      <c r="AY64" s="123"/>
      <c r="AZ64" s="231"/>
      <c r="BA64" s="231"/>
      <c r="BB64" s="231"/>
      <c r="BC64" s="231"/>
      <c r="BD64" s="123"/>
      <c r="BE64" s="123"/>
      <c r="BF64" s="123"/>
      <c r="BG64" s="123"/>
      <c r="BH64" s="123"/>
      <c r="BI64" s="123"/>
      <c r="BJ64" s="123"/>
      <c r="BK64" s="123"/>
      <c r="BL64" s="123"/>
      <c r="BM64" s="123"/>
      <c r="BN64" s="123"/>
      <c r="BO64" s="123"/>
      <c r="BP64" s="106"/>
      <c r="BQ64" s="217"/>
    </row>
    <row r="65" spans="3:69">
      <c r="C65" s="9"/>
      <c r="D65" s="222" t="s">
        <v>11</v>
      </c>
      <c r="E65" s="85" t="str">
        <f>IF([4]回答表!R56="○",[4]回答表!C536,"")</f>
        <v>①現行の経営体制・手法で、健全な事業運営が実施できているため</v>
      </c>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31"/>
      <c r="AO65" s="123"/>
      <c r="AP65" s="123"/>
      <c r="AQ65" s="224" t="str">
        <f>IF([4]回答表!AQ536="○",[4]回答表!B543,"")</f>
        <v/>
      </c>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32"/>
      <c r="BQ65" s="217"/>
    </row>
    <row r="66" spans="3:69">
      <c r="C66" s="9"/>
      <c r="D66" s="222"/>
      <c r="E66" s="89"/>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33"/>
      <c r="AO66" s="123"/>
      <c r="AP66" s="123"/>
      <c r="AQ66" s="225"/>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33"/>
      <c r="BQ66" s="217"/>
    </row>
    <row r="67" spans="3:69">
      <c r="C67" s="9"/>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225"/>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33"/>
      <c r="BQ67" s="217"/>
    </row>
    <row r="68" spans="3:69">
      <c r="C68" s="9"/>
      <c r="D68" s="222" t="s">
        <v>11</v>
      </c>
      <c r="E68" s="85" t="str">
        <f>IF([4]回答表!R56="○",[4]回答表!C537,"")</f>
        <v>②抜本的な改革の方向性の検討を行ったものの、現行の体制が望ましいとの結論に至ったため</v>
      </c>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31"/>
      <c r="AO68" s="123"/>
      <c r="AP68" s="123"/>
      <c r="AQ68" s="225"/>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33"/>
      <c r="BQ68" s="217"/>
    </row>
    <row r="69" spans="3:69">
      <c r="C69" s="9"/>
      <c r="D69" s="222"/>
      <c r="E69" s="89"/>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33"/>
      <c r="AO69" s="123"/>
      <c r="AP69" s="123"/>
      <c r="AQ69" s="225"/>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33"/>
      <c r="BQ69" s="217"/>
    </row>
    <row r="70" spans="3:69">
      <c r="C70" s="9"/>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225"/>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33"/>
      <c r="BQ70" s="217"/>
    </row>
    <row r="71" spans="3:69">
      <c r="C71" s="9"/>
      <c r="D71" s="222" t="s">
        <v>11</v>
      </c>
      <c r="E71" s="85"/>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31"/>
      <c r="AO71" s="123"/>
      <c r="AP71" s="123"/>
      <c r="AQ71" s="225"/>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33"/>
      <c r="BQ71" s="217"/>
    </row>
    <row r="72" spans="3:69">
      <c r="C72" s="9"/>
      <c r="D72" s="222"/>
      <c r="E72" s="89"/>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33"/>
      <c r="AO72" s="123"/>
      <c r="AP72" s="123"/>
      <c r="AQ72" s="226"/>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34"/>
      <c r="BQ72" s="235"/>
    </row>
    <row r="73" spans="3:69">
      <c r="C73" s="9"/>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217"/>
    </row>
    <row r="74" spans="3:69">
      <c r="C74" s="9"/>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217"/>
    </row>
    <row r="75" spans="3:69">
      <c r="C75" s="9"/>
      <c r="D75" s="84" t="s">
        <v>15</v>
      </c>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217"/>
    </row>
    <row r="76" spans="3:69">
      <c r="C76" s="9"/>
      <c r="D76" s="223" t="str">
        <f>IF([4]回答表!R56="○",[4]回答表!B550,"")</f>
        <v>　人口減少により使用料金の減少が予測される中、老朽化が進む施設の改修工事等と公共下水道への統合接続を比較検討した結果、市内12施設の内11施設を公共下水道へ接続統合が有利と判定され、29年度まで１処理場を廃止した。今後は接続統合を予定している。</v>
      </c>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28"/>
      <c r="BQ76" s="217"/>
    </row>
    <row r="77" spans="3:69">
      <c r="C77" s="9"/>
      <c r="D77" s="86"/>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29"/>
      <c r="BQ77" s="217"/>
    </row>
    <row r="78" spans="3:69">
      <c r="C78" s="9"/>
      <c r="D78" s="86"/>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29"/>
      <c r="BQ78" s="217"/>
    </row>
    <row r="79" spans="3:69">
      <c r="C79" s="9"/>
      <c r="D79" s="86"/>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29"/>
      <c r="BQ79" s="217"/>
    </row>
    <row r="80" spans="3:69">
      <c r="C80" s="9"/>
      <c r="D80" s="87"/>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30"/>
      <c r="BQ80" s="217"/>
    </row>
    <row r="81" spans="3:69">
      <c r="C81" s="10"/>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218"/>
    </row>
  </sheetData>
  <mergeCells count="63">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D65:D66"/>
    <mergeCell ref="E65:AN66"/>
    <mergeCell ref="D68:D69"/>
    <mergeCell ref="E68:AN69"/>
    <mergeCell ref="D71:D72"/>
    <mergeCell ref="E71:AN72"/>
    <mergeCell ref="D76:BP80"/>
    <mergeCell ref="U36:AJ47"/>
    <mergeCell ref="AQ65:BP72"/>
  </mergeCells>
  <phoneticPr fontId="1" type="Hiragana"/>
  <conditionalFormatting sqref="A28:BI28 BR28:BS28 A29:BS30">
    <cfRule type="expression" dxfId="5" priority="1">
      <formula>$BB$25="○"</formula>
    </cfRule>
  </conditionalFormatting>
  <conditionalFormatting sqref="A58:BI58 BR58:BS58 BT28:XFD28">
    <cfRule type="expression" dxfId="4" priority="2">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C2:BR51"/>
  <sheetViews>
    <sheetView topLeftCell="A22" workbookViewId="0">
      <selection activeCell="D46" sqref="D46:BP50"/>
    </sheetView>
  </sheetViews>
  <sheetFormatPr defaultRowHeight="18.75"/>
  <cols>
    <col min="1" max="70" width="2.5" customWidth="1"/>
    <col min="71" max="16384" width="9" customWidth="1"/>
  </cols>
  <sheetData>
    <row r="1" spans="3:70" ht="15.6" customHeight="1"/>
    <row r="2" spans="3:70" ht="15.6" customHeight="1">
      <c r="C2" s="1"/>
      <c r="D2" s="1"/>
      <c r="E2" s="1"/>
      <c r="F2" s="1"/>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row>
    <row r="3" spans="3:70" ht="15.6" customHeight="1">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row>
    <row r="4" spans="3:70" ht="15.6" customHeight="1">
      <c r="H4" s="51"/>
      <c r="I4" s="51"/>
      <c r="J4" s="51"/>
      <c r="K4" s="51"/>
      <c r="L4" s="51"/>
      <c r="M4" s="51"/>
      <c r="N4" s="51"/>
      <c r="O4" s="51"/>
      <c r="P4" s="51"/>
      <c r="Q4" s="51"/>
      <c r="R4" s="51"/>
      <c r="S4" s="51"/>
      <c r="T4" s="51"/>
      <c r="U4" s="51"/>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row>
    <row r="5" spans="3:70" ht="15.6" customHeight="1">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58"/>
      <c r="AR6" s="158"/>
      <c r="AS6" s="158"/>
      <c r="AT6" s="158"/>
      <c r="AU6" s="158"/>
      <c r="AV6" s="158"/>
      <c r="AW6" s="158"/>
      <c r="AX6" s="158"/>
      <c r="AY6" s="15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58"/>
      <c r="AR7" s="158"/>
      <c r="AS7" s="158"/>
      <c r="AT7" s="158"/>
      <c r="AU7" s="158"/>
      <c r="AV7" s="158"/>
      <c r="AW7" s="158"/>
      <c r="AX7" s="158"/>
      <c r="AY7" s="158"/>
    </row>
    <row r="8" spans="3:70" ht="15.6" customHeight="1">
      <c r="C8" s="2" t="s">
        <v>1</v>
      </c>
      <c r="D8" s="3"/>
      <c r="E8" s="3"/>
      <c r="F8" s="3"/>
      <c r="G8" s="3"/>
      <c r="H8" s="3"/>
      <c r="I8" s="3"/>
      <c r="J8" s="3"/>
      <c r="K8" s="3"/>
      <c r="L8" s="3"/>
      <c r="M8" s="3"/>
      <c r="N8" s="3"/>
      <c r="O8" s="3"/>
      <c r="P8" s="3"/>
      <c r="Q8" s="3"/>
      <c r="R8" s="3"/>
      <c r="S8" s="3"/>
      <c r="T8" s="3"/>
      <c r="U8" s="78" t="s">
        <v>29</v>
      </c>
      <c r="V8" s="94"/>
      <c r="W8" s="94"/>
      <c r="X8" s="94"/>
      <c r="Y8" s="94"/>
      <c r="Z8" s="94"/>
      <c r="AA8" s="94"/>
      <c r="AB8" s="94"/>
      <c r="AC8" s="94"/>
      <c r="AD8" s="94"/>
      <c r="AE8" s="94"/>
      <c r="AF8" s="94"/>
      <c r="AG8" s="94"/>
      <c r="AH8" s="94"/>
      <c r="AI8" s="94"/>
      <c r="AJ8" s="94"/>
      <c r="AK8" s="94"/>
      <c r="AL8" s="94"/>
      <c r="AM8" s="94"/>
      <c r="AN8" s="144"/>
      <c r="AO8" s="78" t="s">
        <v>33</v>
      </c>
      <c r="AP8" s="94"/>
      <c r="AQ8" s="94"/>
      <c r="AR8" s="94"/>
      <c r="AS8" s="94"/>
      <c r="AT8" s="94"/>
      <c r="AU8" s="94"/>
      <c r="AV8" s="94"/>
      <c r="AW8" s="94"/>
      <c r="AX8" s="94"/>
      <c r="AY8" s="94"/>
      <c r="AZ8" s="94"/>
      <c r="BA8" s="94"/>
      <c r="BB8" s="94"/>
      <c r="BC8" s="94"/>
      <c r="BD8" s="94"/>
      <c r="BE8" s="144"/>
      <c r="BF8" s="2" t="s">
        <v>42</v>
      </c>
      <c r="BG8" s="199"/>
      <c r="BH8" s="199"/>
      <c r="BI8" s="199"/>
      <c r="BJ8" s="199"/>
      <c r="BK8" s="199"/>
      <c r="BL8" s="199"/>
      <c r="BM8" s="199"/>
      <c r="BN8" s="199"/>
      <c r="BO8" s="199"/>
      <c r="BP8" s="199"/>
      <c r="BQ8" s="215"/>
    </row>
    <row r="9" spans="3:70" ht="15.6" customHeight="1">
      <c r="C9" s="3"/>
      <c r="D9" s="3"/>
      <c r="E9" s="3"/>
      <c r="F9" s="3"/>
      <c r="G9" s="3"/>
      <c r="H9" s="3"/>
      <c r="I9" s="3"/>
      <c r="J9" s="3"/>
      <c r="K9" s="3"/>
      <c r="L9" s="3"/>
      <c r="M9" s="3"/>
      <c r="N9" s="3"/>
      <c r="O9" s="3"/>
      <c r="P9" s="3"/>
      <c r="Q9" s="3"/>
      <c r="R9" s="3"/>
      <c r="S9" s="3"/>
      <c r="T9" s="3"/>
      <c r="U9" s="79"/>
      <c r="V9" s="95"/>
      <c r="W9" s="95"/>
      <c r="X9" s="95"/>
      <c r="Y9" s="95"/>
      <c r="Z9" s="95"/>
      <c r="AA9" s="95"/>
      <c r="AB9" s="95"/>
      <c r="AC9" s="95"/>
      <c r="AD9" s="95"/>
      <c r="AE9" s="95"/>
      <c r="AF9" s="95"/>
      <c r="AG9" s="95"/>
      <c r="AH9" s="127"/>
      <c r="AI9" s="127"/>
      <c r="AJ9" s="127"/>
      <c r="AK9" s="127"/>
      <c r="AL9" s="127"/>
      <c r="AM9" s="127"/>
      <c r="AN9" s="145"/>
      <c r="AO9" s="79"/>
      <c r="AP9" s="127"/>
      <c r="AQ9" s="127"/>
      <c r="AR9" s="127"/>
      <c r="AS9" s="127"/>
      <c r="AT9" s="127"/>
      <c r="AU9" s="127"/>
      <c r="AV9" s="127"/>
      <c r="AW9" s="127"/>
      <c r="AX9" s="127"/>
      <c r="AY9" s="127"/>
      <c r="AZ9" s="127"/>
      <c r="BA9" s="127"/>
      <c r="BB9" s="127"/>
      <c r="BC9" s="127"/>
      <c r="BD9" s="127"/>
      <c r="BE9" s="145"/>
      <c r="BF9" s="199"/>
      <c r="BG9" s="199"/>
      <c r="BH9" s="199"/>
      <c r="BI9" s="199"/>
      <c r="BJ9" s="199"/>
      <c r="BK9" s="199"/>
      <c r="BL9" s="199"/>
      <c r="BM9" s="199"/>
      <c r="BN9" s="199"/>
      <c r="BO9" s="199"/>
      <c r="BP9" s="199"/>
      <c r="BQ9" s="215"/>
    </row>
    <row r="10" spans="3:70" ht="15.6" customHeight="1">
      <c r="C10" s="3"/>
      <c r="D10" s="3"/>
      <c r="E10" s="3"/>
      <c r="F10" s="3"/>
      <c r="G10" s="3"/>
      <c r="H10" s="3"/>
      <c r="I10" s="3"/>
      <c r="J10" s="3"/>
      <c r="K10" s="3"/>
      <c r="L10" s="3"/>
      <c r="M10" s="3"/>
      <c r="N10" s="3"/>
      <c r="O10" s="3"/>
      <c r="P10" s="3"/>
      <c r="Q10" s="3"/>
      <c r="R10" s="3"/>
      <c r="S10" s="3"/>
      <c r="T10" s="3"/>
      <c r="U10" s="80"/>
      <c r="V10" s="96"/>
      <c r="W10" s="96"/>
      <c r="X10" s="96"/>
      <c r="Y10" s="96"/>
      <c r="Z10" s="96"/>
      <c r="AA10" s="96"/>
      <c r="AB10" s="96"/>
      <c r="AC10" s="96"/>
      <c r="AD10" s="96"/>
      <c r="AE10" s="96"/>
      <c r="AF10" s="96"/>
      <c r="AG10" s="96"/>
      <c r="AH10" s="96"/>
      <c r="AI10" s="96"/>
      <c r="AJ10" s="96"/>
      <c r="AK10" s="96"/>
      <c r="AL10" s="96"/>
      <c r="AM10" s="96"/>
      <c r="AN10" s="146"/>
      <c r="AO10" s="80"/>
      <c r="AP10" s="96"/>
      <c r="AQ10" s="96"/>
      <c r="AR10" s="96"/>
      <c r="AS10" s="96"/>
      <c r="AT10" s="96"/>
      <c r="AU10" s="96"/>
      <c r="AV10" s="96"/>
      <c r="AW10" s="96"/>
      <c r="AX10" s="96"/>
      <c r="AY10" s="96"/>
      <c r="AZ10" s="96"/>
      <c r="BA10" s="96"/>
      <c r="BB10" s="96"/>
      <c r="BC10" s="96"/>
      <c r="BD10" s="96"/>
      <c r="BE10" s="146"/>
      <c r="BF10" s="199"/>
      <c r="BG10" s="199"/>
      <c r="BH10" s="199"/>
      <c r="BI10" s="199"/>
      <c r="BJ10" s="199"/>
      <c r="BK10" s="199"/>
      <c r="BL10" s="199"/>
      <c r="BM10" s="199"/>
      <c r="BN10" s="199"/>
      <c r="BO10" s="199"/>
      <c r="BP10" s="199"/>
      <c r="BQ10" s="215"/>
    </row>
    <row r="11" spans="3:70" ht="15.6" customHeight="1">
      <c r="C11" s="4" t="str">
        <f>IF(COUNTIF([1]回答表!F22,"*")&gt;0,[1]回答表!F22,"")</f>
        <v>大館市</v>
      </c>
      <c r="D11" s="3"/>
      <c r="E11" s="3"/>
      <c r="F11" s="3"/>
      <c r="G11" s="3"/>
      <c r="H11" s="3"/>
      <c r="I11" s="3"/>
      <c r="J11" s="3"/>
      <c r="K11" s="3"/>
      <c r="L11" s="3"/>
      <c r="M11" s="3"/>
      <c r="N11" s="3"/>
      <c r="O11" s="3"/>
      <c r="P11" s="3"/>
      <c r="Q11" s="3"/>
      <c r="R11" s="3"/>
      <c r="S11" s="3"/>
      <c r="T11" s="3"/>
      <c r="U11" s="81" t="str">
        <f>IF(COUNTIF([1]回答表!F24,"*")&gt;0,[1]回答表!F24,"")</f>
        <v>下水道事業</v>
      </c>
      <c r="V11" s="97"/>
      <c r="W11" s="97"/>
      <c r="X11" s="97"/>
      <c r="Y11" s="97"/>
      <c r="Z11" s="97"/>
      <c r="AA11" s="97"/>
      <c r="AB11" s="97"/>
      <c r="AC11" s="97"/>
      <c r="AD11" s="97"/>
      <c r="AE11" s="97"/>
      <c r="AF11" s="94"/>
      <c r="AG11" s="94"/>
      <c r="AH11" s="94"/>
      <c r="AI11" s="94"/>
      <c r="AJ11" s="94"/>
      <c r="AK11" s="94"/>
      <c r="AL11" s="94"/>
      <c r="AM11" s="94"/>
      <c r="AN11" s="144"/>
      <c r="AO11" s="151" t="str">
        <f>IF(COUNTIF([1]回答表!W24,"*")&gt;0,[1]回答表!W24,"")</f>
        <v>特定地域排水処理</v>
      </c>
      <c r="AP11" s="94"/>
      <c r="AQ11" s="94"/>
      <c r="AR11" s="94"/>
      <c r="AS11" s="94"/>
      <c r="AT11" s="94"/>
      <c r="AU11" s="94"/>
      <c r="AV11" s="94"/>
      <c r="AW11" s="94"/>
      <c r="AX11" s="94"/>
      <c r="AY11" s="94"/>
      <c r="AZ11" s="94"/>
      <c r="BA11" s="94"/>
      <c r="BB11" s="94"/>
      <c r="BC11" s="94"/>
      <c r="BD11" s="94"/>
      <c r="BE11" s="144"/>
      <c r="BF11" s="4" t="str">
        <f>IF(COUNTIF([1]回答表!F26,"*")&gt;0,[1]回答表!F26,"")</f>
        <v>―</v>
      </c>
      <c r="BG11" s="199"/>
      <c r="BH11" s="199"/>
      <c r="BI11" s="199"/>
      <c r="BJ11" s="199"/>
      <c r="BK11" s="199"/>
      <c r="BL11" s="199"/>
      <c r="BM11" s="199"/>
      <c r="BN11" s="199"/>
      <c r="BO11" s="199"/>
      <c r="BP11" s="199"/>
      <c r="BQ11" s="11"/>
    </row>
    <row r="12" spans="3:70" ht="15.6" customHeight="1">
      <c r="C12" s="3"/>
      <c r="D12" s="3"/>
      <c r="E12" s="3"/>
      <c r="F12" s="3"/>
      <c r="G12" s="3"/>
      <c r="H12" s="3"/>
      <c r="I12" s="3"/>
      <c r="J12" s="3"/>
      <c r="K12" s="3"/>
      <c r="L12" s="3"/>
      <c r="M12" s="3"/>
      <c r="N12" s="3"/>
      <c r="O12" s="3"/>
      <c r="P12" s="3"/>
      <c r="Q12" s="3"/>
      <c r="R12" s="3"/>
      <c r="S12" s="3"/>
      <c r="T12" s="3"/>
      <c r="U12" s="82"/>
      <c r="V12" s="98"/>
      <c r="W12" s="98"/>
      <c r="X12" s="98"/>
      <c r="Y12" s="98"/>
      <c r="Z12" s="98"/>
      <c r="AA12" s="98"/>
      <c r="AB12" s="98"/>
      <c r="AC12" s="98"/>
      <c r="AD12" s="98"/>
      <c r="AE12" s="98"/>
      <c r="AF12" s="95"/>
      <c r="AG12" s="95"/>
      <c r="AH12" s="127"/>
      <c r="AI12" s="127"/>
      <c r="AJ12" s="127"/>
      <c r="AK12" s="127"/>
      <c r="AL12" s="127"/>
      <c r="AM12" s="127"/>
      <c r="AN12" s="145"/>
      <c r="AO12" s="79"/>
      <c r="AP12" s="127"/>
      <c r="AQ12" s="127"/>
      <c r="AR12" s="127"/>
      <c r="AS12" s="127"/>
      <c r="AT12" s="127"/>
      <c r="AU12" s="127"/>
      <c r="AV12" s="127"/>
      <c r="AW12" s="127"/>
      <c r="AX12" s="127"/>
      <c r="AY12" s="127"/>
      <c r="AZ12" s="127"/>
      <c r="BA12" s="127"/>
      <c r="BB12" s="127"/>
      <c r="BC12" s="127"/>
      <c r="BD12" s="127"/>
      <c r="BE12" s="145"/>
      <c r="BF12" s="199"/>
      <c r="BG12" s="199"/>
      <c r="BH12" s="199"/>
      <c r="BI12" s="199"/>
      <c r="BJ12" s="199"/>
      <c r="BK12" s="199"/>
      <c r="BL12" s="199"/>
      <c r="BM12" s="199"/>
      <c r="BN12" s="199"/>
      <c r="BO12" s="199"/>
      <c r="BP12" s="199"/>
      <c r="BQ12" s="11"/>
    </row>
    <row r="13" spans="3:70" ht="15.6" customHeight="1">
      <c r="C13" s="3"/>
      <c r="D13" s="3"/>
      <c r="E13" s="3"/>
      <c r="F13" s="3"/>
      <c r="G13" s="3"/>
      <c r="H13" s="3"/>
      <c r="I13" s="3"/>
      <c r="J13" s="3"/>
      <c r="K13" s="3"/>
      <c r="L13" s="3"/>
      <c r="M13" s="3"/>
      <c r="N13" s="3"/>
      <c r="O13" s="3"/>
      <c r="P13" s="3"/>
      <c r="Q13" s="3"/>
      <c r="R13" s="3"/>
      <c r="S13" s="3"/>
      <c r="T13" s="3"/>
      <c r="U13" s="83"/>
      <c r="V13" s="99"/>
      <c r="W13" s="99"/>
      <c r="X13" s="99"/>
      <c r="Y13" s="99"/>
      <c r="Z13" s="99"/>
      <c r="AA13" s="99"/>
      <c r="AB13" s="99"/>
      <c r="AC13" s="99"/>
      <c r="AD13" s="99"/>
      <c r="AE13" s="99"/>
      <c r="AF13" s="96"/>
      <c r="AG13" s="96"/>
      <c r="AH13" s="96"/>
      <c r="AI13" s="96"/>
      <c r="AJ13" s="96"/>
      <c r="AK13" s="96"/>
      <c r="AL13" s="96"/>
      <c r="AM13" s="96"/>
      <c r="AN13" s="146"/>
      <c r="AO13" s="80"/>
      <c r="AP13" s="96"/>
      <c r="AQ13" s="96"/>
      <c r="AR13" s="96"/>
      <c r="AS13" s="96"/>
      <c r="AT13" s="96"/>
      <c r="AU13" s="96"/>
      <c r="AV13" s="96"/>
      <c r="AW13" s="96"/>
      <c r="AX13" s="96"/>
      <c r="AY13" s="96"/>
      <c r="AZ13" s="96"/>
      <c r="BA13" s="96"/>
      <c r="BB13" s="96"/>
      <c r="BC13" s="96"/>
      <c r="BD13" s="96"/>
      <c r="BE13" s="146"/>
      <c r="BF13" s="199"/>
      <c r="BG13" s="199"/>
      <c r="BH13" s="199"/>
      <c r="BI13" s="199"/>
      <c r="BJ13" s="199"/>
      <c r="BK13" s="199"/>
      <c r="BL13" s="199"/>
      <c r="BM13" s="199"/>
      <c r="BN13" s="199"/>
      <c r="BO13" s="199"/>
      <c r="BP13" s="199"/>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209"/>
      <c r="BR17" s="219"/>
    </row>
    <row r="18" spans="3:70" ht="15.6" customHeight="1">
      <c r="C18" s="6"/>
      <c r="D18" s="14"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74"/>
      <c r="BA18" s="122"/>
      <c r="BB18" s="122"/>
      <c r="BC18" s="122"/>
      <c r="BD18" s="122"/>
      <c r="BE18" s="122"/>
      <c r="BF18" s="122"/>
      <c r="BG18" s="122"/>
      <c r="BH18" s="122"/>
      <c r="BI18" s="122"/>
      <c r="BJ18" s="122"/>
      <c r="BK18" s="210"/>
      <c r="BR18" s="219"/>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75"/>
      <c r="BA19" s="122"/>
      <c r="BB19" s="122"/>
      <c r="BC19" s="122"/>
      <c r="BD19" s="122"/>
      <c r="BE19" s="122"/>
      <c r="BF19" s="122"/>
      <c r="BG19" s="122"/>
      <c r="BH19" s="122"/>
      <c r="BI19" s="122"/>
      <c r="BJ19" s="122"/>
      <c r="BK19" s="210"/>
      <c r="BR19" s="219"/>
    </row>
    <row r="20" spans="3:70" ht="13.15" customHeight="1">
      <c r="C20" s="6"/>
      <c r="D20" s="16" t="s">
        <v>5</v>
      </c>
      <c r="E20" s="38"/>
      <c r="F20" s="38"/>
      <c r="G20" s="38"/>
      <c r="H20" s="38"/>
      <c r="I20" s="38"/>
      <c r="J20" s="52"/>
      <c r="K20" s="16" t="s">
        <v>9</v>
      </c>
      <c r="L20" s="38"/>
      <c r="M20" s="38"/>
      <c r="N20" s="38"/>
      <c r="O20" s="38"/>
      <c r="P20" s="38"/>
      <c r="Q20" s="52"/>
      <c r="R20" s="16" t="s">
        <v>18</v>
      </c>
      <c r="S20" s="38"/>
      <c r="T20" s="38"/>
      <c r="U20" s="38"/>
      <c r="V20" s="38"/>
      <c r="W20" s="38"/>
      <c r="X20" s="52"/>
      <c r="Y20" s="113" t="s">
        <v>30</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76"/>
      <c r="BA20" s="179"/>
      <c r="BB20" s="181" t="s">
        <v>38</v>
      </c>
      <c r="BC20" s="187"/>
      <c r="BD20" s="187"/>
      <c r="BE20" s="187"/>
      <c r="BF20" s="187"/>
      <c r="BG20" s="187"/>
      <c r="BH20" s="187"/>
      <c r="BI20" s="204"/>
      <c r="BJ20" s="206"/>
      <c r="BK20" s="210"/>
      <c r="BR20" s="219"/>
    </row>
    <row r="21" spans="3:70" ht="13.15" customHeight="1">
      <c r="C21" s="6"/>
      <c r="D21" s="17"/>
      <c r="E21" s="39"/>
      <c r="F21" s="39"/>
      <c r="G21" s="39"/>
      <c r="H21" s="39"/>
      <c r="I21" s="39"/>
      <c r="J21" s="53"/>
      <c r="K21" s="17"/>
      <c r="L21" s="39"/>
      <c r="M21" s="39"/>
      <c r="N21" s="39"/>
      <c r="O21" s="39"/>
      <c r="P21" s="39"/>
      <c r="Q21" s="53"/>
      <c r="R21" s="17"/>
      <c r="S21" s="39"/>
      <c r="T21" s="39"/>
      <c r="U21" s="39"/>
      <c r="V21" s="39"/>
      <c r="W21" s="39"/>
      <c r="X21" s="53"/>
      <c r="Y21" s="114"/>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77"/>
      <c r="BA21" s="179"/>
      <c r="BB21" s="182"/>
      <c r="BC21" s="188"/>
      <c r="BD21" s="188"/>
      <c r="BE21" s="188"/>
      <c r="BF21" s="188"/>
      <c r="BG21" s="188"/>
      <c r="BH21" s="188"/>
      <c r="BJ21" s="207"/>
      <c r="BK21" s="210"/>
      <c r="BR21" s="219"/>
    </row>
    <row r="22" spans="3:70" ht="13.15" customHeight="1">
      <c r="C22" s="6"/>
      <c r="D22" s="17"/>
      <c r="E22" s="39"/>
      <c r="F22" s="39"/>
      <c r="G22" s="39"/>
      <c r="H22" s="39"/>
      <c r="I22" s="39"/>
      <c r="J22" s="53"/>
      <c r="K22" s="17"/>
      <c r="L22" s="39"/>
      <c r="M22" s="39"/>
      <c r="N22" s="39"/>
      <c r="O22" s="39"/>
      <c r="P22" s="39"/>
      <c r="Q22" s="53"/>
      <c r="R22" s="17"/>
      <c r="S22" s="39"/>
      <c r="T22" s="39"/>
      <c r="U22" s="39"/>
      <c r="V22" s="39"/>
      <c r="W22" s="39"/>
      <c r="X22" s="53"/>
      <c r="Y22" s="115"/>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78"/>
      <c r="BA22" s="111"/>
      <c r="BB22" s="182"/>
      <c r="BC22" s="188"/>
      <c r="BD22" s="188"/>
      <c r="BE22" s="188"/>
      <c r="BF22" s="188"/>
      <c r="BG22" s="188"/>
      <c r="BH22" s="188"/>
      <c r="BJ22" s="207"/>
      <c r="BK22" s="210"/>
      <c r="BR22" s="219"/>
    </row>
    <row r="23" spans="3:70" ht="31.15" customHeight="1">
      <c r="C23" s="6"/>
      <c r="D23" s="18"/>
      <c r="E23" s="40"/>
      <c r="F23" s="40"/>
      <c r="G23" s="40"/>
      <c r="H23" s="40"/>
      <c r="I23" s="40"/>
      <c r="J23" s="54"/>
      <c r="K23" s="18"/>
      <c r="L23" s="40"/>
      <c r="M23" s="40"/>
      <c r="N23" s="40"/>
      <c r="O23" s="40"/>
      <c r="P23" s="40"/>
      <c r="Q23" s="54"/>
      <c r="R23" s="18"/>
      <c r="S23" s="40"/>
      <c r="T23" s="40"/>
      <c r="U23" s="40"/>
      <c r="V23" s="40"/>
      <c r="W23" s="40"/>
      <c r="X23" s="54"/>
      <c r="Y23" s="116" t="s">
        <v>20</v>
      </c>
      <c r="Z23" s="120"/>
      <c r="AA23" s="120"/>
      <c r="AB23" s="120"/>
      <c r="AC23" s="120"/>
      <c r="AD23" s="120"/>
      <c r="AE23" s="126"/>
      <c r="AF23" s="116" t="s">
        <v>32</v>
      </c>
      <c r="AG23" s="120"/>
      <c r="AH23" s="120"/>
      <c r="AI23" s="120"/>
      <c r="AJ23" s="120"/>
      <c r="AK23" s="120"/>
      <c r="AL23" s="126"/>
      <c r="AM23" s="116" t="s">
        <v>22</v>
      </c>
      <c r="AN23" s="120"/>
      <c r="AO23" s="120"/>
      <c r="AP23" s="120"/>
      <c r="AQ23" s="120"/>
      <c r="AR23" s="120"/>
      <c r="AS23" s="126"/>
      <c r="AT23" s="116" t="s">
        <v>34</v>
      </c>
      <c r="AU23" s="120"/>
      <c r="AV23" s="120"/>
      <c r="AW23" s="120"/>
      <c r="AX23" s="120"/>
      <c r="AY23" s="120"/>
      <c r="AZ23" s="126"/>
      <c r="BA23" s="111"/>
      <c r="BB23" s="183"/>
      <c r="BC23" s="189"/>
      <c r="BD23" s="189"/>
      <c r="BE23" s="189"/>
      <c r="BF23" s="189"/>
      <c r="BG23" s="189"/>
      <c r="BH23" s="189"/>
      <c r="BI23" s="205"/>
      <c r="BJ23" s="208"/>
      <c r="BK23" s="210"/>
      <c r="BR23" s="219"/>
    </row>
    <row r="24" spans="3:70" ht="15.6" customHeight="1">
      <c r="C24" s="6"/>
      <c r="D24" s="19" t="str">
        <f>IF([1]回答表!R49="○","○","")</f>
        <v/>
      </c>
      <c r="E24" s="41"/>
      <c r="F24" s="41"/>
      <c r="G24" s="41"/>
      <c r="H24" s="41"/>
      <c r="I24" s="41"/>
      <c r="J24" s="55"/>
      <c r="K24" s="19" t="str">
        <f>IF([1]回答表!R50="○","○","")</f>
        <v/>
      </c>
      <c r="L24" s="41"/>
      <c r="M24" s="41"/>
      <c r="N24" s="41"/>
      <c r="O24" s="41"/>
      <c r="P24" s="41"/>
      <c r="Q24" s="55"/>
      <c r="R24" s="19" t="str">
        <f>IF([1]回答表!R51="○","○","")</f>
        <v/>
      </c>
      <c r="S24" s="41"/>
      <c r="T24" s="41"/>
      <c r="U24" s="41"/>
      <c r="V24" s="41"/>
      <c r="W24" s="41"/>
      <c r="X24" s="55"/>
      <c r="Y24" s="19" t="str">
        <f>IF([1]回答表!R52="○","○","")</f>
        <v/>
      </c>
      <c r="Z24" s="41"/>
      <c r="AA24" s="41"/>
      <c r="AB24" s="41"/>
      <c r="AC24" s="41"/>
      <c r="AD24" s="41"/>
      <c r="AE24" s="55"/>
      <c r="AF24" s="19" t="str">
        <f>IF([1]回答表!R53="○","○","")</f>
        <v/>
      </c>
      <c r="AG24" s="41"/>
      <c r="AH24" s="41"/>
      <c r="AI24" s="41"/>
      <c r="AJ24" s="41"/>
      <c r="AK24" s="41"/>
      <c r="AL24" s="55"/>
      <c r="AM24" s="19" t="str">
        <f>IF([1]回答表!R54="○","○","")</f>
        <v/>
      </c>
      <c r="AN24" s="41"/>
      <c r="AO24" s="41"/>
      <c r="AP24" s="41"/>
      <c r="AQ24" s="41"/>
      <c r="AR24" s="41"/>
      <c r="AS24" s="55"/>
      <c r="AT24" s="19" t="str">
        <f>IF([1]回答表!R55="○","○","")</f>
        <v/>
      </c>
      <c r="AU24" s="41"/>
      <c r="AV24" s="41"/>
      <c r="AW24" s="41"/>
      <c r="AX24" s="41"/>
      <c r="AY24" s="41"/>
      <c r="AZ24" s="55"/>
      <c r="BA24" s="111"/>
      <c r="BB24" s="92" t="str">
        <f>IF([1]回答表!R56="○","○","")</f>
        <v>○</v>
      </c>
      <c r="BC24" s="109"/>
      <c r="BD24" s="109"/>
      <c r="BE24" s="109"/>
      <c r="BF24" s="109"/>
      <c r="BG24" s="109"/>
      <c r="BH24" s="109"/>
      <c r="BI24" s="204"/>
      <c r="BJ24" s="206"/>
      <c r="BK24" s="210"/>
      <c r="BR24" s="219"/>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207"/>
      <c r="BK25" s="210"/>
      <c r="BR25" s="219"/>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205"/>
      <c r="BJ26" s="208"/>
      <c r="BK26" s="210"/>
      <c r="BR26" s="219"/>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1"/>
      <c r="BR27" s="219"/>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221"/>
      <c r="E33" s="221"/>
      <c r="F33" s="221"/>
      <c r="G33" s="221"/>
      <c r="H33" s="221"/>
      <c r="I33" s="221"/>
      <c r="J33" s="221"/>
      <c r="K33" s="221"/>
      <c r="L33" s="221"/>
      <c r="M33" s="221"/>
      <c r="N33" s="221"/>
      <c r="O33" s="221"/>
      <c r="P33" s="221"/>
      <c r="Q33" s="221"/>
      <c r="R33" s="221"/>
      <c r="S33" s="221"/>
      <c r="T33" s="221"/>
      <c r="U33" s="221"/>
      <c r="V33" s="221"/>
      <c r="W33" s="221"/>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16"/>
    </row>
    <row r="34" spans="3:69">
      <c r="C34" s="9"/>
      <c r="D34" s="84" t="s">
        <v>10</v>
      </c>
      <c r="E34" s="25"/>
      <c r="F34" s="25"/>
      <c r="G34" s="25"/>
      <c r="H34" s="25"/>
      <c r="I34" s="25"/>
      <c r="J34" s="25"/>
      <c r="K34" s="25"/>
      <c r="L34" s="25"/>
      <c r="M34" s="25"/>
      <c r="N34" s="25"/>
      <c r="O34" s="25"/>
      <c r="P34" s="25"/>
      <c r="Q34" s="25"/>
      <c r="R34" s="25"/>
      <c r="S34" s="25"/>
      <c r="T34" s="25"/>
      <c r="U34" s="25"/>
      <c r="V34" s="25"/>
      <c r="W34" s="25"/>
      <c r="X34" s="25"/>
      <c r="Y34" s="25"/>
      <c r="Z34" s="25"/>
      <c r="AA34" s="123"/>
      <c r="AB34" s="123"/>
      <c r="AC34" s="123"/>
      <c r="AD34" s="123"/>
      <c r="AE34" s="123"/>
      <c r="AF34" s="123"/>
      <c r="AG34" s="123"/>
      <c r="AH34" s="123"/>
      <c r="AI34" s="123"/>
      <c r="AJ34" s="123"/>
      <c r="AK34" s="123"/>
      <c r="AL34" s="84"/>
      <c r="AM34" s="123"/>
      <c r="AN34" s="123"/>
      <c r="AO34" s="123"/>
      <c r="AP34" s="123"/>
      <c r="AQ34" s="84" t="s">
        <v>25</v>
      </c>
      <c r="AR34" s="123"/>
      <c r="AS34" s="123"/>
      <c r="AT34" s="123"/>
      <c r="AU34" s="123"/>
      <c r="AV34" s="230"/>
      <c r="AW34" s="123"/>
      <c r="AX34" s="123"/>
      <c r="AY34" s="123"/>
      <c r="AZ34" s="231"/>
      <c r="BA34" s="231"/>
      <c r="BB34" s="231"/>
      <c r="BC34" s="231"/>
      <c r="BD34" s="123"/>
      <c r="BE34" s="123"/>
      <c r="BF34" s="123"/>
      <c r="BG34" s="123"/>
      <c r="BH34" s="123"/>
      <c r="BI34" s="123"/>
      <c r="BJ34" s="123"/>
      <c r="BK34" s="123"/>
      <c r="BL34" s="123"/>
      <c r="BM34" s="123"/>
      <c r="BN34" s="123"/>
      <c r="BO34" s="123"/>
      <c r="BP34" s="106"/>
      <c r="BQ34" s="217"/>
    </row>
    <row r="35" spans="3:69" ht="15.6" customHeight="1">
      <c r="C35" s="9"/>
      <c r="D35" s="222" t="s">
        <v>11</v>
      </c>
      <c r="E35" s="85" t="str">
        <f>IF([1]回答表!R56="○",[1]回答表!C536,"")</f>
        <v>②抜本的な改革の方向性の検討を行ったものの、現行の体制が望ましいとの結論に至ったため</v>
      </c>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31"/>
      <c r="AO35" s="123"/>
      <c r="AP35" s="123"/>
      <c r="AQ35" s="224" t="str">
        <f>IF([1]回答表!AQ536="○",[1]回答表!B543,"")</f>
        <v/>
      </c>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32"/>
      <c r="BQ35" s="217"/>
    </row>
    <row r="36" spans="3:69" ht="15.6" customHeight="1">
      <c r="C36" s="9"/>
      <c r="D36" s="222"/>
      <c r="E36" s="89"/>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33"/>
      <c r="AO36" s="123"/>
      <c r="AP36" s="123"/>
      <c r="AQ36" s="225"/>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33"/>
      <c r="BQ36" s="217"/>
    </row>
    <row r="37" spans="3:69" ht="15.6" customHeight="1">
      <c r="C37" s="9"/>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225"/>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33"/>
      <c r="BQ37" s="217"/>
    </row>
    <row r="38" spans="3:69" ht="15.6" customHeight="1">
      <c r="C38" s="9"/>
      <c r="D38" s="222" t="s">
        <v>11</v>
      </c>
      <c r="E38" s="85"/>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31"/>
      <c r="AO38" s="123"/>
      <c r="AP38" s="123"/>
      <c r="AQ38" s="225"/>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33"/>
      <c r="BQ38" s="217"/>
    </row>
    <row r="39" spans="3:69" ht="15.6" customHeight="1">
      <c r="C39" s="9"/>
      <c r="D39" s="222"/>
      <c r="E39" s="89"/>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33"/>
      <c r="AO39" s="123"/>
      <c r="AP39" s="123"/>
      <c r="AQ39" s="225"/>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33"/>
      <c r="BQ39" s="217"/>
    </row>
    <row r="40" spans="3:69" ht="15.6" customHeight="1">
      <c r="C40" s="9"/>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225"/>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33"/>
      <c r="BQ40" s="217"/>
    </row>
    <row r="41" spans="3:69" ht="15.6" customHeight="1">
      <c r="C41" s="9"/>
      <c r="D41" s="222" t="s">
        <v>11</v>
      </c>
      <c r="E41" s="85"/>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31"/>
      <c r="AO41" s="123"/>
      <c r="AP41" s="123"/>
      <c r="AQ41" s="225"/>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33"/>
      <c r="BQ41" s="217"/>
    </row>
    <row r="42" spans="3:69" ht="12.6" customHeight="1">
      <c r="C42" s="9"/>
      <c r="D42" s="222"/>
      <c r="E42" s="89"/>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33"/>
      <c r="AO42" s="123"/>
      <c r="AP42" s="123"/>
      <c r="AQ42" s="226"/>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34"/>
      <c r="BQ42" s="235"/>
    </row>
    <row r="43" spans="3:69" ht="12.6" customHeight="1">
      <c r="C43" s="9"/>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217"/>
    </row>
    <row r="44" spans="3:69" ht="12.6" customHeight="1">
      <c r="C44" s="9"/>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217"/>
    </row>
    <row r="45" spans="3:69">
      <c r="C45" s="9"/>
      <c r="D45" s="84" t="s">
        <v>15</v>
      </c>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217"/>
    </row>
    <row r="46" spans="3:69">
      <c r="C46" s="9"/>
      <c r="D46" s="223" t="str">
        <f>IF([1]回答表!R56="○",[1]回答表!B550,"")</f>
        <v>　新規事業の終了により新たに加入する使用者はほぼなく、人口減少に伴う使用者の減少により、事業規模が縮小していくと想定されるため、民間活用等の経営改革は難しく、現在も使用者が一定数以上いることから事業廃止も不可能であり、現行の経営体制を維持していくことが望ましいと考えている。</v>
      </c>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28"/>
      <c r="BQ46" s="217"/>
    </row>
    <row r="47" spans="3:69" ht="12.6" customHeight="1">
      <c r="C47" s="9"/>
      <c r="D47" s="86"/>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29"/>
      <c r="BQ47" s="217"/>
    </row>
    <row r="48" spans="3:69" ht="12.6" customHeight="1">
      <c r="C48" s="9"/>
      <c r="D48" s="86"/>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29"/>
      <c r="BQ48" s="217"/>
    </row>
    <row r="49" spans="3:69" ht="12.6" customHeight="1">
      <c r="C49" s="9"/>
      <c r="D49" s="86"/>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29"/>
      <c r="BQ49" s="217"/>
    </row>
    <row r="50" spans="3:69" ht="12.6" customHeight="1">
      <c r="C50" s="9"/>
      <c r="D50" s="87"/>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30"/>
      <c r="BQ50" s="217"/>
    </row>
    <row r="51" spans="3:69" ht="12.6" customHeight="1">
      <c r="C51" s="10"/>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218"/>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3"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C2:BR51"/>
  <sheetViews>
    <sheetView topLeftCell="A19" workbookViewId="0">
      <selection activeCell="E41" sqref="E41:AN42"/>
    </sheetView>
  </sheetViews>
  <sheetFormatPr defaultRowHeight="18.75"/>
  <cols>
    <col min="1" max="70" width="2.5" customWidth="1"/>
    <col min="71" max="16384" width="9" customWidth="1"/>
  </cols>
  <sheetData>
    <row r="1" spans="3:70" ht="15.6" customHeight="1"/>
    <row r="2" spans="3:70" ht="15.6" customHeight="1">
      <c r="C2" s="1"/>
      <c r="D2" s="1"/>
      <c r="E2" s="1"/>
      <c r="F2" s="1"/>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row>
    <row r="3" spans="3:70" ht="15.6" customHeight="1">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row>
    <row r="4" spans="3:70" ht="15.6" customHeight="1">
      <c r="H4" s="51"/>
      <c r="I4" s="51"/>
      <c r="J4" s="51"/>
      <c r="K4" s="51"/>
      <c r="L4" s="51"/>
      <c r="M4" s="51"/>
      <c r="N4" s="51"/>
      <c r="O4" s="51"/>
      <c r="P4" s="51"/>
      <c r="Q4" s="51"/>
      <c r="R4" s="51"/>
      <c r="S4" s="51"/>
      <c r="T4" s="51"/>
      <c r="U4" s="51"/>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row>
    <row r="5" spans="3:70" ht="15.6" customHeight="1">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58"/>
      <c r="AR6" s="158"/>
      <c r="AS6" s="158"/>
      <c r="AT6" s="158"/>
      <c r="AU6" s="158"/>
      <c r="AV6" s="158"/>
      <c r="AW6" s="158"/>
      <c r="AX6" s="158"/>
      <c r="AY6" s="15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58"/>
      <c r="AR7" s="158"/>
      <c r="AS7" s="158"/>
      <c r="AT7" s="158"/>
      <c r="AU7" s="158"/>
      <c r="AV7" s="158"/>
      <c r="AW7" s="158"/>
      <c r="AX7" s="158"/>
      <c r="AY7" s="158"/>
    </row>
    <row r="8" spans="3:70" ht="15.6" customHeight="1">
      <c r="C8" s="2" t="s">
        <v>1</v>
      </c>
      <c r="D8" s="3"/>
      <c r="E8" s="3"/>
      <c r="F8" s="3"/>
      <c r="G8" s="3"/>
      <c r="H8" s="3"/>
      <c r="I8" s="3"/>
      <c r="J8" s="3"/>
      <c r="K8" s="3"/>
      <c r="L8" s="3"/>
      <c r="M8" s="3"/>
      <c r="N8" s="3"/>
      <c r="O8" s="3"/>
      <c r="P8" s="3"/>
      <c r="Q8" s="3"/>
      <c r="R8" s="3"/>
      <c r="S8" s="3"/>
      <c r="T8" s="3"/>
      <c r="U8" s="78" t="s">
        <v>29</v>
      </c>
      <c r="V8" s="94"/>
      <c r="W8" s="94"/>
      <c r="X8" s="94"/>
      <c r="Y8" s="94"/>
      <c r="Z8" s="94"/>
      <c r="AA8" s="94"/>
      <c r="AB8" s="94"/>
      <c r="AC8" s="94"/>
      <c r="AD8" s="94"/>
      <c r="AE8" s="94"/>
      <c r="AF8" s="94"/>
      <c r="AG8" s="94"/>
      <c r="AH8" s="94"/>
      <c r="AI8" s="94"/>
      <c r="AJ8" s="94"/>
      <c r="AK8" s="94"/>
      <c r="AL8" s="94"/>
      <c r="AM8" s="94"/>
      <c r="AN8" s="144"/>
      <c r="AO8" s="78" t="s">
        <v>33</v>
      </c>
      <c r="AP8" s="94"/>
      <c r="AQ8" s="94"/>
      <c r="AR8" s="94"/>
      <c r="AS8" s="94"/>
      <c r="AT8" s="94"/>
      <c r="AU8" s="94"/>
      <c r="AV8" s="94"/>
      <c r="AW8" s="94"/>
      <c r="AX8" s="94"/>
      <c r="AY8" s="94"/>
      <c r="AZ8" s="94"/>
      <c r="BA8" s="94"/>
      <c r="BB8" s="94"/>
      <c r="BC8" s="94"/>
      <c r="BD8" s="94"/>
      <c r="BE8" s="144"/>
      <c r="BF8" s="2" t="s">
        <v>42</v>
      </c>
      <c r="BG8" s="199"/>
      <c r="BH8" s="199"/>
      <c r="BI8" s="199"/>
      <c r="BJ8" s="199"/>
      <c r="BK8" s="199"/>
      <c r="BL8" s="199"/>
      <c r="BM8" s="199"/>
      <c r="BN8" s="199"/>
      <c r="BO8" s="199"/>
      <c r="BP8" s="199"/>
      <c r="BQ8" s="215"/>
    </row>
    <row r="9" spans="3:70" ht="15.6" customHeight="1">
      <c r="C9" s="3"/>
      <c r="D9" s="3"/>
      <c r="E9" s="3"/>
      <c r="F9" s="3"/>
      <c r="G9" s="3"/>
      <c r="H9" s="3"/>
      <c r="I9" s="3"/>
      <c r="J9" s="3"/>
      <c r="K9" s="3"/>
      <c r="L9" s="3"/>
      <c r="M9" s="3"/>
      <c r="N9" s="3"/>
      <c r="O9" s="3"/>
      <c r="P9" s="3"/>
      <c r="Q9" s="3"/>
      <c r="R9" s="3"/>
      <c r="S9" s="3"/>
      <c r="T9" s="3"/>
      <c r="U9" s="79"/>
      <c r="V9" s="95"/>
      <c r="W9" s="95"/>
      <c r="X9" s="95"/>
      <c r="Y9" s="95"/>
      <c r="Z9" s="95"/>
      <c r="AA9" s="95"/>
      <c r="AB9" s="95"/>
      <c r="AC9" s="95"/>
      <c r="AD9" s="95"/>
      <c r="AE9" s="95"/>
      <c r="AF9" s="95"/>
      <c r="AG9" s="95"/>
      <c r="AH9" s="127"/>
      <c r="AI9" s="127"/>
      <c r="AJ9" s="127"/>
      <c r="AK9" s="127"/>
      <c r="AL9" s="127"/>
      <c r="AM9" s="127"/>
      <c r="AN9" s="145"/>
      <c r="AO9" s="79"/>
      <c r="AP9" s="127"/>
      <c r="AQ9" s="127"/>
      <c r="AR9" s="127"/>
      <c r="AS9" s="127"/>
      <c r="AT9" s="127"/>
      <c r="AU9" s="127"/>
      <c r="AV9" s="127"/>
      <c r="AW9" s="127"/>
      <c r="AX9" s="127"/>
      <c r="AY9" s="127"/>
      <c r="AZ9" s="127"/>
      <c r="BA9" s="127"/>
      <c r="BB9" s="127"/>
      <c r="BC9" s="127"/>
      <c r="BD9" s="127"/>
      <c r="BE9" s="145"/>
      <c r="BF9" s="199"/>
      <c r="BG9" s="199"/>
      <c r="BH9" s="199"/>
      <c r="BI9" s="199"/>
      <c r="BJ9" s="199"/>
      <c r="BK9" s="199"/>
      <c r="BL9" s="199"/>
      <c r="BM9" s="199"/>
      <c r="BN9" s="199"/>
      <c r="BO9" s="199"/>
      <c r="BP9" s="199"/>
      <c r="BQ9" s="215"/>
    </row>
    <row r="10" spans="3:70" ht="15.6" customHeight="1">
      <c r="C10" s="3"/>
      <c r="D10" s="3"/>
      <c r="E10" s="3"/>
      <c r="F10" s="3"/>
      <c r="G10" s="3"/>
      <c r="H10" s="3"/>
      <c r="I10" s="3"/>
      <c r="J10" s="3"/>
      <c r="K10" s="3"/>
      <c r="L10" s="3"/>
      <c r="M10" s="3"/>
      <c r="N10" s="3"/>
      <c r="O10" s="3"/>
      <c r="P10" s="3"/>
      <c r="Q10" s="3"/>
      <c r="R10" s="3"/>
      <c r="S10" s="3"/>
      <c r="T10" s="3"/>
      <c r="U10" s="80"/>
      <c r="V10" s="96"/>
      <c r="W10" s="96"/>
      <c r="X10" s="96"/>
      <c r="Y10" s="96"/>
      <c r="Z10" s="96"/>
      <c r="AA10" s="96"/>
      <c r="AB10" s="96"/>
      <c r="AC10" s="96"/>
      <c r="AD10" s="96"/>
      <c r="AE10" s="96"/>
      <c r="AF10" s="96"/>
      <c r="AG10" s="96"/>
      <c r="AH10" s="96"/>
      <c r="AI10" s="96"/>
      <c r="AJ10" s="96"/>
      <c r="AK10" s="96"/>
      <c r="AL10" s="96"/>
      <c r="AM10" s="96"/>
      <c r="AN10" s="146"/>
      <c r="AO10" s="80"/>
      <c r="AP10" s="96"/>
      <c r="AQ10" s="96"/>
      <c r="AR10" s="96"/>
      <c r="AS10" s="96"/>
      <c r="AT10" s="96"/>
      <c r="AU10" s="96"/>
      <c r="AV10" s="96"/>
      <c r="AW10" s="96"/>
      <c r="AX10" s="96"/>
      <c r="AY10" s="96"/>
      <c r="AZ10" s="96"/>
      <c r="BA10" s="96"/>
      <c r="BB10" s="96"/>
      <c r="BC10" s="96"/>
      <c r="BD10" s="96"/>
      <c r="BE10" s="146"/>
      <c r="BF10" s="199"/>
      <c r="BG10" s="199"/>
      <c r="BH10" s="199"/>
      <c r="BI10" s="199"/>
      <c r="BJ10" s="199"/>
      <c r="BK10" s="199"/>
      <c r="BL10" s="199"/>
      <c r="BM10" s="199"/>
      <c r="BN10" s="199"/>
      <c r="BO10" s="199"/>
      <c r="BP10" s="199"/>
      <c r="BQ10" s="215"/>
    </row>
    <row r="11" spans="3:70" ht="15.6" customHeight="1">
      <c r="C11" s="4" t="str">
        <f>IF(COUNTIF([6]回答表!F22,"*")&gt;0,[6]回答表!F22,"")</f>
        <v>大館市</v>
      </c>
      <c r="D11" s="3"/>
      <c r="E11" s="3"/>
      <c r="F11" s="3"/>
      <c r="G11" s="3"/>
      <c r="H11" s="3"/>
      <c r="I11" s="3"/>
      <c r="J11" s="3"/>
      <c r="K11" s="3"/>
      <c r="L11" s="3"/>
      <c r="M11" s="3"/>
      <c r="N11" s="3"/>
      <c r="O11" s="3"/>
      <c r="P11" s="3"/>
      <c r="Q11" s="3"/>
      <c r="R11" s="3"/>
      <c r="S11" s="3"/>
      <c r="T11" s="3"/>
      <c r="U11" s="81" t="str">
        <f>IF(COUNTIF([6]回答表!F24,"*")&gt;0,[6]回答表!F24,"")</f>
        <v>市場事業</v>
      </c>
      <c r="V11" s="97"/>
      <c r="W11" s="97"/>
      <c r="X11" s="97"/>
      <c r="Y11" s="97"/>
      <c r="Z11" s="97"/>
      <c r="AA11" s="97"/>
      <c r="AB11" s="97"/>
      <c r="AC11" s="97"/>
      <c r="AD11" s="97"/>
      <c r="AE11" s="97"/>
      <c r="AF11" s="94"/>
      <c r="AG11" s="94"/>
      <c r="AH11" s="94"/>
      <c r="AI11" s="94"/>
      <c r="AJ11" s="94"/>
      <c r="AK11" s="94"/>
      <c r="AL11" s="94"/>
      <c r="AM11" s="94"/>
      <c r="AN11" s="144"/>
      <c r="AO11" s="151" t="str">
        <f>IF(COUNTIF([6]回答表!W24,"*")&gt;0,[6]回答表!W24,"")</f>
        <v>―</v>
      </c>
      <c r="AP11" s="94"/>
      <c r="AQ11" s="94"/>
      <c r="AR11" s="94"/>
      <c r="AS11" s="94"/>
      <c r="AT11" s="94"/>
      <c r="AU11" s="94"/>
      <c r="AV11" s="94"/>
      <c r="AW11" s="94"/>
      <c r="AX11" s="94"/>
      <c r="AY11" s="94"/>
      <c r="AZ11" s="94"/>
      <c r="BA11" s="94"/>
      <c r="BB11" s="94"/>
      <c r="BC11" s="94"/>
      <c r="BD11" s="94"/>
      <c r="BE11" s="144"/>
      <c r="BF11" s="4" t="str">
        <f>IF(COUNTIF([6]回答表!F26,"*")&gt;0,[6]回答表!F26,"")</f>
        <v>―</v>
      </c>
      <c r="BG11" s="199"/>
      <c r="BH11" s="199"/>
      <c r="BI11" s="199"/>
      <c r="BJ11" s="199"/>
      <c r="BK11" s="199"/>
      <c r="BL11" s="199"/>
      <c r="BM11" s="199"/>
      <c r="BN11" s="199"/>
      <c r="BO11" s="199"/>
      <c r="BP11" s="199"/>
      <c r="BQ11" s="11"/>
    </row>
    <row r="12" spans="3:70" ht="15.6" customHeight="1">
      <c r="C12" s="3"/>
      <c r="D12" s="3"/>
      <c r="E12" s="3"/>
      <c r="F12" s="3"/>
      <c r="G12" s="3"/>
      <c r="H12" s="3"/>
      <c r="I12" s="3"/>
      <c r="J12" s="3"/>
      <c r="K12" s="3"/>
      <c r="L12" s="3"/>
      <c r="M12" s="3"/>
      <c r="N12" s="3"/>
      <c r="O12" s="3"/>
      <c r="P12" s="3"/>
      <c r="Q12" s="3"/>
      <c r="R12" s="3"/>
      <c r="S12" s="3"/>
      <c r="T12" s="3"/>
      <c r="U12" s="82"/>
      <c r="V12" s="98"/>
      <c r="W12" s="98"/>
      <c r="X12" s="98"/>
      <c r="Y12" s="98"/>
      <c r="Z12" s="98"/>
      <c r="AA12" s="98"/>
      <c r="AB12" s="98"/>
      <c r="AC12" s="98"/>
      <c r="AD12" s="98"/>
      <c r="AE12" s="98"/>
      <c r="AF12" s="95"/>
      <c r="AG12" s="95"/>
      <c r="AH12" s="127"/>
      <c r="AI12" s="127"/>
      <c r="AJ12" s="127"/>
      <c r="AK12" s="127"/>
      <c r="AL12" s="127"/>
      <c r="AM12" s="127"/>
      <c r="AN12" s="145"/>
      <c r="AO12" s="79"/>
      <c r="AP12" s="127"/>
      <c r="AQ12" s="127"/>
      <c r="AR12" s="127"/>
      <c r="AS12" s="127"/>
      <c r="AT12" s="127"/>
      <c r="AU12" s="127"/>
      <c r="AV12" s="127"/>
      <c r="AW12" s="127"/>
      <c r="AX12" s="127"/>
      <c r="AY12" s="127"/>
      <c r="AZ12" s="127"/>
      <c r="BA12" s="127"/>
      <c r="BB12" s="127"/>
      <c r="BC12" s="127"/>
      <c r="BD12" s="127"/>
      <c r="BE12" s="145"/>
      <c r="BF12" s="199"/>
      <c r="BG12" s="199"/>
      <c r="BH12" s="199"/>
      <c r="BI12" s="199"/>
      <c r="BJ12" s="199"/>
      <c r="BK12" s="199"/>
      <c r="BL12" s="199"/>
      <c r="BM12" s="199"/>
      <c r="BN12" s="199"/>
      <c r="BO12" s="199"/>
      <c r="BP12" s="199"/>
      <c r="BQ12" s="11"/>
    </row>
    <row r="13" spans="3:70" ht="15.6" customHeight="1">
      <c r="C13" s="3"/>
      <c r="D13" s="3"/>
      <c r="E13" s="3"/>
      <c r="F13" s="3"/>
      <c r="G13" s="3"/>
      <c r="H13" s="3"/>
      <c r="I13" s="3"/>
      <c r="J13" s="3"/>
      <c r="K13" s="3"/>
      <c r="L13" s="3"/>
      <c r="M13" s="3"/>
      <c r="N13" s="3"/>
      <c r="O13" s="3"/>
      <c r="P13" s="3"/>
      <c r="Q13" s="3"/>
      <c r="R13" s="3"/>
      <c r="S13" s="3"/>
      <c r="T13" s="3"/>
      <c r="U13" s="83"/>
      <c r="V13" s="99"/>
      <c r="W13" s="99"/>
      <c r="X13" s="99"/>
      <c r="Y13" s="99"/>
      <c r="Z13" s="99"/>
      <c r="AA13" s="99"/>
      <c r="AB13" s="99"/>
      <c r="AC13" s="99"/>
      <c r="AD13" s="99"/>
      <c r="AE13" s="99"/>
      <c r="AF13" s="96"/>
      <c r="AG13" s="96"/>
      <c r="AH13" s="96"/>
      <c r="AI13" s="96"/>
      <c r="AJ13" s="96"/>
      <c r="AK13" s="96"/>
      <c r="AL13" s="96"/>
      <c r="AM13" s="96"/>
      <c r="AN13" s="146"/>
      <c r="AO13" s="80"/>
      <c r="AP13" s="96"/>
      <c r="AQ13" s="96"/>
      <c r="AR13" s="96"/>
      <c r="AS13" s="96"/>
      <c r="AT13" s="96"/>
      <c r="AU13" s="96"/>
      <c r="AV13" s="96"/>
      <c r="AW13" s="96"/>
      <c r="AX13" s="96"/>
      <c r="AY13" s="96"/>
      <c r="AZ13" s="96"/>
      <c r="BA13" s="96"/>
      <c r="BB13" s="96"/>
      <c r="BC13" s="96"/>
      <c r="BD13" s="96"/>
      <c r="BE13" s="146"/>
      <c r="BF13" s="199"/>
      <c r="BG13" s="199"/>
      <c r="BH13" s="199"/>
      <c r="BI13" s="199"/>
      <c r="BJ13" s="199"/>
      <c r="BK13" s="199"/>
      <c r="BL13" s="199"/>
      <c r="BM13" s="199"/>
      <c r="BN13" s="199"/>
      <c r="BO13" s="199"/>
      <c r="BP13" s="199"/>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209"/>
      <c r="BR17" s="219"/>
    </row>
    <row r="18" spans="3:70" ht="15.6" customHeight="1">
      <c r="C18" s="6"/>
      <c r="D18" s="14"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74"/>
      <c r="BA18" s="122"/>
      <c r="BB18" s="122"/>
      <c r="BC18" s="122"/>
      <c r="BD18" s="122"/>
      <c r="BE18" s="122"/>
      <c r="BF18" s="122"/>
      <c r="BG18" s="122"/>
      <c r="BH18" s="122"/>
      <c r="BI18" s="122"/>
      <c r="BJ18" s="122"/>
      <c r="BK18" s="210"/>
      <c r="BR18" s="219"/>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75"/>
      <c r="BA19" s="122"/>
      <c r="BB19" s="122"/>
      <c r="BC19" s="122"/>
      <c r="BD19" s="122"/>
      <c r="BE19" s="122"/>
      <c r="BF19" s="122"/>
      <c r="BG19" s="122"/>
      <c r="BH19" s="122"/>
      <c r="BI19" s="122"/>
      <c r="BJ19" s="122"/>
      <c r="BK19" s="210"/>
      <c r="BR19" s="219"/>
    </row>
    <row r="20" spans="3:70" ht="13.15" customHeight="1">
      <c r="C20" s="6"/>
      <c r="D20" s="16" t="s">
        <v>5</v>
      </c>
      <c r="E20" s="38"/>
      <c r="F20" s="38"/>
      <c r="G20" s="38"/>
      <c r="H20" s="38"/>
      <c r="I20" s="38"/>
      <c r="J20" s="52"/>
      <c r="K20" s="16" t="s">
        <v>9</v>
      </c>
      <c r="L20" s="38"/>
      <c r="M20" s="38"/>
      <c r="N20" s="38"/>
      <c r="O20" s="38"/>
      <c r="P20" s="38"/>
      <c r="Q20" s="52"/>
      <c r="R20" s="16" t="s">
        <v>18</v>
      </c>
      <c r="S20" s="38"/>
      <c r="T20" s="38"/>
      <c r="U20" s="38"/>
      <c r="V20" s="38"/>
      <c r="W20" s="38"/>
      <c r="X20" s="52"/>
      <c r="Y20" s="113" t="s">
        <v>30</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76"/>
      <c r="BA20" s="179"/>
      <c r="BB20" s="181" t="s">
        <v>38</v>
      </c>
      <c r="BC20" s="187"/>
      <c r="BD20" s="187"/>
      <c r="BE20" s="187"/>
      <c r="BF20" s="187"/>
      <c r="BG20" s="187"/>
      <c r="BH20" s="187"/>
      <c r="BI20" s="204"/>
      <c r="BJ20" s="206"/>
      <c r="BK20" s="210"/>
      <c r="BR20" s="219"/>
    </row>
    <row r="21" spans="3:70" ht="13.15" customHeight="1">
      <c r="C21" s="6"/>
      <c r="D21" s="17"/>
      <c r="E21" s="39"/>
      <c r="F21" s="39"/>
      <c r="G21" s="39"/>
      <c r="H21" s="39"/>
      <c r="I21" s="39"/>
      <c r="J21" s="53"/>
      <c r="K21" s="17"/>
      <c r="L21" s="39"/>
      <c r="M21" s="39"/>
      <c r="N21" s="39"/>
      <c r="O21" s="39"/>
      <c r="P21" s="39"/>
      <c r="Q21" s="53"/>
      <c r="R21" s="17"/>
      <c r="S21" s="39"/>
      <c r="T21" s="39"/>
      <c r="U21" s="39"/>
      <c r="V21" s="39"/>
      <c r="W21" s="39"/>
      <c r="X21" s="53"/>
      <c r="Y21" s="114"/>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77"/>
      <c r="BA21" s="179"/>
      <c r="BB21" s="182"/>
      <c r="BC21" s="188"/>
      <c r="BD21" s="188"/>
      <c r="BE21" s="188"/>
      <c r="BF21" s="188"/>
      <c r="BG21" s="188"/>
      <c r="BH21" s="188"/>
      <c r="BJ21" s="207"/>
      <c r="BK21" s="210"/>
      <c r="BR21" s="219"/>
    </row>
    <row r="22" spans="3:70" ht="13.15" customHeight="1">
      <c r="C22" s="6"/>
      <c r="D22" s="17"/>
      <c r="E22" s="39"/>
      <c r="F22" s="39"/>
      <c r="G22" s="39"/>
      <c r="H22" s="39"/>
      <c r="I22" s="39"/>
      <c r="J22" s="53"/>
      <c r="K22" s="17"/>
      <c r="L22" s="39"/>
      <c r="M22" s="39"/>
      <c r="N22" s="39"/>
      <c r="O22" s="39"/>
      <c r="P22" s="39"/>
      <c r="Q22" s="53"/>
      <c r="R22" s="17"/>
      <c r="S22" s="39"/>
      <c r="T22" s="39"/>
      <c r="U22" s="39"/>
      <c r="V22" s="39"/>
      <c r="W22" s="39"/>
      <c r="X22" s="53"/>
      <c r="Y22" s="115"/>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78"/>
      <c r="BA22" s="111"/>
      <c r="BB22" s="182"/>
      <c r="BC22" s="188"/>
      <c r="BD22" s="188"/>
      <c r="BE22" s="188"/>
      <c r="BF22" s="188"/>
      <c r="BG22" s="188"/>
      <c r="BH22" s="188"/>
      <c r="BJ22" s="207"/>
      <c r="BK22" s="210"/>
      <c r="BR22" s="219"/>
    </row>
    <row r="23" spans="3:70" ht="31.15" customHeight="1">
      <c r="C23" s="6"/>
      <c r="D23" s="18"/>
      <c r="E23" s="40"/>
      <c r="F23" s="40"/>
      <c r="G23" s="40"/>
      <c r="H23" s="40"/>
      <c r="I23" s="40"/>
      <c r="J23" s="54"/>
      <c r="K23" s="18"/>
      <c r="L23" s="40"/>
      <c r="M23" s="40"/>
      <c r="N23" s="40"/>
      <c r="O23" s="40"/>
      <c r="P23" s="40"/>
      <c r="Q23" s="54"/>
      <c r="R23" s="18"/>
      <c r="S23" s="40"/>
      <c r="T23" s="40"/>
      <c r="U23" s="40"/>
      <c r="V23" s="40"/>
      <c r="W23" s="40"/>
      <c r="X23" s="54"/>
      <c r="Y23" s="116" t="s">
        <v>20</v>
      </c>
      <c r="Z23" s="120"/>
      <c r="AA23" s="120"/>
      <c r="AB23" s="120"/>
      <c r="AC23" s="120"/>
      <c r="AD23" s="120"/>
      <c r="AE23" s="126"/>
      <c r="AF23" s="116" t="s">
        <v>32</v>
      </c>
      <c r="AG23" s="120"/>
      <c r="AH23" s="120"/>
      <c r="AI23" s="120"/>
      <c r="AJ23" s="120"/>
      <c r="AK23" s="120"/>
      <c r="AL23" s="126"/>
      <c r="AM23" s="116" t="s">
        <v>22</v>
      </c>
      <c r="AN23" s="120"/>
      <c r="AO23" s="120"/>
      <c r="AP23" s="120"/>
      <c r="AQ23" s="120"/>
      <c r="AR23" s="120"/>
      <c r="AS23" s="126"/>
      <c r="AT23" s="116" t="s">
        <v>34</v>
      </c>
      <c r="AU23" s="120"/>
      <c r="AV23" s="120"/>
      <c r="AW23" s="120"/>
      <c r="AX23" s="120"/>
      <c r="AY23" s="120"/>
      <c r="AZ23" s="126"/>
      <c r="BA23" s="111"/>
      <c r="BB23" s="183"/>
      <c r="BC23" s="189"/>
      <c r="BD23" s="189"/>
      <c r="BE23" s="189"/>
      <c r="BF23" s="189"/>
      <c r="BG23" s="189"/>
      <c r="BH23" s="189"/>
      <c r="BI23" s="205"/>
      <c r="BJ23" s="208"/>
      <c r="BK23" s="210"/>
      <c r="BR23" s="219"/>
    </row>
    <row r="24" spans="3:70" ht="15.6" customHeight="1">
      <c r="C24" s="6"/>
      <c r="D24" s="19" t="str">
        <f>IF([6]回答表!R49="○","○","")</f>
        <v/>
      </c>
      <c r="E24" s="41"/>
      <c r="F24" s="41"/>
      <c r="G24" s="41"/>
      <c r="H24" s="41"/>
      <c r="I24" s="41"/>
      <c r="J24" s="55"/>
      <c r="K24" s="19" t="str">
        <f>IF([6]回答表!R50="○","○","")</f>
        <v/>
      </c>
      <c r="L24" s="41"/>
      <c r="M24" s="41"/>
      <c r="N24" s="41"/>
      <c r="O24" s="41"/>
      <c r="P24" s="41"/>
      <c r="Q24" s="55"/>
      <c r="R24" s="19" t="str">
        <f>IF([6]回答表!R51="○","○","")</f>
        <v/>
      </c>
      <c r="S24" s="41"/>
      <c r="T24" s="41"/>
      <c r="U24" s="41"/>
      <c r="V24" s="41"/>
      <c r="W24" s="41"/>
      <c r="X24" s="55"/>
      <c r="Y24" s="19" t="str">
        <f>IF([6]回答表!R52="○","○","")</f>
        <v/>
      </c>
      <c r="Z24" s="41"/>
      <c r="AA24" s="41"/>
      <c r="AB24" s="41"/>
      <c r="AC24" s="41"/>
      <c r="AD24" s="41"/>
      <c r="AE24" s="55"/>
      <c r="AF24" s="19" t="str">
        <f>IF([6]回答表!R53="○","○","")</f>
        <v/>
      </c>
      <c r="AG24" s="41"/>
      <c r="AH24" s="41"/>
      <c r="AI24" s="41"/>
      <c r="AJ24" s="41"/>
      <c r="AK24" s="41"/>
      <c r="AL24" s="55"/>
      <c r="AM24" s="19" t="str">
        <f>IF([6]回答表!R54="○","○","")</f>
        <v/>
      </c>
      <c r="AN24" s="41"/>
      <c r="AO24" s="41"/>
      <c r="AP24" s="41"/>
      <c r="AQ24" s="41"/>
      <c r="AR24" s="41"/>
      <c r="AS24" s="55"/>
      <c r="AT24" s="19" t="str">
        <f>IF([6]回答表!R55="○","○","")</f>
        <v/>
      </c>
      <c r="AU24" s="41"/>
      <c r="AV24" s="41"/>
      <c r="AW24" s="41"/>
      <c r="AX24" s="41"/>
      <c r="AY24" s="41"/>
      <c r="AZ24" s="55"/>
      <c r="BA24" s="111"/>
      <c r="BB24" s="92" t="str">
        <f>IF([6]回答表!R56="○","○","")</f>
        <v>○</v>
      </c>
      <c r="BC24" s="109"/>
      <c r="BD24" s="109"/>
      <c r="BE24" s="109"/>
      <c r="BF24" s="109"/>
      <c r="BG24" s="109"/>
      <c r="BH24" s="109"/>
      <c r="BI24" s="204"/>
      <c r="BJ24" s="206"/>
      <c r="BK24" s="210"/>
      <c r="BR24" s="219"/>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207"/>
      <c r="BK25" s="210"/>
      <c r="BR25" s="219"/>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205"/>
      <c r="BJ26" s="208"/>
      <c r="BK26" s="210"/>
      <c r="BR26" s="219"/>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1"/>
      <c r="BR27" s="219"/>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221"/>
      <c r="E33" s="221"/>
      <c r="F33" s="221"/>
      <c r="G33" s="221"/>
      <c r="H33" s="221"/>
      <c r="I33" s="221"/>
      <c r="J33" s="221"/>
      <c r="K33" s="221"/>
      <c r="L33" s="221"/>
      <c r="M33" s="221"/>
      <c r="N33" s="221"/>
      <c r="O33" s="221"/>
      <c r="P33" s="221"/>
      <c r="Q33" s="221"/>
      <c r="R33" s="221"/>
      <c r="S33" s="221"/>
      <c r="T33" s="221"/>
      <c r="U33" s="221"/>
      <c r="V33" s="221"/>
      <c r="W33" s="221"/>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16"/>
    </row>
    <row r="34" spans="3:69">
      <c r="C34" s="9"/>
      <c r="D34" s="84" t="s">
        <v>10</v>
      </c>
      <c r="E34" s="25"/>
      <c r="F34" s="25"/>
      <c r="G34" s="25"/>
      <c r="H34" s="25"/>
      <c r="I34" s="25"/>
      <c r="J34" s="25"/>
      <c r="K34" s="25"/>
      <c r="L34" s="25"/>
      <c r="M34" s="25"/>
      <c r="N34" s="25"/>
      <c r="O34" s="25"/>
      <c r="P34" s="25"/>
      <c r="Q34" s="25"/>
      <c r="R34" s="25"/>
      <c r="S34" s="25"/>
      <c r="T34" s="25"/>
      <c r="U34" s="25"/>
      <c r="V34" s="25"/>
      <c r="W34" s="25"/>
      <c r="X34" s="25"/>
      <c r="Y34" s="25"/>
      <c r="Z34" s="25"/>
      <c r="AA34" s="123"/>
      <c r="AB34" s="123"/>
      <c r="AC34" s="123"/>
      <c r="AD34" s="123"/>
      <c r="AE34" s="123"/>
      <c r="AF34" s="123"/>
      <c r="AG34" s="123"/>
      <c r="AH34" s="123"/>
      <c r="AI34" s="123"/>
      <c r="AJ34" s="123"/>
      <c r="AK34" s="123"/>
      <c r="AL34" s="84"/>
      <c r="AM34" s="123"/>
      <c r="AN34" s="123"/>
      <c r="AO34" s="123"/>
      <c r="AP34" s="123"/>
      <c r="AQ34" s="84" t="s">
        <v>25</v>
      </c>
      <c r="AR34" s="123"/>
      <c r="AS34" s="123"/>
      <c r="AT34" s="123"/>
      <c r="AU34" s="123"/>
      <c r="AV34" s="230"/>
      <c r="AW34" s="123"/>
      <c r="AX34" s="123"/>
      <c r="AY34" s="123"/>
      <c r="AZ34" s="231"/>
      <c r="BA34" s="231"/>
      <c r="BB34" s="231"/>
      <c r="BC34" s="231"/>
      <c r="BD34" s="123"/>
      <c r="BE34" s="123"/>
      <c r="BF34" s="123"/>
      <c r="BG34" s="123"/>
      <c r="BH34" s="123"/>
      <c r="BI34" s="123"/>
      <c r="BJ34" s="123"/>
      <c r="BK34" s="123"/>
      <c r="BL34" s="123"/>
      <c r="BM34" s="123"/>
      <c r="BN34" s="123"/>
      <c r="BO34" s="123"/>
      <c r="BP34" s="106"/>
      <c r="BQ34" s="217"/>
    </row>
    <row r="35" spans="3:69" ht="15.6" customHeight="1">
      <c r="C35" s="9"/>
      <c r="D35" s="222" t="s">
        <v>11</v>
      </c>
      <c r="E35" s="85" t="str">
        <f>IF([6]回答表!R56="○",[6]回答表!C536,"")</f>
        <v>①現行の経営体制・手法で、健全な事業運営が実施できているため</v>
      </c>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31"/>
      <c r="AO35" s="123"/>
      <c r="AP35" s="123"/>
      <c r="AQ35" s="224" t="str">
        <f>IF([6]回答表!AQ536="○",[6]回答表!B543,"")</f>
        <v/>
      </c>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32"/>
      <c r="BQ35" s="217"/>
    </row>
    <row r="36" spans="3:69" ht="15.6" customHeight="1">
      <c r="C36" s="9"/>
      <c r="D36" s="222"/>
      <c r="E36" s="89"/>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33"/>
      <c r="AO36" s="123"/>
      <c r="AP36" s="123"/>
      <c r="AQ36" s="225"/>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33"/>
      <c r="BQ36" s="217"/>
    </row>
    <row r="37" spans="3:69" ht="15.6" customHeight="1">
      <c r="C37" s="9"/>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225"/>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33"/>
      <c r="BQ37" s="217"/>
    </row>
    <row r="38" spans="3:69" ht="15.6" customHeight="1">
      <c r="C38" s="9"/>
      <c r="D38" s="222" t="s">
        <v>11</v>
      </c>
      <c r="E38" s="85" t="str">
        <f>IF([6]回答表!R56="○",[6]回答表!C537,"")</f>
        <v>⑤事業の規模が小さく、人員が少ない等の理由から抜本的な改革の検討に至らないため</v>
      </c>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31"/>
      <c r="AO38" s="123"/>
      <c r="AP38" s="123"/>
      <c r="AQ38" s="225"/>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33"/>
      <c r="BQ38" s="217"/>
    </row>
    <row r="39" spans="3:69" ht="15.6" customHeight="1">
      <c r="C39" s="9"/>
      <c r="D39" s="222"/>
      <c r="E39" s="89"/>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33"/>
      <c r="AO39" s="123"/>
      <c r="AP39" s="123"/>
      <c r="AQ39" s="225"/>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33"/>
      <c r="BQ39" s="217"/>
    </row>
    <row r="40" spans="3:69" ht="15.6" customHeight="1">
      <c r="C40" s="9"/>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225"/>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33"/>
      <c r="BQ40" s="217"/>
    </row>
    <row r="41" spans="3:69" ht="15.6" customHeight="1">
      <c r="C41" s="9"/>
      <c r="D41" s="222" t="s">
        <v>11</v>
      </c>
      <c r="E41" s="85"/>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31"/>
      <c r="AO41" s="123"/>
      <c r="AP41" s="123"/>
      <c r="AQ41" s="225"/>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33"/>
      <c r="BQ41" s="217"/>
    </row>
    <row r="42" spans="3:69" ht="12.6" customHeight="1">
      <c r="C42" s="9"/>
      <c r="D42" s="222"/>
      <c r="E42" s="89"/>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33"/>
      <c r="AO42" s="123"/>
      <c r="AP42" s="123"/>
      <c r="AQ42" s="226"/>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34"/>
      <c r="BQ42" s="235"/>
    </row>
    <row r="43" spans="3:69" ht="12.6" customHeight="1">
      <c r="C43" s="9"/>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217"/>
    </row>
    <row r="44" spans="3:69" ht="12.6" customHeight="1">
      <c r="C44" s="9"/>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217"/>
    </row>
    <row r="45" spans="3:69">
      <c r="C45" s="9"/>
      <c r="D45" s="84" t="s">
        <v>15</v>
      </c>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217"/>
    </row>
    <row r="46" spans="3:69">
      <c r="C46" s="9"/>
      <c r="D46" s="236" t="str">
        <f>IF([6]回答表!R56="○",[6]回答表!B550,"")</f>
        <v>　卸売業者の経営状況により、売上使用料や施設使用料の率や金額を適正に設定する。</v>
      </c>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32"/>
      <c r="BQ46" s="217"/>
    </row>
    <row r="47" spans="3:69" ht="12.6" customHeight="1">
      <c r="C47" s="9"/>
      <c r="D47" s="225"/>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33"/>
      <c r="BQ47" s="217"/>
    </row>
    <row r="48" spans="3:69" ht="12.6" customHeight="1">
      <c r="C48" s="9"/>
      <c r="D48" s="225"/>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33"/>
      <c r="BQ48" s="217"/>
    </row>
    <row r="49" spans="3:69" ht="12.6" customHeight="1">
      <c r="C49" s="9"/>
      <c r="D49" s="225"/>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33"/>
      <c r="BQ49" s="217"/>
    </row>
    <row r="50" spans="3:69" ht="12.6" customHeight="1">
      <c r="C50" s="9"/>
      <c r="D50" s="226"/>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34"/>
      <c r="BQ50" s="217"/>
    </row>
    <row r="51" spans="3:69" ht="12.6" customHeight="1">
      <c r="C51" s="10"/>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218"/>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2"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C2:BR56"/>
  <sheetViews>
    <sheetView topLeftCell="A28" workbookViewId="0">
      <selection activeCell="AJ61" sqref="AJ61"/>
    </sheetView>
  </sheetViews>
  <sheetFormatPr defaultRowHeight="18.75"/>
  <cols>
    <col min="1" max="70" width="2.5" customWidth="1"/>
    <col min="71" max="16384" width="9" customWidth="1"/>
  </cols>
  <sheetData>
    <row r="1" spans="3:70" ht="15.6" customHeight="1"/>
    <row r="2" spans="3:70" ht="15.6" customHeight="1">
      <c r="C2" s="1"/>
      <c r="D2" s="1"/>
      <c r="E2" s="1"/>
      <c r="F2" s="1"/>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row>
    <row r="3" spans="3:70" ht="15.6" customHeight="1">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row>
    <row r="4" spans="3:70" ht="15.6" customHeight="1">
      <c r="H4" s="51"/>
      <c r="I4" s="51"/>
      <c r="J4" s="51"/>
      <c r="K4" s="51"/>
      <c r="L4" s="51"/>
      <c r="M4" s="51"/>
      <c r="N4" s="51"/>
      <c r="O4" s="51"/>
      <c r="P4" s="51"/>
      <c r="Q4" s="51"/>
      <c r="R4" s="51"/>
      <c r="S4" s="51"/>
      <c r="T4" s="51"/>
      <c r="U4" s="51"/>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row>
    <row r="5" spans="3:70" ht="15.6" customHeight="1">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58"/>
      <c r="AR6" s="158"/>
      <c r="AS6" s="158"/>
      <c r="AT6" s="158"/>
      <c r="AU6" s="158"/>
      <c r="AV6" s="158"/>
      <c r="AW6" s="158"/>
      <c r="AX6" s="158"/>
      <c r="AY6" s="15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58"/>
      <c r="AR7" s="158"/>
      <c r="AS7" s="158"/>
      <c r="AT7" s="158"/>
      <c r="AU7" s="158"/>
      <c r="AV7" s="158"/>
      <c r="AW7" s="158"/>
      <c r="AX7" s="158"/>
      <c r="AY7" s="158"/>
    </row>
    <row r="8" spans="3:70" ht="15.6" customHeight="1">
      <c r="C8" s="2" t="s">
        <v>1</v>
      </c>
      <c r="D8" s="3"/>
      <c r="E8" s="3"/>
      <c r="F8" s="3"/>
      <c r="G8" s="3"/>
      <c r="H8" s="3"/>
      <c r="I8" s="3"/>
      <c r="J8" s="3"/>
      <c r="K8" s="3"/>
      <c r="L8" s="3"/>
      <c r="M8" s="3"/>
      <c r="N8" s="3"/>
      <c r="O8" s="3"/>
      <c r="P8" s="3"/>
      <c r="Q8" s="3"/>
      <c r="R8" s="3"/>
      <c r="S8" s="3"/>
      <c r="T8" s="3"/>
      <c r="U8" s="78" t="s">
        <v>29</v>
      </c>
      <c r="V8" s="94"/>
      <c r="W8" s="94"/>
      <c r="X8" s="94"/>
      <c r="Y8" s="94"/>
      <c r="Z8" s="94"/>
      <c r="AA8" s="94"/>
      <c r="AB8" s="94"/>
      <c r="AC8" s="94"/>
      <c r="AD8" s="94"/>
      <c r="AE8" s="94"/>
      <c r="AF8" s="94"/>
      <c r="AG8" s="94"/>
      <c r="AH8" s="94"/>
      <c r="AI8" s="94"/>
      <c r="AJ8" s="94"/>
      <c r="AK8" s="94"/>
      <c r="AL8" s="94"/>
      <c r="AM8" s="94"/>
      <c r="AN8" s="144"/>
      <c r="AO8" s="78" t="s">
        <v>33</v>
      </c>
      <c r="AP8" s="94"/>
      <c r="AQ8" s="94"/>
      <c r="AR8" s="94"/>
      <c r="AS8" s="94"/>
      <c r="AT8" s="94"/>
      <c r="AU8" s="94"/>
      <c r="AV8" s="94"/>
      <c r="AW8" s="94"/>
      <c r="AX8" s="94"/>
      <c r="AY8" s="94"/>
      <c r="AZ8" s="94"/>
      <c r="BA8" s="94"/>
      <c r="BB8" s="94"/>
      <c r="BC8" s="94"/>
      <c r="BD8" s="94"/>
      <c r="BE8" s="144"/>
      <c r="BF8" s="2" t="s">
        <v>42</v>
      </c>
      <c r="BG8" s="199"/>
      <c r="BH8" s="199"/>
      <c r="BI8" s="199"/>
      <c r="BJ8" s="199"/>
      <c r="BK8" s="199"/>
      <c r="BL8" s="199"/>
      <c r="BM8" s="199"/>
      <c r="BN8" s="199"/>
      <c r="BO8" s="199"/>
      <c r="BP8" s="199"/>
      <c r="BQ8" s="215"/>
    </row>
    <row r="9" spans="3:70" ht="15.6" customHeight="1">
      <c r="C9" s="3"/>
      <c r="D9" s="3"/>
      <c r="E9" s="3"/>
      <c r="F9" s="3"/>
      <c r="G9" s="3"/>
      <c r="H9" s="3"/>
      <c r="I9" s="3"/>
      <c r="J9" s="3"/>
      <c r="K9" s="3"/>
      <c r="L9" s="3"/>
      <c r="M9" s="3"/>
      <c r="N9" s="3"/>
      <c r="O9" s="3"/>
      <c r="P9" s="3"/>
      <c r="Q9" s="3"/>
      <c r="R9" s="3"/>
      <c r="S9" s="3"/>
      <c r="T9" s="3"/>
      <c r="U9" s="79"/>
      <c r="V9" s="95"/>
      <c r="W9" s="95"/>
      <c r="X9" s="95"/>
      <c r="Y9" s="95"/>
      <c r="Z9" s="95"/>
      <c r="AA9" s="95"/>
      <c r="AB9" s="95"/>
      <c r="AC9" s="95"/>
      <c r="AD9" s="95"/>
      <c r="AE9" s="95"/>
      <c r="AF9" s="95"/>
      <c r="AG9" s="95"/>
      <c r="AH9" s="127"/>
      <c r="AI9" s="127"/>
      <c r="AJ9" s="127"/>
      <c r="AK9" s="127"/>
      <c r="AL9" s="127"/>
      <c r="AM9" s="127"/>
      <c r="AN9" s="145"/>
      <c r="AO9" s="79"/>
      <c r="AP9" s="127"/>
      <c r="AQ9" s="127"/>
      <c r="AR9" s="127"/>
      <c r="AS9" s="127"/>
      <c r="AT9" s="127"/>
      <c r="AU9" s="127"/>
      <c r="AV9" s="127"/>
      <c r="AW9" s="127"/>
      <c r="AX9" s="127"/>
      <c r="AY9" s="127"/>
      <c r="AZ9" s="127"/>
      <c r="BA9" s="127"/>
      <c r="BB9" s="127"/>
      <c r="BC9" s="127"/>
      <c r="BD9" s="127"/>
      <c r="BE9" s="145"/>
      <c r="BF9" s="199"/>
      <c r="BG9" s="199"/>
      <c r="BH9" s="199"/>
      <c r="BI9" s="199"/>
      <c r="BJ9" s="199"/>
      <c r="BK9" s="199"/>
      <c r="BL9" s="199"/>
      <c r="BM9" s="199"/>
      <c r="BN9" s="199"/>
      <c r="BO9" s="199"/>
      <c r="BP9" s="199"/>
      <c r="BQ9" s="215"/>
    </row>
    <row r="10" spans="3:70" ht="15.6" customHeight="1">
      <c r="C10" s="3"/>
      <c r="D10" s="3"/>
      <c r="E10" s="3"/>
      <c r="F10" s="3"/>
      <c r="G10" s="3"/>
      <c r="H10" s="3"/>
      <c r="I10" s="3"/>
      <c r="J10" s="3"/>
      <c r="K10" s="3"/>
      <c r="L10" s="3"/>
      <c r="M10" s="3"/>
      <c r="N10" s="3"/>
      <c r="O10" s="3"/>
      <c r="P10" s="3"/>
      <c r="Q10" s="3"/>
      <c r="R10" s="3"/>
      <c r="S10" s="3"/>
      <c r="T10" s="3"/>
      <c r="U10" s="80"/>
      <c r="V10" s="96"/>
      <c r="W10" s="96"/>
      <c r="X10" s="96"/>
      <c r="Y10" s="96"/>
      <c r="Z10" s="96"/>
      <c r="AA10" s="96"/>
      <c r="AB10" s="96"/>
      <c r="AC10" s="96"/>
      <c r="AD10" s="96"/>
      <c r="AE10" s="96"/>
      <c r="AF10" s="96"/>
      <c r="AG10" s="96"/>
      <c r="AH10" s="96"/>
      <c r="AI10" s="96"/>
      <c r="AJ10" s="96"/>
      <c r="AK10" s="96"/>
      <c r="AL10" s="96"/>
      <c r="AM10" s="96"/>
      <c r="AN10" s="146"/>
      <c r="AO10" s="80"/>
      <c r="AP10" s="96"/>
      <c r="AQ10" s="96"/>
      <c r="AR10" s="96"/>
      <c r="AS10" s="96"/>
      <c r="AT10" s="96"/>
      <c r="AU10" s="96"/>
      <c r="AV10" s="96"/>
      <c r="AW10" s="96"/>
      <c r="AX10" s="96"/>
      <c r="AY10" s="96"/>
      <c r="AZ10" s="96"/>
      <c r="BA10" s="96"/>
      <c r="BB10" s="96"/>
      <c r="BC10" s="96"/>
      <c r="BD10" s="96"/>
      <c r="BE10" s="146"/>
      <c r="BF10" s="199"/>
      <c r="BG10" s="199"/>
      <c r="BH10" s="199"/>
      <c r="BI10" s="199"/>
      <c r="BJ10" s="199"/>
      <c r="BK10" s="199"/>
      <c r="BL10" s="199"/>
      <c r="BM10" s="199"/>
      <c r="BN10" s="199"/>
      <c r="BO10" s="199"/>
      <c r="BP10" s="199"/>
      <c r="BQ10" s="215"/>
    </row>
    <row r="11" spans="3:70" ht="15.6" customHeight="1">
      <c r="C11" s="4" t="str">
        <f>IF(COUNTIF([9]回答表!F22,"*")&gt;0,[9]回答表!F22,"")</f>
        <v>大館市</v>
      </c>
      <c r="D11" s="3"/>
      <c r="E11" s="3"/>
      <c r="F11" s="3"/>
      <c r="G11" s="3"/>
      <c r="H11" s="3"/>
      <c r="I11" s="3"/>
      <c r="J11" s="3"/>
      <c r="K11" s="3"/>
      <c r="L11" s="3"/>
      <c r="M11" s="3"/>
      <c r="N11" s="3"/>
      <c r="O11" s="3"/>
      <c r="P11" s="3"/>
      <c r="Q11" s="3"/>
      <c r="R11" s="3"/>
      <c r="S11" s="3"/>
      <c r="T11" s="3"/>
      <c r="U11" s="81" t="str">
        <f>IF(COUNTIF([9]回答表!F24,"*")&gt;0,[9]回答表!F24,"")</f>
        <v>駐車場整備事業</v>
      </c>
      <c r="V11" s="97"/>
      <c r="W11" s="97"/>
      <c r="X11" s="97"/>
      <c r="Y11" s="97"/>
      <c r="Z11" s="97"/>
      <c r="AA11" s="97"/>
      <c r="AB11" s="97"/>
      <c r="AC11" s="97"/>
      <c r="AD11" s="97"/>
      <c r="AE11" s="97"/>
      <c r="AF11" s="94"/>
      <c r="AG11" s="94"/>
      <c r="AH11" s="94"/>
      <c r="AI11" s="94"/>
      <c r="AJ11" s="94"/>
      <c r="AK11" s="94"/>
      <c r="AL11" s="94"/>
      <c r="AM11" s="94"/>
      <c r="AN11" s="144"/>
      <c r="AO11" s="151" t="str">
        <f>IF(COUNTIF([9]回答表!W24,"*")&gt;0,[9]回答表!W24,"")</f>
        <v>―</v>
      </c>
      <c r="AP11" s="94"/>
      <c r="AQ11" s="94"/>
      <c r="AR11" s="94"/>
      <c r="AS11" s="94"/>
      <c r="AT11" s="94"/>
      <c r="AU11" s="94"/>
      <c r="AV11" s="94"/>
      <c r="AW11" s="94"/>
      <c r="AX11" s="94"/>
      <c r="AY11" s="94"/>
      <c r="AZ11" s="94"/>
      <c r="BA11" s="94"/>
      <c r="BB11" s="94"/>
      <c r="BC11" s="94"/>
      <c r="BD11" s="94"/>
      <c r="BE11" s="144"/>
      <c r="BF11" s="4" t="str">
        <f>IF(COUNTIF([9]回答表!F26,"*")&gt;0,[9]回答表!F26,"")</f>
        <v>―</v>
      </c>
      <c r="BG11" s="199"/>
      <c r="BH11" s="199"/>
      <c r="BI11" s="199"/>
      <c r="BJ11" s="199"/>
      <c r="BK11" s="199"/>
      <c r="BL11" s="199"/>
      <c r="BM11" s="199"/>
      <c r="BN11" s="199"/>
      <c r="BO11" s="199"/>
      <c r="BP11" s="199"/>
      <c r="BQ11" s="11"/>
    </row>
    <row r="12" spans="3:70" ht="15.6" customHeight="1">
      <c r="C12" s="3"/>
      <c r="D12" s="3"/>
      <c r="E12" s="3"/>
      <c r="F12" s="3"/>
      <c r="G12" s="3"/>
      <c r="H12" s="3"/>
      <c r="I12" s="3"/>
      <c r="J12" s="3"/>
      <c r="K12" s="3"/>
      <c r="L12" s="3"/>
      <c r="M12" s="3"/>
      <c r="N12" s="3"/>
      <c r="O12" s="3"/>
      <c r="P12" s="3"/>
      <c r="Q12" s="3"/>
      <c r="R12" s="3"/>
      <c r="S12" s="3"/>
      <c r="T12" s="3"/>
      <c r="U12" s="82"/>
      <c r="V12" s="98"/>
      <c r="W12" s="98"/>
      <c r="X12" s="98"/>
      <c r="Y12" s="98"/>
      <c r="Z12" s="98"/>
      <c r="AA12" s="98"/>
      <c r="AB12" s="98"/>
      <c r="AC12" s="98"/>
      <c r="AD12" s="98"/>
      <c r="AE12" s="98"/>
      <c r="AF12" s="95"/>
      <c r="AG12" s="95"/>
      <c r="AH12" s="127"/>
      <c r="AI12" s="127"/>
      <c r="AJ12" s="127"/>
      <c r="AK12" s="127"/>
      <c r="AL12" s="127"/>
      <c r="AM12" s="127"/>
      <c r="AN12" s="145"/>
      <c r="AO12" s="79"/>
      <c r="AP12" s="127"/>
      <c r="AQ12" s="127"/>
      <c r="AR12" s="127"/>
      <c r="AS12" s="127"/>
      <c r="AT12" s="127"/>
      <c r="AU12" s="127"/>
      <c r="AV12" s="127"/>
      <c r="AW12" s="127"/>
      <c r="AX12" s="127"/>
      <c r="AY12" s="127"/>
      <c r="AZ12" s="127"/>
      <c r="BA12" s="127"/>
      <c r="BB12" s="127"/>
      <c r="BC12" s="127"/>
      <c r="BD12" s="127"/>
      <c r="BE12" s="145"/>
      <c r="BF12" s="199"/>
      <c r="BG12" s="199"/>
      <c r="BH12" s="199"/>
      <c r="BI12" s="199"/>
      <c r="BJ12" s="199"/>
      <c r="BK12" s="199"/>
      <c r="BL12" s="199"/>
      <c r="BM12" s="199"/>
      <c r="BN12" s="199"/>
      <c r="BO12" s="199"/>
      <c r="BP12" s="199"/>
      <c r="BQ12" s="11"/>
    </row>
    <row r="13" spans="3:70" ht="15.6" customHeight="1">
      <c r="C13" s="3"/>
      <c r="D13" s="3"/>
      <c r="E13" s="3"/>
      <c r="F13" s="3"/>
      <c r="G13" s="3"/>
      <c r="H13" s="3"/>
      <c r="I13" s="3"/>
      <c r="J13" s="3"/>
      <c r="K13" s="3"/>
      <c r="L13" s="3"/>
      <c r="M13" s="3"/>
      <c r="N13" s="3"/>
      <c r="O13" s="3"/>
      <c r="P13" s="3"/>
      <c r="Q13" s="3"/>
      <c r="R13" s="3"/>
      <c r="S13" s="3"/>
      <c r="T13" s="3"/>
      <c r="U13" s="83"/>
      <c r="V13" s="99"/>
      <c r="W13" s="99"/>
      <c r="X13" s="99"/>
      <c r="Y13" s="99"/>
      <c r="Z13" s="99"/>
      <c r="AA13" s="99"/>
      <c r="AB13" s="99"/>
      <c r="AC13" s="99"/>
      <c r="AD13" s="99"/>
      <c r="AE13" s="99"/>
      <c r="AF13" s="96"/>
      <c r="AG13" s="96"/>
      <c r="AH13" s="96"/>
      <c r="AI13" s="96"/>
      <c r="AJ13" s="96"/>
      <c r="AK13" s="96"/>
      <c r="AL13" s="96"/>
      <c r="AM13" s="96"/>
      <c r="AN13" s="146"/>
      <c r="AO13" s="80"/>
      <c r="AP13" s="96"/>
      <c r="AQ13" s="96"/>
      <c r="AR13" s="96"/>
      <c r="AS13" s="96"/>
      <c r="AT13" s="96"/>
      <c r="AU13" s="96"/>
      <c r="AV13" s="96"/>
      <c r="AW13" s="96"/>
      <c r="AX13" s="96"/>
      <c r="AY13" s="96"/>
      <c r="AZ13" s="96"/>
      <c r="BA13" s="96"/>
      <c r="BB13" s="96"/>
      <c r="BC13" s="96"/>
      <c r="BD13" s="96"/>
      <c r="BE13" s="146"/>
      <c r="BF13" s="199"/>
      <c r="BG13" s="199"/>
      <c r="BH13" s="199"/>
      <c r="BI13" s="199"/>
      <c r="BJ13" s="199"/>
      <c r="BK13" s="199"/>
      <c r="BL13" s="199"/>
      <c r="BM13" s="199"/>
      <c r="BN13" s="199"/>
      <c r="BO13" s="199"/>
      <c r="BP13" s="199"/>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209"/>
      <c r="BR17" s="219"/>
    </row>
    <row r="18" spans="3:70" ht="15.6" customHeight="1">
      <c r="C18" s="6"/>
      <c r="D18" s="14"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74"/>
      <c r="BA18" s="122"/>
      <c r="BB18" s="122"/>
      <c r="BC18" s="122"/>
      <c r="BD18" s="122"/>
      <c r="BE18" s="122"/>
      <c r="BF18" s="122"/>
      <c r="BG18" s="122"/>
      <c r="BH18" s="122"/>
      <c r="BI18" s="122"/>
      <c r="BJ18" s="122"/>
      <c r="BK18" s="210"/>
      <c r="BR18" s="219"/>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75"/>
      <c r="BA19" s="122"/>
      <c r="BB19" s="122"/>
      <c r="BC19" s="122"/>
      <c r="BD19" s="122"/>
      <c r="BE19" s="122"/>
      <c r="BF19" s="122"/>
      <c r="BG19" s="122"/>
      <c r="BH19" s="122"/>
      <c r="BI19" s="122"/>
      <c r="BJ19" s="122"/>
      <c r="BK19" s="210"/>
      <c r="BR19" s="219"/>
    </row>
    <row r="20" spans="3:70" ht="13.15" customHeight="1">
      <c r="C20" s="6"/>
      <c r="D20" s="16" t="s">
        <v>5</v>
      </c>
      <c r="E20" s="38"/>
      <c r="F20" s="38"/>
      <c r="G20" s="38"/>
      <c r="H20" s="38"/>
      <c r="I20" s="38"/>
      <c r="J20" s="52"/>
      <c r="K20" s="16" t="s">
        <v>9</v>
      </c>
      <c r="L20" s="38"/>
      <c r="M20" s="38"/>
      <c r="N20" s="38"/>
      <c r="O20" s="38"/>
      <c r="P20" s="38"/>
      <c r="Q20" s="52"/>
      <c r="R20" s="16" t="s">
        <v>18</v>
      </c>
      <c r="S20" s="38"/>
      <c r="T20" s="38"/>
      <c r="U20" s="38"/>
      <c r="V20" s="38"/>
      <c r="W20" s="38"/>
      <c r="X20" s="52"/>
      <c r="Y20" s="113" t="s">
        <v>30</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76"/>
      <c r="BA20" s="179"/>
      <c r="BB20" s="181" t="s">
        <v>38</v>
      </c>
      <c r="BC20" s="187"/>
      <c r="BD20" s="187"/>
      <c r="BE20" s="187"/>
      <c r="BF20" s="187"/>
      <c r="BG20" s="187"/>
      <c r="BH20" s="187"/>
      <c r="BI20" s="204"/>
      <c r="BJ20" s="206"/>
      <c r="BK20" s="210"/>
      <c r="BR20" s="219"/>
    </row>
    <row r="21" spans="3:70" ht="13.15" customHeight="1">
      <c r="C21" s="6"/>
      <c r="D21" s="17"/>
      <c r="E21" s="39"/>
      <c r="F21" s="39"/>
      <c r="G21" s="39"/>
      <c r="H21" s="39"/>
      <c r="I21" s="39"/>
      <c r="J21" s="53"/>
      <c r="K21" s="17"/>
      <c r="L21" s="39"/>
      <c r="M21" s="39"/>
      <c r="N21" s="39"/>
      <c r="O21" s="39"/>
      <c r="P21" s="39"/>
      <c r="Q21" s="53"/>
      <c r="R21" s="17"/>
      <c r="S21" s="39"/>
      <c r="T21" s="39"/>
      <c r="U21" s="39"/>
      <c r="V21" s="39"/>
      <c r="W21" s="39"/>
      <c r="X21" s="53"/>
      <c r="Y21" s="114"/>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77"/>
      <c r="BA21" s="179"/>
      <c r="BB21" s="182"/>
      <c r="BC21" s="188"/>
      <c r="BD21" s="188"/>
      <c r="BE21" s="188"/>
      <c r="BF21" s="188"/>
      <c r="BG21" s="188"/>
      <c r="BH21" s="188"/>
      <c r="BJ21" s="207"/>
      <c r="BK21" s="210"/>
      <c r="BR21" s="219"/>
    </row>
    <row r="22" spans="3:70" ht="13.15" customHeight="1">
      <c r="C22" s="6"/>
      <c r="D22" s="17"/>
      <c r="E22" s="39"/>
      <c r="F22" s="39"/>
      <c r="G22" s="39"/>
      <c r="H22" s="39"/>
      <c r="I22" s="39"/>
      <c r="J22" s="53"/>
      <c r="K22" s="17"/>
      <c r="L22" s="39"/>
      <c r="M22" s="39"/>
      <c r="N22" s="39"/>
      <c r="O22" s="39"/>
      <c r="P22" s="39"/>
      <c r="Q22" s="53"/>
      <c r="R22" s="17"/>
      <c r="S22" s="39"/>
      <c r="T22" s="39"/>
      <c r="U22" s="39"/>
      <c r="V22" s="39"/>
      <c r="W22" s="39"/>
      <c r="X22" s="53"/>
      <c r="Y22" s="115"/>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78"/>
      <c r="BA22" s="111"/>
      <c r="BB22" s="182"/>
      <c r="BC22" s="188"/>
      <c r="BD22" s="188"/>
      <c r="BE22" s="188"/>
      <c r="BF22" s="188"/>
      <c r="BG22" s="188"/>
      <c r="BH22" s="188"/>
      <c r="BJ22" s="207"/>
      <c r="BK22" s="210"/>
      <c r="BR22" s="219"/>
    </row>
    <row r="23" spans="3:70" ht="31.15" customHeight="1">
      <c r="C23" s="6"/>
      <c r="D23" s="18"/>
      <c r="E23" s="40"/>
      <c r="F23" s="40"/>
      <c r="G23" s="40"/>
      <c r="H23" s="40"/>
      <c r="I23" s="40"/>
      <c r="J23" s="54"/>
      <c r="K23" s="18"/>
      <c r="L23" s="40"/>
      <c r="M23" s="40"/>
      <c r="N23" s="40"/>
      <c r="O23" s="40"/>
      <c r="P23" s="40"/>
      <c r="Q23" s="54"/>
      <c r="R23" s="18"/>
      <c r="S23" s="40"/>
      <c r="T23" s="40"/>
      <c r="U23" s="40"/>
      <c r="V23" s="40"/>
      <c r="W23" s="40"/>
      <c r="X23" s="54"/>
      <c r="Y23" s="116" t="s">
        <v>20</v>
      </c>
      <c r="Z23" s="120"/>
      <c r="AA23" s="120"/>
      <c r="AB23" s="120"/>
      <c r="AC23" s="120"/>
      <c r="AD23" s="120"/>
      <c r="AE23" s="126"/>
      <c r="AF23" s="116" t="s">
        <v>32</v>
      </c>
      <c r="AG23" s="120"/>
      <c r="AH23" s="120"/>
      <c r="AI23" s="120"/>
      <c r="AJ23" s="120"/>
      <c r="AK23" s="120"/>
      <c r="AL23" s="126"/>
      <c r="AM23" s="116" t="s">
        <v>22</v>
      </c>
      <c r="AN23" s="120"/>
      <c r="AO23" s="120"/>
      <c r="AP23" s="120"/>
      <c r="AQ23" s="120"/>
      <c r="AR23" s="120"/>
      <c r="AS23" s="126"/>
      <c r="AT23" s="116" t="s">
        <v>34</v>
      </c>
      <c r="AU23" s="120"/>
      <c r="AV23" s="120"/>
      <c r="AW23" s="120"/>
      <c r="AX23" s="120"/>
      <c r="AY23" s="120"/>
      <c r="AZ23" s="126"/>
      <c r="BA23" s="111"/>
      <c r="BB23" s="183"/>
      <c r="BC23" s="189"/>
      <c r="BD23" s="189"/>
      <c r="BE23" s="189"/>
      <c r="BF23" s="189"/>
      <c r="BG23" s="189"/>
      <c r="BH23" s="189"/>
      <c r="BI23" s="205"/>
      <c r="BJ23" s="208"/>
      <c r="BK23" s="210"/>
      <c r="BR23" s="219"/>
    </row>
    <row r="24" spans="3:70" ht="15.6" customHeight="1">
      <c r="C24" s="6"/>
      <c r="D24" s="19" t="str">
        <f>IF([9]回答表!R49="○","○","")</f>
        <v>○</v>
      </c>
      <c r="E24" s="41"/>
      <c r="F24" s="41"/>
      <c r="G24" s="41"/>
      <c r="H24" s="41"/>
      <c r="I24" s="41"/>
      <c r="J24" s="55"/>
      <c r="K24" s="19" t="str">
        <f>IF([9]回答表!R50="○","○","")</f>
        <v/>
      </c>
      <c r="L24" s="41"/>
      <c r="M24" s="41"/>
      <c r="N24" s="41"/>
      <c r="O24" s="41"/>
      <c r="P24" s="41"/>
      <c r="Q24" s="55"/>
      <c r="R24" s="19" t="str">
        <f>IF([9]回答表!R51="○","○","")</f>
        <v/>
      </c>
      <c r="S24" s="41"/>
      <c r="T24" s="41"/>
      <c r="U24" s="41"/>
      <c r="V24" s="41"/>
      <c r="W24" s="41"/>
      <c r="X24" s="55"/>
      <c r="Y24" s="19" t="str">
        <f>IF([9]回答表!R52="○","○","")</f>
        <v/>
      </c>
      <c r="Z24" s="41"/>
      <c r="AA24" s="41"/>
      <c r="AB24" s="41"/>
      <c r="AC24" s="41"/>
      <c r="AD24" s="41"/>
      <c r="AE24" s="55"/>
      <c r="AF24" s="19" t="str">
        <f>IF([9]回答表!R53="○","○","")</f>
        <v/>
      </c>
      <c r="AG24" s="41"/>
      <c r="AH24" s="41"/>
      <c r="AI24" s="41"/>
      <c r="AJ24" s="41"/>
      <c r="AK24" s="41"/>
      <c r="AL24" s="55"/>
      <c r="AM24" s="19" t="str">
        <f>IF([9]回答表!R54="○","○","")</f>
        <v/>
      </c>
      <c r="AN24" s="41"/>
      <c r="AO24" s="41"/>
      <c r="AP24" s="41"/>
      <c r="AQ24" s="41"/>
      <c r="AR24" s="41"/>
      <c r="AS24" s="55"/>
      <c r="AT24" s="19" t="str">
        <f>IF([9]回答表!R55="○","○","")</f>
        <v/>
      </c>
      <c r="AU24" s="41"/>
      <c r="AV24" s="41"/>
      <c r="AW24" s="41"/>
      <c r="AX24" s="41"/>
      <c r="AY24" s="41"/>
      <c r="AZ24" s="55"/>
      <c r="BA24" s="111"/>
      <c r="BB24" s="92" t="str">
        <f>IF([9]回答表!R56="○","○","")</f>
        <v/>
      </c>
      <c r="BC24" s="109"/>
      <c r="BD24" s="109"/>
      <c r="BE24" s="109"/>
      <c r="BF24" s="109"/>
      <c r="BG24" s="109"/>
      <c r="BH24" s="109"/>
      <c r="BI24" s="204"/>
      <c r="BJ24" s="206"/>
      <c r="BK24" s="210"/>
      <c r="BR24" s="219"/>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207"/>
      <c r="BK25" s="210"/>
      <c r="BR25" s="219"/>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205"/>
      <c r="BJ26" s="208"/>
      <c r="BK26" s="210"/>
      <c r="BR26" s="219"/>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1"/>
      <c r="BR27" s="219"/>
    </row>
    <row r="28" spans="3:70" ht="15.6" customHeight="1"/>
    <row r="29" spans="3:70" ht="15.6" customHeight="1">
      <c r="BR29" s="220"/>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60"/>
      <c r="AS31" s="160"/>
      <c r="AT31" s="160"/>
      <c r="AU31" s="160"/>
      <c r="AV31" s="160"/>
      <c r="AW31" s="160"/>
      <c r="AX31" s="160"/>
      <c r="AY31" s="160"/>
      <c r="AZ31" s="160"/>
      <c r="BA31" s="160"/>
      <c r="BB31" s="160"/>
      <c r="BC31" s="190"/>
      <c r="BD31" s="193"/>
      <c r="BE31" s="193"/>
      <c r="BF31" s="193"/>
      <c r="BG31" s="193"/>
      <c r="BH31" s="193"/>
      <c r="BI31" s="193"/>
      <c r="BJ31" s="193"/>
      <c r="BK31" s="193"/>
      <c r="BL31" s="193"/>
      <c r="BM31" s="193"/>
      <c r="BN31" s="193"/>
      <c r="BO31" s="193"/>
      <c r="BP31" s="193"/>
      <c r="BQ31" s="216"/>
    </row>
    <row r="32" spans="3:70" ht="15.6" customHeight="1">
      <c r="C32" s="9"/>
      <c r="D32" s="23" t="s">
        <v>43</v>
      </c>
      <c r="E32" s="43"/>
      <c r="F32" s="43"/>
      <c r="G32" s="43"/>
      <c r="H32" s="43"/>
      <c r="I32" s="43"/>
      <c r="J32" s="43"/>
      <c r="K32" s="43"/>
      <c r="L32" s="43"/>
      <c r="M32" s="43"/>
      <c r="N32" s="43"/>
      <c r="O32" s="43"/>
      <c r="P32" s="43"/>
      <c r="Q32" s="73"/>
      <c r="R32" s="26" t="s">
        <v>5</v>
      </c>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57"/>
      <c r="BC32" s="191"/>
      <c r="BD32" s="122"/>
      <c r="BE32" s="122"/>
      <c r="BF32" s="122"/>
      <c r="BG32" s="122"/>
      <c r="BH32" s="122"/>
      <c r="BI32" s="122"/>
      <c r="BJ32" s="122"/>
      <c r="BK32" s="122"/>
      <c r="BL32" s="122"/>
      <c r="BM32" s="123"/>
      <c r="BN32" s="123"/>
      <c r="BO32" s="123"/>
      <c r="BP32" s="147"/>
      <c r="BQ32" s="217"/>
    </row>
    <row r="33" spans="3:69" ht="15.6" customHeight="1">
      <c r="C33" s="9"/>
      <c r="D33" s="24"/>
      <c r="E33" s="44"/>
      <c r="F33" s="44"/>
      <c r="G33" s="44"/>
      <c r="H33" s="44"/>
      <c r="I33" s="44"/>
      <c r="J33" s="44"/>
      <c r="K33" s="44"/>
      <c r="L33" s="44"/>
      <c r="M33" s="44"/>
      <c r="N33" s="44"/>
      <c r="O33" s="44"/>
      <c r="P33" s="44"/>
      <c r="Q33" s="74"/>
      <c r="R33" s="28"/>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91"/>
      <c r="BD33" s="122"/>
      <c r="BE33" s="122"/>
      <c r="BF33" s="122"/>
      <c r="BG33" s="122"/>
      <c r="BH33" s="122"/>
      <c r="BI33" s="122"/>
      <c r="BJ33" s="122"/>
      <c r="BK33" s="122"/>
      <c r="BL33" s="122"/>
      <c r="BM33" s="123"/>
      <c r="BN33" s="123"/>
      <c r="BO33" s="123"/>
      <c r="BP33" s="147"/>
      <c r="BQ33" s="217"/>
    </row>
    <row r="34" spans="3:69" ht="15.6" customHeight="1">
      <c r="C34" s="9"/>
      <c r="D34" s="25"/>
      <c r="E34" s="25"/>
      <c r="F34" s="25"/>
      <c r="G34" s="25"/>
      <c r="H34" s="25"/>
      <c r="I34" s="25"/>
      <c r="J34" s="25"/>
      <c r="K34" s="25"/>
      <c r="L34" s="25"/>
      <c r="M34" s="25"/>
      <c r="N34" s="25"/>
      <c r="O34" s="25"/>
      <c r="P34" s="25"/>
      <c r="Q34" s="25"/>
      <c r="R34" s="25"/>
      <c r="S34" s="25"/>
      <c r="T34" s="25"/>
      <c r="U34" s="25"/>
      <c r="V34" s="25"/>
      <c r="W34" s="25"/>
      <c r="X34" s="111"/>
      <c r="Y34" s="111"/>
      <c r="Z34" s="111"/>
      <c r="AA34" s="122"/>
      <c r="AB34" s="124"/>
      <c r="AC34" s="124"/>
      <c r="AD34" s="124"/>
      <c r="AE34" s="124"/>
      <c r="AF34" s="124"/>
      <c r="AG34" s="124"/>
      <c r="AH34" s="124"/>
      <c r="AI34" s="124"/>
      <c r="AJ34" s="124"/>
      <c r="AK34" s="124"/>
      <c r="AL34" s="124"/>
      <c r="AM34" s="124"/>
      <c r="AN34" s="147"/>
      <c r="AO34" s="124"/>
      <c r="AP34" s="157"/>
      <c r="AQ34" s="157"/>
      <c r="AR34" s="161"/>
      <c r="AS34" s="161"/>
      <c r="AT34" s="161"/>
      <c r="AU34" s="161"/>
      <c r="AV34" s="161"/>
      <c r="AW34" s="161"/>
      <c r="AX34" s="161"/>
      <c r="AY34" s="161"/>
      <c r="AZ34" s="161"/>
      <c r="BA34" s="161"/>
      <c r="BB34" s="161"/>
      <c r="BC34" s="191"/>
      <c r="BD34" s="122"/>
      <c r="BE34" s="122"/>
      <c r="BF34" s="122"/>
      <c r="BG34" s="122"/>
      <c r="BH34" s="122"/>
      <c r="BI34" s="122"/>
      <c r="BJ34" s="122"/>
      <c r="BK34" s="122"/>
      <c r="BL34" s="122"/>
      <c r="BM34" s="123"/>
      <c r="BN34" s="123"/>
      <c r="BO34" s="123"/>
      <c r="BP34" s="147"/>
      <c r="BQ34" s="217"/>
    </row>
    <row r="35" spans="3:69">
      <c r="C35" s="9"/>
      <c r="D35" s="25"/>
      <c r="E35" s="25"/>
      <c r="F35" s="25"/>
      <c r="G35" s="25"/>
      <c r="H35" s="25"/>
      <c r="I35" s="25"/>
      <c r="J35" s="25"/>
      <c r="K35" s="25"/>
      <c r="L35" s="25"/>
      <c r="M35" s="25"/>
      <c r="N35" s="25"/>
      <c r="O35" s="25"/>
      <c r="P35" s="25"/>
      <c r="Q35" s="25"/>
      <c r="R35" s="25"/>
      <c r="S35" s="25"/>
      <c r="T35" s="25"/>
      <c r="U35" s="84" t="s">
        <v>7</v>
      </c>
      <c r="V35" s="25"/>
      <c r="W35" s="25"/>
      <c r="X35" s="25"/>
      <c r="Y35" s="25"/>
      <c r="Z35" s="25"/>
      <c r="AA35" s="123"/>
      <c r="AB35" s="110"/>
      <c r="AC35" s="110"/>
      <c r="AD35" s="110"/>
      <c r="AE35" s="110"/>
      <c r="AF35" s="110"/>
      <c r="AG35" s="110"/>
      <c r="AH35" s="110"/>
      <c r="AI35" s="110"/>
      <c r="AJ35" s="110"/>
      <c r="AK35" s="110"/>
      <c r="AL35" s="110"/>
      <c r="AM35" s="84" t="s">
        <v>75</v>
      </c>
      <c r="AN35" s="106"/>
      <c r="AO35" s="110"/>
      <c r="AP35" s="112"/>
      <c r="AQ35" s="112"/>
      <c r="AR35" s="121"/>
      <c r="AS35" s="121"/>
      <c r="AT35" s="121"/>
      <c r="AU35" s="121"/>
      <c r="AV35" s="121"/>
      <c r="AW35" s="121"/>
      <c r="AX35" s="121"/>
      <c r="AY35" s="121"/>
      <c r="AZ35" s="121"/>
      <c r="BA35" s="121"/>
      <c r="BB35" s="121"/>
      <c r="BC35" s="192"/>
      <c r="BD35" s="123"/>
      <c r="BE35" s="195" t="s">
        <v>27</v>
      </c>
      <c r="BF35" s="123"/>
      <c r="BG35" s="123"/>
      <c r="BH35" s="123"/>
      <c r="BI35" s="123"/>
      <c r="BJ35" s="123"/>
      <c r="BK35" s="123"/>
      <c r="BL35" s="123"/>
      <c r="BM35" s="123"/>
      <c r="BN35" s="123"/>
      <c r="BO35" s="123"/>
      <c r="BP35" s="147"/>
      <c r="BQ35" s="217"/>
    </row>
    <row r="36" spans="3:69" ht="15.6" customHeight="1">
      <c r="C36" s="9"/>
      <c r="D36" s="26" t="s">
        <v>46</v>
      </c>
      <c r="E36" s="45"/>
      <c r="F36" s="45"/>
      <c r="G36" s="45"/>
      <c r="H36" s="45"/>
      <c r="I36" s="45"/>
      <c r="J36" s="45"/>
      <c r="K36" s="45"/>
      <c r="L36" s="45"/>
      <c r="M36" s="57"/>
      <c r="N36" s="64" t="str">
        <f>IF([9]回答表!X49="○","○","")</f>
        <v>○</v>
      </c>
      <c r="O36" s="70"/>
      <c r="P36" s="70"/>
      <c r="Q36" s="75"/>
      <c r="R36" s="25"/>
      <c r="S36" s="25"/>
      <c r="T36" s="25"/>
      <c r="U36" s="85" t="str">
        <f>IF([9]回答表!X49="○",[9]回答表!B63,IF([9]回答表!AA49="○",[9]回答表!B85,""))</f>
        <v>公設駐車場の運営及び建設事業債の償還を実施、事業廃止後に施設の管理方法を見直したことで管理運営費△3,326千円（H26年度3月補正予算後予算額とH31年度当初予算額対比）となった。</v>
      </c>
      <c r="V36" s="100"/>
      <c r="W36" s="100"/>
      <c r="X36" s="100"/>
      <c r="Y36" s="100"/>
      <c r="Z36" s="100"/>
      <c r="AA36" s="100"/>
      <c r="AB36" s="100"/>
      <c r="AC36" s="100"/>
      <c r="AD36" s="100"/>
      <c r="AE36" s="100"/>
      <c r="AF36" s="100"/>
      <c r="AG36" s="100"/>
      <c r="AH36" s="100"/>
      <c r="AI36" s="100"/>
      <c r="AJ36" s="128"/>
      <c r="AK36" s="136"/>
      <c r="AL36" s="136"/>
      <c r="AM36" s="139" t="s">
        <v>79</v>
      </c>
      <c r="AN36" s="139"/>
      <c r="AO36" s="139"/>
      <c r="AP36" s="139"/>
      <c r="AQ36" s="139"/>
      <c r="AR36" s="139"/>
      <c r="AS36" s="139"/>
      <c r="AT36" s="139"/>
      <c r="AU36" s="139" t="s">
        <v>16</v>
      </c>
      <c r="AV36" s="139"/>
      <c r="AW36" s="139"/>
      <c r="AX36" s="139"/>
      <c r="AY36" s="139"/>
      <c r="AZ36" s="139"/>
      <c r="BA36" s="139"/>
      <c r="BB36" s="139"/>
      <c r="BC36" s="124"/>
      <c r="BD36" s="122"/>
      <c r="BE36" s="196" t="s">
        <v>63</v>
      </c>
      <c r="BF36" s="200"/>
      <c r="BG36" s="200"/>
      <c r="BH36" s="200"/>
      <c r="BI36" s="196"/>
      <c r="BJ36" s="200"/>
      <c r="BK36" s="200"/>
      <c r="BL36" s="200"/>
      <c r="BM36" s="196"/>
      <c r="BN36" s="200"/>
      <c r="BO36" s="200"/>
      <c r="BP36" s="213"/>
      <c r="BQ36" s="217"/>
    </row>
    <row r="37" spans="3:69" ht="15.6" customHeight="1">
      <c r="C37" s="9"/>
      <c r="D37" s="27"/>
      <c r="E37" s="46"/>
      <c r="F37" s="46"/>
      <c r="G37" s="46"/>
      <c r="H37" s="46"/>
      <c r="I37" s="46"/>
      <c r="J37" s="46"/>
      <c r="K37" s="46"/>
      <c r="L37" s="46"/>
      <c r="M37" s="58"/>
      <c r="N37" s="65"/>
      <c r="O37" s="71"/>
      <c r="P37" s="71"/>
      <c r="Q37" s="76"/>
      <c r="R37" s="25"/>
      <c r="S37" s="25"/>
      <c r="T37" s="25"/>
      <c r="U37" s="86"/>
      <c r="V37" s="101"/>
      <c r="W37" s="101"/>
      <c r="X37" s="101"/>
      <c r="Y37" s="101"/>
      <c r="Z37" s="101"/>
      <c r="AA37" s="101"/>
      <c r="AB37" s="101"/>
      <c r="AC37" s="101"/>
      <c r="AD37" s="101"/>
      <c r="AE37" s="101"/>
      <c r="AF37" s="101"/>
      <c r="AG37" s="101"/>
      <c r="AH37" s="101"/>
      <c r="AI37" s="101"/>
      <c r="AJ37" s="129"/>
      <c r="AK37" s="136"/>
      <c r="AL37" s="136"/>
      <c r="AM37" s="139"/>
      <c r="AN37" s="139"/>
      <c r="AO37" s="139"/>
      <c r="AP37" s="139"/>
      <c r="AQ37" s="139"/>
      <c r="AR37" s="139"/>
      <c r="AS37" s="139"/>
      <c r="AT37" s="139"/>
      <c r="AU37" s="139"/>
      <c r="AV37" s="139"/>
      <c r="AW37" s="139"/>
      <c r="AX37" s="139"/>
      <c r="AY37" s="139"/>
      <c r="AZ37" s="139"/>
      <c r="BA37" s="139"/>
      <c r="BB37" s="139"/>
      <c r="BC37" s="124"/>
      <c r="BD37" s="122"/>
      <c r="BE37" s="197"/>
      <c r="BF37" s="201"/>
      <c r="BG37" s="201"/>
      <c r="BH37" s="201"/>
      <c r="BI37" s="197"/>
      <c r="BJ37" s="201"/>
      <c r="BK37" s="201"/>
      <c r="BL37" s="201"/>
      <c r="BM37" s="197"/>
      <c r="BN37" s="201"/>
      <c r="BO37" s="201"/>
      <c r="BP37" s="212"/>
      <c r="BQ37" s="217"/>
    </row>
    <row r="38" spans="3:69" ht="15.6" customHeight="1">
      <c r="C38" s="9"/>
      <c r="D38" s="27"/>
      <c r="E38" s="46"/>
      <c r="F38" s="46"/>
      <c r="G38" s="46"/>
      <c r="H38" s="46"/>
      <c r="I38" s="46"/>
      <c r="J38" s="46"/>
      <c r="K38" s="46"/>
      <c r="L38" s="46"/>
      <c r="M38" s="58"/>
      <c r="N38" s="65"/>
      <c r="O38" s="71"/>
      <c r="P38" s="71"/>
      <c r="Q38" s="76"/>
      <c r="R38" s="25"/>
      <c r="S38" s="25"/>
      <c r="T38" s="25"/>
      <c r="U38" s="86"/>
      <c r="V38" s="101"/>
      <c r="W38" s="101"/>
      <c r="X38" s="101"/>
      <c r="Y38" s="101"/>
      <c r="Z38" s="101"/>
      <c r="AA38" s="101"/>
      <c r="AB38" s="101"/>
      <c r="AC38" s="101"/>
      <c r="AD38" s="101"/>
      <c r="AE38" s="101"/>
      <c r="AF38" s="101"/>
      <c r="AG38" s="101"/>
      <c r="AH38" s="101"/>
      <c r="AI38" s="101"/>
      <c r="AJ38" s="129"/>
      <c r="AK38" s="136"/>
      <c r="AL38" s="136"/>
      <c r="AM38" s="92" t="str">
        <f>IF([9]回答表!X49="○",[9]回答表!G69,IF([9]回答表!AA49="○",[9]回答表!G91,""))</f>
        <v>○</v>
      </c>
      <c r="AN38" s="109"/>
      <c r="AO38" s="109"/>
      <c r="AP38" s="109"/>
      <c r="AQ38" s="109"/>
      <c r="AR38" s="109"/>
      <c r="AS38" s="109"/>
      <c r="AT38" s="125"/>
      <c r="AU38" s="92">
        <f>IF([9]回答表!X49="○",[9]回答表!G70,IF([9]回答表!AA49="○",[9]回答表!G92,""))</f>
        <v>0</v>
      </c>
      <c r="AV38" s="109"/>
      <c r="AW38" s="109"/>
      <c r="AX38" s="109"/>
      <c r="AY38" s="109"/>
      <c r="AZ38" s="109"/>
      <c r="BA38" s="109"/>
      <c r="BB38" s="125"/>
      <c r="BC38" s="124"/>
      <c r="BD38" s="122"/>
      <c r="BE38" s="197"/>
      <c r="BF38" s="201"/>
      <c r="BG38" s="201"/>
      <c r="BH38" s="201"/>
      <c r="BI38" s="197"/>
      <c r="BJ38" s="201"/>
      <c r="BK38" s="201"/>
      <c r="BL38" s="201"/>
      <c r="BM38" s="197"/>
      <c r="BN38" s="201"/>
      <c r="BO38" s="201"/>
      <c r="BP38" s="212"/>
      <c r="BQ38" s="217"/>
    </row>
    <row r="39" spans="3:69" ht="15.6" customHeight="1">
      <c r="C39" s="9"/>
      <c r="D39" s="28"/>
      <c r="E39" s="47"/>
      <c r="F39" s="47"/>
      <c r="G39" s="47"/>
      <c r="H39" s="47"/>
      <c r="I39" s="47"/>
      <c r="J39" s="47"/>
      <c r="K39" s="47"/>
      <c r="L39" s="47"/>
      <c r="M39" s="59"/>
      <c r="N39" s="66"/>
      <c r="O39" s="72"/>
      <c r="P39" s="72"/>
      <c r="Q39" s="77"/>
      <c r="R39" s="25"/>
      <c r="S39" s="25"/>
      <c r="T39" s="25"/>
      <c r="U39" s="86"/>
      <c r="V39" s="101"/>
      <c r="W39" s="101"/>
      <c r="X39" s="101"/>
      <c r="Y39" s="101"/>
      <c r="Z39" s="101"/>
      <c r="AA39" s="101"/>
      <c r="AB39" s="101"/>
      <c r="AC39" s="101"/>
      <c r="AD39" s="101"/>
      <c r="AE39" s="101"/>
      <c r="AF39" s="101"/>
      <c r="AG39" s="101"/>
      <c r="AH39" s="101"/>
      <c r="AI39" s="101"/>
      <c r="AJ39" s="129"/>
      <c r="AK39" s="136"/>
      <c r="AL39" s="136"/>
      <c r="AM39" s="19"/>
      <c r="AN39" s="41"/>
      <c r="AO39" s="41"/>
      <c r="AP39" s="41"/>
      <c r="AQ39" s="41"/>
      <c r="AR39" s="41"/>
      <c r="AS39" s="41"/>
      <c r="AT39" s="55"/>
      <c r="AU39" s="19"/>
      <c r="AV39" s="41"/>
      <c r="AW39" s="41"/>
      <c r="AX39" s="41"/>
      <c r="AY39" s="41"/>
      <c r="AZ39" s="41"/>
      <c r="BA39" s="41"/>
      <c r="BB39" s="55"/>
      <c r="BC39" s="124"/>
      <c r="BD39" s="122"/>
      <c r="BE39" s="197">
        <f>IF([9]回答表!X49="○",[9]回答表!E73,IF([9]回答表!AA49="○",[9]回答表!E96,""))</f>
        <v>27</v>
      </c>
      <c r="BF39" s="127"/>
      <c r="BG39" s="127"/>
      <c r="BH39" s="145"/>
      <c r="BI39" s="197">
        <f>IF([9]回答表!X49="○",[9]回答表!E74,IF([9]回答表!AA49="○",[9]回答表!E97,""))</f>
        <v>3</v>
      </c>
      <c r="BJ39" s="127"/>
      <c r="BK39" s="127"/>
      <c r="BL39" s="145"/>
      <c r="BM39" s="197">
        <f>IF([9]回答表!X49="○",[9]回答表!E75,IF([9]回答表!AA49="○",[9]回答表!E98,""))</f>
        <v>31</v>
      </c>
      <c r="BN39" s="127"/>
      <c r="BO39" s="127"/>
      <c r="BP39" s="145"/>
      <c r="BQ39" s="217"/>
    </row>
    <row r="40" spans="3:69" ht="15.6" customHeight="1">
      <c r="C40" s="9"/>
      <c r="D40" s="29"/>
      <c r="E40" s="29"/>
      <c r="F40" s="29"/>
      <c r="G40" s="29"/>
      <c r="H40" s="29"/>
      <c r="I40" s="29"/>
      <c r="J40" s="29"/>
      <c r="K40" s="29"/>
      <c r="L40" s="29"/>
      <c r="M40" s="29"/>
      <c r="N40" s="67"/>
      <c r="O40" s="67"/>
      <c r="P40" s="67"/>
      <c r="Q40" s="67"/>
      <c r="R40" s="69"/>
      <c r="S40" s="69"/>
      <c r="T40" s="69"/>
      <c r="U40" s="86"/>
      <c r="V40" s="101"/>
      <c r="W40" s="101"/>
      <c r="X40" s="101"/>
      <c r="Y40" s="101"/>
      <c r="Z40" s="101"/>
      <c r="AA40" s="101"/>
      <c r="AB40" s="101"/>
      <c r="AC40" s="101"/>
      <c r="AD40" s="101"/>
      <c r="AE40" s="101"/>
      <c r="AF40" s="101"/>
      <c r="AG40" s="101"/>
      <c r="AH40" s="101"/>
      <c r="AI40" s="101"/>
      <c r="AJ40" s="129"/>
      <c r="AK40" s="136"/>
      <c r="AL40" s="136"/>
      <c r="AM40" s="20"/>
      <c r="AN40" s="42"/>
      <c r="AO40" s="42"/>
      <c r="AP40" s="42"/>
      <c r="AQ40" s="42"/>
      <c r="AR40" s="42"/>
      <c r="AS40" s="42"/>
      <c r="AT40" s="56"/>
      <c r="AU40" s="20"/>
      <c r="AV40" s="42"/>
      <c r="AW40" s="42"/>
      <c r="AX40" s="42"/>
      <c r="AY40" s="42"/>
      <c r="AZ40" s="42"/>
      <c r="BA40" s="42"/>
      <c r="BB40" s="56"/>
      <c r="BC40" s="124"/>
      <c r="BD40" s="124"/>
      <c r="BE40" s="79"/>
      <c r="BF40" s="127"/>
      <c r="BG40" s="127"/>
      <c r="BH40" s="145"/>
      <c r="BI40" s="79"/>
      <c r="BJ40" s="127"/>
      <c r="BK40" s="127"/>
      <c r="BL40" s="145"/>
      <c r="BM40" s="79"/>
      <c r="BN40" s="127"/>
      <c r="BO40" s="127"/>
      <c r="BP40" s="145"/>
      <c r="BQ40" s="217"/>
    </row>
    <row r="41" spans="3:69" ht="15.6" customHeight="1">
      <c r="C41" s="9"/>
      <c r="D41" s="29"/>
      <c r="E41" s="29"/>
      <c r="F41" s="29"/>
      <c r="G41" s="29"/>
      <c r="H41" s="29"/>
      <c r="I41" s="29"/>
      <c r="J41" s="29"/>
      <c r="K41" s="29"/>
      <c r="L41" s="29"/>
      <c r="M41" s="29"/>
      <c r="N41" s="67"/>
      <c r="O41" s="67"/>
      <c r="P41" s="67"/>
      <c r="Q41" s="67"/>
      <c r="R41" s="69"/>
      <c r="S41" s="69"/>
      <c r="T41" s="69"/>
      <c r="U41" s="86"/>
      <c r="V41" s="101"/>
      <c r="W41" s="101"/>
      <c r="X41" s="101"/>
      <c r="Y41" s="101"/>
      <c r="Z41" s="101"/>
      <c r="AA41" s="101"/>
      <c r="AB41" s="101"/>
      <c r="AC41" s="101"/>
      <c r="AD41" s="101"/>
      <c r="AE41" s="101"/>
      <c r="AF41" s="101"/>
      <c r="AG41" s="101"/>
      <c r="AH41" s="101"/>
      <c r="AI41" s="101"/>
      <c r="AJ41" s="129"/>
      <c r="AK41" s="136"/>
      <c r="AL41" s="136"/>
      <c r="AM41" s="136"/>
      <c r="AN41" s="136"/>
      <c r="AO41" s="136"/>
      <c r="AP41" s="136"/>
      <c r="AQ41" s="136"/>
      <c r="AR41" s="136"/>
      <c r="AS41" s="136"/>
      <c r="AT41" s="136"/>
      <c r="AU41" s="136"/>
      <c r="AV41" s="136"/>
      <c r="AW41" s="136"/>
      <c r="AX41" s="136"/>
      <c r="AY41" s="136"/>
      <c r="AZ41" s="136"/>
      <c r="BA41" s="136"/>
      <c r="BB41" s="136"/>
      <c r="BC41" s="124"/>
      <c r="BD41" s="124"/>
      <c r="BE41" s="79"/>
      <c r="BF41" s="127"/>
      <c r="BG41" s="127"/>
      <c r="BH41" s="145"/>
      <c r="BI41" s="79"/>
      <c r="BJ41" s="127"/>
      <c r="BK41" s="127"/>
      <c r="BL41" s="145"/>
      <c r="BM41" s="79"/>
      <c r="BN41" s="127"/>
      <c r="BO41" s="127"/>
      <c r="BP41" s="145"/>
      <c r="BQ41" s="217"/>
    </row>
    <row r="42" spans="3:69" ht="15.6" customHeight="1">
      <c r="C42" s="9"/>
      <c r="D42" s="29"/>
      <c r="E42" s="29"/>
      <c r="F42" s="29"/>
      <c r="G42" s="29"/>
      <c r="H42" s="29"/>
      <c r="I42" s="29"/>
      <c r="J42" s="29"/>
      <c r="K42" s="29"/>
      <c r="L42" s="29"/>
      <c r="M42" s="29"/>
      <c r="N42" s="67"/>
      <c r="O42" s="67"/>
      <c r="P42" s="67"/>
      <c r="Q42" s="67"/>
      <c r="R42" s="69"/>
      <c r="S42" s="69"/>
      <c r="T42" s="69"/>
      <c r="U42" s="86"/>
      <c r="V42" s="101"/>
      <c r="W42" s="101"/>
      <c r="X42" s="101"/>
      <c r="Y42" s="101"/>
      <c r="Z42" s="101"/>
      <c r="AA42" s="101"/>
      <c r="AB42" s="101"/>
      <c r="AC42" s="101"/>
      <c r="AD42" s="101"/>
      <c r="AE42" s="101"/>
      <c r="AF42" s="101"/>
      <c r="AG42" s="101"/>
      <c r="AH42" s="101"/>
      <c r="AI42" s="101"/>
      <c r="AJ42" s="129"/>
      <c r="AK42" s="136"/>
      <c r="AL42" s="136"/>
      <c r="AM42" s="140">
        <f>IF([9]回答表!X49="○",[9]回答表!O79,IF([9]回答表!AA49="○",[9]回答表!O102,""))</f>
        <v>0</v>
      </c>
      <c r="AN42" s="141"/>
      <c r="AO42" s="152" t="s">
        <v>81</v>
      </c>
      <c r="AP42" s="153"/>
      <c r="AQ42" s="153"/>
      <c r="AR42" s="153"/>
      <c r="AS42" s="153"/>
      <c r="AT42" s="153"/>
      <c r="AU42" s="153"/>
      <c r="AV42" s="153"/>
      <c r="AW42" s="153"/>
      <c r="AX42" s="153"/>
      <c r="AY42" s="153"/>
      <c r="AZ42" s="153"/>
      <c r="BA42" s="153"/>
      <c r="BB42" s="153"/>
      <c r="BC42" s="124"/>
      <c r="BD42" s="124"/>
      <c r="BE42" s="79"/>
      <c r="BF42" s="127"/>
      <c r="BG42" s="127"/>
      <c r="BH42" s="145"/>
      <c r="BI42" s="79"/>
      <c r="BJ42" s="127"/>
      <c r="BK42" s="127"/>
      <c r="BL42" s="145"/>
      <c r="BM42" s="79"/>
      <c r="BN42" s="127"/>
      <c r="BO42" s="127"/>
      <c r="BP42" s="145"/>
      <c r="BQ42" s="217"/>
    </row>
    <row r="43" spans="3:69" ht="15.6" customHeight="1">
      <c r="C43" s="9"/>
      <c r="D43" s="29"/>
      <c r="E43" s="29"/>
      <c r="F43" s="29"/>
      <c r="G43" s="29"/>
      <c r="H43" s="29"/>
      <c r="I43" s="29"/>
      <c r="J43" s="29"/>
      <c r="K43" s="29"/>
      <c r="L43" s="29"/>
      <c r="M43" s="29"/>
      <c r="N43" s="67"/>
      <c r="O43" s="67"/>
      <c r="P43" s="67"/>
      <c r="Q43" s="67"/>
      <c r="R43" s="69"/>
      <c r="S43" s="69"/>
      <c r="T43" s="69"/>
      <c r="U43" s="86"/>
      <c r="V43" s="101"/>
      <c r="W43" s="101"/>
      <c r="X43" s="101"/>
      <c r="Y43" s="101"/>
      <c r="Z43" s="101"/>
      <c r="AA43" s="101"/>
      <c r="AB43" s="101"/>
      <c r="AC43" s="101"/>
      <c r="AD43" s="101"/>
      <c r="AE43" s="101"/>
      <c r="AF43" s="101"/>
      <c r="AG43" s="101"/>
      <c r="AH43" s="101"/>
      <c r="AI43" s="101"/>
      <c r="AJ43" s="129"/>
      <c r="AK43" s="136"/>
      <c r="AL43" s="136"/>
      <c r="AM43" s="141"/>
      <c r="AN43" s="141"/>
      <c r="AO43" s="153"/>
      <c r="AP43" s="153"/>
      <c r="AQ43" s="153"/>
      <c r="AR43" s="153"/>
      <c r="AS43" s="153"/>
      <c r="AT43" s="153"/>
      <c r="AU43" s="153"/>
      <c r="AV43" s="153"/>
      <c r="AW43" s="153"/>
      <c r="AX43" s="153"/>
      <c r="AY43" s="153"/>
      <c r="AZ43" s="153"/>
      <c r="BA43" s="153"/>
      <c r="BB43" s="153"/>
      <c r="BC43" s="124"/>
      <c r="BD43" s="122"/>
      <c r="BE43" s="197" t="s">
        <v>12</v>
      </c>
      <c r="BF43" s="95"/>
      <c r="BG43" s="95"/>
      <c r="BH43" s="145"/>
      <c r="BI43" s="197" t="s">
        <v>40</v>
      </c>
      <c r="BJ43" s="95"/>
      <c r="BK43" s="95"/>
      <c r="BL43" s="145"/>
      <c r="BM43" s="197" t="s">
        <v>2</v>
      </c>
      <c r="BN43" s="95"/>
      <c r="BO43" s="95"/>
      <c r="BP43" s="145"/>
      <c r="BQ43" s="217"/>
    </row>
    <row r="44" spans="3:69" ht="15.6" customHeight="1">
      <c r="C44" s="9"/>
      <c r="D44" s="30" t="s">
        <v>51</v>
      </c>
      <c r="E44" s="48"/>
      <c r="F44" s="48"/>
      <c r="G44" s="48"/>
      <c r="H44" s="48"/>
      <c r="I44" s="48"/>
      <c r="J44" s="48"/>
      <c r="K44" s="48"/>
      <c r="L44" s="48"/>
      <c r="M44" s="60"/>
      <c r="N44" s="64" t="str">
        <f>IF([9]回答表!AA49="○","○","")</f>
        <v/>
      </c>
      <c r="O44" s="70"/>
      <c r="P44" s="70"/>
      <c r="Q44" s="75"/>
      <c r="R44" s="25"/>
      <c r="S44" s="25"/>
      <c r="T44" s="25"/>
      <c r="U44" s="86"/>
      <c r="V44" s="101"/>
      <c r="W44" s="101"/>
      <c r="X44" s="101"/>
      <c r="Y44" s="101"/>
      <c r="Z44" s="101"/>
      <c r="AA44" s="101"/>
      <c r="AB44" s="101"/>
      <c r="AC44" s="101"/>
      <c r="AD44" s="101"/>
      <c r="AE44" s="101"/>
      <c r="AF44" s="101"/>
      <c r="AG44" s="101"/>
      <c r="AH44" s="101"/>
      <c r="AI44" s="101"/>
      <c r="AJ44" s="129"/>
      <c r="AK44" s="136"/>
      <c r="AL44" s="136"/>
      <c r="AM44" s="141"/>
      <c r="AN44" s="141"/>
      <c r="AO44" s="153"/>
      <c r="AP44" s="153"/>
      <c r="AQ44" s="153"/>
      <c r="AR44" s="153"/>
      <c r="AS44" s="153"/>
      <c r="AT44" s="153"/>
      <c r="AU44" s="153"/>
      <c r="AV44" s="153"/>
      <c r="AW44" s="153"/>
      <c r="AX44" s="153"/>
      <c r="AY44" s="153"/>
      <c r="AZ44" s="153"/>
      <c r="BA44" s="153"/>
      <c r="BB44" s="153"/>
      <c r="BC44" s="124"/>
      <c r="BD44" s="194"/>
      <c r="BE44" s="79"/>
      <c r="BF44" s="95"/>
      <c r="BG44" s="95"/>
      <c r="BH44" s="145"/>
      <c r="BI44" s="79"/>
      <c r="BJ44" s="95"/>
      <c r="BK44" s="95"/>
      <c r="BL44" s="145"/>
      <c r="BM44" s="79"/>
      <c r="BN44" s="95"/>
      <c r="BO44" s="95"/>
      <c r="BP44" s="145"/>
      <c r="BQ44" s="217"/>
    </row>
    <row r="45" spans="3:69" ht="15.6" customHeight="1">
      <c r="C45" s="9"/>
      <c r="D45" s="31"/>
      <c r="E45" s="49"/>
      <c r="F45" s="49"/>
      <c r="G45" s="49"/>
      <c r="H45" s="49"/>
      <c r="I45" s="49"/>
      <c r="J45" s="49"/>
      <c r="K45" s="49"/>
      <c r="L45" s="49"/>
      <c r="M45" s="61"/>
      <c r="N45" s="65"/>
      <c r="O45" s="71"/>
      <c r="P45" s="71"/>
      <c r="Q45" s="76"/>
      <c r="R45" s="25"/>
      <c r="S45" s="25"/>
      <c r="T45" s="25"/>
      <c r="U45" s="86"/>
      <c r="V45" s="101"/>
      <c r="W45" s="101"/>
      <c r="X45" s="101"/>
      <c r="Y45" s="101"/>
      <c r="Z45" s="101"/>
      <c r="AA45" s="101"/>
      <c r="AB45" s="101"/>
      <c r="AC45" s="101"/>
      <c r="AD45" s="101"/>
      <c r="AE45" s="101"/>
      <c r="AF45" s="101"/>
      <c r="AG45" s="101"/>
      <c r="AH45" s="101"/>
      <c r="AI45" s="101"/>
      <c r="AJ45" s="129"/>
      <c r="AK45" s="136"/>
      <c r="AL45" s="136"/>
      <c r="AM45" s="141"/>
      <c r="AN45" s="141"/>
      <c r="AO45" s="153"/>
      <c r="AP45" s="153"/>
      <c r="AQ45" s="153"/>
      <c r="AR45" s="153"/>
      <c r="AS45" s="153"/>
      <c r="AT45" s="153"/>
      <c r="AU45" s="153"/>
      <c r="AV45" s="153"/>
      <c r="AW45" s="153"/>
      <c r="AX45" s="153"/>
      <c r="AY45" s="153"/>
      <c r="AZ45" s="153"/>
      <c r="BA45" s="153"/>
      <c r="BB45" s="153"/>
      <c r="BC45" s="124"/>
      <c r="BD45" s="194"/>
      <c r="BE45" s="80"/>
      <c r="BF45" s="96"/>
      <c r="BG45" s="96"/>
      <c r="BH45" s="146"/>
      <c r="BI45" s="80"/>
      <c r="BJ45" s="96"/>
      <c r="BK45" s="96"/>
      <c r="BL45" s="146"/>
      <c r="BM45" s="80"/>
      <c r="BN45" s="96"/>
      <c r="BO45" s="96"/>
      <c r="BP45" s="146"/>
      <c r="BQ45" s="217"/>
    </row>
    <row r="46" spans="3:69" ht="15.6" customHeight="1">
      <c r="C46" s="9"/>
      <c r="D46" s="31"/>
      <c r="E46" s="49"/>
      <c r="F46" s="49"/>
      <c r="G46" s="49"/>
      <c r="H46" s="49"/>
      <c r="I46" s="49"/>
      <c r="J46" s="49"/>
      <c r="K46" s="49"/>
      <c r="L46" s="49"/>
      <c r="M46" s="61"/>
      <c r="N46" s="65"/>
      <c r="O46" s="71"/>
      <c r="P46" s="71"/>
      <c r="Q46" s="76"/>
      <c r="R46" s="25"/>
      <c r="S46" s="25"/>
      <c r="T46" s="25"/>
      <c r="U46" s="86"/>
      <c r="V46" s="101"/>
      <c r="W46" s="101"/>
      <c r="X46" s="101"/>
      <c r="Y46" s="101"/>
      <c r="Z46" s="101"/>
      <c r="AA46" s="101"/>
      <c r="AB46" s="101"/>
      <c r="AC46" s="101"/>
      <c r="AD46" s="101"/>
      <c r="AE46" s="101"/>
      <c r="AF46" s="101"/>
      <c r="AG46" s="101"/>
      <c r="AH46" s="101"/>
      <c r="AI46" s="101"/>
      <c r="AJ46" s="129"/>
      <c r="AK46" s="136"/>
      <c r="AL46" s="136"/>
      <c r="AM46" s="140">
        <f>IF([9]回答表!X49="○",[9]回答表!O80,IF([9]回答表!AA49="○",[9]回答表!O103,""))</f>
        <v>0</v>
      </c>
      <c r="AN46" s="142"/>
      <c r="AO46" s="152" t="s">
        <v>35</v>
      </c>
      <c r="AP46" s="153"/>
      <c r="AQ46" s="153"/>
      <c r="AR46" s="153"/>
      <c r="AS46" s="153"/>
      <c r="AT46" s="153"/>
      <c r="AU46" s="153"/>
      <c r="AV46" s="153"/>
      <c r="AW46" s="153"/>
      <c r="AX46" s="153"/>
      <c r="AY46" s="153"/>
      <c r="AZ46" s="153"/>
      <c r="BA46" s="153"/>
      <c r="BB46" s="153"/>
      <c r="BC46" s="124"/>
      <c r="BD46" s="194"/>
      <c r="BE46" s="111"/>
      <c r="BF46" s="111"/>
      <c r="BG46" s="111"/>
      <c r="BH46" s="111"/>
      <c r="BI46" s="111"/>
      <c r="BJ46" s="111"/>
      <c r="BK46" s="111"/>
      <c r="BL46" s="111"/>
      <c r="BM46" s="111"/>
      <c r="BN46" s="111"/>
      <c r="BO46" s="111"/>
      <c r="BP46" s="111"/>
      <c r="BQ46" s="217"/>
    </row>
    <row r="47" spans="3:69" ht="15.6" customHeight="1">
      <c r="C47" s="9"/>
      <c r="D47" s="32"/>
      <c r="E47" s="50"/>
      <c r="F47" s="50"/>
      <c r="G47" s="50"/>
      <c r="H47" s="50"/>
      <c r="I47" s="50"/>
      <c r="J47" s="50"/>
      <c r="K47" s="50"/>
      <c r="L47" s="50"/>
      <c r="M47" s="62"/>
      <c r="N47" s="66"/>
      <c r="O47" s="72"/>
      <c r="P47" s="72"/>
      <c r="Q47" s="77"/>
      <c r="R47" s="25"/>
      <c r="S47" s="25"/>
      <c r="T47" s="25"/>
      <c r="U47" s="87"/>
      <c r="V47" s="102"/>
      <c r="W47" s="102"/>
      <c r="X47" s="102"/>
      <c r="Y47" s="102"/>
      <c r="Z47" s="102"/>
      <c r="AA47" s="102"/>
      <c r="AB47" s="102"/>
      <c r="AC47" s="102"/>
      <c r="AD47" s="102"/>
      <c r="AE47" s="102"/>
      <c r="AF47" s="102"/>
      <c r="AG47" s="102"/>
      <c r="AH47" s="102"/>
      <c r="AI47" s="102"/>
      <c r="AJ47" s="130"/>
      <c r="AK47" s="136"/>
      <c r="AL47" s="136"/>
      <c r="AM47" s="142"/>
      <c r="AN47" s="142"/>
      <c r="AO47" s="153"/>
      <c r="AP47" s="153"/>
      <c r="AQ47" s="153"/>
      <c r="AR47" s="153"/>
      <c r="AS47" s="153"/>
      <c r="AT47" s="153"/>
      <c r="AU47" s="153"/>
      <c r="AV47" s="153"/>
      <c r="AW47" s="153"/>
      <c r="AX47" s="153"/>
      <c r="AY47" s="153"/>
      <c r="AZ47" s="153"/>
      <c r="BA47" s="153"/>
      <c r="BB47" s="153"/>
      <c r="BC47" s="124"/>
      <c r="BD47" s="194"/>
      <c r="BE47" s="111"/>
      <c r="BF47" s="111"/>
      <c r="BG47" s="111"/>
      <c r="BH47" s="111"/>
      <c r="BI47" s="111"/>
      <c r="BJ47" s="111"/>
      <c r="BK47" s="111"/>
      <c r="BL47" s="111"/>
      <c r="BM47" s="111"/>
      <c r="BN47" s="111"/>
      <c r="BO47" s="111"/>
      <c r="BP47" s="111"/>
      <c r="BQ47" s="217"/>
    </row>
    <row r="48" spans="3:69" ht="15.6" customHeight="1">
      <c r="C48" s="9"/>
      <c r="D48" s="29"/>
      <c r="E48" s="29"/>
      <c r="F48" s="29"/>
      <c r="G48" s="29"/>
      <c r="H48" s="29"/>
      <c r="I48" s="29"/>
      <c r="J48" s="29"/>
      <c r="K48" s="29"/>
      <c r="L48" s="29"/>
      <c r="M48" s="29"/>
      <c r="N48" s="29"/>
      <c r="O48" s="29"/>
      <c r="P48" s="29"/>
      <c r="Q48" s="29"/>
      <c r="R48" s="25"/>
      <c r="S48" s="25"/>
      <c r="T48" s="25"/>
      <c r="U48" s="25"/>
      <c r="V48" s="25"/>
      <c r="W48" s="25"/>
      <c r="X48" s="25"/>
      <c r="Y48" s="25"/>
      <c r="Z48" s="25"/>
      <c r="AA48" s="25"/>
      <c r="AB48" s="25"/>
      <c r="AC48" s="25"/>
      <c r="AD48" s="25"/>
      <c r="AE48" s="25"/>
      <c r="AF48" s="25"/>
      <c r="AG48" s="25"/>
      <c r="AH48" s="25"/>
      <c r="AI48" s="25"/>
      <c r="AJ48" s="25"/>
      <c r="AK48" s="136"/>
      <c r="AL48" s="136"/>
      <c r="AM48" s="142"/>
      <c r="AN48" s="142"/>
      <c r="AO48" s="153"/>
      <c r="AP48" s="153"/>
      <c r="AQ48" s="153"/>
      <c r="AR48" s="153"/>
      <c r="AS48" s="153"/>
      <c r="AT48" s="153"/>
      <c r="AU48" s="153"/>
      <c r="AV48" s="153"/>
      <c r="AW48" s="153"/>
      <c r="AX48" s="153"/>
      <c r="AY48" s="153"/>
      <c r="AZ48" s="153"/>
      <c r="BA48" s="153"/>
      <c r="BB48" s="153"/>
      <c r="BC48" s="124"/>
      <c r="BD48" s="194"/>
      <c r="BE48" s="111"/>
      <c r="BF48" s="111"/>
      <c r="BG48" s="111"/>
      <c r="BH48" s="111"/>
      <c r="BI48" s="111"/>
      <c r="BJ48" s="111"/>
      <c r="BK48" s="111"/>
      <c r="BL48" s="111"/>
      <c r="BM48" s="111"/>
      <c r="BN48" s="111"/>
      <c r="BO48" s="111"/>
      <c r="BP48" s="111"/>
      <c r="BQ48" s="217"/>
    </row>
    <row r="49" spans="3:69" ht="15.6" customHeight="1">
      <c r="C49" s="9"/>
      <c r="D49" s="29"/>
      <c r="E49" s="29"/>
      <c r="F49" s="29"/>
      <c r="G49" s="29"/>
      <c r="H49" s="29"/>
      <c r="I49" s="29"/>
      <c r="J49" s="29"/>
      <c r="K49" s="29"/>
      <c r="L49" s="29"/>
      <c r="M49" s="29"/>
      <c r="N49" s="29"/>
      <c r="O49" s="29"/>
      <c r="P49" s="29"/>
      <c r="Q49" s="29"/>
      <c r="R49" s="25"/>
      <c r="S49" s="25"/>
      <c r="T49" s="25"/>
      <c r="U49" s="25"/>
      <c r="V49" s="25"/>
      <c r="W49" s="25"/>
      <c r="X49" s="25"/>
      <c r="Y49" s="25"/>
      <c r="Z49" s="25"/>
      <c r="AA49" s="25"/>
      <c r="AB49" s="25"/>
      <c r="AC49" s="25"/>
      <c r="AD49" s="25"/>
      <c r="AE49" s="25"/>
      <c r="AF49" s="25"/>
      <c r="AG49" s="25"/>
      <c r="AH49" s="25"/>
      <c r="AI49" s="25"/>
      <c r="AJ49" s="25"/>
      <c r="AK49" s="136"/>
      <c r="AL49" s="136"/>
      <c r="AM49" s="142"/>
      <c r="AN49" s="142"/>
      <c r="AO49" s="153"/>
      <c r="AP49" s="153"/>
      <c r="AQ49" s="153"/>
      <c r="AR49" s="153"/>
      <c r="AS49" s="153"/>
      <c r="AT49" s="153"/>
      <c r="AU49" s="153"/>
      <c r="AV49" s="153"/>
      <c r="AW49" s="153"/>
      <c r="AX49" s="153"/>
      <c r="AY49" s="153"/>
      <c r="AZ49" s="153"/>
      <c r="BA49" s="153"/>
      <c r="BB49" s="153"/>
      <c r="BC49" s="124"/>
      <c r="BD49" s="194"/>
      <c r="BE49" s="111"/>
      <c r="BF49" s="111"/>
      <c r="BG49" s="111"/>
      <c r="BH49" s="111"/>
      <c r="BI49" s="111"/>
      <c r="BJ49" s="111"/>
      <c r="BK49" s="111"/>
      <c r="BL49" s="111"/>
      <c r="BM49" s="111"/>
      <c r="BN49" s="111"/>
      <c r="BO49" s="111"/>
      <c r="BP49" s="111"/>
      <c r="BQ49" s="217"/>
    </row>
    <row r="50" spans="3:69" ht="15.6" customHeight="1">
      <c r="C50" s="9"/>
      <c r="D50" s="29"/>
      <c r="E50" s="29"/>
      <c r="F50" s="29"/>
      <c r="G50" s="29"/>
      <c r="H50" s="29"/>
      <c r="I50" s="29"/>
      <c r="J50" s="29"/>
      <c r="K50" s="29"/>
      <c r="L50" s="29"/>
      <c r="M50" s="29"/>
      <c r="N50" s="68"/>
      <c r="O50" s="68"/>
      <c r="P50" s="68"/>
      <c r="Q50" s="68"/>
      <c r="R50" s="25"/>
      <c r="S50" s="25"/>
      <c r="T50" s="25"/>
      <c r="U50" s="25"/>
      <c r="V50" s="25"/>
      <c r="W50" s="25"/>
      <c r="X50" s="111"/>
      <c r="Y50" s="111"/>
      <c r="Z50" s="111"/>
      <c r="AA50" s="123"/>
      <c r="AB50" s="123"/>
      <c r="AC50" s="123"/>
      <c r="AD50" s="123"/>
      <c r="AE50" s="123"/>
      <c r="AF50" s="123"/>
      <c r="AG50" s="123"/>
      <c r="AH50" s="123"/>
      <c r="AI50" s="123"/>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217"/>
    </row>
    <row r="51" spans="3:69" ht="18.600000000000001" customHeight="1">
      <c r="C51" s="9"/>
      <c r="D51" s="29"/>
      <c r="E51" s="29"/>
      <c r="F51" s="29"/>
      <c r="G51" s="29"/>
      <c r="H51" s="29"/>
      <c r="I51" s="29"/>
      <c r="J51" s="29"/>
      <c r="K51" s="29"/>
      <c r="L51" s="29"/>
      <c r="M51" s="29"/>
      <c r="N51" s="68"/>
      <c r="O51" s="68"/>
      <c r="P51" s="68"/>
      <c r="Q51" s="68"/>
      <c r="R51" s="25"/>
      <c r="S51" s="25"/>
      <c r="T51" s="25"/>
      <c r="U51" s="84" t="s">
        <v>55</v>
      </c>
      <c r="V51" s="25"/>
      <c r="W51" s="25"/>
      <c r="X51" s="25"/>
      <c r="Y51" s="25"/>
      <c r="Z51" s="25"/>
      <c r="AA51" s="123"/>
      <c r="AB51" s="110"/>
      <c r="AC51" s="123"/>
      <c r="AD51" s="123"/>
      <c r="AE51" s="123"/>
      <c r="AF51" s="123"/>
      <c r="AG51" s="123"/>
      <c r="AH51" s="123"/>
      <c r="AI51" s="123"/>
      <c r="AJ51" s="123"/>
      <c r="AK51" s="123"/>
      <c r="AL51" s="123"/>
      <c r="AM51" s="84" t="s">
        <v>61</v>
      </c>
      <c r="AN51" s="123"/>
      <c r="AO51" s="123"/>
      <c r="AP51" s="123"/>
      <c r="AQ51" s="123"/>
      <c r="AR51" s="123"/>
      <c r="AS51" s="123"/>
      <c r="AT51" s="123"/>
      <c r="AU51" s="123"/>
      <c r="AV51" s="123"/>
      <c r="AW51" s="123"/>
      <c r="AX51" s="122"/>
      <c r="AY51" s="122"/>
      <c r="AZ51" s="122"/>
      <c r="BA51" s="122"/>
      <c r="BB51" s="122"/>
      <c r="BC51" s="122"/>
      <c r="BD51" s="122"/>
      <c r="BE51" s="122"/>
      <c r="BF51" s="122"/>
      <c r="BG51" s="122"/>
      <c r="BH51" s="122"/>
      <c r="BI51" s="122"/>
      <c r="BJ51" s="122"/>
      <c r="BK51" s="122"/>
      <c r="BL51" s="122"/>
      <c r="BM51" s="122"/>
      <c r="BN51" s="122"/>
      <c r="BO51" s="122"/>
      <c r="BP51" s="111"/>
      <c r="BQ51" s="217"/>
    </row>
    <row r="52" spans="3:69" ht="15.6" customHeight="1">
      <c r="C52" s="9"/>
      <c r="D52" s="26" t="s">
        <v>53</v>
      </c>
      <c r="E52" s="45"/>
      <c r="F52" s="45"/>
      <c r="G52" s="45"/>
      <c r="H52" s="45"/>
      <c r="I52" s="45"/>
      <c r="J52" s="45"/>
      <c r="K52" s="45"/>
      <c r="L52" s="45"/>
      <c r="M52" s="57"/>
      <c r="N52" s="64" t="str">
        <f>IF([9]回答表!AD49="○","○","")</f>
        <v/>
      </c>
      <c r="O52" s="70"/>
      <c r="P52" s="70"/>
      <c r="Q52" s="75"/>
      <c r="R52" s="25"/>
      <c r="S52" s="25"/>
      <c r="T52" s="25"/>
      <c r="U52" s="85" t="str">
        <f>IF([9]回答表!AD49="○",[9]回答表!B108,"")</f>
        <v/>
      </c>
      <c r="V52" s="103"/>
      <c r="W52" s="103"/>
      <c r="X52" s="103"/>
      <c r="Y52" s="103"/>
      <c r="Z52" s="103"/>
      <c r="AA52" s="103"/>
      <c r="AB52" s="103"/>
      <c r="AC52" s="103"/>
      <c r="AD52" s="103"/>
      <c r="AE52" s="103"/>
      <c r="AF52" s="103"/>
      <c r="AG52" s="103"/>
      <c r="AH52" s="103"/>
      <c r="AI52" s="103"/>
      <c r="AJ52" s="131"/>
      <c r="AK52" s="137"/>
      <c r="AL52" s="137"/>
      <c r="AM52" s="85" t="str">
        <f>IF([9]回答表!AD49="○",[9]回答表!B113,"")</f>
        <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31"/>
      <c r="BQ52" s="217"/>
    </row>
    <row r="53" spans="3:69" ht="15.6" customHeight="1">
      <c r="C53" s="9"/>
      <c r="D53" s="27"/>
      <c r="E53" s="46"/>
      <c r="F53" s="46"/>
      <c r="G53" s="46"/>
      <c r="H53" s="46"/>
      <c r="I53" s="46"/>
      <c r="J53" s="46"/>
      <c r="K53" s="46"/>
      <c r="L53" s="46"/>
      <c r="M53" s="58"/>
      <c r="N53" s="65"/>
      <c r="O53" s="71"/>
      <c r="P53" s="71"/>
      <c r="Q53" s="76"/>
      <c r="R53" s="25"/>
      <c r="S53" s="25"/>
      <c r="T53" s="25"/>
      <c r="U53" s="88"/>
      <c r="V53" s="104"/>
      <c r="W53" s="104"/>
      <c r="X53" s="104"/>
      <c r="Y53" s="104"/>
      <c r="Z53" s="104"/>
      <c r="AA53" s="104"/>
      <c r="AB53" s="104"/>
      <c r="AC53" s="104"/>
      <c r="AD53" s="104"/>
      <c r="AE53" s="104"/>
      <c r="AF53" s="104"/>
      <c r="AG53" s="104"/>
      <c r="AH53" s="104"/>
      <c r="AI53" s="104"/>
      <c r="AJ53" s="132"/>
      <c r="AK53" s="137"/>
      <c r="AL53" s="137"/>
      <c r="AM53" s="88"/>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32"/>
      <c r="BQ53" s="217"/>
    </row>
    <row r="54" spans="3:69" ht="15.6" customHeight="1">
      <c r="C54" s="9"/>
      <c r="D54" s="27"/>
      <c r="E54" s="46"/>
      <c r="F54" s="46"/>
      <c r="G54" s="46"/>
      <c r="H54" s="46"/>
      <c r="I54" s="46"/>
      <c r="J54" s="46"/>
      <c r="K54" s="46"/>
      <c r="L54" s="46"/>
      <c r="M54" s="58"/>
      <c r="N54" s="65"/>
      <c r="O54" s="71"/>
      <c r="P54" s="71"/>
      <c r="Q54" s="76"/>
      <c r="R54" s="25"/>
      <c r="S54" s="25"/>
      <c r="T54" s="25"/>
      <c r="U54" s="88"/>
      <c r="V54" s="104"/>
      <c r="W54" s="104"/>
      <c r="X54" s="104"/>
      <c r="Y54" s="104"/>
      <c r="Z54" s="104"/>
      <c r="AA54" s="104"/>
      <c r="AB54" s="104"/>
      <c r="AC54" s="104"/>
      <c r="AD54" s="104"/>
      <c r="AE54" s="104"/>
      <c r="AF54" s="104"/>
      <c r="AG54" s="104"/>
      <c r="AH54" s="104"/>
      <c r="AI54" s="104"/>
      <c r="AJ54" s="132"/>
      <c r="AK54" s="137"/>
      <c r="AL54" s="137"/>
      <c r="AM54" s="88"/>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32"/>
      <c r="BQ54" s="217"/>
    </row>
    <row r="55" spans="3:69" ht="15.6" customHeight="1">
      <c r="C55" s="9"/>
      <c r="D55" s="28"/>
      <c r="E55" s="47"/>
      <c r="F55" s="47"/>
      <c r="G55" s="47"/>
      <c r="H55" s="47"/>
      <c r="I55" s="47"/>
      <c r="J55" s="47"/>
      <c r="K55" s="47"/>
      <c r="L55" s="47"/>
      <c r="M55" s="59"/>
      <c r="N55" s="66"/>
      <c r="O55" s="72"/>
      <c r="P55" s="72"/>
      <c r="Q55" s="77"/>
      <c r="R55" s="25"/>
      <c r="S55" s="25"/>
      <c r="T55" s="25"/>
      <c r="U55" s="89"/>
      <c r="V55" s="105"/>
      <c r="W55" s="105"/>
      <c r="X55" s="105"/>
      <c r="Y55" s="105"/>
      <c r="Z55" s="105"/>
      <c r="AA55" s="105"/>
      <c r="AB55" s="105"/>
      <c r="AC55" s="105"/>
      <c r="AD55" s="105"/>
      <c r="AE55" s="105"/>
      <c r="AF55" s="105"/>
      <c r="AG55" s="105"/>
      <c r="AH55" s="105"/>
      <c r="AI55" s="105"/>
      <c r="AJ55" s="133"/>
      <c r="AK55" s="137"/>
      <c r="AL55" s="137"/>
      <c r="AM55" s="89"/>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33"/>
      <c r="BQ55" s="217"/>
    </row>
    <row r="56" spans="3:69" ht="15.6" customHeight="1">
      <c r="C56" s="10"/>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218"/>
    </row>
    <row r="57" spans="3:69" ht="15.6" customHeight="1"/>
  </sheetData>
  <mergeCells count="55">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U36:AJ47"/>
  </mergeCells>
  <phoneticPr fontId="1" type="Hiragana"/>
  <conditionalFormatting sqref="BR28:XFD28 A28:BI28 A29:XFD30">
    <cfRule type="expression" dxfId="1"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C2:BR78"/>
  <sheetViews>
    <sheetView tabSelected="1" topLeftCell="A16" workbookViewId="0">
      <selection activeCell="AE100" sqref="AE100"/>
    </sheetView>
  </sheetViews>
  <sheetFormatPr defaultRowHeight="18.75"/>
  <cols>
    <col min="1" max="70" width="2.5" customWidth="1"/>
    <col min="71" max="16384" width="9" customWidth="1"/>
  </cols>
  <sheetData>
    <row r="1" spans="3:70" ht="15.6" customHeight="1"/>
    <row r="2" spans="3:70" ht="15.6" customHeight="1">
      <c r="C2" s="1"/>
      <c r="D2" s="1"/>
      <c r="E2" s="1"/>
      <c r="F2" s="1"/>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row>
    <row r="3" spans="3:70" ht="15.6" customHeight="1">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row>
    <row r="4" spans="3:70" ht="15.6" customHeight="1">
      <c r="H4" s="51"/>
      <c r="I4" s="51"/>
      <c r="J4" s="51"/>
      <c r="K4" s="51"/>
      <c r="L4" s="51"/>
      <c r="M4" s="51"/>
      <c r="N4" s="51"/>
      <c r="O4" s="51"/>
      <c r="P4" s="51"/>
      <c r="Q4" s="51"/>
      <c r="R4" s="51"/>
      <c r="S4" s="51"/>
      <c r="T4" s="51"/>
      <c r="U4" s="51"/>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row>
    <row r="5" spans="3:70" ht="15.6" customHeight="1">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58"/>
      <c r="AR6" s="158"/>
      <c r="AS6" s="158"/>
      <c r="AT6" s="158"/>
      <c r="AU6" s="158"/>
      <c r="AV6" s="158"/>
      <c r="AW6" s="158"/>
      <c r="AX6" s="158"/>
      <c r="AY6" s="158"/>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58"/>
      <c r="AR7" s="158"/>
      <c r="AS7" s="158"/>
      <c r="AT7" s="158"/>
      <c r="AU7" s="158"/>
      <c r="AV7" s="158"/>
      <c r="AW7" s="158"/>
      <c r="AX7" s="158"/>
      <c r="AY7" s="158"/>
    </row>
    <row r="8" spans="3:70" ht="15.6" customHeight="1">
      <c r="C8" s="2" t="s">
        <v>1</v>
      </c>
      <c r="D8" s="3"/>
      <c r="E8" s="3"/>
      <c r="F8" s="3"/>
      <c r="G8" s="3"/>
      <c r="H8" s="3"/>
      <c r="I8" s="3"/>
      <c r="J8" s="3"/>
      <c r="K8" s="3"/>
      <c r="L8" s="3"/>
      <c r="M8" s="3"/>
      <c r="N8" s="3"/>
      <c r="O8" s="3"/>
      <c r="P8" s="3"/>
      <c r="Q8" s="3"/>
      <c r="R8" s="3"/>
      <c r="S8" s="3"/>
      <c r="T8" s="3"/>
      <c r="U8" s="78" t="s">
        <v>29</v>
      </c>
      <c r="V8" s="94"/>
      <c r="W8" s="94"/>
      <c r="X8" s="94"/>
      <c r="Y8" s="94"/>
      <c r="Z8" s="94"/>
      <c r="AA8" s="94"/>
      <c r="AB8" s="94"/>
      <c r="AC8" s="94"/>
      <c r="AD8" s="94"/>
      <c r="AE8" s="94"/>
      <c r="AF8" s="94"/>
      <c r="AG8" s="94"/>
      <c r="AH8" s="94"/>
      <c r="AI8" s="94"/>
      <c r="AJ8" s="94"/>
      <c r="AK8" s="94"/>
      <c r="AL8" s="94"/>
      <c r="AM8" s="94"/>
      <c r="AN8" s="144"/>
      <c r="AO8" s="78" t="s">
        <v>33</v>
      </c>
      <c r="AP8" s="94"/>
      <c r="AQ8" s="94"/>
      <c r="AR8" s="94"/>
      <c r="AS8" s="94"/>
      <c r="AT8" s="94"/>
      <c r="AU8" s="94"/>
      <c r="AV8" s="94"/>
      <c r="AW8" s="94"/>
      <c r="AX8" s="94"/>
      <c r="AY8" s="94"/>
      <c r="AZ8" s="94"/>
      <c r="BA8" s="94"/>
      <c r="BB8" s="94"/>
      <c r="BC8" s="94"/>
      <c r="BD8" s="94"/>
      <c r="BE8" s="144"/>
      <c r="BF8" s="2" t="s">
        <v>42</v>
      </c>
      <c r="BG8" s="199"/>
      <c r="BH8" s="199"/>
      <c r="BI8" s="199"/>
      <c r="BJ8" s="199"/>
      <c r="BK8" s="199"/>
      <c r="BL8" s="199"/>
      <c r="BM8" s="199"/>
      <c r="BN8" s="199"/>
      <c r="BO8" s="199"/>
      <c r="BP8" s="199"/>
      <c r="BQ8" s="215"/>
    </row>
    <row r="9" spans="3:70" ht="15.6" customHeight="1">
      <c r="C9" s="3"/>
      <c r="D9" s="3"/>
      <c r="E9" s="3"/>
      <c r="F9" s="3"/>
      <c r="G9" s="3"/>
      <c r="H9" s="3"/>
      <c r="I9" s="3"/>
      <c r="J9" s="3"/>
      <c r="K9" s="3"/>
      <c r="L9" s="3"/>
      <c r="M9" s="3"/>
      <c r="N9" s="3"/>
      <c r="O9" s="3"/>
      <c r="P9" s="3"/>
      <c r="Q9" s="3"/>
      <c r="R9" s="3"/>
      <c r="S9" s="3"/>
      <c r="T9" s="3"/>
      <c r="U9" s="79"/>
      <c r="V9" s="95"/>
      <c r="W9" s="95"/>
      <c r="X9" s="95"/>
      <c r="Y9" s="95"/>
      <c r="Z9" s="95"/>
      <c r="AA9" s="95"/>
      <c r="AB9" s="95"/>
      <c r="AC9" s="95"/>
      <c r="AD9" s="95"/>
      <c r="AE9" s="95"/>
      <c r="AF9" s="95"/>
      <c r="AG9" s="95"/>
      <c r="AH9" s="127"/>
      <c r="AI9" s="127"/>
      <c r="AJ9" s="127"/>
      <c r="AK9" s="127"/>
      <c r="AL9" s="127"/>
      <c r="AM9" s="127"/>
      <c r="AN9" s="145"/>
      <c r="AO9" s="79"/>
      <c r="AP9" s="127"/>
      <c r="AQ9" s="127"/>
      <c r="AR9" s="127"/>
      <c r="AS9" s="127"/>
      <c r="AT9" s="127"/>
      <c r="AU9" s="127"/>
      <c r="AV9" s="127"/>
      <c r="AW9" s="127"/>
      <c r="AX9" s="127"/>
      <c r="AY9" s="127"/>
      <c r="AZ9" s="127"/>
      <c r="BA9" s="127"/>
      <c r="BB9" s="127"/>
      <c r="BC9" s="127"/>
      <c r="BD9" s="127"/>
      <c r="BE9" s="145"/>
      <c r="BF9" s="199"/>
      <c r="BG9" s="199"/>
      <c r="BH9" s="199"/>
      <c r="BI9" s="199"/>
      <c r="BJ9" s="199"/>
      <c r="BK9" s="199"/>
      <c r="BL9" s="199"/>
      <c r="BM9" s="199"/>
      <c r="BN9" s="199"/>
      <c r="BO9" s="199"/>
      <c r="BP9" s="199"/>
      <c r="BQ9" s="215"/>
    </row>
    <row r="10" spans="3:70" ht="15.6" customHeight="1">
      <c r="C10" s="3"/>
      <c r="D10" s="3"/>
      <c r="E10" s="3"/>
      <c r="F10" s="3"/>
      <c r="G10" s="3"/>
      <c r="H10" s="3"/>
      <c r="I10" s="3"/>
      <c r="J10" s="3"/>
      <c r="K10" s="3"/>
      <c r="L10" s="3"/>
      <c r="M10" s="3"/>
      <c r="N10" s="3"/>
      <c r="O10" s="3"/>
      <c r="P10" s="3"/>
      <c r="Q10" s="3"/>
      <c r="R10" s="3"/>
      <c r="S10" s="3"/>
      <c r="T10" s="3"/>
      <c r="U10" s="80"/>
      <c r="V10" s="96"/>
      <c r="W10" s="96"/>
      <c r="X10" s="96"/>
      <c r="Y10" s="96"/>
      <c r="Z10" s="96"/>
      <c r="AA10" s="96"/>
      <c r="AB10" s="96"/>
      <c r="AC10" s="96"/>
      <c r="AD10" s="96"/>
      <c r="AE10" s="96"/>
      <c r="AF10" s="96"/>
      <c r="AG10" s="96"/>
      <c r="AH10" s="96"/>
      <c r="AI10" s="96"/>
      <c r="AJ10" s="96"/>
      <c r="AK10" s="96"/>
      <c r="AL10" s="96"/>
      <c r="AM10" s="96"/>
      <c r="AN10" s="146"/>
      <c r="AO10" s="80"/>
      <c r="AP10" s="96"/>
      <c r="AQ10" s="96"/>
      <c r="AR10" s="96"/>
      <c r="AS10" s="96"/>
      <c r="AT10" s="96"/>
      <c r="AU10" s="96"/>
      <c r="AV10" s="96"/>
      <c r="AW10" s="96"/>
      <c r="AX10" s="96"/>
      <c r="AY10" s="96"/>
      <c r="AZ10" s="96"/>
      <c r="BA10" s="96"/>
      <c r="BB10" s="96"/>
      <c r="BC10" s="96"/>
      <c r="BD10" s="96"/>
      <c r="BE10" s="146"/>
      <c r="BF10" s="199"/>
      <c r="BG10" s="199"/>
      <c r="BH10" s="199"/>
      <c r="BI10" s="199"/>
      <c r="BJ10" s="199"/>
      <c r="BK10" s="199"/>
      <c r="BL10" s="199"/>
      <c r="BM10" s="199"/>
      <c r="BN10" s="199"/>
      <c r="BO10" s="199"/>
      <c r="BP10" s="199"/>
      <c r="BQ10" s="215"/>
    </row>
    <row r="11" spans="3:70" ht="15.6" customHeight="1">
      <c r="C11" s="4" t="str">
        <f>IF(COUNTIF([5]回答表!F22,"*")&gt;0,[5]回答表!F22,"")</f>
        <v>大館市</v>
      </c>
      <c r="D11" s="3"/>
      <c r="E11" s="3"/>
      <c r="F11" s="3"/>
      <c r="G11" s="3"/>
      <c r="H11" s="3"/>
      <c r="I11" s="3"/>
      <c r="J11" s="3"/>
      <c r="K11" s="3"/>
      <c r="L11" s="3"/>
      <c r="M11" s="3"/>
      <c r="N11" s="3"/>
      <c r="O11" s="3"/>
      <c r="P11" s="3"/>
      <c r="Q11" s="3"/>
      <c r="R11" s="3"/>
      <c r="S11" s="3"/>
      <c r="T11" s="3"/>
      <c r="U11" s="81" t="str">
        <f>IF(COUNTIF([5]回答表!F24,"*")&gt;0,[5]回答表!F24,"")</f>
        <v>介護サービス事業</v>
      </c>
      <c r="V11" s="97"/>
      <c r="W11" s="97"/>
      <c r="X11" s="97"/>
      <c r="Y11" s="97"/>
      <c r="Z11" s="97"/>
      <c r="AA11" s="97"/>
      <c r="AB11" s="97"/>
      <c r="AC11" s="97"/>
      <c r="AD11" s="97"/>
      <c r="AE11" s="97"/>
      <c r="AF11" s="94"/>
      <c r="AG11" s="94"/>
      <c r="AH11" s="94"/>
      <c r="AI11" s="94"/>
      <c r="AJ11" s="94"/>
      <c r="AK11" s="94"/>
      <c r="AL11" s="94"/>
      <c r="AM11" s="94"/>
      <c r="AN11" s="144"/>
      <c r="AO11" s="151" t="str">
        <f>IF(COUNTIF([5]回答表!W24,"*")&gt;0,[5]回答表!W24,"")</f>
        <v>―</v>
      </c>
      <c r="AP11" s="94"/>
      <c r="AQ11" s="94"/>
      <c r="AR11" s="94"/>
      <c r="AS11" s="94"/>
      <c r="AT11" s="94"/>
      <c r="AU11" s="94"/>
      <c r="AV11" s="94"/>
      <c r="AW11" s="94"/>
      <c r="AX11" s="94"/>
      <c r="AY11" s="94"/>
      <c r="AZ11" s="94"/>
      <c r="BA11" s="94"/>
      <c r="BB11" s="94"/>
      <c r="BC11" s="94"/>
      <c r="BD11" s="94"/>
      <c r="BE11" s="144"/>
      <c r="BF11" s="4" t="str">
        <f>IF(COUNTIF([5]回答表!F26,"*")&gt;0,[5]回答表!F26,"")</f>
        <v>指定介護老人福祉施設</v>
      </c>
      <c r="BG11" s="199"/>
      <c r="BH11" s="199"/>
      <c r="BI11" s="199"/>
      <c r="BJ11" s="199"/>
      <c r="BK11" s="199"/>
      <c r="BL11" s="199"/>
      <c r="BM11" s="199"/>
      <c r="BN11" s="199"/>
      <c r="BO11" s="199"/>
      <c r="BP11" s="199"/>
      <c r="BQ11" s="11"/>
    </row>
    <row r="12" spans="3:70" ht="15.6" customHeight="1">
      <c r="C12" s="3"/>
      <c r="D12" s="3"/>
      <c r="E12" s="3"/>
      <c r="F12" s="3"/>
      <c r="G12" s="3"/>
      <c r="H12" s="3"/>
      <c r="I12" s="3"/>
      <c r="J12" s="3"/>
      <c r="K12" s="3"/>
      <c r="L12" s="3"/>
      <c r="M12" s="3"/>
      <c r="N12" s="3"/>
      <c r="O12" s="3"/>
      <c r="P12" s="3"/>
      <c r="Q12" s="3"/>
      <c r="R12" s="3"/>
      <c r="S12" s="3"/>
      <c r="T12" s="3"/>
      <c r="U12" s="82"/>
      <c r="V12" s="98"/>
      <c r="W12" s="98"/>
      <c r="X12" s="98"/>
      <c r="Y12" s="98"/>
      <c r="Z12" s="98"/>
      <c r="AA12" s="98"/>
      <c r="AB12" s="98"/>
      <c r="AC12" s="98"/>
      <c r="AD12" s="98"/>
      <c r="AE12" s="98"/>
      <c r="AF12" s="95"/>
      <c r="AG12" s="95"/>
      <c r="AH12" s="127"/>
      <c r="AI12" s="127"/>
      <c r="AJ12" s="127"/>
      <c r="AK12" s="127"/>
      <c r="AL12" s="127"/>
      <c r="AM12" s="127"/>
      <c r="AN12" s="145"/>
      <c r="AO12" s="79"/>
      <c r="AP12" s="127"/>
      <c r="AQ12" s="127"/>
      <c r="AR12" s="127"/>
      <c r="AS12" s="127"/>
      <c r="AT12" s="127"/>
      <c r="AU12" s="127"/>
      <c r="AV12" s="127"/>
      <c r="AW12" s="127"/>
      <c r="AX12" s="127"/>
      <c r="AY12" s="127"/>
      <c r="AZ12" s="127"/>
      <c r="BA12" s="127"/>
      <c r="BB12" s="127"/>
      <c r="BC12" s="127"/>
      <c r="BD12" s="127"/>
      <c r="BE12" s="145"/>
      <c r="BF12" s="199"/>
      <c r="BG12" s="199"/>
      <c r="BH12" s="199"/>
      <c r="BI12" s="199"/>
      <c r="BJ12" s="199"/>
      <c r="BK12" s="199"/>
      <c r="BL12" s="199"/>
      <c r="BM12" s="199"/>
      <c r="BN12" s="199"/>
      <c r="BO12" s="199"/>
      <c r="BP12" s="199"/>
      <c r="BQ12" s="11"/>
    </row>
    <row r="13" spans="3:70" ht="15.6" customHeight="1">
      <c r="C13" s="3"/>
      <c r="D13" s="3"/>
      <c r="E13" s="3"/>
      <c r="F13" s="3"/>
      <c r="G13" s="3"/>
      <c r="H13" s="3"/>
      <c r="I13" s="3"/>
      <c r="J13" s="3"/>
      <c r="K13" s="3"/>
      <c r="L13" s="3"/>
      <c r="M13" s="3"/>
      <c r="N13" s="3"/>
      <c r="O13" s="3"/>
      <c r="P13" s="3"/>
      <c r="Q13" s="3"/>
      <c r="R13" s="3"/>
      <c r="S13" s="3"/>
      <c r="T13" s="3"/>
      <c r="U13" s="83"/>
      <c r="V13" s="99"/>
      <c r="W13" s="99"/>
      <c r="X13" s="99"/>
      <c r="Y13" s="99"/>
      <c r="Z13" s="99"/>
      <c r="AA13" s="99"/>
      <c r="AB13" s="99"/>
      <c r="AC13" s="99"/>
      <c r="AD13" s="99"/>
      <c r="AE13" s="99"/>
      <c r="AF13" s="96"/>
      <c r="AG13" s="96"/>
      <c r="AH13" s="96"/>
      <c r="AI13" s="96"/>
      <c r="AJ13" s="96"/>
      <c r="AK13" s="96"/>
      <c r="AL13" s="96"/>
      <c r="AM13" s="96"/>
      <c r="AN13" s="146"/>
      <c r="AO13" s="80"/>
      <c r="AP13" s="96"/>
      <c r="AQ13" s="96"/>
      <c r="AR13" s="96"/>
      <c r="AS13" s="96"/>
      <c r="AT13" s="96"/>
      <c r="AU13" s="96"/>
      <c r="AV13" s="96"/>
      <c r="AW13" s="96"/>
      <c r="AX13" s="96"/>
      <c r="AY13" s="96"/>
      <c r="AZ13" s="96"/>
      <c r="BA13" s="96"/>
      <c r="BB13" s="96"/>
      <c r="BC13" s="96"/>
      <c r="BD13" s="96"/>
      <c r="BE13" s="146"/>
      <c r="BF13" s="199"/>
      <c r="BG13" s="199"/>
      <c r="BH13" s="199"/>
      <c r="BI13" s="199"/>
      <c r="BJ13" s="199"/>
      <c r="BK13" s="199"/>
      <c r="BL13" s="199"/>
      <c r="BM13" s="199"/>
      <c r="BN13" s="199"/>
      <c r="BO13" s="199"/>
      <c r="BP13" s="199"/>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209"/>
      <c r="BR17" s="219"/>
    </row>
    <row r="18" spans="3:70" ht="15.6" customHeight="1">
      <c r="C18" s="6"/>
      <c r="D18" s="14"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74"/>
      <c r="BA18" s="122"/>
      <c r="BB18" s="122"/>
      <c r="BC18" s="122"/>
      <c r="BD18" s="122"/>
      <c r="BE18" s="122"/>
      <c r="BF18" s="122"/>
      <c r="BG18" s="122"/>
      <c r="BH18" s="122"/>
      <c r="BI18" s="122"/>
      <c r="BJ18" s="122"/>
      <c r="BK18" s="210"/>
      <c r="BR18" s="219"/>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75"/>
      <c r="BA19" s="122"/>
      <c r="BB19" s="122"/>
      <c r="BC19" s="122"/>
      <c r="BD19" s="122"/>
      <c r="BE19" s="122"/>
      <c r="BF19" s="122"/>
      <c r="BG19" s="122"/>
      <c r="BH19" s="122"/>
      <c r="BI19" s="122"/>
      <c r="BJ19" s="122"/>
      <c r="BK19" s="210"/>
      <c r="BR19" s="219"/>
    </row>
    <row r="20" spans="3:70" ht="13.15" customHeight="1">
      <c r="C20" s="6"/>
      <c r="D20" s="16" t="s">
        <v>5</v>
      </c>
      <c r="E20" s="38"/>
      <c r="F20" s="38"/>
      <c r="G20" s="38"/>
      <c r="H20" s="38"/>
      <c r="I20" s="38"/>
      <c r="J20" s="52"/>
      <c r="K20" s="16" t="s">
        <v>9</v>
      </c>
      <c r="L20" s="38"/>
      <c r="M20" s="38"/>
      <c r="N20" s="38"/>
      <c r="O20" s="38"/>
      <c r="P20" s="38"/>
      <c r="Q20" s="52"/>
      <c r="R20" s="16" t="s">
        <v>18</v>
      </c>
      <c r="S20" s="38"/>
      <c r="T20" s="38"/>
      <c r="U20" s="38"/>
      <c r="V20" s="38"/>
      <c r="W20" s="38"/>
      <c r="X20" s="52"/>
      <c r="Y20" s="113" t="s">
        <v>30</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76"/>
      <c r="BA20" s="179"/>
      <c r="BB20" s="181" t="s">
        <v>38</v>
      </c>
      <c r="BC20" s="187"/>
      <c r="BD20" s="187"/>
      <c r="BE20" s="187"/>
      <c r="BF20" s="187"/>
      <c r="BG20" s="187"/>
      <c r="BH20" s="187"/>
      <c r="BI20" s="204"/>
      <c r="BJ20" s="206"/>
      <c r="BK20" s="210"/>
      <c r="BR20" s="219"/>
    </row>
    <row r="21" spans="3:70" ht="13.15" customHeight="1">
      <c r="C21" s="6"/>
      <c r="D21" s="17"/>
      <c r="E21" s="39"/>
      <c r="F21" s="39"/>
      <c r="G21" s="39"/>
      <c r="H21" s="39"/>
      <c r="I21" s="39"/>
      <c r="J21" s="53"/>
      <c r="K21" s="17"/>
      <c r="L21" s="39"/>
      <c r="M21" s="39"/>
      <c r="N21" s="39"/>
      <c r="O21" s="39"/>
      <c r="P21" s="39"/>
      <c r="Q21" s="53"/>
      <c r="R21" s="17"/>
      <c r="S21" s="39"/>
      <c r="T21" s="39"/>
      <c r="U21" s="39"/>
      <c r="V21" s="39"/>
      <c r="W21" s="39"/>
      <c r="X21" s="53"/>
      <c r="Y21" s="114"/>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77"/>
      <c r="BA21" s="179"/>
      <c r="BB21" s="182"/>
      <c r="BC21" s="188"/>
      <c r="BD21" s="188"/>
      <c r="BE21" s="188"/>
      <c r="BF21" s="188"/>
      <c r="BG21" s="188"/>
      <c r="BH21" s="188"/>
      <c r="BJ21" s="207"/>
      <c r="BK21" s="210"/>
      <c r="BR21" s="219"/>
    </row>
    <row r="22" spans="3:70" ht="13.15" customHeight="1">
      <c r="C22" s="6"/>
      <c r="D22" s="17"/>
      <c r="E22" s="39"/>
      <c r="F22" s="39"/>
      <c r="G22" s="39"/>
      <c r="H22" s="39"/>
      <c r="I22" s="39"/>
      <c r="J22" s="53"/>
      <c r="K22" s="17"/>
      <c r="L22" s="39"/>
      <c r="M22" s="39"/>
      <c r="N22" s="39"/>
      <c r="O22" s="39"/>
      <c r="P22" s="39"/>
      <c r="Q22" s="53"/>
      <c r="R22" s="17"/>
      <c r="S22" s="39"/>
      <c r="T22" s="39"/>
      <c r="U22" s="39"/>
      <c r="V22" s="39"/>
      <c r="W22" s="39"/>
      <c r="X22" s="53"/>
      <c r="Y22" s="115"/>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78"/>
      <c r="BA22" s="111"/>
      <c r="BB22" s="182"/>
      <c r="BC22" s="188"/>
      <c r="BD22" s="188"/>
      <c r="BE22" s="188"/>
      <c r="BF22" s="188"/>
      <c r="BG22" s="188"/>
      <c r="BH22" s="188"/>
      <c r="BJ22" s="207"/>
      <c r="BK22" s="210"/>
      <c r="BR22" s="219"/>
    </row>
    <row r="23" spans="3:70" ht="31.15" customHeight="1">
      <c r="C23" s="6"/>
      <c r="D23" s="18"/>
      <c r="E23" s="40"/>
      <c r="F23" s="40"/>
      <c r="G23" s="40"/>
      <c r="H23" s="40"/>
      <c r="I23" s="40"/>
      <c r="J23" s="54"/>
      <c r="K23" s="18"/>
      <c r="L23" s="40"/>
      <c r="M23" s="40"/>
      <c r="N23" s="40"/>
      <c r="O23" s="40"/>
      <c r="P23" s="40"/>
      <c r="Q23" s="54"/>
      <c r="R23" s="18"/>
      <c r="S23" s="40"/>
      <c r="T23" s="40"/>
      <c r="U23" s="40"/>
      <c r="V23" s="40"/>
      <c r="W23" s="40"/>
      <c r="X23" s="54"/>
      <c r="Y23" s="116" t="s">
        <v>20</v>
      </c>
      <c r="Z23" s="120"/>
      <c r="AA23" s="120"/>
      <c r="AB23" s="120"/>
      <c r="AC23" s="120"/>
      <c r="AD23" s="120"/>
      <c r="AE23" s="126"/>
      <c r="AF23" s="116" t="s">
        <v>32</v>
      </c>
      <c r="AG23" s="120"/>
      <c r="AH23" s="120"/>
      <c r="AI23" s="120"/>
      <c r="AJ23" s="120"/>
      <c r="AK23" s="120"/>
      <c r="AL23" s="126"/>
      <c r="AM23" s="116" t="s">
        <v>22</v>
      </c>
      <c r="AN23" s="120"/>
      <c r="AO23" s="120"/>
      <c r="AP23" s="120"/>
      <c r="AQ23" s="120"/>
      <c r="AR23" s="120"/>
      <c r="AS23" s="126"/>
      <c r="AT23" s="116" t="s">
        <v>34</v>
      </c>
      <c r="AU23" s="120"/>
      <c r="AV23" s="120"/>
      <c r="AW23" s="120"/>
      <c r="AX23" s="120"/>
      <c r="AY23" s="120"/>
      <c r="AZ23" s="126"/>
      <c r="BA23" s="111"/>
      <c r="BB23" s="183"/>
      <c r="BC23" s="189"/>
      <c r="BD23" s="189"/>
      <c r="BE23" s="189"/>
      <c r="BF23" s="189"/>
      <c r="BG23" s="189"/>
      <c r="BH23" s="189"/>
      <c r="BI23" s="205"/>
      <c r="BJ23" s="208"/>
      <c r="BK23" s="210"/>
      <c r="BR23" s="219"/>
    </row>
    <row r="24" spans="3:70" ht="15.6" customHeight="1">
      <c r="C24" s="6"/>
      <c r="D24" s="19" t="str">
        <f>IF([5]回答表!R49="○","○","")</f>
        <v/>
      </c>
      <c r="E24" s="41"/>
      <c r="F24" s="41"/>
      <c r="G24" s="41"/>
      <c r="H24" s="41"/>
      <c r="I24" s="41"/>
      <c r="J24" s="55"/>
      <c r="K24" s="19" t="str">
        <f>IF([5]回答表!R50="○","○","")</f>
        <v>○</v>
      </c>
      <c r="L24" s="41"/>
      <c r="M24" s="41"/>
      <c r="N24" s="41"/>
      <c r="O24" s="41"/>
      <c r="P24" s="41"/>
      <c r="Q24" s="55"/>
      <c r="R24" s="19" t="str">
        <f>IF([5]回答表!R51="○","○","")</f>
        <v/>
      </c>
      <c r="S24" s="41"/>
      <c r="T24" s="41"/>
      <c r="U24" s="41"/>
      <c r="V24" s="41"/>
      <c r="W24" s="41"/>
      <c r="X24" s="55"/>
      <c r="Y24" s="19" t="str">
        <f>IF([5]回答表!R52="○","○","")</f>
        <v>○</v>
      </c>
      <c r="Z24" s="41"/>
      <c r="AA24" s="41"/>
      <c r="AB24" s="41"/>
      <c r="AC24" s="41"/>
      <c r="AD24" s="41"/>
      <c r="AE24" s="55"/>
      <c r="AF24" s="19" t="str">
        <f>IF([5]回答表!R53="○","○","")</f>
        <v/>
      </c>
      <c r="AG24" s="41"/>
      <c r="AH24" s="41"/>
      <c r="AI24" s="41"/>
      <c r="AJ24" s="41"/>
      <c r="AK24" s="41"/>
      <c r="AL24" s="55"/>
      <c r="AM24" s="19" t="str">
        <f>IF([5]回答表!R54="○","○","")</f>
        <v/>
      </c>
      <c r="AN24" s="41"/>
      <c r="AO24" s="41"/>
      <c r="AP24" s="41"/>
      <c r="AQ24" s="41"/>
      <c r="AR24" s="41"/>
      <c r="AS24" s="55"/>
      <c r="AT24" s="19" t="str">
        <f>IF([5]回答表!R55="○","○","")</f>
        <v/>
      </c>
      <c r="AU24" s="41"/>
      <c r="AV24" s="41"/>
      <c r="AW24" s="41"/>
      <c r="AX24" s="41"/>
      <c r="AY24" s="41"/>
      <c r="AZ24" s="55"/>
      <c r="BA24" s="111"/>
      <c r="BB24" s="92" t="str">
        <f>IF([5]回答表!R56="○","○","")</f>
        <v/>
      </c>
      <c r="BC24" s="109"/>
      <c r="BD24" s="109"/>
      <c r="BE24" s="109"/>
      <c r="BF24" s="109"/>
      <c r="BG24" s="109"/>
      <c r="BH24" s="109"/>
      <c r="BI24" s="204"/>
      <c r="BJ24" s="206"/>
      <c r="BK24" s="210"/>
      <c r="BR24" s="219"/>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207"/>
      <c r="BK25" s="210"/>
      <c r="BR25" s="219"/>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205"/>
      <c r="BJ26" s="208"/>
      <c r="BK26" s="210"/>
      <c r="BR26" s="219"/>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1"/>
      <c r="BR27" s="219"/>
    </row>
    <row r="28" spans="3:70" ht="15.6" customHeight="1"/>
    <row r="29" spans="3:70" ht="15.6" customHeight="1">
      <c r="BR29" s="220"/>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60"/>
      <c r="AS32" s="160"/>
      <c r="AT32" s="160"/>
      <c r="AU32" s="160"/>
      <c r="AV32" s="160"/>
      <c r="AW32" s="160"/>
      <c r="AX32" s="160"/>
      <c r="AY32" s="160"/>
      <c r="AZ32" s="160"/>
      <c r="BA32" s="160"/>
      <c r="BB32" s="160"/>
      <c r="BC32" s="190"/>
      <c r="BD32" s="193"/>
      <c r="BE32" s="193"/>
      <c r="BF32" s="193"/>
      <c r="BG32" s="193"/>
      <c r="BH32" s="193"/>
      <c r="BI32" s="193"/>
      <c r="BJ32" s="193"/>
      <c r="BK32" s="193"/>
      <c r="BL32" s="193"/>
      <c r="BM32" s="193"/>
      <c r="BN32" s="193"/>
      <c r="BO32" s="193"/>
      <c r="BP32" s="193"/>
      <c r="BQ32" s="216"/>
    </row>
    <row r="33" spans="3:69" ht="15.6" customHeight="1">
      <c r="C33" s="9"/>
      <c r="D33" s="23" t="s">
        <v>43</v>
      </c>
      <c r="E33" s="43"/>
      <c r="F33" s="43"/>
      <c r="G33" s="43"/>
      <c r="H33" s="43"/>
      <c r="I33" s="43"/>
      <c r="J33" s="43"/>
      <c r="K33" s="43"/>
      <c r="L33" s="43"/>
      <c r="M33" s="43"/>
      <c r="N33" s="43"/>
      <c r="O33" s="43"/>
      <c r="P33" s="43"/>
      <c r="Q33" s="73"/>
      <c r="R33" s="26" t="s">
        <v>19</v>
      </c>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57"/>
      <c r="BC33" s="191"/>
      <c r="BD33" s="122"/>
      <c r="BE33" s="122"/>
      <c r="BF33" s="122"/>
      <c r="BG33" s="122"/>
      <c r="BH33" s="122"/>
      <c r="BI33" s="122"/>
      <c r="BJ33" s="122"/>
      <c r="BK33" s="122"/>
      <c r="BL33" s="122"/>
      <c r="BM33" s="123"/>
      <c r="BN33" s="123"/>
      <c r="BO33" s="123"/>
      <c r="BP33" s="147"/>
      <c r="BQ33" s="217"/>
    </row>
    <row r="34" spans="3:69" ht="15.6" customHeight="1">
      <c r="C34" s="9"/>
      <c r="D34" s="24"/>
      <c r="E34" s="44"/>
      <c r="F34" s="44"/>
      <c r="G34" s="44"/>
      <c r="H34" s="44"/>
      <c r="I34" s="44"/>
      <c r="J34" s="44"/>
      <c r="K34" s="44"/>
      <c r="L34" s="44"/>
      <c r="M34" s="44"/>
      <c r="N34" s="44"/>
      <c r="O34" s="44"/>
      <c r="P34" s="44"/>
      <c r="Q34" s="74"/>
      <c r="R34" s="28"/>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59"/>
      <c r="BC34" s="191"/>
      <c r="BD34" s="122"/>
      <c r="BE34" s="122"/>
      <c r="BF34" s="122"/>
      <c r="BG34" s="122"/>
      <c r="BH34" s="122"/>
      <c r="BI34" s="122"/>
      <c r="BJ34" s="122"/>
      <c r="BK34" s="122"/>
      <c r="BL34" s="122"/>
      <c r="BM34" s="123"/>
      <c r="BN34" s="123"/>
      <c r="BO34" s="123"/>
      <c r="BP34" s="147"/>
      <c r="BQ34" s="217"/>
    </row>
    <row r="35" spans="3:69" ht="15.6" customHeight="1">
      <c r="C35" s="9"/>
      <c r="D35" s="25"/>
      <c r="E35" s="25"/>
      <c r="F35" s="25"/>
      <c r="G35" s="25"/>
      <c r="H35" s="25"/>
      <c r="I35" s="25"/>
      <c r="J35" s="25"/>
      <c r="K35" s="25"/>
      <c r="L35" s="25"/>
      <c r="M35" s="25"/>
      <c r="N35" s="25"/>
      <c r="O35" s="25"/>
      <c r="P35" s="25"/>
      <c r="Q35" s="25"/>
      <c r="R35" s="25"/>
      <c r="S35" s="25"/>
      <c r="T35" s="25"/>
      <c r="U35" s="25"/>
      <c r="V35" s="25"/>
      <c r="W35" s="25"/>
      <c r="X35" s="111"/>
      <c r="Y35" s="111"/>
      <c r="Z35" s="111"/>
      <c r="AA35" s="122"/>
      <c r="AB35" s="124"/>
      <c r="AC35" s="124"/>
      <c r="AD35" s="124"/>
      <c r="AE35" s="124"/>
      <c r="AF35" s="124"/>
      <c r="AG35" s="124"/>
      <c r="AH35" s="124"/>
      <c r="AI35" s="124"/>
      <c r="AJ35" s="124"/>
      <c r="AK35" s="124"/>
      <c r="AL35" s="124"/>
      <c r="AM35" s="124"/>
      <c r="AN35" s="147"/>
      <c r="AO35" s="124"/>
      <c r="AP35" s="157"/>
      <c r="AQ35" s="157"/>
      <c r="AR35" s="161"/>
      <c r="AS35" s="161"/>
      <c r="AT35" s="161"/>
      <c r="AU35" s="161"/>
      <c r="AV35" s="161"/>
      <c r="AW35" s="161"/>
      <c r="AX35" s="161"/>
      <c r="AY35" s="161"/>
      <c r="AZ35" s="161"/>
      <c r="BA35" s="161"/>
      <c r="BB35" s="161"/>
      <c r="BC35" s="191"/>
      <c r="BD35" s="122"/>
      <c r="BE35" s="122"/>
      <c r="BF35" s="122"/>
      <c r="BG35" s="122"/>
      <c r="BH35" s="122"/>
      <c r="BI35" s="122"/>
      <c r="BJ35" s="122"/>
      <c r="BK35" s="122"/>
      <c r="BL35" s="122"/>
      <c r="BM35" s="123"/>
      <c r="BN35" s="123"/>
      <c r="BO35" s="123"/>
      <c r="BP35" s="147"/>
      <c r="BQ35" s="217"/>
    </row>
    <row r="36" spans="3:69">
      <c r="C36" s="9"/>
      <c r="D36" s="25"/>
      <c r="E36" s="25"/>
      <c r="F36" s="25"/>
      <c r="G36" s="25"/>
      <c r="H36" s="25"/>
      <c r="I36" s="25"/>
      <c r="J36" s="25"/>
      <c r="K36" s="25"/>
      <c r="L36" s="25"/>
      <c r="M36" s="25"/>
      <c r="N36" s="25"/>
      <c r="O36" s="25"/>
      <c r="P36" s="25"/>
      <c r="Q36" s="25"/>
      <c r="R36" s="25"/>
      <c r="S36" s="25"/>
      <c r="T36" s="25"/>
      <c r="U36" s="84" t="s">
        <v>37</v>
      </c>
      <c r="V36" s="25"/>
      <c r="W36" s="25"/>
      <c r="X36" s="25"/>
      <c r="Y36" s="25"/>
      <c r="Z36" s="25"/>
      <c r="AA36" s="123"/>
      <c r="AB36" s="110"/>
      <c r="AC36" s="110"/>
      <c r="AD36" s="110"/>
      <c r="AE36" s="110"/>
      <c r="AF36" s="110"/>
      <c r="AG36" s="110"/>
      <c r="AH36" s="110"/>
      <c r="AI36" s="110"/>
      <c r="AJ36" s="110"/>
      <c r="AK36" s="110"/>
      <c r="AL36" s="110"/>
      <c r="AM36" s="84" t="s">
        <v>75</v>
      </c>
      <c r="AN36" s="106"/>
      <c r="AO36" s="110"/>
      <c r="AP36" s="112"/>
      <c r="AQ36" s="112"/>
      <c r="AR36" s="121"/>
      <c r="AS36" s="121"/>
      <c r="AT36" s="121"/>
      <c r="AU36" s="121"/>
      <c r="AV36" s="121"/>
      <c r="AW36" s="121"/>
      <c r="AX36" s="121"/>
      <c r="AY36" s="121"/>
      <c r="AZ36" s="121"/>
      <c r="BA36" s="121"/>
      <c r="BB36" s="121"/>
      <c r="BC36" s="192"/>
      <c r="BD36" s="123"/>
      <c r="BE36" s="195" t="s">
        <v>27</v>
      </c>
      <c r="BF36" s="202"/>
      <c r="BG36" s="202"/>
      <c r="BH36" s="202"/>
      <c r="BI36" s="202"/>
      <c r="BJ36" s="202"/>
      <c r="BK36" s="202"/>
      <c r="BL36" s="123"/>
      <c r="BM36" s="123"/>
      <c r="BN36" s="123"/>
      <c r="BO36" s="123"/>
      <c r="BP36" s="106"/>
      <c r="BQ36" s="217"/>
    </row>
    <row r="37" spans="3:69" ht="15.6" customHeight="1">
      <c r="C37" s="9"/>
      <c r="D37" s="26" t="s">
        <v>46</v>
      </c>
      <c r="E37" s="45"/>
      <c r="F37" s="45"/>
      <c r="G37" s="45"/>
      <c r="H37" s="45"/>
      <c r="I37" s="45"/>
      <c r="J37" s="45"/>
      <c r="K37" s="45"/>
      <c r="L37" s="45"/>
      <c r="M37" s="57"/>
      <c r="N37" s="64" t="str">
        <f>IF([5]回答表!X50="○","○","")</f>
        <v/>
      </c>
      <c r="O37" s="70"/>
      <c r="P37" s="70"/>
      <c r="Q37" s="75"/>
      <c r="R37" s="25"/>
      <c r="S37" s="25"/>
      <c r="T37" s="25"/>
      <c r="U37" s="85" t="str">
        <f>IF([5]回答表!X50="○",[5]回答表!B123,IF([5]回答表!AA50="○",[5]回答表!B143,""))</f>
        <v/>
      </c>
      <c r="V37" s="103"/>
      <c r="W37" s="103"/>
      <c r="X37" s="103"/>
      <c r="Y37" s="103"/>
      <c r="Z37" s="103"/>
      <c r="AA37" s="103"/>
      <c r="AB37" s="103"/>
      <c r="AC37" s="103"/>
      <c r="AD37" s="103"/>
      <c r="AE37" s="103"/>
      <c r="AF37" s="103"/>
      <c r="AG37" s="103"/>
      <c r="AH37" s="103"/>
      <c r="AI37" s="103"/>
      <c r="AJ37" s="131"/>
      <c r="AK37" s="136"/>
      <c r="AL37" s="136"/>
      <c r="AM37" s="244" t="s">
        <v>67</v>
      </c>
      <c r="AN37" s="244"/>
      <c r="AO37" s="244"/>
      <c r="AP37" s="244"/>
      <c r="AQ37" s="244"/>
      <c r="AR37" s="244"/>
      <c r="AS37" s="244"/>
      <c r="AT37" s="244"/>
      <c r="AU37" s="244" t="s">
        <v>77</v>
      </c>
      <c r="AV37" s="244"/>
      <c r="AW37" s="244"/>
      <c r="AX37" s="244"/>
      <c r="AY37" s="244"/>
      <c r="AZ37" s="244"/>
      <c r="BA37" s="244"/>
      <c r="BB37" s="244"/>
      <c r="BC37" s="124"/>
      <c r="BD37" s="122"/>
      <c r="BE37" s="196" t="s">
        <v>63</v>
      </c>
      <c r="BF37" s="200"/>
      <c r="BG37" s="200"/>
      <c r="BH37" s="200"/>
      <c r="BI37" s="196"/>
      <c r="BJ37" s="200"/>
      <c r="BK37" s="200"/>
      <c r="BL37" s="200"/>
      <c r="BM37" s="196"/>
      <c r="BN37" s="200"/>
      <c r="BO37" s="200"/>
      <c r="BP37" s="213"/>
      <c r="BQ37" s="217"/>
    </row>
    <row r="38" spans="3:69" ht="15.6" customHeight="1">
      <c r="C38" s="9"/>
      <c r="D38" s="27"/>
      <c r="E38" s="46"/>
      <c r="F38" s="46"/>
      <c r="G38" s="46"/>
      <c r="H38" s="46"/>
      <c r="I38" s="46"/>
      <c r="J38" s="46"/>
      <c r="K38" s="46"/>
      <c r="L38" s="46"/>
      <c r="M38" s="58"/>
      <c r="N38" s="65"/>
      <c r="O38" s="71"/>
      <c r="P38" s="71"/>
      <c r="Q38" s="76"/>
      <c r="R38" s="25"/>
      <c r="S38" s="25"/>
      <c r="T38" s="25"/>
      <c r="U38" s="88"/>
      <c r="V38" s="104"/>
      <c r="W38" s="104"/>
      <c r="X38" s="104"/>
      <c r="Y38" s="104"/>
      <c r="Z38" s="104"/>
      <c r="AA38" s="104"/>
      <c r="AB38" s="104"/>
      <c r="AC38" s="104"/>
      <c r="AD38" s="104"/>
      <c r="AE38" s="104"/>
      <c r="AF38" s="104"/>
      <c r="AG38" s="104"/>
      <c r="AH38" s="104"/>
      <c r="AI38" s="104"/>
      <c r="AJ38" s="132"/>
      <c r="AK38" s="136"/>
      <c r="AL38" s="136"/>
      <c r="AM38" s="244"/>
      <c r="AN38" s="244"/>
      <c r="AO38" s="244"/>
      <c r="AP38" s="244"/>
      <c r="AQ38" s="244"/>
      <c r="AR38" s="244"/>
      <c r="AS38" s="244"/>
      <c r="AT38" s="244"/>
      <c r="AU38" s="244"/>
      <c r="AV38" s="244"/>
      <c r="AW38" s="244"/>
      <c r="AX38" s="244"/>
      <c r="AY38" s="244"/>
      <c r="AZ38" s="244"/>
      <c r="BA38" s="244"/>
      <c r="BB38" s="244"/>
      <c r="BC38" s="124"/>
      <c r="BD38" s="122"/>
      <c r="BE38" s="197"/>
      <c r="BF38" s="201"/>
      <c r="BG38" s="201"/>
      <c r="BH38" s="201"/>
      <c r="BI38" s="197"/>
      <c r="BJ38" s="201"/>
      <c r="BK38" s="201"/>
      <c r="BL38" s="201"/>
      <c r="BM38" s="197"/>
      <c r="BN38" s="201"/>
      <c r="BO38" s="201"/>
      <c r="BP38" s="212"/>
      <c r="BQ38" s="217"/>
    </row>
    <row r="39" spans="3:69" ht="15.6" customHeight="1">
      <c r="C39" s="9"/>
      <c r="D39" s="27"/>
      <c r="E39" s="46"/>
      <c r="F39" s="46"/>
      <c r="G39" s="46"/>
      <c r="H39" s="46"/>
      <c r="I39" s="46"/>
      <c r="J39" s="46"/>
      <c r="K39" s="46"/>
      <c r="L39" s="46"/>
      <c r="M39" s="58"/>
      <c r="N39" s="65"/>
      <c r="O39" s="71"/>
      <c r="P39" s="71"/>
      <c r="Q39" s="76"/>
      <c r="R39" s="25"/>
      <c r="S39" s="25"/>
      <c r="T39" s="25"/>
      <c r="U39" s="88"/>
      <c r="V39" s="104"/>
      <c r="W39" s="104"/>
      <c r="X39" s="104"/>
      <c r="Y39" s="104"/>
      <c r="Z39" s="104"/>
      <c r="AA39" s="104"/>
      <c r="AB39" s="104"/>
      <c r="AC39" s="104"/>
      <c r="AD39" s="104"/>
      <c r="AE39" s="104"/>
      <c r="AF39" s="104"/>
      <c r="AG39" s="104"/>
      <c r="AH39" s="104"/>
      <c r="AI39" s="104"/>
      <c r="AJ39" s="132"/>
      <c r="AK39" s="136"/>
      <c r="AL39" s="136"/>
      <c r="AM39" s="244"/>
      <c r="AN39" s="244"/>
      <c r="AO39" s="244"/>
      <c r="AP39" s="244"/>
      <c r="AQ39" s="244"/>
      <c r="AR39" s="244"/>
      <c r="AS39" s="244"/>
      <c r="AT39" s="244"/>
      <c r="AU39" s="244"/>
      <c r="AV39" s="244"/>
      <c r="AW39" s="244"/>
      <c r="AX39" s="244"/>
      <c r="AY39" s="244"/>
      <c r="AZ39" s="244"/>
      <c r="BA39" s="244"/>
      <c r="BB39" s="244"/>
      <c r="BC39" s="124"/>
      <c r="BD39" s="122"/>
      <c r="BE39" s="197"/>
      <c r="BF39" s="201"/>
      <c r="BG39" s="201"/>
      <c r="BH39" s="201"/>
      <c r="BI39" s="197"/>
      <c r="BJ39" s="201"/>
      <c r="BK39" s="201"/>
      <c r="BL39" s="201"/>
      <c r="BM39" s="197"/>
      <c r="BN39" s="201"/>
      <c r="BO39" s="201"/>
      <c r="BP39" s="212"/>
      <c r="BQ39" s="217"/>
    </row>
    <row r="40" spans="3:69" ht="15.6" customHeight="1">
      <c r="C40" s="9"/>
      <c r="D40" s="28"/>
      <c r="E40" s="47"/>
      <c r="F40" s="47"/>
      <c r="G40" s="47"/>
      <c r="H40" s="47"/>
      <c r="I40" s="47"/>
      <c r="J40" s="47"/>
      <c r="K40" s="47"/>
      <c r="L40" s="47"/>
      <c r="M40" s="59"/>
      <c r="N40" s="66"/>
      <c r="O40" s="72"/>
      <c r="P40" s="72"/>
      <c r="Q40" s="77"/>
      <c r="R40" s="25"/>
      <c r="S40" s="25"/>
      <c r="T40" s="25"/>
      <c r="U40" s="88"/>
      <c r="V40" s="104"/>
      <c r="W40" s="104"/>
      <c r="X40" s="104"/>
      <c r="Y40" s="104"/>
      <c r="Z40" s="104"/>
      <c r="AA40" s="104"/>
      <c r="AB40" s="104"/>
      <c r="AC40" s="104"/>
      <c r="AD40" s="104"/>
      <c r="AE40" s="104"/>
      <c r="AF40" s="104"/>
      <c r="AG40" s="104"/>
      <c r="AH40" s="104"/>
      <c r="AI40" s="104"/>
      <c r="AJ40" s="132"/>
      <c r="AK40" s="136"/>
      <c r="AL40" s="136"/>
      <c r="AM40" s="92" t="str">
        <f>IF([5]回答表!X50="○",[5]回答表!J130,IF([5]回答表!AA50="○",[5]回答表!J150,""))</f>
        <v/>
      </c>
      <c r="AN40" s="109"/>
      <c r="AO40" s="109"/>
      <c r="AP40" s="109"/>
      <c r="AQ40" s="109"/>
      <c r="AR40" s="109"/>
      <c r="AS40" s="109"/>
      <c r="AT40" s="125"/>
      <c r="AU40" s="92" t="str">
        <f>IF([5]回答表!X50="○",[5]回答表!J131,IF([5]回答表!AA50="○",[5]回答表!J151,""))</f>
        <v/>
      </c>
      <c r="AV40" s="109"/>
      <c r="AW40" s="109"/>
      <c r="AX40" s="109"/>
      <c r="AY40" s="109"/>
      <c r="AZ40" s="109"/>
      <c r="BA40" s="109"/>
      <c r="BB40" s="125"/>
      <c r="BC40" s="124"/>
      <c r="BD40" s="122"/>
      <c r="BE40" s="197" t="str">
        <f>IF([5]回答表!X50="○",[5]回答表!E135,IF([5]回答表!AA50="○",[5]回答表!E155,""))</f>
        <v/>
      </c>
      <c r="BF40" s="201"/>
      <c r="BG40" s="201"/>
      <c r="BH40" s="201"/>
      <c r="BI40" s="197" t="str">
        <f>IF([5]回答表!X50="○",[5]回答表!E136,IF([5]回答表!AA50="○",[5]回答表!E156,""))</f>
        <v/>
      </c>
      <c r="BJ40" s="201"/>
      <c r="BK40" s="201"/>
      <c r="BL40" s="201"/>
      <c r="BM40" s="197" t="str">
        <f>IF([5]回答表!X50="○",[5]回答表!E137,IF([5]回答表!AA50="○",[5]回答表!E157,""))</f>
        <v/>
      </c>
      <c r="BN40" s="201"/>
      <c r="BO40" s="201"/>
      <c r="BP40" s="212"/>
      <c r="BQ40" s="217"/>
    </row>
    <row r="41" spans="3:69" ht="15.6" customHeight="1">
      <c r="C41" s="9"/>
      <c r="D41" s="29"/>
      <c r="E41" s="29"/>
      <c r="F41" s="29"/>
      <c r="G41" s="29"/>
      <c r="H41" s="29"/>
      <c r="I41" s="29"/>
      <c r="J41" s="29"/>
      <c r="K41" s="29"/>
      <c r="L41" s="29"/>
      <c r="M41" s="29"/>
      <c r="N41" s="67"/>
      <c r="O41" s="67"/>
      <c r="P41" s="67"/>
      <c r="Q41" s="67"/>
      <c r="R41" s="69"/>
      <c r="S41" s="69"/>
      <c r="T41" s="69"/>
      <c r="U41" s="88"/>
      <c r="V41" s="104"/>
      <c r="W41" s="104"/>
      <c r="X41" s="104"/>
      <c r="Y41" s="104"/>
      <c r="Z41" s="104"/>
      <c r="AA41" s="104"/>
      <c r="AB41" s="104"/>
      <c r="AC41" s="104"/>
      <c r="AD41" s="104"/>
      <c r="AE41" s="104"/>
      <c r="AF41" s="104"/>
      <c r="AG41" s="104"/>
      <c r="AH41" s="104"/>
      <c r="AI41" s="104"/>
      <c r="AJ41" s="132"/>
      <c r="AK41" s="136"/>
      <c r="AL41" s="136"/>
      <c r="AM41" s="19"/>
      <c r="AN41" s="41"/>
      <c r="AO41" s="41"/>
      <c r="AP41" s="41"/>
      <c r="AQ41" s="41"/>
      <c r="AR41" s="41"/>
      <c r="AS41" s="41"/>
      <c r="AT41" s="55"/>
      <c r="AU41" s="19"/>
      <c r="AV41" s="41"/>
      <c r="AW41" s="41"/>
      <c r="AX41" s="41"/>
      <c r="AY41" s="41"/>
      <c r="AZ41" s="41"/>
      <c r="BA41" s="41"/>
      <c r="BB41" s="55"/>
      <c r="BC41" s="124"/>
      <c r="BD41" s="124"/>
      <c r="BE41" s="197"/>
      <c r="BF41" s="201"/>
      <c r="BG41" s="201"/>
      <c r="BH41" s="201"/>
      <c r="BI41" s="197"/>
      <c r="BJ41" s="201"/>
      <c r="BK41" s="201"/>
      <c r="BL41" s="201"/>
      <c r="BM41" s="197"/>
      <c r="BN41" s="201"/>
      <c r="BO41" s="201"/>
      <c r="BP41" s="212"/>
      <c r="BQ41" s="217"/>
    </row>
    <row r="42" spans="3:69" ht="15.6" customHeight="1">
      <c r="C42" s="9"/>
      <c r="D42" s="29"/>
      <c r="E42" s="29"/>
      <c r="F42" s="29"/>
      <c r="G42" s="29"/>
      <c r="H42" s="29"/>
      <c r="I42" s="29"/>
      <c r="J42" s="29"/>
      <c r="K42" s="29"/>
      <c r="L42" s="29"/>
      <c r="M42" s="29"/>
      <c r="N42" s="67"/>
      <c r="O42" s="67"/>
      <c r="P42" s="67"/>
      <c r="Q42" s="67"/>
      <c r="R42" s="69"/>
      <c r="S42" s="69"/>
      <c r="T42" s="69"/>
      <c r="U42" s="88"/>
      <c r="V42" s="104"/>
      <c r="W42" s="104"/>
      <c r="X42" s="104"/>
      <c r="Y42" s="104"/>
      <c r="Z42" s="104"/>
      <c r="AA42" s="104"/>
      <c r="AB42" s="104"/>
      <c r="AC42" s="104"/>
      <c r="AD42" s="104"/>
      <c r="AE42" s="104"/>
      <c r="AF42" s="104"/>
      <c r="AG42" s="104"/>
      <c r="AH42" s="104"/>
      <c r="AI42" s="104"/>
      <c r="AJ42" s="132"/>
      <c r="AK42" s="136"/>
      <c r="AL42" s="136"/>
      <c r="AM42" s="20"/>
      <c r="AN42" s="42"/>
      <c r="AO42" s="42"/>
      <c r="AP42" s="42"/>
      <c r="AQ42" s="42"/>
      <c r="AR42" s="42"/>
      <c r="AS42" s="42"/>
      <c r="AT42" s="56"/>
      <c r="AU42" s="20"/>
      <c r="AV42" s="42"/>
      <c r="AW42" s="42"/>
      <c r="AX42" s="42"/>
      <c r="AY42" s="42"/>
      <c r="AZ42" s="42"/>
      <c r="BA42" s="42"/>
      <c r="BB42" s="56"/>
      <c r="BC42" s="124"/>
      <c r="BD42" s="122"/>
      <c r="BE42" s="197"/>
      <c r="BF42" s="201"/>
      <c r="BG42" s="201"/>
      <c r="BH42" s="201"/>
      <c r="BI42" s="197"/>
      <c r="BJ42" s="201"/>
      <c r="BK42" s="201"/>
      <c r="BL42" s="201"/>
      <c r="BM42" s="197"/>
      <c r="BN42" s="201"/>
      <c r="BO42" s="201"/>
      <c r="BP42" s="212"/>
      <c r="BQ42" s="217"/>
    </row>
    <row r="43" spans="3:69" ht="15.6" customHeight="1">
      <c r="C43" s="9"/>
      <c r="D43" s="30" t="s">
        <v>51</v>
      </c>
      <c r="E43" s="48"/>
      <c r="F43" s="48"/>
      <c r="G43" s="48"/>
      <c r="H43" s="48"/>
      <c r="I43" s="48"/>
      <c r="J43" s="48"/>
      <c r="K43" s="48"/>
      <c r="L43" s="48"/>
      <c r="M43" s="60"/>
      <c r="N43" s="64" t="str">
        <f>IF([5]回答表!AA50="○","○","")</f>
        <v/>
      </c>
      <c r="O43" s="70"/>
      <c r="P43" s="70"/>
      <c r="Q43" s="75"/>
      <c r="R43" s="25"/>
      <c r="S43" s="25"/>
      <c r="T43" s="25"/>
      <c r="U43" s="88"/>
      <c r="V43" s="104"/>
      <c r="W43" s="104"/>
      <c r="X43" s="104"/>
      <c r="Y43" s="104"/>
      <c r="Z43" s="104"/>
      <c r="AA43" s="104"/>
      <c r="AB43" s="104"/>
      <c r="AC43" s="104"/>
      <c r="AD43" s="104"/>
      <c r="AE43" s="104"/>
      <c r="AF43" s="104"/>
      <c r="AG43" s="104"/>
      <c r="AH43" s="104"/>
      <c r="AI43" s="104"/>
      <c r="AJ43" s="132"/>
      <c r="AK43" s="136"/>
      <c r="AL43" s="136"/>
      <c r="AM43" s="122"/>
      <c r="AN43" s="122"/>
      <c r="AO43" s="122"/>
      <c r="AP43" s="122"/>
      <c r="AQ43" s="122"/>
      <c r="AR43" s="122"/>
      <c r="AS43" s="122"/>
      <c r="AT43" s="122"/>
      <c r="AU43" s="122"/>
      <c r="AV43" s="122"/>
      <c r="AW43" s="122"/>
      <c r="AX43" s="122"/>
      <c r="AY43" s="122"/>
      <c r="AZ43" s="122"/>
      <c r="BA43" s="122"/>
      <c r="BB43" s="122"/>
      <c r="BC43" s="124"/>
      <c r="BD43" s="194"/>
      <c r="BE43" s="197"/>
      <c r="BF43" s="201"/>
      <c r="BG43" s="201"/>
      <c r="BH43" s="201"/>
      <c r="BI43" s="197"/>
      <c r="BJ43" s="201"/>
      <c r="BK43" s="201"/>
      <c r="BL43" s="201"/>
      <c r="BM43" s="197"/>
      <c r="BN43" s="201"/>
      <c r="BO43" s="201"/>
      <c r="BP43" s="212"/>
      <c r="BQ43" s="217"/>
    </row>
    <row r="44" spans="3:69" ht="15.6" customHeight="1">
      <c r="C44" s="9"/>
      <c r="D44" s="31"/>
      <c r="E44" s="49"/>
      <c r="F44" s="49"/>
      <c r="G44" s="49"/>
      <c r="H44" s="49"/>
      <c r="I44" s="49"/>
      <c r="J44" s="49"/>
      <c r="K44" s="49"/>
      <c r="L44" s="49"/>
      <c r="M44" s="61"/>
      <c r="N44" s="65"/>
      <c r="O44" s="71"/>
      <c r="P44" s="71"/>
      <c r="Q44" s="76"/>
      <c r="R44" s="25"/>
      <c r="S44" s="25"/>
      <c r="T44" s="25"/>
      <c r="U44" s="88"/>
      <c r="V44" s="104"/>
      <c r="W44" s="104"/>
      <c r="X44" s="104"/>
      <c r="Y44" s="104"/>
      <c r="Z44" s="104"/>
      <c r="AA44" s="104"/>
      <c r="AB44" s="104"/>
      <c r="AC44" s="104"/>
      <c r="AD44" s="104"/>
      <c r="AE44" s="104"/>
      <c r="AF44" s="104"/>
      <c r="AG44" s="104"/>
      <c r="AH44" s="104"/>
      <c r="AI44" s="104"/>
      <c r="AJ44" s="132"/>
      <c r="AK44" s="136"/>
      <c r="AL44" s="136"/>
      <c r="AM44" s="122"/>
      <c r="AN44" s="122"/>
      <c r="AO44" s="122"/>
      <c r="AP44" s="122"/>
      <c r="AQ44" s="122"/>
      <c r="AR44" s="122"/>
      <c r="AS44" s="122"/>
      <c r="AT44" s="122"/>
      <c r="AU44" s="122"/>
      <c r="AV44" s="122"/>
      <c r="AW44" s="122"/>
      <c r="AX44" s="122"/>
      <c r="AY44" s="122"/>
      <c r="AZ44" s="122"/>
      <c r="BA44" s="122"/>
      <c r="BB44" s="122"/>
      <c r="BC44" s="124"/>
      <c r="BD44" s="194"/>
      <c r="BE44" s="197" t="s">
        <v>12</v>
      </c>
      <c r="BF44" s="201"/>
      <c r="BG44" s="201"/>
      <c r="BH44" s="201"/>
      <c r="BI44" s="197" t="s">
        <v>40</v>
      </c>
      <c r="BJ44" s="201"/>
      <c r="BK44" s="201"/>
      <c r="BL44" s="201"/>
      <c r="BM44" s="197" t="s">
        <v>2</v>
      </c>
      <c r="BN44" s="201"/>
      <c r="BO44" s="201"/>
      <c r="BP44" s="212"/>
      <c r="BQ44" s="217"/>
    </row>
    <row r="45" spans="3:69" ht="15.6" customHeight="1">
      <c r="C45" s="9"/>
      <c r="D45" s="31"/>
      <c r="E45" s="49"/>
      <c r="F45" s="49"/>
      <c r="G45" s="49"/>
      <c r="H45" s="49"/>
      <c r="I45" s="49"/>
      <c r="J45" s="49"/>
      <c r="K45" s="49"/>
      <c r="L45" s="49"/>
      <c r="M45" s="61"/>
      <c r="N45" s="65"/>
      <c r="O45" s="71"/>
      <c r="P45" s="71"/>
      <c r="Q45" s="76"/>
      <c r="R45" s="25"/>
      <c r="S45" s="25"/>
      <c r="T45" s="25"/>
      <c r="U45" s="88"/>
      <c r="V45" s="104"/>
      <c r="W45" s="104"/>
      <c r="X45" s="104"/>
      <c r="Y45" s="104"/>
      <c r="Z45" s="104"/>
      <c r="AA45" s="104"/>
      <c r="AB45" s="104"/>
      <c r="AC45" s="104"/>
      <c r="AD45" s="104"/>
      <c r="AE45" s="104"/>
      <c r="AF45" s="104"/>
      <c r="AG45" s="104"/>
      <c r="AH45" s="104"/>
      <c r="AI45" s="104"/>
      <c r="AJ45" s="132"/>
      <c r="AK45" s="136"/>
      <c r="AL45" s="136"/>
      <c r="AM45" s="122"/>
      <c r="AN45" s="122"/>
      <c r="AO45" s="122"/>
      <c r="AP45" s="122"/>
      <c r="AQ45" s="122"/>
      <c r="AR45" s="122"/>
      <c r="AS45" s="122"/>
      <c r="AT45" s="122"/>
      <c r="AU45" s="122"/>
      <c r="AV45" s="122"/>
      <c r="AW45" s="122"/>
      <c r="AX45" s="122"/>
      <c r="AY45" s="122"/>
      <c r="AZ45" s="122"/>
      <c r="BA45" s="122"/>
      <c r="BB45" s="122"/>
      <c r="BC45" s="124"/>
      <c r="BD45" s="194"/>
      <c r="BE45" s="197"/>
      <c r="BF45" s="201"/>
      <c r="BG45" s="201"/>
      <c r="BH45" s="201"/>
      <c r="BI45" s="197"/>
      <c r="BJ45" s="201"/>
      <c r="BK45" s="201"/>
      <c r="BL45" s="201"/>
      <c r="BM45" s="197"/>
      <c r="BN45" s="201"/>
      <c r="BO45" s="201"/>
      <c r="BP45" s="212"/>
      <c r="BQ45" s="217"/>
    </row>
    <row r="46" spans="3:69" ht="15.6" customHeight="1">
      <c r="C46" s="9"/>
      <c r="D46" s="32"/>
      <c r="E46" s="50"/>
      <c r="F46" s="50"/>
      <c r="G46" s="50"/>
      <c r="H46" s="50"/>
      <c r="I46" s="50"/>
      <c r="J46" s="50"/>
      <c r="K46" s="50"/>
      <c r="L46" s="50"/>
      <c r="M46" s="62"/>
      <c r="N46" s="66"/>
      <c r="O46" s="72"/>
      <c r="P46" s="72"/>
      <c r="Q46" s="77"/>
      <c r="R46" s="25"/>
      <c r="S46" s="25"/>
      <c r="T46" s="25"/>
      <c r="U46" s="89"/>
      <c r="V46" s="105"/>
      <c r="W46" s="105"/>
      <c r="X46" s="105"/>
      <c r="Y46" s="105"/>
      <c r="Z46" s="105"/>
      <c r="AA46" s="105"/>
      <c r="AB46" s="105"/>
      <c r="AC46" s="105"/>
      <c r="AD46" s="105"/>
      <c r="AE46" s="105"/>
      <c r="AF46" s="105"/>
      <c r="AG46" s="105"/>
      <c r="AH46" s="105"/>
      <c r="AI46" s="105"/>
      <c r="AJ46" s="133"/>
      <c r="AK46" s="136"/>
      <c r="AL46" s="136"/>
      <c r="AM46" s="122"/>
      <c r="AN46" s="122"/>
      <c r="AO46" s="122"/>
      <c r="AP46" s="122"/>
      <c r="AQ46" s="122"/>
      <c r="AR46" s="122"/>
      <c r="AS46" s="122"/>
      <c r="AT46" s="122"/>
      <c r="AU46" s="122"/>
      <c r="AV46" s="122"/>
      <c r="AW46" s="122"/>
      <c r="AX46" s="122"/>
      <c r="AY46" s="122"/>
      <c r="AZ46" s="122"/>
      <c r="BA46" s="122"/>
      <c r="BB46" s="122"/>
      <c r="BC46" s="124"/>
      <c r="BD46" s="194"/>
      <c r="BE46" s="198"/>
      <c r="BF46" s="203"/>
      <c r="BG46" s="203"/>
      <c r="BH46" s="203"/>
      <c r="BI46" s="198"/>
      <c r="BJ46" s="203"/>
      <c r="BK46" s="203"/>
      <c r="BL46" s="203"/>
      <c r="BM46" s="198"/>
      <c r="BN46" s="203"/>
      <c r="BO46" s="203"/>
      <c r="BP46" s="214"/>
      <c r="BQ46" s="217"/>
    </row>
    <row r="47" spans="3:69" ht="15.6" customHeight="1">
      <c r="C47" s="9"/>
      <c r="D47" s="29"/>
      <c r="E47" s="29"/>
      <c r="F47" s="29"/>
      <c r="G47" s="29"/>
      <c r="H47" s="29"/>
      <c r="I47" s="29"/>
      <c r="J47" s="29"/>
      <c r="K47" s="29"/>
      <c r="L47" s="29"/>
      <c r="M47" s="29"/>
      <c r="N47" s="68"/>
      <c r="O47" s="68"/>
      <c r="P47" s="68"/>
      <c r="Q47" s="68"/>
      <c r="R47" s="25"/>
      <c r="S47" s="25"/>
      <c r="T47" s="25"/>
      <c r="U47" s="25"/>
      <c r="V47" s="25"/>
      <c r="W47" s="25"/>
      <c r="X47" s="111"/>
      <c r="Y47" s="111"/>
      <c r="Z47" s="111"/>
      <c r="AA47" s="123"/>
      <c r="AB47" s="123"/>
      <c r="AC47" s="123"/>
      <c r="AD47" s="123"/>
      <c r="AE47" s="123"/>
      <c r="AF47" s="123"/>
      <c r="AG47" s="123"/>
      <c r="AH47" s="123"/>
      <c r="AI47" s="123"/>
      <c r="AJ47" s="111"/>
      <c r="AK47" s="111"/>
      <c r="AL47" s="111"/>
      <c r="AM47" s="122"/>
      <c r="AN47" s="122"/>
      <c r="AO47" s="122"/>
      <c r="AP47" s="122"/>
      <c r="AQ47" s="122"/>
      <c r="AR47" s="122"/>
      <c r="AS47" s="122"/>
      <c r="AT47" s="122"/>
      <c r="AU47" s="122"/>
      <c r="AV47" s="122"/>
      <c r="AW47" s="122"/>
      <c r="AX47" s="122"/>
      <c r="AY47" s="122"/>
      <c r="AZ47" s="122"/>
      <c r="BA47" s="122"/>
      <c r="BB47" s="122"/>
      <c r="BC47" s="111"/>
      <c r="BD47" s="111"/>
      <c r="BE47" s="111"/>
      <c r="BF47" s="111"/>
      <c r="BG47" s="111"/>
      <c r="BH47" s="111"/>
      <c r="BI47" s="111"/>
      <c r="BJ47" s="111"/>
      <c r="BK47" s="111"/>
      <c r="BL47" s="111"/>
      <c r="BM47" s="111"/>
      <c r="BN47" s="111"/>
      <c r="BO47" s="111"/>
      <c r="BP47" s="111"/>
      <c r="BQ47" s="217"/>
    </row>
    <row r="48" spans="3:69" ht="18.600000000000001" customHeight="1">
      <c r="C48" s="9"/>
      <c r="D48" s="29"/>
      <c r="E48" s="29"/>
      <c r="F48" s="29"/>
      <c r="G48" s="29"/>
      <c r="H48" s="29"/>
      <c r="I48" s="29"/>
      <c r="J48" s="29"/>
      <c r="K48" s="29"/>
      <c r="L48" s="29"/>
      <c r="M48" s="29"/>
      <c r="N48" s="68"/>
      <c r="O48" s="68"/>
      <c r="P48" s="68"/>
      <c r="Q48" s="68"/>
      <c r="R48" s="25"/>
      <c r="S48" s="25"/>
      <c r="T48" s="25"/>
      <c r="U48" s="84" t="s">
        <v>55</v>
      </c>
      <c r="V48" s="25"/>
      <c r="W48" s="25"/>
      <c r="X48" s="25"/>
      <c r="Y48" s="25"/>
      <c r="Z48" s="25"/>
      <c r="AA48" s="123"/>
      <c r="AB48" s="110"/>
      <c r="AC48" s="123"/>
      <c r="AD48" s="123"/>
      <c r="AE48" s="123"/>
      <c r="AF48" s="123"/>
      <c r="AG48" s="123"/>
      <c r="AH48" s="123"/>
      <c r="AI48" s="123"/>
      <c r="AJ48" s="123"/>
      <c r="AK48" s="123"/>
      <c r="AL48" s="123"/>
      <c r="AM48" s="84" t="s">
        <v>61</v>
      </c>
      <c r="AN48" s="123"/>
      <c r="AO48" s="123"/>
      <c r="AP48" s="123"/>
      <c r="AQ48" s="123"/>
      <c r="AR48" s="123"/>
      <c r="AS48" s="123"/>
      <c r="AT48" s="123"/>
      <c r="AU48" s="123"/>
      <c r="AV48" s="123"/>
      <c r="AW48" s="123"/>
      <c r="AX48" s="122"/>
      <c r="AY48" s="122"/>
      <c r="AZ48" s="122"/>
      <c r="BA48" s="122"/>
      <c r="BB48" s="122"/>
      <c r="BC48" s="122"/>
      <c r="BD48" s="122"/>
      <c r="BE48" s="122"/>
      <c r="BF48" s="122"/>
      <c r="BG48" s="122"/>
      <c r="BH48" s="122"/>
      <c r="BI48" s="122"/>
      <c r="BJ48" s="122"/>
      <c r="BK48" s="122"/>
      <c r="BL48" s="122"/>
      <c r="BM48" s="122"/>
      <c r="BN48" s="122"/>
      <c r="BO48" s="122"/>
      <c r="BP48" s="111"/>
      <c r="BQ48" s="217"/>
    </row>
    <row r="49" spans="3:69" ht="15.6" customHeight="1">
      <c r="C49" s="9"/>
      <c r="D49" s="26" t="s">
        <v>53</v>
      </c>
      <c r="E49" s="45"/>
      <c r="F49" s="45"/>
      <c r="G49" s="45"/>
      <c r="H49" s="45"/>
      <c r="I49" s="45"/>
      <c r="J49" s="45"/>
      <c r="K49" s="45"/>
      <c r="L49" s="45"/>
      <c r="M49" s="57"/>
      <c r="N49" s="64" t="str">
        <f>IF([5]回答表!AD50="○","○","")</f>
        <v>○</v>
      </c>
      <c r="O49" s="70"/>
      <c r="P49" s="70"/>
      <c r="Q49" s="75"/>
      <c r="R49" s="25"/>
      <c r="S49" s="25"/>
      <c r="T49" s="25"/>
      <c r="U49" s="85" t="str">
        <f>IF([5]回答表!AD50="○",[5]回答表!B163,"")</f>
        <v>大館市介護保険事業計画第９期中で民間への譲渡も検討している。
公共施設等総合管理計画を策定し、議会へも報告、ホームページで公開済み。</v>
      </c>
      <c r="V49" s="103"/>
      <c r="W49" s="103"/>
      <c r="X49" s="103"/>
      <c r="Y49" s="103"/>
      <c r="Z49" s="103"/>
      <c r="AA49" s="103"/>
      <c r="AB49" s="103"/>
      <c r="AC49" s="103"/>
      <c r="AD49" s="103"/>
      <c r="AE49" s="103"/>
      <c r="AF49" s="103"/>
      <c r="AG49" s="103"/>
      <c r="AH49" s="103"/>
      <c r="AI49" s="103"/>
      <c r="AJ49" s="131"/>
      <c r="AK49" s="137"/>
      <c r="AL49" s="137"/>
      <c r="AM49" s="85" t="str">
        <f>IF([5]回答表!AD50="○",[5]回答表!B169,"")</f>
        <v>令和６年４月を目途に譲渡することで検討。
老朽化している施設もあり、経費が増大しないよう譲渡方法を検討している。</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31"/>
      <c r="BQ49" s="217"/>
    </row>
    <row r="50" spans="3:69" ht="15.6" customHeight="1">
      <c r="C50" s="9"/>
      <c r="D50" s="27"/>
      <c r="E50" s="46"/>
      <c r="F50" s="46"/>
      <c r="G50" s="46"/>
      <c r="H50" s="46"/>
      <c r="I50" s="46"/>
      <c r="J50" s="46"/>
      <c r="K50" s="46"/>
      <c r="L50" s="46"/>
      <c r="M50" s="58"/>
      <c r="N50" s="65"/>
      <c r="O50" s="71"/>
      <c r="P50" s="71"/>
      <c r="Q50" s="76"/>
      <c r="R50" s="25"/>
      <c r="S50" s="25"/>
      <c r="T50" s="25"/>
      <c r="U50" s="88"/>
      <c r="V50" s="104"/>
      <c r="W50" s="104"/>
      <c r="X50" s="104"/>
      <c r="Y50" s="104"/>
      <c r="Z50" s="104"/>
      <c r="AA50" s="104"/>
      <c r="AB50" s="104"/>
      <c r="AC50" s="104"/>
      <c r="AD50" s="104"/>
      <c r="AE50" s="104"/>
      <c r="AF50" s="104"/>
      <c r="AG50" s="104"/>
      <c r="AH50" s="104"/>
      <c r="AI50" s="104"/>
      <c r="AJ50" s="132"/>
      <c r="AK50" s="137"/>
      <c r="AL50" s="137"/>
      <c r="AM50" s="88"/>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32"/>
      <c r="BQ50" s="217"/>
    </row>
    <row r="51" spans="3:69" ht="15.6" customHeight="1">
      <c r="C51" s="9"/>
      <c r="D51" s="27"/>
      <c r="E51" s="46"/>
      <c r="F51" s="46"/>
      <c r="G51" s="46"/>
      <c r="H51" s="46"/>
      <c r="I51" s="46"/>
      <c r="J51" s="46"/>
      <c r="K51" s="46"/>
      <c r="L51" s="46"/>
      <c r="M51" s="58"/>
      <c r="N51" s="65"/>
      <c r="O51" s="71"/>
      <c r="P51" s="71"/>
      <c r="Q51" s="76"/>
      <c r="R51" s="25"/>
      <c r="S51" s="25"/>
      <c r="T51" s="25"/>
      <c r="U51" s="88"/>
      <c r="V51" s="104"/>
      <c r="W51" s="104"/>
      <c r="X51" s="104"/>
      <c r="Y51" s="104"/>
      <c r="Z51" s="104"/>
      <c r="AA51" s="104"/>
      <c r="AB51" s="104"/>
      <c r="AC51" s="104"/>
      <c r="AD51" s="104"/>
      <c r="AE51" s="104"/>
      <c r="AF51" s="104"/>
      <c r="AG51" s="104"/>
      <c r="AH51" s="104"/>
      <c r="AI51" s="104"/>
      <c r="AJ51" s="132"/>
      <c r="AK51" s="137"/>
      <c r="AL51" s="137"/>
      <c r="AM51" s="88"/>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32"/>
      <c r="BQ51" s="217"/>
    </row>
    <row r="52" spans="3:69" ht="15.6" customHeight="1">
      <c r="C52" s="9"/>
      <c r="D52" s="28"/>
      <c r="E52" s="47"/>
      <c r="F52" s="47"/>
      <c r="G52" s="47"/>
      <c r="H52" s="47"/>
      <c r="I52" s="47"/>
      <c r="J52" s="47"/>
      <c r="K52" s="47"/>
      <c r="L52" s="47"/>
      <c r="M52" s="59"/>
      <c r="N52" s="66"/>
      <c r="O52" s="72"/>
      <c r="P52" s="72"/>
      <c r="Q52" s="77"/>
      <c r="R52" s="25"/>
      <c r="S52" s="25"/>
      <c r="T52" s="25"/>
      <c r="U52" s="89"/>
      <c r="V52" s="105"/>
      <c r="W52" s="105"/>
      <c r="X52" s="105"/>
      <c r="Y52" s="105"/>
      <c r="Z52" s="105"/>
      <c r="AA52" s="105"/>
      <c r="AB52" s="105"/>
      <c r="AC52" s="105"/>
      <c r="AD52" s="105"/>
      <c r="AE52" s="105"/>
      <c r="AF52" s="105"/>
      <c r="AG52" s="105"/>
      <c r="AH52" s="105"/>
      <c r="AI52" s="105"/>
      <c r="AJ52" s="133"/>
      <c r="AK52" s="137"/>
      <c r="AL52" s="137"/>
      <c r="AM52" s="89"/>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33"/>
      <c r="BQ52" s="217"/>
    </row>
    <row r="53" spans="3:69" ht="15.6" customHeight="1">
      <c r="C53" s="10"/>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218"/>
    </row>
    <row r="54" spans="3:69" ht="15.6" customHeight="1"/>
    <row r="55" spans="3:69" ht="15.6" customHeight="1"/>
    <row r="56" spans="3:69" ht="15.6" customHeight="1">
      <c r="C56" s="8"/>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162"/>
      <c r="AS56" s="162"/>
      <c r="AT56" s="162"/>
      <c r="AU56" s="162"/>
      <c r="AV56" s="162"/>
      <c r="AW56" s="162"/>
      <c r="AX56" s="162"/>
      <c r="AY56" s="162"/>
      <c r="AZ56" s="162"/>
      <c r="BA56" s="162"/>
      <c r="BB56" s="162"/>
      <c r="BC56" s="190"/>
      <c r="BD56" s="193"/>
      <c r="BE56" s="193"/>
      <c r="BF56" s="193"/>
      <c r="BG56" s="193"/>
      <c r="BH56" s="193"/>
      <c r="BI56" s="193"/>
      <c r="BJ56" s="193"/>
      <c r="BK56" s="193"/>
      <c r="BL56" s="193"/>
      <c r="BM56" s="193"/>
      <c r="BN56" s="193"/>
      <c r="BO56" s="193"/>
      <c r="BP56" s="193"/>
      <c r="BQ56" s="216"/>
    </row>
    <row r="57" spans="3:69" ht="15.6" customHeight="1">
      <c r="C57" s="9"/>
      <c r="D57" s="25"/>
      <c r="E57" s="25"/>
      <c r="F57" s="25"/>
      <c r="G57" s="25"/>
      <c r="H57" s="25"/>
      <c r="I57" s="25"/>
      <c r="J57" s="25"/>
      <c r="K57" s="25"/>
      <c r="L57" s="25"/>
      <c r="M57" s="25"/>
      <c r="N57" s="25"/>
      <c r="O57" s="25"/>
      <c r="P57" s="25"/>
      <c r="Q57" s="25"/>
      <c r="R57" s="25"/>
      <c r="S57" s="25"/>
      <c r="T57" s="25"/>
      <c r="U57" s="25"/>
      <c r="V57" s="25"/>
      <c r="W57" s="25"/>
      <c r="X57" s="111"/>
      <c r="Y57" s="111"/>
      <c r="Z57" s="111"/>
      <c r="AA57" s="122"/>
      <c r="AB57" s="124"/>
      <c r="AC57" s="124"/>
      <c r="AD57" s="124"/>
      <c r="AE57" s="124"/>
      <c r="AF57" s="124"/>
      <c r="AG57" s="124"/>
      <c r="AH57" s="124"/>
      <c r="AI57" s="124"/>
      <c r="AJ57" s="124"/>
      <c r="AK57" s="124"/>
      <c r="AL57" s="124"/>
      <c r="AM57" s="124"/>
      <c r="AN57" s="147"/>
      <c r="AO57" s="124"/>
      <c r="AP57" s="157"/>
      <c r="AQ57" s="157"/>
      <c r="AR57" s="161"/>
      <c r="AS57" s="161"/>
      <c r="AT57" s="161"/>
      <c r="AU57" s="161"/>
      <c r="AV57" s="161"/>
      <c r="AW57" s="161"/>
      <c r="AX57" s="161"/>
      <c r="AY57" s="161"/>
      <c r="AZ57" s="161"/>
      <c r="BA57" s="161"/>
      <c r="BB57" s="161"/>
      <c r="BC57" s="191"/>
      <c r="BD57" s="122"/>
      <c r="BE57" s="122"/>
      <c r="BF57" s="122"/>
      <c r="BG57" s="122"/>
      <c r="BH57" s="122"/>
      <c r="BI57" s="122"/>
      <c r="BJ57" s="122"/>
      <c r="BK57" s="122"/>
      <c r="BL57" s="122"/>
      <c r="BM57" s="123"/>
      <c r="BN57" s="123"/>
      <c r="BO57" s="123"/>
      <c r="BP57" s="147"/>
      <c r="BQ57" s="217"/>
    </row>
    <row r="58" spans="3:69" ht="15.6" customHeight="1">
      <c r="C58" s="9"/>
      <c r="D58" s="23" t="s">
        <v>43</v>
      </c>
      <c r="E58" s="43"/>
      <c r="F58" s="43"/>
      <c r="G58" s="43"/>
      <c r="H58" s="43"/>
      <c r="I58" s="43"/>
      <c r="J58" s="43"/>
      <c r="K58" s="43"/>
      <c r="L58" s="43"/>
      <c r="M58" s="43"/>
      <c r="N58" s="43"/>
      <c r="O58" s="43"/>
      <c r="P58" s="43"/>
      <c r="Q58" s="73"/>
      <c r="R58" s="26" t="s">
        <v>73</v>
      </c>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57"/>
      <c r="BC58" s="191"/>
      <c r="BD58" s="122"/>
      <c r="BE58" s="122"/>
      <c r="BF58" s="122"/>
      <c r="BG58" s="122"/>
      <c r="BH58" s="122"/>
      <c r="BI58" s="122"/>
      <c r="BJ58" s="122"/>
      <c r="BK58" s="122"/>
      <c r="BL58" s="122"/>
      <c r="BM58" s="123"/>
      <c r="BN58" s="123"/>
      <c r="BO58" s="123"/>
      <c r="BP58" s="147"/>
      <c r="BQ58" s="217"/>
    </row>
    <row r="59" spans="3:69" ht="15.6" customHeight="1">
      <c r="C59" s="9"/>
      <c r="D59" s="24"/>
      <c r="E59" s="44"/>
      <c r="F59" s="44"/>
      <c r="G59" s="44"/>
      <c r="H59" s="44"/>
      <c r="I59" s="44"/>
      <c r="J59" s="44"/>
      <c r="K59" s="44"/>
      <c r="L59" s="44"/>
      <c r="M59" s="44"/>
      <c r="N59" s="44"/>
      <c r="O59" s="44"/>
      <c r="P59" s="44"/>
      <c r="Q59" s="74"/>
      <c r="R59" s="28"/>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59"/>
      <c r="BC59" s="191"/>
      <c r="BD59" s="122"/>
      <c r="BE59" s="122"/>
      <c r="BF59" s="122"/>
      <c r="BG59" s="122"/>
      <c r="BH59" s="122"/>
      <c r="BI59" s="122"/>
      <c r="BJ59" s="122"/>
      <c r="BK59" s="122"/>
      <c r="BL59" s="122"/>
      <c r="BM59" s="123"/>
      <c r="BN59" s="123"/>
      <c r="BO59" s="123"/>
      <c r="BP59" s="147"/>
      <c r="BQ59" s="217"/>
    </row>
    <row r="60" spans="3:69" ht="15.6" customHeight="1">
      <c r="C60" s="9"/>
      <c r="D60" s="25"/>
      <c r="E60" s="25"/>
      <c r="F60" s="25"/>
      <c r="G60" s="25"/>
      <c r="H60" s="25"/>
      <c r="I60" s="25"/>
      <c r="J60" s="25"/>
      <c r="K60" s="25"/>
      <c r="L60" s="25"/>
      <c r="M60" s="25"/>
      <c r="N60" s="25"/>
      <c r="O60" s="25"/>
      <c r="P60" s="25"/>
      <c r="Q60" s="25"/>
      <c r="R60" s="25"/>
      <c r="S60" s="25"/>
      <c r="T60" s="25"/>
      <c r="U60" s="25"/>
      <c r="V60" s="25"/>
      <c r="W60" s="25"/>
      <c r="X60" s="111"/>
      <c r="Y60" s="111"/>
      <c r="Z60" s="111"/>
      <c r="AA60" s="122"/>
      <c r="AB60" s="124"/>
      <c r="AC60" s="124"/>
      <c r="AD60" s="124"/>
      <c r="AE60" s="124"/>
      <c r="AF60" s="124"/>
      <c r="AG60" s="124"/>
      <c r="AH60" s="124"/>
      <c r="AI60" s="124"/>
      <c r="AJ60" s="124"/>
      <c r="AK60" s="124"/>
      <c r="AL60" s="124"/>
      <c r="AM60" s="124"/>
      <c r="AN60" s="147"/>
      <c r="AO60" s="124"/>
      <c r="AP60" s="157"/>
      <c r="AQ60" s="157"/>
      <c r="AR60" s="161"/>
      <c r="AS60" s="161"/>
      <c r="AT60" s="161"/>
      <c r="AU60" s="161"/>
      <c r="AV60" s="161"/>
      <c r="AW60" s="161"/>
      <c r="AX60" s="161"/>
      <c r="AY60" s="161"/>
      <c r="AZ60" s="161"/>
      <c r="BA60" s="161"/>
      <c r="BB60" s="161"/>
      <c r="BC60" s="191"/>
      <c r="BD60" s="122"/>
      <c r="BE60" s="122"/>
      <c r="BF60" s="122"/>
      <c r="BG60" s="122"/>
      <c r="BH60" s="122"/>
      <c r="BI60" s="122"/>
      <c r="BJ60" s="122"/>
      <c r="BK60" s="122"/>
      <c r="BL60" s="122"/>
      <c r="BM60" s="123"/>
      <c r="BN60" s="123"/>
      <c r="BO60" s="123"/>
      <c r="BP60" s="147"/>
      <c r="BQ60" s="217"/>
    </row>
    <row r="61" spans="3:69">
      <c r="C61" s="9"/>
      <c r="D61" s="25"/>
      <c r="E61" s="25"/>
      <c r="F61" s="25"/>
      <c r="G61" s="25"/>
      <c r="H61" s="25"/>
      <c r="I61" s="25"/>
      <c r="J61" s="25"/>
      <c r="K61" s="25"/>
      <c r="L61" s="25"/>
      <c r="M61" s="25"/>
      <c r="N61" s="25"/>
      <c r="O61" s="25"/>
      <c r="P61" s="25"/>
      <c r="Q61" s="25"/>
      <c r="R61" s="25"/>
      <c r="S61" s="25"/>
      <c r="T61" s="25"/>
      <c r="U61" s="84" t="s">
        <v>37</v>
      </c>
      <c r="V61" s="25"/>
      <c r="W61" s="25"/>
      <c r="X61" s="25"/>
      <c r="Y61" s="25"/>
      <c r="Z61" s="25"/>
      <c r="AA61" s="123"/>
      <c r="AB61" s="110"/>
      <c r="AC61" s="110"/>
      <c r="AD61" s="110"/>
      <c r="AE61" s="110"/>
      <c r="AF61" s="110"/>
      <c r="AG61" s="110"/>
      <c r="AH61" s="110"/>
      <c r="AI61" s="110"/>
      <c r="AJ61" s="110"/>
      <c r="AK61" s="110"/>
      <c r="AL61" s="110"/>
      <c r="AM61" s="84" t="s">
        <v>65</v>
      </c>
      <c r="AN61" s="106"/>
      <c r="AO61" s="110"/>
      <c r="AP61" s="112"/>
      <c r="AQ61" s="112"/>
      <c r="AR61" s="121"/>
      <c r="AS61" s="121"/>
      <c r="AT61" s="121"/>
      <c r="AU61" s="121"/>
      <c r="AV61" s="121"/>
      <c r="AW61" s="121"/>
      <c r="AX61" s="121"/>
      <c r="AY61" s="121"/>
      <c r="AZ61" s="121"/>
      <c r="BA61" s="121"/>
      <c r="BB61" s="121"/>
      <c r="BC61" s="192"/>
      <c r="BD61" s="123"/>
      <c r="BE61" s="195" t="s">
        <v>27</v>
      </c>
      <c r="BF61" s="202"/>
      <c r="BG61" s="202"/>
      <c r="BH61" s="202"/>
      <c r="BI61" s="202"/>
      <c r="BJ61" s="202"/>
      <c r="BK61" s="202"/>
      <c r="BL61" s="123"/>
      <c r="BM61" s="123"/>
      <c r="BN61" s="123"/>
      <c r="BO61" s="123"/>
      <c r="BP61" s="106"/>
      <c r="BQ61" s="217"/>
    </row>
    <row r="62" spans="3:69" ht="15.6" customHeight="1">
      <c r="C62" s="9"/>
      <c r="D62" s="34" t="s">
        <v>46</v>
      </c>
      <c r="E62" s="34"/>
      <c r="F62" s="34"/>
      <c r="G62" s="34"/>
      <c r="H62" s="34"/>
      <c r="I62" s="34"/>
      <c r="J62" s="34"/>
      <c r="K62" s="34"/>
      <c r="L62" s="34"/>
      <c r="M62" s="34"/>
      <c r="N62" s="64" t="str">
        <f>IF([5]回答表!X52="○","○","")</f>
        <v>○</v>
      </c>
      <c r="O62" s="70"/>
      <c r="P62" s="70"/>
      <c r="Q62" s="75"/>
      <c r="R62" s="25"/>
      <c r="S62" s="25"/>
      <c r="T62" s="25"/>
      <c r="U62" s="85" t="str">
        <f>IF([5]回答表!X52="○",[5]回答表!B300,IF([5]回答表!AA52="○",[5]回答表!B320,""))</f>
        <v>特別養護老人ホーム（定員１１０人）、老人短期入所施設（定員１０人）、老人デイサービスセンター（定員４０人）の管理・運営
住民サービスの充実、介護サービスの質の向上が図られた。</v>
      </c>
      <c r="V62" s="103"/>
      <c r="W62" s="103"/>
      <c r="X62" s="103"/>
      <c r="Y62" s="103"/>
      <c r="Z62" s="103"/>
      <c r="AA62" s="103"/>
      <c r="AB62" s="103"/>
      <c r="AC62" s="103"/>
      <c r="AD62" s="103"/>
      <c r="AE62" s="103"/>
      <c r="AF62" s="103"/>
      <c r="AG62" s="103"/>
      <c r="AH62" s="103"/>
      <c r="AI62" s="103"/>
      <c r="AJ62" s="131"/>
      <c r="AK62" s="136"/>
      <c r="AL62" s="136"/>
      <c r="AM62" s="245" t="s">
        <v>31</v>
      </c>
      <c r="AN62" s="248"/>
      <c r="AO62" s="248"/>
      <c r="AP62" s="248"/>
      <c r="AQ62" s="248"/>
      <c r="AR62" s="248"/>
      <c r="AS62" s="248"/>
      <c r="AT62" s="251"/>
      <c r="AU62" s="245" t="s">
        <v>39</v>
      </c>
      <c r="AV62" s="248"/>
      <c r="AW62" s="248"/>
      <c r="AX62" s="248"/>
      <c r="AY62" s="248"/>
      <c r="AZ62" s="248"/>
      <c r="BA62" s="248"/>
      <c r="BB62" s="251"/>
      <c r="BC62" s="124"/>
      <c r="BD62" s="122"/>
      <c r="BE62" s="196" t="s">
        <v>63</v>
      </c>
      <c r="BF62" s="200"/>
      <c r="BG62" s="200"/>
      <c r="BH62" s="200"/>
      <c r="BI62" s="196"/>
      <c r="BJ62" s="200"/>
      <c r="BK62" s="200"/>
      <c r="BL62" s="200"/>
      <c r="BM62" s="196"/>
      <c r="BN62" s="200"/>
      <c r="BO62" s="200"/>
      <c r="BP62" s="213"/>
      <c r="BQ62" s="217"/>
    </row>
    <row r="63" spans="3:69" ht="15.6" customHeight="1">
      <c r="C63" s="9"/>
      <c r="D63" s="34"/>
      <c r="E63" s="34"/>
      <c r="F63" s="34"/>
      <c r="G63" s="34"/>
      <c r="H63" s="34"/>
      <c r="I63" s="34"/>
      <c r="J63" s="34"/>
      <c r="K63" s="34"/>
      <c r="L63" s="34"/>
      <c r="M63" s="34"/>
      <c r="N63" s="65"/>
      <c r="O63" s="71"/>
      <c r="P63" s="71"/>
      <c r="Q63" s="76"/>
      <c r="R63" s="25"/>
      <c r="S63" s="25"/>
      <c r="T63" s="25"/>
      <c r="U63" s="88"/>
      <c r="V63" s="104"/>
      <c r="W63" s="104"/>
      <c r="X63" s="104"/>
      <c r="Y63" s="104"/>
      <c r="Z63" s="104"/>
      <c r="AA63" s="104"/>
      <c r="AB63" s="104"/>
      <c r="AC63" s="104"/>
      <c r="AD63" s="104"/>
      <c r="AE63" s="104"/>
      <c r="AF63" s="104"/>
      <c r="AG63" s="104"/>
      <c r="AH63" s="104"/>
      <c r="AI63" s="104"/>
      <c r="AJ63" s="132"/>
      <c r="AK63" s="136"/>
      <c r="AL63" s="136"/>
      <c r="AM63" s="246"/>
      <c r="AN63" s="249"/>
      <c r="AO63" s="249"/>
      <c r="AP63" s="249"/>
      <c r="AQ63" s="249"/>
      <c r="AR63" s="249"/>
      <c r="AS63" s="249"/>
      <c r="AT63" s="252"/>
      <c r="AU63" s="246"/>
      <c r="AV63" s="249"/>
      <c r="AW63" s="249"/>
      <c r="AX63" s="249"/>
      <c r="AY63" s="249"/>
      <c r="AZ63" s="249"/>
      <c r="BA63" s="249"/>
      <c r="BB63" s="252"/>
      <c r="BC63" s="124"/>
      <c r="BD63" s="122"/>
      <c r="BE63" s="197"/>
      <c r="BF63" s="201"/>
      <c r="BG63" s="201"/>
      <c r="BH63" s="201"/>
      <c r="BI63" s="197"/>
      <c r="BJ63" s="201"/>
      <c r="BK63" s="201"/>
      <c r="BL63" s="201"/>
      <c r="BM63" s="197"/>
      <c r="BN63" s="201"/>
      <c r="BO63" s="201"/>
      <c r="BP63" s="212"/>
      <c r="BQ63" s="217"/>
    </row>
    <row r="64" spans="3:69" ht="15.6" customHeight="1">
      <c r="C64" s="9"/>
      <c r="D64" s="34"/>
      <c r="E64" s="34"/>
      <c r="F64" s="34"/>
      <c r="G64" s="34"/>
      <c r="H64" s="34"/>
      <c r="I64" s="34"/>
      <c r="J64" s="34"/>
      <c r="K64" s="34"/>
      <c r="L64" s="34"/>
      <c r="M64" s="34"/>
      <c r="N64" s="65"/>
      <c r="O64" s="71"/>
      <c r="P64" s="71"/>
      <c r="Q64" s="76"/>
      <c r="R64" s="25"/>
      <c r="S64" s="25"/>
      <c r="T64" s="25"/>
      <c r="U64" s="88"/>
      <c r="V64" s="104"/>
      <c r="W64" s="104"/>
      <c r="X64" s="104"/>
      <c r="Y64" s="104"/>
      <c r="Z64" s="104"/>
      <c r="AA64" s="104"/>
      <c r="AB64" s="104"/>
      <c r="AC64" s="104"/>
      <c r="AD64" s="104"/>
      <c r="AE64" s="104"/>
      <c r="AF64" s="104"/>
      <c r="AG64" s="104"/>
      <c r="AH64" s="104"/>
      <c r="AI64" s="104"/>
      <c r="AJ64" s="132"/>
      <c r="AK64" s="136"/>
      <c r="AL64" s="136"/>
      <c r="AM64" s="247"/>
      <c r="AN64" s="250"/>
      <c r="AO64" s="250"/>
      <c r="AP64" s="250"/>
      <c r="AQ64" s="250"/>
      <c r="AR64" s="250"/>
      <c r="AS64" s="250"/>
      <c r="AT64" s="253"/>
      <c r="AU64" s="247"/>
      <c r="AV64" s="250"/>
      <c r="AW64" s="250"/>
      <c r="AX64" s="250"/>
      <c r="AY64" s="250"/>
      <c r="AZ64" s="250"/>
      <c r="BA64" s="250"/>
      <c r="BB64" s="253"/>
      <c r="BC64" s="124"/>
      <c r="BD64" s="122"/>
      <c r="BE64" s="197"/>
      <c r="BF64" s="201"/>
      <c r="BG64" s="201"/>
      <c r="BH64" s="201"/>
      <c r="BI64" s="197"/>
      <c r="BJ64" s="201"/>
      <c r="BK64" s="201"/>
      <c r="BL64" s="201"/>
      <c r="BM64" s="197"/>
      <c r="BN64" s="201"/>
      <c r="BO64" s="201"/>
      <c r="BP64" s="212"/>
      <c r="BQ64" s="217"/>
    </row>
    <row r="65" spans="3:69" ht="15.6" customHeight="1">
      <c r="C65" s="9"/>
      <c r="D65" s="34"/>
      <c r="E65" s="34"/>
      <c r="F65" s="34"/>
      <c r="G65" s="34"/>
      <c r="H65" s="34"/>
      <c r="I65" s="34"/>
      <c r="J65" s="34"/>
      <c r="K65" s="34"/>
      <c r="L65" s="34"/>
      <c r="M65" s="34"/>
      <c r="N65" s="66"/>
      <c r="O65" s="72"/>
      <c r="P65" s="72"/>
      <c r="Q65" s="77"/>
      <c r="R65" s="25"/>
      <c r="S65" s="25"/>
      <c r="T65" s="25"/>
      <c r="U65" s="88"/>
      <c r="V65" s="104"/>
      <c r="W65" s="104"/>
      <c r="X65" s="104"/>
      <c r="Y65" s="104"/>
      <c r="Z65" s="104"/>
      <c r="AA65" s="104"/>
      <c r="AB65" s="104"/>
      <c r="AC65" s="104"/>
      <c r="AD65" s="104"/>
      <c r="AE65" s="104"/>
      <c r="AF65" s="104"/>
      <c r="AG65" s="104"/>
      <c r="AH65" s="104"/>
      <c r="AI65" s="104"/>
      <c r="AJ65" s="132"/>
      <c r="AK65" s="136"/>
      <c r="AL65" s="136"/>
      <c r="AM65" s="92" t="str">
        <f>IF([5]回答表!X52="○",[5]回答表!G307,IF([5]回答表!AA52="○",[5]回答表!G327,""))</f>
        <v xml:space="preserve"> </v>
      </c>
      <c r="AN65" s="109"/>
      <c r="AO65" s="109"/>
      <c r="AP65" s="109"/>
      <c r="AQ65" s="109"/>
      <c r="AR65" s="109"/>
      <c r="AS65" s="109"/>
      <c r="AT65" s="125"/>
      <c r="AU65" s="92" t="str">
        <f>IF([5]回答表!X52="○",[5]回答表!G308,IF([5]回答表!AA52="○",[5]回答表!G328,""))</f>
        <v>○</v>
      </c>
      <c r="AV65" s="109"/>
      <c r="AW65" s="109"/>
      <c r="AX65" s="109"/>
      <c r="AY65" s="109"/>
      <c r="AZ65" s="109"/>
      <c r="BA65" s="109"/>
      <c r="BB65" s="125"/>
      <c r="BC65" s="124"/>
      <c r="BD65" s="122"/>
      <c r="BE65" s="197">
        <f>IF([5]回答表!X52="○",[5]回答表!E312,IF([5]回答表!AA52="○",[5]回答表!E332,""))</f>
        <v>18</v>
      </c>
      <c r="BF65" s="201"/>
      <c r="BG65" s="201"/>
      <c r="BH65" s="201"/>
      <c r="BI65" s="197">
        <f>IF([5]回答表!X52="○",[5]回答表!E313,IF([5]回答表!AA52="○",[5]回答表!E333,""))</f>
        <v>4</v>
      </c>
      <c r="BJ65" s="201"/>
      <c r="BK65" s="201"/>
      <c r="BL65" s="212"/>
      <c r="BM65" s="197">
        <f>IF([5]回答表!X52="○",[5]回答表!E314,IF([5]回答表!AA52="○",[5]回答表!E334,""))</f>
        <v>1</v>
      </c>
      <c r="BN65" s="201"/>
      <c r="BO65" s="201"/>
      <c r="BP65" s="212"/>
      <c r="BQ65" s="217"/>
    </row>
    <row r="66" spans="3:69" ht="15.6" customHeight="1">
      <c r="C66" s="9"/>
      <c r="D66" s="29"/>
      <c r="E66" s="29"/>
      <c r="F66" s="29"/>
      <c r="G66" s="29"/>
      <c r="H66" s="29"/>
      <c r="I66" s="29"/>
      <c r="J66" s="29"/>
      <c r="K66" s="29"/>
      <c r="L66" s="29"/>
      <c r="M66" s="29"/>
      <c r="N66" s="69"/>
      <c r="O66" s="69"/>
      <c r="P66" s="69"/>
      <c r="Q66" s="69"/>
      <c r="R66" s="69"/>
      <c r="S66" s="69"/>
      <c r="T66" s="69"/>
      <c r="U66" s="88"/>
      <c r="V66" s="104"/>
      <c r="W66" s="104"/>
      <c r="X66" s="104"/>
      <c r="Y66" s="104"/>
      <c r="Z66" s="104"/>
      <c r="AA66" s="104"/>
      <c r="AB66" s="104"/>
      <c r="AC66" s="104"/>
      <c r="AD66" s="104"/>
      <c r="AE66" s="104"/>
      <c r="AF66" s="104"/>
      <c r="AG66" s="104"/>
      <c r="AH66" s="104"/>
      <c r="AI66" s="104"/>
      <c r="AJ66" s="132"/>
      <c r="AK66" s="136"/>
      <c r="AL66" s="136"/>
      <c r="AM66" s="19"/>
      <c r="AN66" s="41"/>
      <c r="AO66" s="41"/>
      <c r="AP66" s="41"/>
      <c r="AQ66" s="41"/>
      <c r="AR66" s="41"/>
      <c r="AS66" s="41"/>
      <c r="AT66" s="55"/>
      <c r="AU66" s="19"/>
      <c r="AV66" s="41"/>
      <c r="AW66" s="41"/>
      <c r="AX66" s="41"/>
      <c r="AY66" s="41"/>
      <c r="AZ66" s="41"/>
      <c r="BA66" s="41"/>
      <c r="BB66" s="55"/>
      <c r="BC66" s="124"/>
      <c r="BD66" s="124"/>
      <c r="BE66" s="197"/>
      <c r="BF66" s="201"/>
      <c r="BG66" s="201"/>
      <c r="BH66" s="201"/>
      <c r="BI66" s="197"/>
      <c r="BJ66" s="201"/>
      <c r="BK66" s="201"/>
      <c r="BL66" s="212"/>
      <c r="BM66" s="197"/>
      <c r="BN66" s="201"/>
      <c r="BO66" s="201"/>
      <c r="BP66" s="212"/>
      <c r="BQ66" s="217"/>
    </row>
    <row r="67" spans="3:69" ht="15.6" customHeight="1">
      <c r="C67" s="9"/>
      <c r="D67" s="29"/>
      <c r="E67" s="29"/>
      <c r="F67" s="29"/>
      <c r="G67" s="29"/>
      <c r="H67" s="29"/>
      <c r="I67" s="29"/>
      <c r="J67" s="29"/>
      <c r="K67" s="29"/>
      <c r="L67" s="29"/>
      <c r="M67" s="29"/>
      <c r="N67" s="69"/>
      <c r="O67" s="69"/>
      <c r="P67" s="69"/>
      <c r="Q67" s="69"/>
      <c r="R67" s="69"/>
      <c r="S67" s="69"/>
      <c r="T67" s="69"/>
      <c r="U67" s="88"/>
      <c r="V67" s="104"/>
      <c r="W67" s="104"/>
      <c r="X67" s="104"/>
      <c r="Y67" s="104"/>
      <c r="Z67" s="104"/>
      <c r="AA67" s="104"/>
      <c r="AB67" s="104"/>
      <c r="AC67" s="104"/>
      <c r="AD67" s="104"/>
      <c r="AE67" s="104"/>
      <c r="AF67" s="104"/>
      <c r="AG67" s="104"/>
      <c r="AH67" s="104"/>
      <c r="AI67" s="104"/>
      <c r="AJ67" s="132"/>
      <c r="AK67" s="136"/>
      <c r="AL67" s="136"/>
      <c r="AM67" s="20"/>
      <c r="AN67" s="42"/>
      <c r="AO67" s="42"/>
      <c r="AP67" s="42"/>
      <c r="AQ67" s="42"/>
      <c r="AR67" s="42"/>
      <c r="AS67" s="42"/>
      <c r="AT67" s="56"/>
      <c r="AU67" s="20"/>
      <c r="AV67" s="42"/>
      <c r="AW67" s="42"/>
      <c r="AX67" s="42"/>
      <c r="AY67" s="42"/>
      <c r="AZ67" s="42"/>
      <c r="BA67" s="42"/>
      <c r="BB67" s="56"/>
      <c r="BC67" s="124"/>
      <c r="BD67" s="122"/>
      <c r="BE67" s="197"/>
      <c r="BF67" s="201"/>
      <c r="BG67" s="201"/>
      <c r="BH67" s="201"/>
      <c r="BI67" s="197"/>
      <c r="BJ67" s="201"/>
      <c r="BK67" s="201"/>
      <c r="BL67" s="212"/>
      <c r="BM67" s="197"/>
      <c r="BN67" s="201"/>
      <c r="BO67" s="201"/>
      <c r="BP67" s="212"/>
      <c r="BQ67" s="217"/>
    </row>
    <row r="68" spans="3:69" ht="15.6" customHeight="1">
      <c r="C68" s="9"/>
      <c r="D68" s="35" t="s">
        <v>51</v>
      </c>
      <c r="E68" s="34"/>
      <c r="F68" s="34"/>
      <c r="G68" s="34"/>
      <c r="H68" s="34"/>
      <c r="I68" s="34"/>
      <c r="J68" s="34"/>
      <c r="K68" s="34"/>
      <c r="L68" s="34"/>
      <c r="M68" s="63"/>
      <c r="N68" s="64" t="str">
        <f>IF([5]回答表!AA52="○","○","")</f>
        <v/>
      </c>
      <c r="O68" s="70"/>
      <c r="P68" s="70"/>
      <c r="Q68" s="75"/>
      <c r="R68" s="25"/>
      <c r="S68" s="25"/>
      <c r="T68" s="25"/>
      <c r="U68" s="88"/>
      <c r="V68" s="104"/>
      <c r="W68" s="104"/>
      <c r="X68" s="104"/>
      <c r="Y68" s="104"/>
      <c r="Z68" s="104"/>
      <c r="AA68" s="104"/>
      <c r="AB68" s="104"/>
      <c r="AC68" s="104"/>
      <c r="AD68" s="104"/>
      <c r="AE68" s="104"/>
      <c r="AF68" s="104"/>
      <c r="AG68" s="104"/>
      <c r="AH68" s="104"/>
      <c r="AI68" s="104"/>
      <c r="AJ68" s="132"/>
      <c r="AK68" s="136"/>
      <c r="AL68" s="136"/>
      <c r="AM68" s="122"/>
      <c r="AN68" s="122"/>
      <c r="AO68" s="122"/>
      <c r="AP68" s="122"/>
      <c r="AQ68" s="122"/>
      <c r="AR68" s="122"/>
      <c r="AS68" s="122"/>
      <c r="AT68" s="122"/>
      <c r="AU68" s="122"/>
      <c r="AV68" s="122"/>
      <c r="AW68" s="122"/>
      <c r="AX68" s="122"/>
      <c r="AY68" s="122"/>
      <c r="AZ68" s="122"/>
      <c r="BA68" s="122"/>
      <c r="BB68" s="122"/>
      <c r="BC68" s="124"/>
      <c r="BD68" s="194"/>
      <c r="BE68" s="197"/>
      <c r="BF68" s="201"/>
      <c r="BG68" s="201"/>
      <c r="BH68" s="201"/>
      <c r="BI68" s="197"/>
      <c r="BJ68" s="201"/>
      <c r="BK68" s="201"/>
      <c r="BL68" s="212"/>
      <c r="BM68" s="197"/>
      <c r="BN68" s="201"/>
      <c r="BO68" s="201"/>
      <c r="BP68" s="212"/>
      <c r="BQ68" s="217"/>
    </row>
    <row r="69" spans="3:69" ht="15.6" customHeight="1">
      <c r="C69" s="9"/>
      <c r="D69" s="34"/>
      <c r="E69" s="34"/>
      <c r="F69" s="34"/>
      <c r="G69" s="34"/>
      <c r="H69" s="34"/>
      <c r="I69" s="34"/>
      <c r="J69" s="34"/>
      <c r="K69" s="34"/>
      <c r="L69" s="34"/>
      <c r="M69" s="63"/>
      <c r="N69" s="65"/>
      <c r="O69" s="71"/>
      <c r="P69" s="71"/>
      <c r="Q69" s="76"/>
      <c r="R69" s="25"/>
      <c r="S69" s="25"/>
      <c r="T69" s="25"/>
      <c r="U69" s="88"/>
      <c r="V69" s="104"/>
      <c r="W69" s="104"/>
      <c r="X69" s="104"/>
      <c r="Y69" s="104"/>
      <c r="Z69" s="104"/>
      <c r="AA69" s="104"/>
      <c r="AB69" s="104"/>
      <c r="AC69" s="104"/>
      <c r="AD69" s="104"/>
      <c r="AE69" s="104"/>
      <c r="AF69" s="104"/>
      <c r="AG69" s="104"/>
      <c r="AH69" s="104"/>
      <c r="AI69" s="104"/>
      <c r="AJ69" s="132"/>
      <c r="AK69" s="136"/>
      <c r="AL69" s="136"/>
      <c r="AM69" s="122"/>
      <c r="AN69" s="122"/>
      <c r="AO69" s="122"/>
      <c r="AP69" s="122"/>
      <c r="AQ69" s="122"/>
      <c r="AR69" s="122"/>
      <c r="AS69" s="122"/>
      <c r="AT69" s="122"/>
      <c r="AU69" s="122"/>
      <c r="AV69" s="122"/>
      <c r="AW69" s="122"/>
      <c r="AX69" s="122"/>
      <c r="AY69" s="122"/>
      <c r="AZ69" s="122"/>
      <c r="BA69" s="122"/>
      <c r="BB69" s="122"/>
      <c r="BC69" s="124"/>
      <c r="BD69" s="194"/>
      <c r="BE69" s="197" t="s">
        <v>12</v>
      </c>
      <c r="BF69" s="201"/>
      <c r="BG69" s="201"/>
      <c r="BH69" s="201"/>
      <c r="BI69" s="197" t="s">
        <v>40</v>
      </c>
      <c r="BJ69" s="201"/>
      <c r="BK69" s="201"/>
      <c r="BL69" s="201"/>
      <c r="BM69" s="197" t="s">
        <v>2</v>
      </c>
      <c r="BN69" s="201"/>
      <c r="BO69" s="201"/>
      <c r="BP69" s="212"/>
      <c r="BQ69" s="217"/>
    </row>
    <row r="70" spans="3:69" ht="15.6" customHeight="1">
      <c r="C70" s="9"/>
      <c r="D70" s="34"/>
      <c r="E70" s="34"/>
      <c r="F70" s="34"/>
      <c r="G70" s="34"/>
      <c r="H70" s="34"/>
      <c r="I70" s="34"/>
      <c r="J70" s="34"/>
      <c r="K70" s="34"/>
      <c r="L70" s="34"/>
      <c r="M70" s="63"/>
      <c r="N70" s="65"/>
      <c r="O70" s="71"/>
      <c r="P70" s="71"/>
      <c r="Q70" s="76"/>
      <c r="R70" s="25"/>
      <c r="S70" s="25"/>
      <c r="T70" s="25"/>
      <c r="U70" s="88"/>
      <c r="V70" s="104"/>
      <c r="W70" s="104"/>
      <c r="X70" s="104"/>
      <c r="Y70" s="104"/>
      <c r="Z70" s="104"/>
      <c r="AA70" s="104"/>
      <c r="AB70" s="104"/>
      <c r="AC70" s="104"/>
      <c r="AD70" s="104"/>
      <c r="AE70" s="104"/>
      <c r="AF70" s="104"/>
      <c r="AG70" s="104"/>
      <c r="AH70" s="104"/>
      <c r="AI70" s="104"/>
      <c r="AJ70" s="132"/>
      <c r="AK70" s="136"/>
      <c r="AL70" s="136"/>
      <c r="AM70" s="122"/>
      <c r="AN70" s="122"/>
      <c r="AO70" s="122"/>
      <c r="AP70" s="122"/>
      <c r="AQ70" s="122"/>
      <c r="AR70" s="122"/>
      <c r="AS70" s="122"/>
      <c r="AT70" s="122"/>
      <c r="AU70" s="122"/>
      <c r="AV70" s="122"/>
      <c r="AW70" s="122"/>
      <c r="AX70" s="122"/>
      <c r="AY70" s="122"/>
      <c r="AZ70" s="122"/>
      <c r="BA70" s="122"/>
      <c r="BB70" s="122"/>
      <c r="BC70" s="124"/>
      <c r="BD70" s="194"/>
      <c r="BE70" s="197"/>
      <c r="BF70" s="201"/>
      <c r="BG70" s="201"/>
      <c r="BH70" s="201"/>
      <c r="BI70" s="197"/>
      <c r="BJ70" s="201"/>
      <c r="BK70" s="201"/>
      <c r="BL70" s="201"/>
      <c r="BM70" s="197"/>
      <c r="BN70" s="201"/>
      <c r="BO70" s="201"/>
      <c r="BP70" s="212"/>
      <c r="BQ70" s="217"/>
    </row>
    <row r="71" spans="3:69" ht="15.6" customHeight="1">
      <c r="C71" s="9"/>
      <c r="D71" s="34"/>
      <c r="E71" s="34"/>
      <c r="F71" s="34"/>
      <c r="G71" s="34"/>
      <c r="H71" s="34"/>
      <c r="I71" s="34"/>
      <c r="J71" s="34"/>
      <c r="K71" s="34"/>
      <c r="L71" s="34"/>
      <c r="M71" s="63"/>
      <c r="N71" s="66"/>
      <c r="O71" s="72"/>
      <c r="P71" s="72"/>
      <c r="Q71" s="77"/>
      <c r="R71" s="25"/>
      <c r="S71" s="25"/>
      <c r="T71" s="25"/>
      <c r="U71" s="89"/>
      <c r="V71" s="105"/>
      <c r="W71" s="105"/>
      <c r="X71" s="105"/>
      <c r="Y71" s="105"/>
      <c r="Z71" s="105"/>
      <c r="AA71" s="105"/>
      <c r="AB71" s="105"/>
      <c r="AC71" s="105"/>
      <c r="AD71" s="105"/>
      <c r="AE71" s="105"/>
      <c r="AF71" s="105"/>
      <c r="AG71" s="105"/>
      <c r="AH71" s="105"/>
      <c r="AI71" s="105"/>
      <c r="AJ71" s="133"/>
      <c r="AK71" s="136"/>
      <c r="AL71" s="136"/>
      <c r="AM71" s="122"/>
      <c r="AN71" s="122"/>
      <c r="AO71" s="122"/>
      <c r="AP71" s="122"/>
      <c r="AQ71" s="122"/>
      <c r="AR71" s="122"/>
      <c r="AS71" s="122"/>
      <c r="AT71" s="122"/>
      <c r="AU71" s="122"/>
      <c r="AV71" s="122"/>
      <c r="AW71" s="122"/>
      <c r="AX71" s="122"/>
      <c r="AY71" s="122"/>
      <c r="AZ71" s="122"/>
      <c r="BA71" s="122"/>
      <c r="BB71" s="122"/>
      <c r="BC71" s="124"/>
      <c r="BD71" s="194"/>
      <c r="BE71" s="198"/>
      <c r="BF71" s="203"/>
      <c r="BG71" s="203"/>
      <c r="BH71" s="203"/>
      <c r="BI71" s="198"/>
      <c r="BJ71" s="203"/>
      <c r="BK71" s="203"/>
      <c r="BL71" s="203"/>
      <c r="BM71" s="198"/>
      <c r="BN71" s="203"/>
      <c r="BO71" s="203"/>
      <c r="BP71" s="214"/>
      <c r="BQ71" s="217"/>
    </row>
    <row r="72" spans="3:69" ht="15.6" customHeight="1">
      <c r="C72" s="9"/>
      <c r="D72" s="29"/>
      <c r="E72" s="29"/>
      <c r="F72" s="29"/>
      <c r="G72" s="29"/>
      <c r="H72" s="29"/>
      <c r="I72" s="29"/>
      <c r="J72" s="29"/>
      <c r="K72" s="29"/>
      <c r="L72" s="29"/>
      <c r="M72" s="29"/>
      <c r="N72" s="25"/>
      <c r="O72" s="25"/>
      <c r="P72" s="25"/>
      <c r="Q72" s="25"/>
      <c r="R72" s="25"/>
      <c r="S72" s="25"/>
      <c r="T72" s="25"/>
      <c r="U72" s="25"/>
      <c r="V72" s="25"/>
      <c r="W72" s="25"/>
      <c r="X72" s="111"/>
      <c r="Y72" s="111"/>
      <c r="Z72" s="111"/>
      <c r="AA72" s="123"/>
      <c r="AB72" s="123"/>
      <c r="AC72" s="123"/>
      <c r="AD72" s="123"/>
      <c r="AE72" s="123"/>
      <c r="AF72" s="123"/>
      <c r="AG72" s="123"/>
      <c r="AH72" s="123"/>
      <c r="AI72" s="123"/>
      <c r="AJ72" s="111"/>
      <c r="AK72" s="111"/>
      <c r="AL72" s="111"/>
      <c r="AM72" s="122"/>
      <c r="AN72" s="122"/>
      <c r="AO72" s="122"/>
      <c r="AP72" s="122"/>
      <c r="AQ72" s="122"/>
      <c r="AR72" s="122"/>
      <c r="AS72" s="122"/>
      <c r="AT72" s="122"/>
      <c r="AU72" s="122"/>
      <c r="AV72" s="122"/>
      <c r="AW72" s="122"/>
      <c r="AX72" s="122"/>
      <c r="AY72" s="122"/>
      <c r="AZ72" s="122"/>
      <c r="BA72" s="122"/>
      <c r="BB72" s="122"/>
      <c r="BC72" s="111"/>
      <c r="BD72" s="111"/>
      <c r="BE72" s="111"/>
      <c r="BF72" s="111"/>
      <c r="BG72" s="111"/>
      <c r="BH72" s="111"/>
      <c r="BI72" s="111"/>
      <c r="BJ72" s="111"/>
      <c r="BK72" s="111"/>
      <c r="BL72" s="111"/>
      <c r="BM72" s="111"/>
      <c r="BN72" s="111"/>
      <c r="BO72" s="111"/>
      <c r="BP72" s="111"/>
      <c r="BQ72" s="217"/>
    </row>
    <row r="73" spans="3:69" ht="18.600000000000001" customHeight="1">
      <c r="C73" s="9"/>
      <c r="D73" s="29"/>
      <c r="E73" s="29"/>
      <c r="F73" s="29"/>
      <c r="G73" s="29"/>
      <c r="H73" s="29"/>
      <c r="I73" s="29"/>
      <c r="J73" s="29"/>
      <c r="K73" s="29"/>
      <c r="L73" s="29"/>
      <c r="M73" s="29"/>
      <c r="N73" s="25"/>
      <c r="O73" s="25"/>
      <c r="P73" s="25"/>
      <c r="Q73" s="25"/>
      <c r="R73" s="25"/>
      <c r="S73" s="25"/>
      <c r="T73" s="25"/>
      <c r="U73" s="84" t="s">
        <v>55</v>
      </c>
      <c r="V73" s="25"/>
      <c r="W73" s="25"/>
      <c r="X73" s="25"/>
      <c r="Y73" s="25"/>
      <c r="Z73" s="25"/>
      <c r="AA73" s="123"/>
      <c r="AB73" s="110"/>
      <c r="AC73" s="123"/>
      <c r="AD73" s="123"/>
      <c r="AE73" s="123"/>
      <c r="AF73" s="123"/>
      <c r="AG73" s="123"/>
      <c r="AH73" s="123"/>
      <c r="AI73" s="123"/>
      <c r="AJ73" s="123"/>
      <c r="AK73" s="123"/>
      <c r="AL73" s="123"/>
      <c r="AM73" s="84" t="s">
        <v>61</v>
      </c>
      <c r="AN73" s="123"/>
      <c r="AO73" s="123"/>
      <c r="AP73" s="123"/>
      <c r="AQ73" s="123"/>
      <c r="AR73" s="123"/>
      <c r="AS73" s="123"/>
      <c r="AT73" s="123"/>
      <c r="AU73" s="123"/>
      <c r="AV73" s="123"/>
      <c r="AW73" s="123"/>
      <c r="AX73" s="123"/>
      <c r="AY73" s="123"/>
      <c r="AZ73" s="122"/>
      <c r="BA73" s="122"/>
      <c r="BB73" s="122"/>
      <c r="BC73" s="122"/>
      <c r="BD73" s="122"/>
      <c r="BE73" s="122"/>
      <c r="BF73" s="122"/>
      <c r="BG73" s="122"/>
      <c r="BH73" s="122"/>
      <c r="BI73" s="122"/>
      <c r="BJ73" s="122"/>
      <c r="BK73" s="122"/>
      <c r="BL73" s="122"/>
      <c r="BM73" s="122"/>
      <c r="BN73" s="122"/>
      <c r="BO73" s="122"/>
      <c r="BP73" s="111"/>
      <c r="BQ73" s="217"/>
    </row>
    <row r="74" spans="3:69" ht="15.6" customHeight="1">
      <c r="C74" s="9"/>
      <c r="D74" s="34" t="s">
        <v>53</v>
      </c>
      <c r="E74" s="34"/>
      <c r="F74" s="34"/>
      <c r="G74" s="34"/>
      <c r="H74" s="34"/>
      <c r="I74" s="34"/>
      <c r="J74" s="34"/>
      <c r="K74" s="34"/>
      <c r="L74" s="34"/>
      <c r="M74" s="63"/>
      <c r="N74" s="64" t="str">
        <f>IF([5]回答表!AD52="○","○","")</f>
        <v/>
      </c>
      <c r="O74" s="70"/>
      <c r="P74" s="70"/>
      <c r="Q74" s="75"/>
      <c r="R74" s="25"/>
      <c r="S74" s="25"/>
      <c r="T74" s="25"/>
      <c r="U74" s="85" t="str">
        <f>IF([5]回答表!AD52="○",[5]回答表!B340,"")</f>
        <v/>
      </c>
      <c r="V74" s="103"/>
      <c r="W74" s="103"/>
      <c r="X74" s="103"/>
      <c r="Y74" s="103"/>
      <c r="Z74" s="103"/>
      <c r="AA74" s="103"/>
      <c r="AB74" s="103"/>
      <c r="AC74" s="103"/>
      <c r="AD74" s="103"/>
      <c r="AE74" s="103"/>
      <c r="AF74" s="103"/>
      <c r="AG74" s="103"/>
      <c r="AH74" s="103"/>
      <c r="AI74" s="103"/>
      <c r="AJ74" s="131"/>
      <c r="AK74" s="138"/>
      <c r="AL74" s="138"/>
      <c r="AM74" s="85" t="str">
        <f>IF([5]回答表!AD52="○",[5]回答表!B346,"")</f>
        <v/>
      </c>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31"/>
      <c r="BQ74" s="217"/>
    </row>
    <row r="75" spans="3:69" ht="15.6" customHeight="1">
      <c r="C75" s="9"/>
      <c r="D75" s="34"/>
      <c r="E75" s="34"/>
      <c r="F75" s="34"/>
      <c r="G75" s="34"/>
      <c r="H75" s="34"/>
      <c r="I75" s="34"/>
      <c r="J75" s="34"/>
      <c r="K75" s="34"/>
      <c r="L75" s="34"/>
      <c r="M75" s="63"/>
      <c r="N75" s="65"/>
      <c r="O75" s="71"/>
      <c r="P75" s="71"/>
      <c r="Q75" s="76"/>
      <c r="R75" s="25"/>
      <c r="S75" s="25"/>
      <c r="T75" s="25"/>
      <c r="U75" s="88"/>
      <c r="V75" s="104"/>
      <c r="W75" s="104"/>
      <c r="X75" s="104"/>
      <c r="Y75" s="104"/>
      <c r="Z75" s="104"/>
      <c r="AA75" s="104"/>
      <c r="AB75" s="104"/>
      <c r="AC75" s="104"/>
      <c r="AD75" s="104"/>
      <c r="AE75" s="104"/>
      <c r="AF75" s="104"/>
      <c r="AG75" s="104"/>
      <c r="AH75" s="104"/>
      <c r="AI75" s="104"/>
      <c r="AJ75" s="132"/>
      <c r="AK75" s="138"/>
      <c r="AL75" s="138"/>
      <c r="AM75" s="88"/>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32"/>
      <c r="BQ75" s="217"/>
    </row>
    <row r="76" spans="3:69" ht="15.6" customHeight="1">
      <c r="C76" s="9"/>
      <c r="D76" s="34"/>
      <c r="E76" s="34"/>
      <c r="F76" s="34"/>
      <c r="G76" s="34"/>
      <c r="H76" s="34"/>
      <c r="I76" s="34"/>
      <c r="J76" s="34"/>
      <c r="K76" s="34"/>
      <c r="L76" s="34"/>
      <c r="M76" s="63"/>
      <c r="N76" s="65"/>
      <c r="O76" s="71"/>
      <c r="P76" s="71"/>
      <c r="Q76" s="76"/>
      <c r="R76" s="25"/>
      <c r="S76" s="25"/>
      <c r="T76" s="25"/>
      <c r="U76" s="88"/>
      <c r="V76" s="104"/>
      <c r="W76" s="104"/>
      <c r="X76" s="104"/>
      <c r="Y76" s="104"/>
      <c r="Z76" s="104"/>
      <c r="AA76" s="104"/>
      <c r="AB76" s="104"/>
      <c r="AC76" s="104"/>
      <c r="AD76" s="104"/>
      <c r="AE76" s="104"/>
      <c r="AF76" s="104"/>
      <c r="AG76" s="104"/>
      <c r="AH76" s="104"/>
      <c r="AI76" s="104"/>
      <c r="AJ76" s="132"/>
      <c r="AK76" s="138"/>
      <c r="AL76" s="138"/>
      <c r="AM76" s="88"/>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32"/>
      <c r="BQ76" s="217"/>
    </row>
    <row r="77" spans="3:69" ht="15.6" customHeight="1">
      <c r="C77" s="9"/>
      <c r="D77" s="34"/>
      <c r="E77" s="34"/>
      <c r="F77" s="34"/>
      <c r="G77" s="34"/>
      <c r="H77" s="34"/>
      <c r="I77" s="34"/>
      <c r="J77" s="34"/>
      <c r="K77" s="34"/>
      <c r="L77" s="34"/>
      <c r="M77" s="63"/>
      <c r="N77" s="66"/>
      <c r="O77" s="72"/>
      <c r="P77" s="72"/>
      <c r="Q77" s="77"/>
      <c r="R77" s="25"/>
      <c r="S77" s="25"/>
      <c r="T77" s="25"/>
      <c r="U77" s="89"/>
      <c r="V77" s="105"/>
      <c r="W77" s="105"/>
      <c r="X77" s="105"/>
      <c r="Y77" s="105"/>
      <c r="Z77" s="105"/>
      <c r="AA77" s="105"/>
      <c r="AB77" s="105"/>
      <c r="AC77" s="105"/>
      <c r="AD77" s="105"/>
      <c r="AE77" s="105"/>
      <c r="AF77" s="105"/>
      <c r="AG77" s="105"/>
      <c r="AH77" s="105"/>
      <c r="AI77" s="105"/>
      <c r="AJ77" s="133"/>
      <c r="AK77" s="138"/>
      <c r="AL77" s="138"/>
      <c r="AM77" s="89"/>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33"/>
      <c r="BQ77" s="217"/>
    </row>
    <row r="78" spans="3:69" ht="15.6" customHeight="1">
      <c r="C78" s="10"/>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218"/>
    </row>
    <row r="79" spans="3:69" ht="15.6" customHeight="1"/>
  </sheetData>
  <mergeCells count="76">
    <mergeCell ref="Y23:AE23"/>
    <mergeCell ref="AF23:AL23"/>
    <mergeCell ref="AM23:AS23"/>
    <mergeCell ref="AT23:AZ23"/>
    <mergeCell ref="AR32:BB3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AR56:BB57"/>
    <mergeCell ref="D58:Q59"/>
    <mergeCell ref="R58:BB59"/>
    <mergeCell ref="D62:M65"/>
    <mergeCell ref="N62:Q65"/>
    <mergeCell ref="AM62:AT64"/>
    <mergeCell ref="AU62:BB64"/>
    <mergeCell ref="BE62:BH64"/>
    <mergeCell ref="BI62:BL64"/>
    <mergeCell ref="BM62:BP64"/>
    <mergeCell ref="AM65:AT67"/>
    <mergeCell ref="AU65:BB67"/>
    <mergeCell ref="BE65:BH68"/>
    <mergeCell ref="BI65:BL68"/>
    <mergeCell ref="BM65:BP68"/>
    <mergeCell ref="D68:M71"/>
    <mergeCell ref="N68:Q71"/>
    <mergeCell ref="BE69:BH71"/>
    <mergeCell ref="BI69:BL71"/>
    <mergeCell ref="BM69:BP71"/>
    <mergeCell ref="D74:M77"/>
    <mergeCell ref="N74:Q77"/>
    <mergeCell ref="U74:AJ77"/>
    <mergeCell ref="AM74:BP77"/>
    <mergeCell ref="U37:AJ46"/>
    <mergeCell ref="U62:AJ71"/>
  </mergeCells>
  <phoneticPr fontId="1" type="Hiragana"/>
  <conditionalFormatting sqref="BR28:XFD28 A28:BI28 A29:XFD30">
    <cfRule type="expression" dxfId="0"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水道</vt:lpstr>
      <vt:lpstr>工業用水道</vt:lpstr>
      <vt:lpstr>病院</vt:lpstr>
      <vt:lpstr>下水道（公共）</vt:lpstr>
      <vt:lpstr>下水道（特環）</vt:lpstr>
      <vt:lpstr>下水道（農集)</vt:lpstr>
      <vt:lpstr>下水道（特定地域排水）</vt:lpstr>
      <vt:lpstr>市場</vt:lpstr>
      <vt:lpstr>駐車場</vt:lpstr>
      <vt:lpstr>介護（老人福祉施設）</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2019-10-04T02:48:17Z</dcterms:created>
  <dcterms:modified xsi:type="dcterms:W3CDTF">2019-10-05T00:12:14Z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2019-10-05T00:12:14Z</vt:filetime>
  </property>
</Properties>
</file>