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activeTab="6"/>
  </bookViews>
  <sheets>
    <sheet name="水道" sheetId="7" r:id="rId1"/>
    <sheet name="簡水" sheetId="5" r:id="rId2"/>
    <sheet name="下水道（公共)" sheetId="1" r:id="rId3"/>
    <sheet name="簡水（法非適)" sheetId="6" r:id="rId4"/>
    <sheet name="下水道（農集）" sheetId="3" r:id="rId5"/>
    <sheet name="下水道（特定地域排水）" sheetId="2" r:id="rId6"/>
    <sheet name="介護" sheetId="4" r:id="rId7"/>
  </sheets>
  <externalReferences>
    <externalReference r:id="rId8"/>
    <externalReference r:id="rId9"/>
    <externalReference r:id="rId10"/>
    <externalReference r:id="rId11"/>
    <externalReference r:id="rId12"/>
    <externalReference r:id="rId13"/>
    <externalReference r:id="rId14"/>
  </externalReferences>
  <calcPr calcId="162913" concurrentCalc="1"/>
</workbook>
</file>

<file path=xl/sharedStrings.xml><?xml version="1.0" encoding="utf-8"?>
<sst xmlns="http://schemas.openxmlformats.org/spreadsheetml/2006/main" xmlns:r="http://schemas.openxmlformats.org/officeDocument/2006/relationships" count="48" uniqueCount="48">
  <si>
    <t>団体名</t>
    <rPh sb="0" eb="3">
      <t>ダンタイメイ</t>
    </rPh>
    <phoneticPr fontId="20"/>
  </si>
  <si>
    <t>日</t>
    <rPh sb="0" eb="1">
      <t>ニチ</t>
    </rPh>
    <phoneticPr fontId="20"/>
  </si>
  <si>
    <t>抜本的な改革の取組</t>
  </si>
  <si>
    <t>（取組の概要及び効果）</t>
    <rPh sb="1" eb="2">
      <t>ト</t>
    </rPh>
    <rPh sb="2" eb="3">
      <t>ク</t>
    </rPh>
    <rPh sb="4" eb="6">
      <t>ガイヨウ</t>
    </rPh>
    <rPh sb="6" eb="7">
      <t>オヨ</t>
    </rPh>
    <rPh sb="8" eb="10">
      <t>コウカ</t>
    </rPh>
    <phoneticPr fontId="20"/>
  </si>
  <si>
    <t>事業廃止</t>
    <rPh sb="0" eb="2">
      <t>ジギョウ</t>
    </rPh>
    <rPh sb="2" eb="4">
      <t>ハイシ</t>
    </rPh>
    <phoneticPr fontId="20"/>
  </si>
  <si>
    <t>検討中</t>
    <rPh sb="0" eb="3">
      <t>ケントウチュウ</t>
    </rPh>
    <phoneticPr fontId="20"/>
  </si>
  <si>
    <t>取組事項</t>
    <rPh sb="0" eb="2">
      <t>トリクミ</t>
    </rPh>
    <rPh sb="2" eb="4">
      <t>ジコウ</t>
    </rPh>
    <phoneticPr fontId="20"/>
  </si>
  <si>
    <t>実施済</t>
    <rPh sb="0" eb="2">
      <t>ジッシ</t>
    </rPh>
    <rPh sb="2" eb="3">
      <t>ズ</t>
    </rPh>
    <phoneticPr fontId="20"/>
  </si>
  <si>
    <t>（（実施済のみ）性能発注内容）</t>
    <rPh sb="2" eb="4">
      <t>ジッシ</t>
    </rPh>
    <rPh sb="4" eb="5">
      <t>ズ</t>
    </rPh>
    <rPh sb="8" eb="10">
      <t>セイノウ</t>
    </rPh>
    <rPh sb="10" eb="12">
      <t>ハッチュウ</t>
    </rPh>
    <rPh sb="12" eb="14">
      <t>ナイヨウ</t>
    </rPh>
    <phoneticPr fontId="20"/>
  </si>
  <si>
    <t>実施予定</t>
    <rPh sb="0" eb="2">
      <t>ジッシ</t>
    </rPh>
    <rPh sb="2" eb="4">
      <t>ヨテイ</t>
    </rPh>
    <phoneticPr fontId="20"/>
  </si>
  <si>
    <t>汚泥処理の
共同化</t>
    <rPh sb="0" eb="2">
      <t>オデイ</t>
    </rPh>
    <rPh sb="2" eb="4">
      <t>ショリ</t>
    </rPh>
    <rPh sb="6" eb="9">
      <t>キョウドウカ</t>
    </rPh>
    <phoneticPr fontId="20"/>
  </si>
  <si>
    <t>（今後の経営改革の方向性等）</t>
    <rPh sb="1" eb="3">
      <t>コンゴ</t>
    </rPh>
    <rPh sb="4" eb="6">
      <t>ケイエイ</t>
    </rPh>
    <rPh sb="6" eb="8">
      <t>カイカク</t>
    </rPh>
    <rPh sb="9" eb="12">
      <t>ホウコウセイ</t>
    </rPh>
    <rPh sb="12" eb="13">
      <t>ナド</t>
    </rPh>
    <phoneticPr fontId="20"/>
  </si>
  <si>
    <t>（実施類型）</t>
    <rPh sb="1" eb="3">
      <t>ジッシ</t>
    </rPh>
    <rPh sb="3" eb="5">
      <t>ルイケイ</t>
    </rPh>
    <phoneticPr fontId="20"/>
  </si>
  <si>
    <t>年</t>
    <rPh sb="0" eb="1">
      <t>ネン</t>
    </rPh>
    <phoneticPr fontId="20"/>
  </si>
  <si>
    <t>民営化・
民間譲渡</t>
    <rPh sb="0" eb="3">
      <t>ミンエイカ</t>
    </rPh>
    <rPh sb="5" eb="7">
      <t>ミンカン</t>
    </rPh>
    <rPh sb="7" eb="9">
      <t>ジョウト</t>
    </rPh>
    <phoneticPr fontId="20"/>
  </si>
  <si>
    <t>一部廃止</t>
    <rPh sb="0" eb="2">
      <t>イチブ</t>
    </rPh>
    <rPh sb="2" eb="4">
      <t>ハイシ</t>
    </rPh>
    <phoneticPr fontId="20"/>
  </si>
  <si>
    <t>広域化等</t>
    <rPh sb="0" eb="3">
      <t>コウイキカ</t>
    </rPh>
    <rPh sb="3" eb="4">
      <t>トウ</t>
    </rPh>
    <phoneticPr fontId="20"/>
  </si>
  <si>
    <t>指定管理者
制度</t>
    <rPh sb="0" eb="2">
      <t>シテイ</t>
    </rPh>
    <rPh sb="2" eb="5">
      <t>カンリシャ</t>
    </rPh>
    <rPh sb="6" eb="8">
      <t>セイド</t>
    </rPh>
    <phoneticPr fontId="20"/>
  </si>
  <si>
    <t>PPP/PFI方式
の活用</t>
    <rPh sb="7" eb="9">
      <t>ホウシキ</t>
    </rPh>
    <rPh sb="11" eb="13">
      <t>カツヨウ</t>
    </rPh>
    <phoneticPr fontId="20"/>
  </si>
  <si>
    <t>（下水道事業）広域化等</t>
    <rPh sb="1" eb="2">
      <t>シタ</t>
    </rPh>
    <rPh sb="2" eb="4">
      <t>スイドウ</t>
    </rPh>
    <rPh sb="4" eb="6">
      <t>ジギョウ</t>
    </rPh>
    <phoneticPr fontId="20"/>
  </si>
  <si>
    <t>（左記で「⑦その他」となっている場合の詳細）</t>
    <rPh sb="1" eb="3">
      <t>サキ</t>
    </rPh>
    <rPh sb="8" eb="9">
      <t>タ</t>
    </rPh>
    <rPh sb="16" eb="18">
      <t>バアイ</t>
    </rPh>
    <rPh sb="19" eb="21">
      <t>ショウサイ</t>
    </rPh>
    <phoneticPr fontId="20"/>
  </si>
  <si>
    <t>汚水処理施設の
統廃合</t>
    <rPh sb="0" eb="2">
      <t>オスイ</t>
    </rPh>
    <rPh sb="2" eb="4">
      <t>ショリ</t>
    </rPh>
    <rPh sb="4" eb="6">
      <t>シセツ</t>
    </rPh>
    <rPh sb="8" eb="11">
      <t>トウハイゴウ</t>
    </rPh>
    <phoneticPr fontId="20"/>
  </si>
  <si>
    <t>（全部と一部の別）</t>
    <rPh sb="1" eb="3">
      <t>ゼンブ</t>
    </rPh>
    <rPh sb="4" eb="6">
      <t>イチブ</t>
    </rPh>
    <rPh sb="7" eb="8">
      <t>ベツ</t>
    </rPh>
    <phoneticPr fontId="20"/>
  </si>
  <si>
    <t>民間活用（包括的民間委託）</t>
    <rPh sb="0" eb="2">
      <t>ミンカン</t>
    </rPh>
    <rPh sb="2" eb="4">
      <t>カツヨウ</t>
    </rPh>
    <rPh sb="5" eb="8">
      <t>ホウカツテキ</t>
    </rPh>
    <rPh sb="8" eb="10">
      <t>ミンカン</t>
    </rPh>
    <rPh sb="10" eb="12">
      <t>イタク</t>
    </rPh>
    <phoneticPr fontId="20"/>
  </si>
  <si>
    <t>業種名</t>
    <rPh sb="0" eb="2">
      <t>ギョウシュ</t>
    </rPh>
    <rPh sb="2" eb="3">
      <t>メイ</t>
    </rPh>
    <phoneticPr fontId="20"/>
  </si>
  <si>
    <t>（実施（予定）時期）</t>
    <rPh sb="1" eb="3">
      <t>ジッシ</t>
    </rPh>
    <rPh sb="4" eb="6">
      <t>ヨテイ</t>
    </rPh>
    <rPh sb="7" eb="9">
      <t>ジキ</t>
    </rPh>
    <phoneticPr fontId="20"/>
  </si>
  <si>
    <t>（取組の概要）</t>
    <rPh sb="1" eb="2">
      <t>ト</t>
    </rPh>
    <rPh sb="2" eb="3">
      <t>ク</t>
    </rPh>
    <rPh sb="4" eb="6">
      <t>ガイヨウ</t>
    </rPh>
    <phoneticPr fontId="20"/>
  </si>
  <si>
    <t>（病院事業の場合）
診療所への移行</t>
    <rPh sb="1" eb="3">
      <t>ビョウイン</t>
    </rPh>
    <rPh sb="3" eb="5">
      <t>ジギョウ</t>
    </rPh>
    <rPh sb="6" eb="8">
      <t>バアイ</t>
    </rPh>
    <rPh sb="10" eb="13">
      <t>シンリョウジョ</t>
    </rPh>
    <rPh sb="15" eb="17">
      <t>イコウ</t>
    </rPh>
    <phoneticPr fontId="20"/>
  </si>
  <si>
    <t>現行の経営
体制を継続</t>
    <rPh sb="0" eb="2">
      <t>ゲンコウ</t>
    </rPh>
    <rPh sb="3" eb="5">
      <t>ケイエイ</t>
    </rPh>
    <rPh sb="6" eb="8">
      <t>タイセイ</t>
    </rPh>
    <rPh sb="9" eb="11">
      <t>ケイゾク</t>
    </rPh>
    <phoneticPr fontId="20"/>
  </si>
  <si>
    <t>（取組の概要及び効果）</t>
    <rPh sb="1" eb="2">
      <t>ト</t>
    </rPh>
    <rPh sb="2" eb="3">
      <t>ク</t>
    </rPh>
    <rPh sb="4" eb="6">
      <t>ガイヨウ</t>
    </rPh>
    <phoneticPr fontId="20"/>
  </si>
  <si>
    <t>維持管理・事務
の共同化</t>
    <rPh sb="0" eb="2">
      <t>イジ</t>
    </rPh>
    <rPh sb="2" eb="4">
      <t>カンリ</t>
    </rPh>
    <rPh sb="5" eb="7">
      <t>ジム</t>
    </rPh>
    <rPh sb="9" eb="12">
      <t>キョウドウカ</t>
    </rPh>
    <phoneticPr fontId="20"/>
  </si>
  <si>
    <t>民間活用</t>
    <rPh sb="0" eb="2">
      <t>ミンカン</t>
    </rPh>
    <rPh sb="2" eb="4">
      <t>カツヨウ</t>
    </rPh>
    <phoneticPr fontId="20"/>
  </si>
  <si>
    <r>
      <rPr>
        <b/>
        <sz val="12"/>
        <color theme="1"/>
        <rFont val="ＭＳ Ｐゴシック"/>
      </rPr>
      <t>最適な汚水処理
施設の選択</t>
    </r>
    <r>
      <rPr>
        <sz val="10"/>
        <color theme="1"/>
        <rFont val="ＭＳ Ｐゴシック"/>
      </rPr>
      <t>（最適化）</t>
    </r>
    <rPh sb="0" eb="2">
      <t>サイテキ</t>
    </rPh>
    <rPh sb="3" eb="5">
      <t>オスイ</t>
    </rPh>
    <rPh sb="5" eb="7">
      <t>ショリ</t>
    </rPh>
    <rPh sb="8" eb="10">
      <t>シセツ</t>
    </rPh>
    <rPh sb="11" eb="13">
      <t>センタク</t>
    </rPh>
    <rPh sb="14" eb="17">
      <t>サイテキカ</t>
    </rPh>
    <phoneticPr fontId="20"/>
  </si>
  <si>
    <t>代行制</t>
    <rPh sb="0" eb="3">
      <t>ダイコウセイ</t>
    </rPh>
    <phoneticPr fontId="20"/>
  </si>
  <si>
    <t>包括的
民間委託</t>
    <rPh sb="0" eb="3">
      <t>ホウカツテキ</t>
    </rPh>
    <rPh sb="4" eb="6">
      <t>ミンカン</t>
    </rPh>
    <rPh sb="6" eb="8">
      <t>イタク</t>
    </rPh>
    <phoneticPr fontId="20"/>
  </si>
  <si>
    <t>（検討状況・課題）</t>
    <rPh sb="1" eb="3">
      <t>ケントウ</t>
    </rPh>
    <rPh sb="3" eb="5">
      <t>ジョウキョウ</t>
    </rPh>
    <rPh sb="6" eb="8">
      <t>カダイ</t>
    </rPh>
    <phoneticPr fontId="20"/>
  </si>
  <si>
    <t>平成</t>
    <rPh sb="0" eb="2">
      <t>ヘイセイ</t>
    </rPh>
    <phoneticPr fontId="20"/>
  </si>
  <si>
    <t>事業名</t>
    <rPh sb="0" eb="2">
      <t>ジギョウ</t>
    </rPh>
    <rPh sb="2" eb="3">
      <t>メイ</t>
    </rPh>
    <phoneticPr fontId="20"/>
  </si>
  <si>
    <t>利用料金制</t>
    <rPh sb="0" eb="2">
      <t>リヨウ</t>
    </rPh>
    <rPh sb="2" eb="5">
      <t>リョウキンセイ</t>
    </rPh>
    <phoneticPr fontId="20"/>
  </si>
  <si>
    <t>施設名</t>
    <rPh sb="0" eb="2">
      <t>シセツ</t>
    </rPh>
    <rPh sb="2" eb="3">
      <t>メイ</t>
    </rPh>
    <phoneticPr fontId="20"/>
  </si>
  <si>
    <t>月</t>
    <rPh sb="0" eb="1">
      <t>ガツ</t>
    </rPh>
    <phoneticPr fontId="20"/>
  </si>
  <si>
    <t>地方独立行政法人への移行</t>
    <rPh sb="0" eb="2">
      <t>チホウ</t>
    </rPh>
    <rPh sb="2" eb="4">
      <t>ドクリツ</t>
    </rPh>
    <rPh sb="4" eb="6">
      <t>ギョウセイ</t>
    </rPh>
    <rPh sb="6" eb="8">
      <t>ホウジン</t>
    </rPh>
    <rPh sb="10" eb="12">
      <t>イコウ</t>
    </rPh>
    <phoneticPr fontId="20"/>
  </si>
  <si>
    <t>（現行の経営体制・手法を継続する理由）</t>
    <rPh sb="1" eb="3">
      <t>ゲンコウ</t>
    </rPh>
    <rPh sb="4" eb="6">
      <t>ケイエイ</t>
    </rPh>
    <rPh sb="6" eb="8">
      <t>タイセイ</t>
    </rPh>
    <rPh sb="9" eb="11">
      <t>シュホウ</t>
    </rPh>
    <rPh sb="12" eb="14">
      <t>ケイゾク</t>
    </rPh>
    <rPh sb="16" eb="18">
      <t>リユウ</t>
    </rPh>
    <phoneticPr fontId="20"/>
  </si>
  <si>
    <t>・</t>
  </si>
  <si>
    <t>民間活用（指定管理者制度）</t>
    <rPh sb="0" eb="2">
      <t>ミンカン</t>
    </rPh>
    <rPh sb="2" eb="4">
      <t>カツヨウ</t>
    </rPh>
    <rPh sb="5" eb="7">
      <t>シテイ</t>
    </rPh>
    <rPh sb="7" eb="10">
      <t>カンリシャ</t>
    </rPh>
    <rPh sb="10" eb="12">
      <t>セイド</t>
    </rPh>
    <phoneticPr fontId="20"/>
  </si>
  <si>
    <t>（方式）</t>
    <rPh sb="1" eb="3">
      <t>ホウシキ</t>
    </rPh>
    <phoneticPr fontId="20"/>
  </si>
  <si>
    <t>全部廃止</t>
    <rPh sb="0" eb="2">
      <t>ゼンブ</t>
    </rPh>
    <rPh sb="2" eb="4">
      <t>ハイシ</t>
    </rPh>
    <phoneticPr fontId="20"/>
  </si>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</sst>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1">
    <font>
      <sz val="11"/>
      <color theme="1"/>
      <name val="游ゴシック"/>
    </font>
    <font>
      <sz val="6"/>
      <color auto="1"/>
      <name val="游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b/>
      <sz val="16"/>
      <color theme="1"/>
      <name val="ＭＳ Ｐゴシック"/>
    </font>
    <font>
      <sz val="14"/>
      <color theme="1"/>
      <name val="ＭＳ Ｐゴシック"/>
    </font>
    <font>
      <sz val="16"/>
      <color theme="1"/>
      <name val="ＭＳ Ｐゴシック"/>
    </font>
    <font>
      <sz val="18"/>
      <color auto="1"/>
      <name val="ＭＳ Ｐゴシック"/>
    </font>
    <font>
      <sz val="11"/>
      <color auto="1"/>
      <name val="ＭＳ Ｐゴシック"/>
    </font>
    <font>
      <b/>
      <sz val="24"/>
      <color theme="1"/>
      <name val="AR Pゴシック体M"/>
    </font>
    <font>
      <sz val="24"/>
      <color theme="1"/>
      <name val="ＭＳ Ｐゴシック"/>
    </font>
    <font>
      <b/>
      <sz val="17"/>
      <color theme="1"/>
      <name val="ＭＳ Ｐゴシック"/>
    </font>
    <font>
      <sz val="28"/>
      <color theme="1"/>
      <name val="ＭＳ Ｐゴシック"/>
    </font>
    <font>
      <b/>
      <sz val="14"/>
      <color theme="1"/>
      <name val="ＭＳ Ｐゴシック"/>
    </font>
    <font>
      <b/>
      <sz val="10"/>
      <color theme="1"/>
      <name val="ＭＳ Ｐゴシック"/>
    </font>
    <font>
      <sz val="6"/>
      <color auto="1"/>
      <name val="ＭＳ Ｐゴシック"/>
    </font>
  </fonts>
  <fills count="4">
    <fill>
      <patternFill patternType="none"/>
    </fill>
    <fill>
      <patternFill patternType="gray125"/>
    </fill>
    <fill>
      <patternFill patternType="solid">
        <fgColor rgb="FFCCFFFF"/>
        <bgColor indexed="64"/>
      </patternFill>
    </fill>
    <fill>
      <patternFill patternType="solid">
        <fgColor theme="9" tint="0.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40">
    <xf numFmtId="0" fontId="0" fillId="0" borderId="0" xfId="0">
      <alignment vertical="center"/>
    </xf>
    <xf numFmtId="0" fontId="2" fillId="0" borderId="0" xfId="0" applyFont="1" applyBorder="1" applyAlignment="1">
      <alignment horizontal="center" vertical="center"/>
    </xf>
    <xf numFmtId="0" fontId="3" fillId="0" borderId="1" xfId="0" applyFont="1" applyBorder="1" applyAlignment="1">
      <alignment horizontal="center" vertical="center" shrinkToFit="1"/>
    </xf>
    <xf numFmtId="0" fontId="0" fillId="0" borderId="1" xfId="0" applyBorder="1" applyAlignment="1">
      <alignment horizontal="center" vertical="center" shrinkToFit="1"/>
    </xf>
    <xf numFmtId="0" fontId="4" fillId="0" borderId="1" xfId="0" applyFont="1" applyBorder="1" applyAlignment="1">
      <alignment horizontal="center" vertical="center" shrinkToFit="1"/>
    </xf>
    <xf numFmtId="0" fontId="5" fillId="2" borderId="2" xfId="0" applyFont="1" applyFill="1" applyBorder="1" applyAlignment="1"/>
    <xf numFmtId="0" fontId="5" fillId="2" borderId="3" xfId="0" applyFont="1" applyFill="1" applyBorder="1" applyAlignment="1"/>
    <xf numFmtId="0" fontId="5" fillId="2" borderId="4" xfId="0" applyFont="1" applyFill="1" applyBorder="1" applyAlignment="1"/>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4" fillId="0" borderId="0" xfId="0" applyFont="1" applyBorder="1">
      <alignment vertical="center"/>
    </xf>
    <xf numFmtId="0" fontId="6" fillId="0" borderId="0" xfId="0" applyFont="1" applyBorder="1">
      <alignment vertical="center"/>
    </xf>
    <xf numFmtId="0" fontId="5" fillId="2" borderId="5" xfId="0" applyFont="1" applyFill="1" applyBorder="1" applyAlignment="1"/>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5" fillId="2" borderId="6" xfId="0" applyFont="1" applyFill="1" applyBorder="1" applyAlignment="1"/>
    <xf numFmtId="0" fontId="6" fillId="2" borderId="5" xfId="0" applyFont="1" applyFill="1" applyBorder="1">
      <alignment vertical="center"/>
    </xf>
    <xf numFmtId="0" fontId="9" fillId="2" borderId="0" xfId="0" applyFont="1" applyFill="1" applyBorder="1">
      <alignment vertical="center"/>
    </xf>
    <xf numFmtId="0" fontId="10" fillId="2" borderId="7" xfId="0" applyFont="1" applyFill="1" applyBorder="1" applyAlignment="1">
      <alignment horizontal="center" vertical="center" wrapText="1"/>
    </xf>
    <xf numFmtId="0" fontId="11" fillId="2" borderId="0" xfId="0" applyFont="1" applyFill="1" applyBorder="1" applyAlignment="1"/>
    <xf numFmtId="0" fontId="0" fillId="2" borderId="0" xfId="0" applyFill="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2" borderId="6" xfId="0" applyFill="1" applyBorder="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11" fillId="2" borderId="0" xfId="0" applyFont="1" applyFill="1" applyBorder="1">
      <alignment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7" fillId="0" borderId="0" xfId="0" applyFont="1" applyBorder="1" applyAlignment="1">
      <alignment horizontal="center" vertical="center"/>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2"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4"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0" fillId="2" borderId="5" xfId="0" applyFill="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4" fillId="0" borderId="2" xfId="0" applyFont="1" applyBorder="1" applyAlignment="1">
      <alignment horizontal="center" vertical="center" shrinkToFit="1"/>
    </xf>
    <xf numFmtId="0" fontId="4" fillId="0" borderId="0" xfId="0" applyFont="1" applyBorder="1" applyAlignment="1">
      <alignment horizontal="center" vertical="center"/>
    </xf>
    <xf numFmtId="0" fontId="11" fillId="0" borderId="2" xfId="0" applyFont="1" applyBorder="1" applyAlignment="1">
      <alignment horizontal="left" vertical="center"/>
    </xf>
    <xf numFmtId="0" fontId="0" fillId="2" borderId="0" xfId="0" applyFill="1">
      <alignmen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11" fillId="2" borderId="0" xfId="0" applyFont="1" applyFill="1">
      <alignment vertical="center"/>
    </xf>
    <xf numFmtId="0" fontId="5" fillId="2" borderId="0" xfId="0" applyFont="1" applyFill="1" applyBorder="1" applyAlignment="1"/>
    <xf numFmtId="0" fontId="15" fillId="2" borderId="0" xfId="0" applyFont="1" applyFill="1" applyBorder="1">
      <alignment vertical="center"/>
    </xf>
    <xf numFmtId="0" fontId="8" fillId="2" borderId="0" xfId="0" applyFont="1" applyFill="1" applyBorder="1">
      <alignmen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8"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6"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 xfId="0" applyBorder="1" applyAlignment="1">
      <alignment vertical="center" shrinkToFit="1"/>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7" xfId="0" applyBorder="1">
      <alignment vertical="center"/>
    </xf>
    <xf numFmtId="0" fontId="0" fillId="0" borderId="9" xfId="0" applyBorder="1">
      <alignment vertical="center"/>
    </xf>
    <xf numFmtId="0" fontId="5" fillId="2" borderId="8" xfId="0" applyFont="1" applyFill="1" applyBorder="1" applyAlignment="1"/>
    <xf numFmtId="0" fontId="5" fillId="2" borderId="7" xfId="0" applyFont="1" applyFill="1" applyBorder="1" applyAlignment="1"/>
    <xf numFmtId="0" fontId="5" fillId="2" borderId="9" xfId="0" applyFont="1" applyFill="1" applyBorder="1" applyAlignment="1"/>
    <xf numFmtId="0" fontId="11" fillId="2" borderId="0" xfId="0" applyFont="1" applyFill="1" applyBorder="1" applyAlignment="1">
      <alignment horizontal="left" vertical="center" wrapText="1"/>
    </xf>
    <xf numFmtId="0" fontId="0" fillId="0" borderId="8"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3" fillId="0" borderId="0" xfId="0" applyFont="1" applyBorder="1" applyAlignment="1">
      <alignment vertical="center" shrinkToFit="1"/>
    </xf>
    <xf numFmtId="0" fontId="0" fillId="2" borderId="8" xfId="0" applyFill="1" applyBorder="1">
      <alignment vertical="center"/>
    </xf>
    <xf numFmtId="0" fontId="0" fillId="2" borderId="7" xfId="0" applyFill="1" applyBorder="1">
      <alignment vertical="center"/>
    </xf>
    <xf numFmtId="0" fontId="0" fillId="2" borderId="10" xfId="0" applyFill="1" applyBorder="1">
      <alignment vertical="center"/>
    </xf>
    <xf numFmtId="0" fontId="0" fillId="2" borderId="9" xfId="0" applyFill="1" applyBorder="1">
      <alignment vertical="center"/>
    </xf>
    <xf numFmtId="0" fontId="5" fillId="0" borderId="0" xfId="0" applyFont="1" applyBorder="1" applyAlignment="1"/>
    <xf numFmtId="0" fontId="15" fillId="3" borderId="2" xfId="0" applyFont="1" applyFill="1" applyBorder="1" applyAlignment="1">
      <alignment horizontal="center" vertical="center"/>
    </xf>
    <xf numFmtId="0" fontId="15" fillId="3" borderId="4"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2" borderId="0" xfId="0" applyFont="1" applyFill="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2" borderId="0" xfId="0" applyFont="1" applyFill="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11" fillId="2" borderId="0" xfId="0" applyFont="1" applyFill="1"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5" fillId="0" borderId="3" xfId="0" applyFont="1"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5" fillId="0" borderId="0" xfId="0" applyFont="1" applyBorder="1" applyAlignment="1">
      <alignment horizontal="left" vertical="center" wrapText="1"/>
    </xf>
    <xf numFmtId="0" fontId="5" fillId="2" borderId="0" xfId="0" applyFont="1" applyFill="1" applyBorder="1" applyAlignment="1">
      <alignment shrinkToFit="1"/>
    </xf>
    <xf numFmtId="0" fontId="11" fillId="2" borderId="0" xfId="0" applyFont="1" applyFill="1" applyBorder="1" applyAlignment="1">
      <alignment shrinkToFi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5" fillId="0" borderId="7" xfId="0" applyFont="1" applyBorder="1" applyAlignment="1">
      <alignment horizontal="left" vertical="center" wrapText="1"/>
    </xf>
    <xf numFmtId="0" fontId="17" fillId="2" borderId="0" xfId="0" applyFont="1" applyFill="1" applyBorder="1" applyAlignment="1">
      <alignment vertical="center" wrapText="1"/>
    </xf>
    <xf numFmtId="0" fontId="17" fillId="2" borderId="0" xfId="0" applyFont="1" applyFill="1" applyBorder="1">
      <alignment vertical="center"/>
    </xf>
    <xf numFmtId="0" fontId="18" fillId="0" borderId="1" xfId="0" applyFont="1" applyBorder="1" applyAlignment="1">
      <alignment horizontal="center" vertical="center" shrinkToFit="1"/>
    </xf>
    <xf numFmtId="0" fontId="5"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2" fillId="2" borderId="0" xfId="0" applyFont="1" applyFill="1" applyBorder="1" applyAlignment="1">
      <alignment horizontal="left" vertical="center" wrapText="1"/>
    </xf>
    <xf numFmtId="0" fontId="18" fillId="0" borderId="1" xfId="0" applyFont="1" applyBorder="1" applyAlignment="1">
      <alignment horizontal="left" vertical="center" wrapText="1"/>
    </xf>
    <xf numFmtId="0" fontId="0" fillId="0" borderId="1" xfId="0" applyBorder="1" applyAlignment="1">
      <alignment vertical="center" wrapText="1"/>
    </xf>
    <xf numFmtId="0" fontId="2" fillId="2" borderId="0" xfId="0" applyFont="1" applyFill="1" applyBorder="1" applyAlignment="1">
      <alignment vertical="center" wrapText="1"/>
    </xf>
    <xf numFmtId="0" fontId="11" fillId="2" borderId="0" xfId="0" applyFont="1" applyFill="1" applyBorder="1" applyAlignment="1">
      <alignment vertical="center" wrapText="1"/>
    </xf>
    <xf numFmtId="0" fontId="5" fillId="2" borderId="11" xfId="0" applyFont="1" applyFill="1" applyBorder="1" applyAlignment="1">
      <alignment horizontal="left" wrapText="1"/>
    </xf>
    <xf numFmtId="0" fontId="5" fillId="2" borderId="0" xfId="0" applyFont="1" applyFill="1" applyBorder="1" applyAlignment="1">
      <alignment horizontal="left" wrapText="1"/>
    </xf>
    <xf numFmtId="0" fontId="11" fillId="2" borderId="6" xfId="0" applyFont="1" applyFill="1" applyBorder="1" applyAlignment="1">
      <alignment wrapText="1"/>
    </xf>
    <xf numFmtId="0" fontId="8" fillId="0" borderId="8" xfId="0" applyFont="1" applyBorder="1" applyAlignment="1">
      <alignment horizontal="center" vertical="center" wrapText="1"/>
    </xf>
    <xf numFmtId="0" fontId="5" fillId="2" borderId="5" xfId="0" applyFont="1" applyFill="1" applyBorder="1" applyAlignment="1">
      <alignment wrapText="1"/>
    </xf>
    <xf numFmtId="0" fontId="5" fillId="2" borderId="0" xfId="0" applyFont="1" applyFill="1" applyBorder="1" applyAlignment="1">
      <alignment wrapText="1"/>
    </xf>
    <xf numFmtId="0" fontId="11" fillId="2" borderId="0" xfId="0" applyFont="1" applyFill="1" applyBorder="1" applyAlignment="1">
      <alignment wrapText="1"/>
    </xf>
    <xf numFmtId="0" fontId="5" fillId="2" borderId="5" xfId="0" applyFont="1" applyFill="1" applyBorder="1" applyAlignment="1">
      <alignment shrinkToFit="1"/>
    </xf>
    <xf numFmtId="0" fontId="10" fillId="2" borderId="0" xfId="0" applyFont="1" applyFill="1" applyBorder="1">
      <alignment vertical="center"/>
    </xf>
    <xf numFmtId="0" fontId="9" fillId="2" borderId="0" xfId="0" applyFont="1" applyFill="1" applyBorder="1" applyAlignment="1">
      <alignment horizontal="left"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7" xfId="0" applyFont="1" applyBorder="1" applyAlignment="1">
      <alignment horizontal="center" vertical="center" shrinkToFit="1"/>
    </xf>
    <xf numFmtId="0" fontId="5" fillId="0" borderId="0" xfId="0" applyFont="1">
      <alignment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2"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5" fillId="2" borderId="0" xfId="0" applyFont="1" applyFill="1" applyBorder="1" applyAlignment="1">
      <alignment horizontal="left" vertical="center" wrapText="1"/>
    </xf>
    <xf numFmtId="0" fontId="18" fillId="2" borderId="0" xfId="0" applyFont="1" applyFill="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2" borderId="5" xfId="0" applyFont="1" applyFill="1" applyBorder="1" applyAlignment="1">
      <alignment horizontal="left" wrapText="1"/>
    </xf>
    <xf numFmtId="0" fontId="5" fillId="2" borderId="6" xfId="0" applyFont="1" applyFill="1" applyBorder="1" applyAlignment="1">
      <alignment horizontal="left" wrapText="1"/>
    </xf>
    <xf numFmtId="0" fontId="6" fillId="2" borderId="0" xfId="0" applyFont="1" applyFill="1" applyBorder="1">
      <alignment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8" fillId="0" borderId="4" xfId="0" applyFont="1" applyBorder="1" applyAlignment="1">
      <alignment horizontal="center" vertical="center" shrinkToFit="1"/>
    </xf>
    <xf numFmtId="0" fontId="11" fillId="2" borderId="6" xfId="0" applyFont="1" applyFill="1" applyBorder="1" applyAlignment="1"/>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9" xfId="0" applyFont="1" applyBorder="1" applyAlignment="1">
      <alignment horizontal="center" vertical="center" shrinkToFit="1"/>
    </xf>
    <xf numFmtId="0" fontId="0" fillId="0" borderId="2" xfId="0" applyFont="1" applyBorder="1" applyAlignment="1">
      <alignment horizontal="left" vertical="center" wrapText="1"/>
    </xf>
  </cellXfs>
  <cellStyles count="1">
    <cellStyle name="標準" xfId="0" builtinId="0"/>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externalLink" Target="externalLinks/externalLink1.xml" Id="rId8" /><Relationship Type="http://schemas.openxmlformats.org/officeDocument/2006/relationships/externalLink" Target="externalLinks/externalLink2.xml" Id="rId9" /><Relationship Type="http://schemas.openxmlformats.org/officeDocument/2006/relationships/externalLink" Target="externalLinks/externalLink3.xml" Id="rId10" /><Relationship Type="http://schemas.openxmlformats.org/officeDocument/2006/relationships/externalLink" Target="externalLinks/externalLink4.xml" Id="rId11" /><Relationship Type="http://schemas.openxmlformats.org/officeDocument/2006/relationships/externalLink" Target="externalLinks/externalLink5.xml" Id="rId12" /><Relationship Type="http://schemas.openxmlformats.org/officeDocument/2006/relationships/externalLink" Target="externalLinks/externalLink6.xml" Id="rId13" /><Relationship Type="http://schemas.openxmlformats.org/officeDocument/2006/relationships/externalLink" Target="externalLinks/externalLink7.xml" Id="rId14" /><Relationship Type="http://schemas.openxmlformats.org/officeDocument/2006/relationships/theme" Target="theme/theme1.xml" Id="rId15" /><Relationship Type="http://schemas.openxmlformats.org/officeDocument/2006/relationships/sharedStrings" Target="sharedStrings.xml" Id="rId16" /><Relationship Type="http://schemas.openxmlformats.org/officeDocument/2006/relationships/styles" Target="styles.xml" Id="rId17"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1270</xdr:rowOff>
    </xdr:to>
    <xdr:sp macro="" textlink="">
      <xdr:nvSpPr>
        <xdr:cNvPr id="13" name="角丸四角形 12"/>
        <xdr:cNvSpPr/>
      </xdr:nvSpPr>
      <xdr:spPr>
        <a:xfrm>
          <a:off x="429260" y="573976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52</xdr:row>
      <xdr:rowOff>74295</xdr:rowOff>
    </xdr:from>
    <xdr:to xmlns:xdr="http://schemas.openxmlformats.org/drawingml/2006/spreadsheetDrawing">
      <xdr:col>19</xdr:col>
      <xdr:colOff>119380</xdr:colOff>
      <xdr:row>53</xdr:row>
      <xdr:rowOff>174625</xdr:rowOff>
    </xdr:to>
    <xdr:sp macro="" textlink="">
      <xdr:nvSpPr>
        <xdr:cNvPr id="5" name="右矢印 4"/>
        <xdr:cNvSpPr/>
      </xdr:nvSpPr>
      <xdr:spPr>
        <a:xfrm>
          <a:off x="3332480" y="10558780"/>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6" name="右矢印 5"/>
        <xdr:cNvSpPr/>
      </xdr:nvSpPr>
      <xdr:spPr>
        <a:xfrm>
          <a:off x="3307715" y="8027035"/>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75</xdr:row>
      <xdr:rowOff>38100</xdr:rowOff>
    </xdr:from>
    <xdr:to xmlns:xdr="http://schemas.openxmlformats.org/drawingml/2006/spreadsheetDrawing">
      <xdr:col>19</xdr:col>
      <xdr:colOff>127000</xdr:colOff>
      <xdr:row>76</xdr:row>
      <xdr:rowOff>139700</xdr:rowOff>
    </xdr:to>
    <xdr:sp macro="" textlink="">
      <xdr:nvSpPr>
        <xdr:cNvPr id="11" name="右矢印 10"/>
        <xdr:cNvSpPr/>
      </xdr:nvSpPr>
      <xdr:spPr>
        <a:xfrm>
          <a:off x="3340100" y="1534985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65</xdr:row>
      <xdr:rowOff>177800</xdr:rowOff>
    </xdr:from>
    <xdr:to xmlns:xdr="http://schemas.openxmlformats.org/drawingml/2006/spreadsheetDrawing">
      <xdr:col>19</xdr:col>
      <xdr:colOff>127000</xdr:colOff>
      <xdr:row>68</xdr:row>
      <xdr:rowOff>126365</xdr:rowOff>
    </xdr:to>
    <xdr:sp macro="" textlink="">
      <xdr:nvSpPr>
        <xdr:cNvPr id="12" name="右矢印 11"/>
        <xdr:cNvSpPr/>
      </xdr:nvSpPr>
      <xdr:spPr>
        <a:xfrm>
          <a:off x="3340100" y="1346327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20" name="右矢印 19"/>
        <xdr:cNvSpPr/>
      </xdr:nvSpPr>
      <xdr:spPr>
        <a:xfrm>
          <a:off x="3340100" y="103066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21" name="右矢印 20"/>
        <xdr:cNvSpPr/>
      </xdr:nvSpPr>
      <xdr:spPr>
        <a:xfrm>
          <a:off x="3340100" y="8336915"/>
          <a:ext cx="40640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62</xdr:row>
      <xdr:rowOff>112395</xdr:rowOff>
    </xdr:from>
    <xdr:to xmlns:xdr="http://schemas.openxmlformats.org/drawingml/2006/spreadsheetDrawing">
      <xdr:col>38</xdr:col>
      <xdr:colOff>115570</xdr:colOff>
      <xdr:row>65</xdr:row>
      <xdr:rowOff>62230</xdr:rowOff>
    </xdr:to>
    <xdr:sp macro="" textlink="">
      <xdr:nvSpPr>
        <xdr:cNvPr id="24" name="右矢印 23"/>
        <xdr:cNvSpPr/>
      </xdr:nvSpPr>
      <xdr:spPr>
        <a:xfrm>
          <a:off x="6948170" y="1280350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6" name="右矢印 15"/>
        <xdr:cNvSpPr/>
      </xdr:nvSpPr>
      <xdr:spPr>
        <a:xfrm>
          <a:off x="3340100" y="101263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7" name="右矢印 16"/>
        <xdr:cNvSpPr/>
      </xdr:nvSpPr>
      <xdr:spPr>
        <a:xfrm>
          <a:off x="3340100" y="824674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28</xdr:row>
      <xdr:rowOff>0</xdr:rowOff>
    </xdr:to>
    <xdr:sp macro="" textlink="">
      <xdr:nvSpPr>
        <xdr:cNvPr id="4" name="角丸四角形 3"/>
        <xdr:cNvSpPr/>
      </xdr:nvSpPr>
      <xdr:spPr>
        <a:xfrm>
          <a:off x="422910" y="5541645"/>
          <a:ext cx="4953000" cy="1098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1270</xdr:rowOff>
    </xdr:to>
    <xdr:sp macro="" textlink="">
      <xdr:nvSpPr>
        <xdr:cNvPr id="13" name="角丸四角形 12"/>
        <xdr:cNvSpPr/>
      </xdr:nvSpPr>
      <xdr:spPr>
        <a:xfrm>
          <a:off x="429260" y="573976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1270</xdr:rowOff>
    </xdr:to>
    <xdr:sp macro="" textlink="">
      <xdr:nvSpPr>
        <xdr:cNvPr id="13" name="角丸四角形 12"/>
        <xdr:cNvSpPr/>
      </xdr:nvSpPr>
      <xdr:spPr>
        <a:xfrm>
          <a:off x="429260" y="573976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6" name="右矢印 15"/>
        <xdr:cNvSpPr/>
      </xdr:nvSpPr>
      <xdr:spPr>
        <a:xfrm>
          <a:off x="3340100" y="101263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7" name="右矢印 16"/>
        <xdr:cNvSpPr/>
      </xdr:nvSpPr>
      <xdr:spPr>
        <a:xfrm>
          <a:off x="3340100" y="824674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2%20&#33021;&#20195;&#24066;&#9675;\&#12304;&#33021;&#20195;&#24066;&#12305;&#35519;&#26619;&#31080;\&#35519;&#26619;&#31080;&#65288;&#33021;&#20195;&#24066;&#12539;&#19979;&#27700;&#36947;&#20107;&#26989;&#65288;&#20844;&#20849;&#19979;&#27700;&#65289;&#65289;.xlsx"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2%20&#33021;&#20195;&#24066;&#9675;\&#12304;&#33021;&#20195;&#24066;&#12305;&#35519;&#26619;&#31080;\&#35519;&#26619;&#31080;&#65288;&#33021;&#20195;&#24066;&#12539;&#19979;&#27700;&#36947;&#20107;&#26989;&#65288;&#29305;&#23450;&#22320;&#22495;&#25490;&#27700;&#20966;&#29702;&#65289;&#65289;.xlsx"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2%20&#33021;&#20195;&#24066;&#9675;\&#12304;&#33021;&#20195;&#24066;&#12305;&#35519;&#26619;&#31080;\&#35519;&#26619;&#31080;&#65288;&#33021;&#20195;&#24066;&#12539;&#19979;&#27700;&#36947;&#20107;&#26989;&#65288;&#36786;&#26989;&#38598;&#33853;&#25490;&#27700;&#65289;&#65289;.xlsx" TargetMode="External" Id="rId1" /></Relationships>
</file>

<file path=xl/externalLinks/_rels/externalLink4.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2%20&#33021;&#20195;&#24066;&#9675;\&#12304;&#33021;&#20195;&#24066;&#12305;&#35519;&#26619;&#31080;\&#35519;&#26619;&#31080;&#65288;&#33021;&#20195;&#24066;&#12539;&#20171;&#35703;&#12469;&#12540;&#12499;&#12473;&#20107;&#26989;&#65289;.xlsx" TargetMode="External" Id="rId1" /></Relationships>
</file>

<file path=xl/externalLinks/_rels/externalLink5.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2%20&#33021;&#20195;&#24066;&#9675;\&#12304;&#33021;&#20195;&#24066;&#12305;&#35519;&#26619;&#31080;\&#35519;&#26619;&#31080;&#65288;&#33021;&#20195;&#24066;&#12539;&#31777;&#26131;&#27700;&#36947;&#20107;&#26989;&#65288;&#27861;&#36969;&#65289;&#65289;.xlsx" TargetMode="External" Id="rId1" /></Relationships>
</file>

<file path=xl/externalLinks/_rels/externalLink6.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2%20&#33021;&#20195;&#24066;&#9675;\&#12304;&#33021;&#20195;&#24066;&#12305;&#35519;&#26619;&#31080;\&#35519;&#26619;&#31080;&#65288;&#33021;&#20195;&#24066;&#12539;&#31777;&#26131;&#27700;&#36947;&#20107;&#26989;&#65288;&#27861;&#38750;&#36969;&#65289;.xlsx" TargetMode="External" Id="rId1" /></Relationships>
</file>

<file path=xl/externalLinks/_rels/externalLink7.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02%20&#33021;&#20195;&#24066;&#9675;\&#12304;&#33021;&#20195;&#24066;&#12305;&#35519;&#26619;&#31080;\&#35519;&#26619;&#31080;&#65288;&#33021;&#20195;&#24066;&#12539;&#27700;&#36947;&#20107;&#26989;&#65289;.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能代市</v>
          </cell>
        </row>
        <row r="24">
          <cell r="F24" t="str">
            <v>下水道事業</v>
          </cell>
          <cell r="W24" t="str">
            <v>公共下水</v>
          </cell>
        </row>
        <row r="26">
          <cell r="F26" t="str">
            <v>―</v>
          </cell>
        </row>
        <row r="51">
          <cell r="R51" t="str">
            <v>○</v>
          </cell>
          <cell r="AA51" t="str">
            <v>○</v>
          </cell>
        </row>
        <row r="53">
          <cell r="R53" t="str">
            <v>○</v>
          </cell>
          <cell r="X53" t="str">
            <v>○</v>
          </cell>
        </row>
        <row r="238">
          <cell r="B238" t="str">
            <v>米代川流域下水道大館処理センターで引き渡される３市３町１組合から発生する脱水ケーキ等を原料として、資源化物を製造し、長期間、安定的に供給する。民間事業者は、事業期間中に製造した資源化物を全量買取り、資源化物の利用先に、燃料利用もしくは、その他の利用用途として供給する。H２９年度着工済で、R２年度供用開始予定。単独処理に対して約４０％の経費削減を想定している。</v>
          </cell>
        </row>
        <row r="269">
          <cell r="Y269" t="str">
            <v>○</v>
          </cell>
        </row>
        <row r="275">
          <cell r="E275">
            <v>32</v>
          </cell>
        </row>
        <row r="276">
          <cell r="E276">
            <v>4</v>
          </cell>
        </row>
        <row r="277">
          <cell r="E277">
            <v>1</v>
          </cell>
        </row>
        <row r="359">
          <cell r="B359" t="str">
            <v>終末処理場1箇所及び中継ポンプ場2箇所における運転管理、ユーティリティ費や小規模修繕の実施など。</v>
          </cell>
        </row>
        <row r="365">
          <cell r="B365" t="str">
            <v>・業務内容：レベルⅡ＋α（運転管理、ユーティリティ、50万円以下の簡易修繕）
・要求水準：放流水質、脱水汚泥の含水率
　　　　　　　超過した場合は、委託料の減額</v>
          </cell>
        </row>
        <row r="371">
          <cell r="E371">
            <v>20</v>
          </cell>
        </row>
        <row r="372">
          <cell r="E372">
            <v>4</v>
          </cell>
        </row>
        <row r="373">
          <cell r="E373">
            <v>1</v>
          </cell>
        </row>
        <row r="386">
          <cell r="E386" t="str">
            <v xml:space="preserve"> </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能代市</v>
          </cell>
        </row>
        <row r="24">
          <cell r="F24" t="str">
            <v>下水道事業</v>
          </cell>
          <cell r="W24" t="str">
            <v>特定地域排水処理</v>
          </cell>
        </row>
        <row r="26">
          <cell r="F26" t="str">
            <v>―</v>
          </cell>
        </row>
        <row r="53">
          <cell r="R53" t="str">
            <v xml:space="preserve"> </v>
          </cell>
        </row>
        <row r="56">
          <cell r="R56" t="str">
            <v>○</v>
          </cell>
        </row>
        <row r="536">
          <cell r="C536" t="str">
            <v>③抜本的な改革の方向性について検討の前段階にあるため</v>
          </cell>
          <cell r="AQ536" t="str">
            <v>　</v>
          </cell>
        </row>
        <row r="537">
          <cell r="C537" t="str">
            <v>④知見やノウハウ不足により抜本的な改革の検討に至らないため</v>
          </cell>
        </row>
        <row r="550">
          <cell r="B550" t="str">
            <v>平成２７年度策定の能代市生活排水処理整備構想に基づき整備を進めるとともに、適正な維持管理に努め、浄化槽の長寿命化を図り、経費の節減に努める。また下水道使用料の料金改定にあわせて浄化槽使用料も整合性を図ることとしている。</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能代市</v>
          </cell>
        </row>
        <row r="24">
          <cell r="F24" t="str">
            <v>下水道事業</v>
          </cell>
          <cell r="W24" t="str">
            <v>農業集落排水</v>
          </cell>
        </row>
        <row r="26">
          <cell r="F26" t="str">
            <v>―</v>
          </cell>
        </row>
        <row r="53">
          <cell r="R53" t="str">
            <v xml:space="preserve"> </v>
          </cell>
        </row>
        <row r="56">
          <cell r="R56" t="str">
            <v>○</v>
          </cell>
        </row>
        <row r="536">
          <cell r="C536" t="str">
            <v>⑤事業の規模が小さく、人員が少ない等の理由から抜本的な改革の検討に至らないため</v>
          </cell>
          <cell r="AQ536" t="str">
            <v>　</v>
          </cell>
        </row>
        <row r="550">
          <cell r="B550" t="str">
            <v>平成２７年度策定の能代市生活排水処理整備構想では、人口減少を考慮し、検討した結果、公共下水道への接続がもっとも有利となっている。接続時期は接続先の下水道整備が令和７年度予定となっているため、早くても令和８年度以降となる。</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能代市</v>
          </cell>
        </row>
        <row r="24">
          <cell r="F24" t="str">
            <v>介護サービス事業</v>
          </cell>
          <cell r="W24" t="str">
            <v>―</v>
          </cell>
        </row>
        <row r="26">
          <cell r="F26" t="str">
            <v>老人デイサービスセンター</v>
          </cell>
        </row>
        <row r="52">
          <cell r="R52" t="str">
            <v>○</v>
          </cell>
          <cell r="X52" t="str">
            <v>○</v>
          </cell>
        </row>
        <row r="300">
          <cell r="B300" t="str">
            <v>＜概要＞指定管理者による老人デイサービスセンター、グループホームの管理運営
＜効果＞施設入所者の精神的安定（公的な施設への信頼等）</v>
          </cell>
        </row>
        <row r="307">
          <cell r="G307" t="str">
            <v xml:space="preserve"> </v>
          </cell>
        </row>
        <row r="308">
          <cell r="G308" t="str">
            <v>○</v>
          </cell>
        </row>
        <row r="312">
          <cell r="E312">
            <v>20</v>
          </cell>
        </row>
        <row r="313">
          <cell r="E313">
            <v>4</v>
          </cell>
        </row>
        <row r="314">
          <cell r="E314">
            <v>1</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能代市</v>
          </cell>
        </row>
        <row r="24">
          <cell r="F24" t="str">
            <v>簡易水道事業</v>
          </cell>
          <cell r="W24" t="str">
            <v>―</v>
          </cell>
        </row>
        <row r="26">
          <cell r="F26" t="str">
            <v>―</v>
          </cell>
        </row>
        <row r="49">
          <cell r="R49" t="str">
            <v>○</v>
          </cell>
          <cell r="X49" t="str">
            <v>○</v>
          </cell>
        </row>
        <row r="63">
          <cell r="B63" t="str">
            <v>法適用簡易水道事業（鶴形簡易水道）を水道事業に統合した。</v>
          </cell>
        </row>
        <row r="69">
          <cell r="G69" t="str">
            <v>○</v>
          </cell>
        </row>
        <row r="73">
          <cell r="E73">
            <v>29</v>
          </cell>
        </row>
        <row r="74">
          <cell r="E74">
            <v>4</v>
          </cell>
        </row>
        <row r="75">
          <cell r="E75">
            <v>1</v>
          </cell>
        </row>
        <row r="79">
          <cell r="O79" t="str">
            <v>✓</v>
          </cell>
        </row>
        <row r="91">
          <cell r="G91" t="str">
            <v xml:space="preserve"> </v>
          </cell>
        </row>
        <row r="96">
          <cell r="E96" t="str">
            <v xml:space="preserve"> </v>
          </cell>
        </row>
        <row r="97">
          <cell r="E97" t="str">
            <v xml:space="preserve"> </v>
          </cell>
        </row>
        <row r="98">
          <cell r="E98" t="str">
            <v xml:space="preserve"> </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能代市</v>
          </cell>
        </row>
        <row r="24">
          <cell r="F24" t="str">
            <v>簡易水道事業</v>
          </cell>
          <cell r="W24" t="str">
            <v>―</v>
          </cell>
        </row>
        <row r="26">
          <cell r="F26" t="str">
            <v>―</v>
          </cell>
        </row>
        <row r="52">
          <cell r="R52" t="str">
            <v>○</v>
          </cell>
          <cell r="X52" t="str">
            <v>○</v>
          </cell>
        </row>
        <row r="56">
          <cell r="R56" t="str">
            <v>○</v>
          </cell>
        </row>
        <row r="300">
          <cell r="B300" t="str">
            <v>富根地区・仁鮒地区両簡易水道事業は、平成１５年の地方自治法改正により平成１８年６月から指定管理者制度に移行し、地域の住民で組織された水道組合が指定管理者となり事業を実施している。移行以前は管理委託制度に基づき水道組合へ業務を委託していたが、以前から事業費は給水使用料の範囲内で賄われているため、常にコスト意識を保ちながら事業運営に当たっており、移行後も同様な運営が実施されている。</v>
          </cell>
        </row>
        <row r="307">
          <cell r="G307" t="str">
            <v xml:space="preserve"> </v>
          </cell>
        </row>
        <row r="308">
          <cell r="G308" t="str">
            <v>○</v>
          </cell>
        </row>
        <row r="312">
          <cell r="E312">
            <v>18</v>
          </cell>
        </row>
        <row r="313">
          <cell r="E313">
            <v>6</v>
          </cell>
        </row>
        <row r="314">
          <cell r="E314">
            <v>1</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能代市</v>
          </cell>
        </row>
        <row r="24">
          <cell r="F24" t="str">
            <v>水道事業</v>
          </cell>
          <cell r="W24" t="str">
            <v>―</v>
          </cell>
        </row>
        <row r="26">
          <cell r="F26" t="str">
            <v>―</v>
          </cell>
        </row>
        <row r="56">
          <cell r="R56" t="str">
            <v>○</v>
          </cell>
        </row>
        <row r="536">
          <cell r="C536" t="str">
            <v>①現行の経営体制・手法で、健全な事業運営が実施できているため</v>
          </cell>
          <cell r="AQ536" t="str">
            <v>　</v>
          </cell>
        </row>
      </sheetData>
      <sheetData sheetId="1"/>
      <sheetData sheetId="2"/>
      <sheetData sheetId="3"/>
      <sheetData sheetId="4"/>
      <sheetData sheetId="5"/>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drawings/drawing1.xml" Id="rId1" /></Relationships>
</file>

<file path=xl/worksheets/_rels/sheet2.xml.rels>&#65279;<?xml version="1.0" encoding="utf-8"?><Relationships xmlns="http://schemas.openxmlformats.org/package/2006/relationships"><Relationship Type="http://schemas.openxmlformats.org/officeDocument/2006/relationships/drawing" Target="../drawings/drawing2.xml" Id="rId1" /></Relationships>
</file>

<file path=xl/worksheets/_rels/sheet3.xml.rels>&#65279;<?xml version="1.0" encoding="utf-8"?><Relationships xmlns="http://schemas.openxmlformats.org/package/2006/relationships"><Relationship Type="http://schemas.openxmlformats.org/officeDocument/2006/relationships/drawing" Target="../drawings/drawing3.xml" Id="rId1" /></Relationships>
</file>

<file path=xl/worksheets/_rels/sheet4.xml.rels>&#65279;<?xml version="1.0" encoding="utf-8"?><Relationships xmlns="http://schemas.openxmlformats.org/package/2006/relationships"><Relationship Type="http://schemas.openxmlformats.org/officeDocument/2006/relationships/drawing" Target="../drawings/drawing4.xml" Id="rId1" /></Relationships>
</file>

<file path=xl/worksheets/_rels/sheet5.xml.rels>&#65279;<?xml version="1.0" encoding="utf-8"?><Relationships xmlns="http://schemas.openxmlformats.org/package/2006/relationships"><Relationship Type="http://schemas.openxmlformats.org/officeDocument/2006/relationships/drawing" Target="../drawings/drawing5.xml" Id="rId1" /></Relationships>
</file>

<file path=xl/worksheets/_rels/sheet6.xml.rels>&#65279;<?xml version="1.0" encoding="utf-8"?><Relationships xmlns="http://schemas.openxmlformats.org/package/2006/relationships"><Relationship Type="http://schemas.openxmlformats.org/officeDocument/2006/relationships/drawing" Target="../drawings/drawing6.xml" Id="rId1" /></Relationships>
</file>

<file path=xl/worksheets/_rels/sheet7.xml.rels>&#65279;<?xml version="1.0" encoding="utf-8"?><Relationships xmlns="http://schemas.openxmlformats.org/package/2006/relationships"><Relationship Type="http://schemas.openxmlformats.org/officeDocument/2006/relationships/drawing" Target="../drawings/drawing7.xml" Id="rId1"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C2:BR51"/>
  <sheetViews>
    <sheetView topLeftCell="A16" workbookViewId="0">
      <selection activeCell="D46" sqref="D46:BP50"/>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24</v>
      </c>
      <c r="V8" s="59"/>
      <c r="W8" s="59"/>
      <c r="X8" s="59"/>
      <c r="Y8" s="59"/>
      <c r="Z8" s="59"/>
      <c r="AA8" s="59"/>
      <c r="AB8" s="59"/>
      <c r="AC8" s="59"/>
      <c r="AD8" s="59"/>
      <c r="AE8" s="59"/>
      <c r="AF8" s="59"/>
      <c r="AG8" s="59"/>
      <c r="AH8" s="59"/>
      <c r="AI8" s="59"/>
      <c r="AJ8" s="59"/>
      <c r="AK8" s="59"/>
      <c r="AL8" s="59"/>
      <c r="AM8" s="59"/>
      <c r="AN8" s="76"/>
      <c r="AO8" s="52" t="s">
        <v>37</v>
      </c>
      <c r="AP8" s="59"/>
      <c r="AQ8" s="59"/>
      <c r="AR8" s="59"/>
      <c r="AS8" s="59"/>
      <c r="AT8" s="59"/>
      <c r="AU8" s="59"/>
      <c r="AV8" s="59"/>
      <c r="AW8" s="59"/>
      <c r="AX8" s="59"/>
      <c r="AY8" s="59"/>
      <c r="AZ8" s="59"/>
      <c r="BA8" s="59"/>
      <c r="BB8" s="59"/>
      <c r="BC8" s="59"/>
      <c r="BD8" s="59"/>
      <c r="BE8" s="76"/>
      <c r="BF8" s="2" t="s">
        <v>39</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IF(COUNTIF([7]回答表!F22,"*")&gt;0,[7]回答表!F22,"")</f>
        <v>能代市</v>
      </c>
      <c r="D11" s="3"/>
      <c r="E11" s="3"/>
      <c r="F11" s="3"/>
      <c r="G11" s="3"/>
      <c r="H11" s="3"/>
      <c r="I11" s="3"/>
      <c r="J11" s="3"/>
      <c r="K11" s="3"/>
      <c r="L11" s="3"/>
      <c r="M11" s="3"/>
      <c r="N11" s="3"/>
      <c r="O11" s="3"/>
      <c r="P11" s="3"/>
      <c r="Q11" s="3"/>
      <c r="R11" s="3"/>
      <c r="S11" s="3"/>
      <c r="T11" s="3"/>
      <c r="U11" s="55" t="str">
        <f>IF(COUNTIF([7]回答表!F24,"*")&gt;0,[7]回答表!F24,"")</f>
        <v>水道事業</v>
      </c>
      <c r="V11" s="62"/>
      <c r="W11" s="62"/>
      <c r="X11" s="62"/>
      <c r="Y11" s="62"/>
      <c r="Z11" s="62"/>
      <c r="AA11" s="62"/>
      <c r="AB11" s="62"/>
      <c r="AC11" s="62"/>
      <c r="AD11" s="62"/>
      <c r="AE11" s="62"/>
      <c r="AF11" s="59"/>
      <c r="AG11" s="59"/>
      <c r="AH11" s="59"/>
      <c r="AI11" s="59"/>
      <c r="AJ11" s="59"/>
      <c r="AK11" s="59"/>
      <c r="AL11" s="59"/>
      <c r="AM11" s="59"/>
      <c r="AN11" s="76"/>
      <c r="AO11" s="81" t="str">
        <f>IF(COUNTIF([7]回答表!W24,"*")&gt;0,[7]回答表!W24,"")</f>
        <v>―</v>
      </c>
      <c r="AP11" s="59"/>
      <c r="AQ11" s="59"/>
      <c r="AR11" s="59"/>
      <c r="AS11" s="59"/>
      <c r="AT11" s="59"/>
      <c r="AU11" s="59"/>
      <c r="AV11" s="59"/>
      <c r="AW11" s="59"/>
      <c r="AX11" s="59"/>
      <c r="AY11" s="59"/>
      <c r="AZ11" s="59"/>
      <c r="BA11" s="59"/>
      <c r="BB11" s="59"/>
      <c r="BC11" s="59"/>
      <c r="BD11" s="59"/>
      <c r="BE11" s="76"/>
      <c r="BF11" s="4" t="str">
        <f>IF(COUNTIF([7]回答表!F26,"*")&gt;0,[7]回答表!F26,"")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4</v>
      </c>
      <c r="E20" s="33"/>
      <c r="F20" s="33"/>
      <c r="G20" s="33"/>
      <c r="H20" s="33"/>
      <c r="I20" s="33"/>
      <c r="J20" s="47"/>
      <c r="K20" s="16" t="s">
        <v>14</v>
      </c>
      <c r="L20" s="33"/>
      <c r="M20" s="33"/>
      <c r="N20" s="33"/>
      <c r="O20" s="33"/>
      <c r="P20" s="33"/>
      <c r="Q20" s="47"/>
      <c r="R20" s="16" t="s">
        <v>16</v>
      </c>
      <c r="S20" s="33"/>
      <c r="T20" s="33"/>
      <c r="U20" s="33"/>
      <c r="V20" s="33"/>
      <c r="W20" s="33"/>
      <c r="X20" s="47"/>
      <c r="Y20" s="66" t="s">
        <v>31</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28</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17</v>
      </c>
      <c r="Z23" s="73"/>
      <c r="AA23" s="73"/>
      <c r="AB23" s="73"/>
      <c r="AC23" s="73"/>
      <c r="AD23" s="73"/>
      <c r="AE23" s="74"/>
      <c r="AF23" s="69" t="s">
        <v>34</v>
      </c>
      <c r="AG23" s="73"/>
      <c r="AH23" s="73"/>
      <c r="AI23" s="73"/>
      <c r="AJ23" s="73"/>
      <c r="AK23" s="73"/>
      <c r="AL23" s="74"/>
      <c r="AM23" s="69" t="s">
        <v>18</v>
      </c>
      <c r="AN23" s="73"/>
      <c r="AO23" s="73"/>
      <c r="AP23" s="73"/>
      <c r="AQ23" s="73"/>
      <c r="AR23" s="73"/>
      <c r="AS23" s="74"/>
      <c r="AT23" s="69" t="s">
        <v>41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IF([7]回答表!R49="○","○","")</f>
        <v/>
      </c>
      <c r="E24" s="36"/>
      <c r="F24" s="36"/>
      <c r="G24" s="36"/>
      <c r="H24" s="36"/>
      <c r="I24" s="36"/>
      <c r="J24" s="50"/>
      <c r="K24" s="19" t="str">
        <f>IF([7]回答表!R50="○","○","")</f>
        <v/>
      </c>
      <c r="L24" s="36"/>
      <c r="M24" s="36"/>
      <c r="N24" s="36"/>
      <c r="O24" s="36"/>
      <c r="P24" s="36"/>
      <c r="Q24" s="50"/>
      <c r="R24" s="19" t="str">
        <f>IF([7]回答表!R51="○","○","")</f>
        <v/>
      </c>
      <c r="S24" s="36"/>
      <c r="T24" s="36"/>
      <c r="U24" s="36"/>
      <c r="V24" s="36"/>
      <c r="W24" s="36"/>
      <c r="X24" s="50"/>
      <c r="Y24" s="19" t="str">
        <f>IF([7]回答表!R52="○","○","")</f>
        <v/>
      </c>
      <c r="Z24" s="36"/>
      <c r="AA24" s="36"/>
      <c r="AB24" s="36"/>
      <c r="AC24" s="36"/>
      <c r="AD24" s="36"/>
      <c r="AE24" s="50"/>
      <c r="AF24" s="19" t="str">
        <f>IF([7]回答表!R53="○","○","")</f>
        <v/>
      </c>
      <c r="AG24" s="36"/>
      <c r="AH24" s="36"/>
      <c r="AI24" s="36"/>
      <c r="AJ24" s="36"/>
      <c r="AK24" s="36"/>
      <c r="AL24" s="50"/>
      <c r="AM24" s="19" t="str">
        <f>IF([7]回答表!R54="○","○","")</f>
        <v/>
      </c>
      <c r="AN24" s="36"/>
      <c r="AO24" s="36"/>
      <c r="AP24" s="36"/>
      <c r="AQ24" s="36"/>
      <c r="AR24" s="36"/>
      <c r="AS24" s="50"/>
      <c r="AT24" s="19" t="str">
        <f>IF([7]回答表!R55="○","○","")</f>
        <v/>
      </c>
      <c r="AU24" s="36"/>
      <c r="AV24" s="36"/>
      <c r="AW24" s="36"/>
      <c r="AX24" s="36"/>
      <c r="AY24" s="36"/>
      <c r="AZ24" s="50"/>
      <c r="BA24" s="26"/>
      <c r="BB24" s="97" t="str">
        <f>IF([7]回答表!R56="○","○","")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row r="32" spans="3:70" ht="15.6" customHeight="1">
      <c r="D32" s="12"/>
      <c r="E32" s="12"/>
      <c r="F32" s="12"/>
      <c r="G32" s="12"/>
      <c r="H32" s="12"/>
      <c r="I32" s="12"/>
      <c r="J32" s="12"/>
      <c r="K32" s="12"/>
      <c r="L32" s="12"/>
      <c r="M32" s="12"/>
      <c r="N32" s="12"/>
      <c r="O32" s="12"/>
      <c r="P32" s="12"/>
      <c r="Q32" s="12"/>
      <c r="R32" s="12"/>
      <c r="S32" s="12"/>
      <c r="T32" s="12"/>
      <c r="U32" s="12"/>
      <c r="V32" s="12"/>
      <c r="W32" s="12"/>
    </row>
    <row r="33" spans="3:69" ht="15.6" customHeight="1">
      <c r="C33" s="8"/>
      <c r="D33" s="22"/>
      <c r="E33" s="22"/>
      <c r="F33" s="22"/>
      <c r="G33" s="22"/>
      <c r="H33" s="22"/>
      <c r="I33" s="22"/>
      <c r="J33" s="22"/>
      <c r="K33" s="22"/>
      <c r="L33" s="22"/>
      <c r="M33" s="22"/>
      <c r="N33" s="22"/>
      <c r="O33" s="22"/>
      <c r="P33" s="22"/>
      <c r="Q33" s="22"/>
      <c r="R33" s="22"/>
      <c r="S33" s="22"/>
      <c r="T33" s="22"/>
      <c r="U33" s="22"/>
      <c r="V33" s="22"/>
      <c r="W33" s="22"/>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116"/>
    </row>
    <row r="34" spans="3:69">
      <c r="C34" s="9"/>
      <c r="D34" s="23" t="s">
        <v>42</v>
      </c>
      <c r="E34" s="38"/>
      <c r="F34" s="38"/>
      <c r="G34" s="38"/>
      <c r="H34" s="38"/>
      <c r="I34" s="38"/>
      <c r="J34" s="38"/>
      <c r="K34" s="38"/>
      <c r="L34" s="38"/>
      <c r="M34" s="38"/>
      <c r="N34" s="38"/>
      <c r="O34" s="38"/>
      <c r="P34" s="38"/>
      <c r="Q34" s="38"/>
      <c r="R34" s="38"/>
      <c r="S34" s="38"/>
      <c r="T34" s="38"/>
      <c r="U34" s="38"/>
      <c r="V34" s="38"/>
      <c r="W34" s="38"/>
      <c r="X34" s="38"/>
      <c r="Y34" s="38"/>
      <c r="Z34" s="38"/>
      <c r="AA34" s="25"/>
      <c r="AB34" s="25"/>
      <c r="AC34" s="25"/>
      <c r="AD34" s="25"/>
      <c r="AE34" s="25"/>
      <c r="AF34" s="25"/>
      <c r="AG34" s="25"/>
      <c r="AH34" s="25"/>
      <c r="AI34" s="25"/>
      <c r="AJ34" s="25"/>
      <c r="AK34" s="25"/>
      <c r="AL34" s="23"/>
      <c r="AM34" s="25"/>
      <c r="AN34" s="25"/>
      <c r="AO34" s="25"/>
      <c r="AP34" s="25"/>
      <c r="AQ34" s="23" t="s">
        <v>20</v>
      </c>
      <c r="AR34" s="25"/>
      <c r="AS34" s="25"/>
      <c r="AT34" s="25"/>
      <c r="AU34" s="25"/>
      <c r="AV34" s="84"/>
      <c r="AW34" s="25"/>
      <c r="AX34" s="25"/>
      <c r="AY34" s="25"/>
      <c r="AZ34" s="90"/>
      <c r="BA34" s="90"/>
      <c r="BB34" s="90"/>
      <c r="BC34" s="90"/>
      <c r="BD34" s="25"/>
      <c r="BE34" s="25"/>
      <c r="BF34" s="25"/>
      <c r="BG34" s="25"/>
      <c r="BH34" s="25"/>
      <c r="BI34" s="25"/>
      <c r="BJ34" s="25"/>
      <c r="BK34" s="25"/>
      <c r="BL34" s="25"/>
      <c r="BM34" s="25"/>
      <c r="BN34" s="25"/>
      <c r="BO34" s="25"/>
      <c r="BP34" s="111"/>
      <c r="BQ34" s="117"/>
    </row>
    <row r="35" spans="3:69" ht="15.6" customHeight="1">
      <c r="C35" s="9"/>
      <c r="D35" s="24" t="s">
        <v>43</v>
      </c>
      <c r="E35" s="39" t="str">
        <f>IF([7]回答表!R56="○",[7]回答表!C536,"")</f>
        <v>①現行の経営体制・手法で、健全な事業運営が実施できているため</v>
      </c>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79"/>
      <c r="AO35" s="25"/>
      <c r="AP35" s="25"/>
      <c r="AQ35" s="83" t="str">
        <f>IF([7]回答表!AQ536="○",[7]回答表!B543,"")</f>
        <v/>
      </c>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112"/>
      <c r="BQ35" s="117"/>
    </row>
    <row r="36" spans="3:69" ht="15.6" customHeight="1">
      <c r="C36" s="9"/>
      <c r="D36" s="24"/>
      <c r="E36" s="40"/>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80"/>
      <c r="AO36" s="25"/>
      <c r="AP36" s="25"/>
      <c r="AQ36" s="2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113"/>
      <c r="BQ36" s="117"/>
    </row>
    <row r="37" spans="3:69" ht="15.6" customHeight="1">
      <c r="C37" s="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4" t="s">
        <v>43</v>
      </c>
      <c r="E38" s="39"/>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79"/>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4"/>
      <c r="E39" s="40"/>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80"/>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5.6" customHeight="1">
      <c r="C41" s="9"/>
      <c r="D41" s="24" t="s">
        <v>43</v>
      </c>
      <c r="E41" s="39"/>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79"/>
      <c r="AO41" s="25"/>
      <c r="AP41" s="25"/>
      <c r="AQ41" s="28"/>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113"/>
      <c r="BQ41" s="117"/>
    </row>
    <row r="42" spans="3:69" ht="12.6" customHeight="1">
      <c r="C42" s="9"/>
      <c r="D42" s="24"/>
      <c r="E42" s="40"/>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80"/>
      <c r="AO42" s="25"/>
      <c r="AP42" s="25"/>
      <c r="AQ42" s="29"/>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114"/>
      <c r="BQ42" s="118"/>
    </row>
    <row r="43" spans="3:69" ht="12.6" customHeight="1">
      <c r="C43" s="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ht="12.6" customHeight="1">
      <c r="C44" s="9"/>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3" t="s">
        <v>11</v>
      </c>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117"/>
    </row>
    <row r="46" spans="3:69">
      <c r="C46" s="9"/>
      <c r="D46" s="27"/>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112"/>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8"/>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113"/>
      <c r="BQ49" s="117"/>
    </row>
    <row r="50" spans="3:69" ht="12.6" customHeight="1">
      <c r="C50" s="9"/>
      <c r="D50" s="29"/>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114"/>
      <c r="BQ50" s="117"/>
    </row>
    <row r="51" spans="3:69" ht="12.6" customHeight="1">
      <c r="C51" s="1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5:D36"/>
    <mergeCell ref="E35:AN36"/>
    <mergeCell ref="D38:D39"/>
    <mergeCell ref="E38:AN39"/>
    <mergeCell ref="D41:D42"/>
    <mergeCell ref="E41:AN42"/>
    <mergeCell ref="D46:BP50"/>
    <mergeCell ref="AQ35:BP42"/>
  </mergeCells>
  <phoneticPr fontId="1" type="Hiragana"/>
  <conditionalFormatting sqref="BR28:XFD28 A28:BI28">
    <cfRule type="expression" dxfId="6"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C2:BR56"/>
  <sheetViews>
    <sheetView topLeftCell="A19" workbookViewId="0">
      <selection activeCell="AM46" sqref="AM46:AN49"/>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24</v>
      </c>
      <c r="V8" s="59"/>
      <c r="W8" s="59"/>
      <c r="X8" s="59"/>
      <c r="Y8" s="59"/>
      <c r="Z8" s="59"/>
      <c r="AA8" s="59"/>
      <c r="AB8" s="59"/>
      <c r="AC8" s="59"/>
      <c r="AD8" s="59"/>
      <c r="AE8" s="59"/>
      <c r="AF8" s="59"/>
      <c r="AG8" s="59"/>
      <c r="AH8" s="59"/>
      <c r="AI8" s="59"/>
      <c r="AJ8" s="59"/>
      <c r="AK8" s="59"/>
      <c r="AL8" s="59"/>
      <c r="AM8" s="59"/>
      <c r="AN8" s="76"/>
      <c r="AO8" s="52" t="s">
        <v>37</v>
      </c>
      <c r="AP8" s="59"/>
      <c r="AQ8" s="59"/>
      <c r="AR8" s="59"/>
      <c r="AS8" s="59"/>
      <c r="AT8" s="59"/>
      <c r="AU8" s="59"/>
      <c r="AV8" s="59"/>
      <c r="AW8" s="59"/>
      <c r="AX8" s="59"/>
      <c r="AY8" s="59"/>
      <c r="AZ8" s="59"/>
      <c r="BA8" s="59"/>
      <c r="BB8" s="59"/>
      <c r="BC8" s="59"/>
      <c r="BD8" s="59"/>
      <c r="BE8" s="76"/>
      <c r="BF8" s="2" t="s">
        <v>39</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IF(COUNTIF([5]回答表!F22,"*")&gt;0,[5]回答表!F22,"")</f>
        <v>能代市</v>
      </c>
      <c r="D11" s="3"/>
      <c r="E11" s="3"/>
      <c r="F11" s="3"/>
      <c r="G11" s="3"/>
      <c r="H11" s="3"/>
      <c r="I11" s="3"/>
      <c r="J11" s="3"/>
      <c r="K11" s="3"/>
      <c r="L11" s="3"/>
      <c r="M11" s="3"/>
      <c r="N11" s="3"/>
      <c r="O11" s="3"/>
      <c r="P11" s="3"/>
      <c r="Q11" s="3"/>
      <c r="R11" s="3"/>
      <c r="S11" s="3"/>
      <c r="T11" s="3"/>
      <c r="U11" s="55" t="str">
        <f>IF(COUNTIF([5]回答表!F24,"*")&gt;0,[5]回答表!F24,"")</f>
        <v>簡易水道事業</v>
      </c>
      <c r="V11" s="62"/>
      <c r="W11" s="62"/>
      <c r="X11" s="62"/>
      <c r="Y11" s="62"/>
      <c r="Z11" s="62"/>
      <c r="AA11" s="62"/>
      <c r="AB11" s="62"/>
      <c r="AC11" s="62"/>
      <c r="AD11" s="62"/>
      <c r="AE11" s="62"/>
      <c r="AF11" s="59"/>
      <c r="AG11" s="59"/>
      <c r="AH11" s="59"/>
      <c r="AI11" s="59"/>
      <c r="AJ11" s="59"/>
      <c r="AK11" s="59"/>
      <c r="AL11" s="59"/>
      <c r="AM11" s="59"/>
      <c r="AN11" s="76"/>
      <c r="AO11" s="81" t="str">
        <f>IF(COUNTIF([5]回答表!W24,"*")&gt;0,[5]回答表!W24,"")</f>
        <v>―</v>
      </c>
      <c r="AP11" s="59"/>
      <c r="AQ11" s="59"/>
      <c r="AR11" s="59"/>
      <c r="AS11" s="59"/>
      <c r="AT11" s="59"/>
      <c r="AU11" s="59"/>
      <c r="AV11" s="59"/>
      <c r="AW11" s="59"/>
      <c r="AX11" s="59"/>
      <c r="AY11" s="59"/>
      <c r="AZ11" s="59"/>
      <c r="BA11" s="59"/>
      <c r="BB11" s="59"/>
      <c r="BC11" s="59"/>
      <c r="BD11" s="59"/>
      <c r="BE11" s="76"/>
      <c r="BF11" s="4" t="str">
        <f>IF(COUNTIF([5]回答表!F26,"*")&gt;0,[5]回答表!F26,"")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4</v>
      </c>
      <c r="E20" s="33"/>
      <c r="F20" s="33"/>
      <c r="G20" s="33"/>
      <c r="H20" s="33"/>
      <c r="I20" s="33"/>
      <c r="J20" s="47"/>
      <c r="K20" s="16" t="s">
        <v>14</v>
      </c>
      <c r="L20" s="33"/>
      <c r="M20" s="33"/>
      <c r="N20" s="33"/>
      <c r="O20" s="33"/>
      <c r="P20" s="33"/>
      <c r="Q20" s="47"/>
      <c r="R20" s="16" t="s">
        <v>16</v>
      </c>
      <c r="S20" s="33"/>
      <c r="T20" s="33"/>
      <c r="U20" s="33"/>
      <c r="V20" s="33"/>
      <c r="W20" s="33"/>
      <c r="X20" s="47"/>
      <c r="Y20" s="66" t="s">
        <v>31</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28</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17</v>
      </c>
      <c r="Z23" s="73"/>
      <c r="AA23" s="73"/>
      <c r="AB23" s="73"/>
      <c r="AC23" s="73"/>
      <c r="AD23" s="73"/>
      <c r="AE23" s="74"/>
      <c r="AF23" s="69" t="s">
        <v>34</v>
      </c>
      <c r="AG23" s="73"/>
      <c r="AH23" s="73"/>
      <c r="AI23" s="73"/>
      <c r="AJ23" s="73"/>
      <c r="AK23" s="73"/>
      <c r="AL23" s="74"/>
      <c r="AM23" s="69" t="s">
        <v>18</v>
      </c>
      <c r="AN23" s="73"/>
      <c r="AO23" s="73"/>
      <c r="AP23" s="73"/>
      <c r="AQ23" s="73"/>
      <c r="AR23" s="73"/>
      <c r="AS23" s="74"/>
      <c r="AT23" s="69" t="s">
        <v>41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IF([5]回答表!R49="○","○","")</f>
        <v>○</v>
      </c>
      <c r="E24" s="36"/>
      <c r="F24" s="36"/>
      <c r="G24" s="36"/>
      <c r="H24" s="36"/>
      <c r="I24" s="36"/>
      <c r="J24" s="50"/>
      <c r="K24" s="19" t="str">
        <f>IF([5]回答表!R50="○","○","")</f>
        <v/>
      </c>
      <c r="L24" s="36"/>
      <c r="M24" s="36"/>
      <c r="N24" s="36"/>
      <c r="O24" s="36"/>
      <c r="P24" s="36"/>
      <c r="Q24" s="50"/>
      <c r="R24" s="19" t="str">
        <f>IF([5]回答表!R51="○","○","")</f>
        <v/>
      </c>
      <c r="S24" s="36"/>
      <c r="T24" s="36"/>
      <c r="U24" s="36"/>
      <c r="V24" s="36"/>
      <c r="W24" s="36"/>
      <c r="X24" s="50"/>
      <c r="Y24" s="19" t="str">
        <f>IF([5]回答表!R52="○","○","")</f>
        <v/>
      </c>
      <c r="Z24" s="36"/>
      <c r="AA24" s="36"/>
      <c r="AB24" s="36"/>
      <c r="AC24" s="36"/>
      <c r="AD24" s="36"/>
      <c r="AE24" s="50"/>
      <c r="AF24" s="19" t="str">
        <f>IF([5]回答表!R53="○","○","")</f>
        <v/>
      </c>
      <c r="AG24" s="36"/>
      <c r="AH24" s="36"/>
      <c r="AI24" s="36"/>
      <c r="AJ24" s="36"/>
      <c r="AK24" s="36"/>
      <c r="AL24" s="50"/>
      <c r="AM24" s="19" t="str">
        <f>IF([5]回答表!R54="○","○","")</f>
        <v/>
      </c>
      <c r="AN24" s="36"/>
      <c r="AO24" s="36"/>
      <c r="AP24" s="36"/>
      <c r="AQ24" s="36"/>
      <c r="AR24" s="36"/>
      <c r="AS24" s="50"/>
      <c r="AT24" s="19" t="str">
        <f>IF([5]回答表!R55="○","○","")</f>
        <v/>
      </c>
      <c r="AU24" s="36"/>
      <c r="AV24" s="36"/>
      <c r="AW24" s="36"/>
      <c r="AX24" s="36"/>
      <c r="AY24" s="36"/>
      <c r="AZ24" s="50"/>
      <c r="BA24" s="26"/>
      <c r="BB24" s="97" t="str">
        <f>IF([5]回答表!R56="○","○","")</f>
        <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c r="BR29" s="197"/>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c r="C31" s="8"/>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181"/>
      <c r="AS31" s="181"/>
      <c r="AT31" s="181"/>
      <c r="AU31" s="181"/>
      <c r="AV31" s="181"/>
      <c r="AW31" s="181"/>
      <c r="AX31" s="181"/>
      <c r="AY31" s="181"/>
      <c r="AZ31" s="181"/>
      <c r="BA31" s="181"/>
      <c r="BB31" s="181"/>
      <c r="BC31" s="185"/>
      <c r="BD31" s="188"/>
      <c r="BE31" s="188"/>
      <c r="BF31" s="188"/>
      <c r="BG31" s="188"/>
      <c r="BH31" s="188"/>
      <c r="BI31" s="188"/>
      <c r="BJ31" s="188"/>
      <c r="BK31" s="188"/>
      <c r="BL31" s="188"/>
      <c r="BM31" s="188"/>
      <c r="BN31" s="188"/>
      <c r="BO31" s="188"/>
      <c r="BP31" s="188"/>
      <c r="BQ31" s="116"/>
    </row>
    <row r="32" spans="3:70" ht="15.6" customHeight="1">
      <c r="C32" s="9"/>
      <c r="D32" s="121" t="s">
        <v>6</v>
      </c>
      <c r="E32" s="130"/>
      <c r="F32" s="130"/>
      <c r="G32" s="130"/>
      <c r="H32" s="130"/>
      <c r="I32" s="130"/>
      <c r="J32" s="130"/>
      <c r="K32" s="130"/>
      <c r="L32" s="130"/>
      <c r="M32" s="130"/>
      <c r="N32" s="130"/>
      <c r="O32" s="130"/>
      <c r="P32" s="130"/>
      <c r="Q32" s="151"/>
      <c r="R32" s="123" t="s">
        <v>4</v>
      </c>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8"/>
      <c r="BC32" s="186"/>
      <c r="BD32" s="91"/>
      <c r="BE32" s="91"/>
      <c r="BF32" s="91"/>
      <c r="BG32" s="91"/>
      <c r="BH32" s="91"/>
      <c r="BI32" s="91"/>
      <c r="BJ32" s="91"/>
      <c r="BK32" s="91"/>
      <c r="BL32" s="91"/>
      <c r="BM32" s="25"/>
      <c r="BN32" s="25"/>
      <c r="BO32" s="25"/>
      <c r="BP32" s="176"/>
      <c r="BQ32" s="117"/>
    </row>
    <row r="33" spans="3:69" ht="15.6" customHeight="1">
      <c r="C33" s="9"/>
      <c r="D33" s="122"/>
      <c r="E33" s="131"/>
      <c r="F33" s="131"/>
      <c r="G33" s="131"/>
      <c r="H33" s="131"/>
      <c r="I33" s="131"/>
      <c r="J33" s="131"/>
      <c r="K33" s="131"/>
      <c r="L33" s="131"/>
      <c r="M33" s="131"/>
      <c r="N33" s="131"/>
      <c r="O33" s="131"/>
      <c r="P33" s="131"/>
      <c r="Q33" s="152"/>
      <c r="R33" s="125"/>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40"/>
      <c r="BC33" s="186"/>
      <c r="BD33" s="91"/>
      <c r="BE33" s="91"/>
      <c r="BF33" s="91"/>
      <c r="BG33" s="91"/>
      <c r="BH33" s="91"/>
      <c r="BI33" s="91"/>
      <c r="BJ33" s="91"/>
      <c r="BK33" s="91"/>
      <c r="BL33" s="91"/>
      <c r="BM33" s="25"/>
      <c r="BN33" s="25"/>
      <c r="BO33" s="25"/>
      <c r="BP33" s="176"/>
      <c r="BQ33" s="117"/>
    </row>
    <row r="34" spans="3:69" ht="15.6" customHeight="1">
      <c r="C34" s="9"/>
      <c r="D34" s="38"/>
      <c r="E34" s="38"/>
      <c r="F34" s="38"/>
      <c r="G34" s="38"/>
      <c r="H34" s="38"/>
      <c r="I34" s="38"/>
      <c r="J34" s="38"/>
      <c r="K34" s="38"/>
      <c r="L34" s="38"/>
      <c r="M34" s="38"/>
      <c r="N34" s="38"/>
      <c r="O34" s="38"/>
      <c r="P34" s="38"/>
      <c r="Q34" s="38"/>
      <c r="R34" s="38"/>
      <c r="S34" s="38"/>
      <c r="T34" s="38"/>
      <c r="U34" s="38"/>
      <c r="V34" s="38"/>
      <c r="W34" s="38"/>
      <c r="X34" s="26"/>
      <c r="Y34" s="26"/>
      <c r="Z34" s="26"/>
      <c r="AA34" s="91"/>
      <c r="AB34" s="164"/>
      <c r="AC34" s="164"/>
      <c r="AD34" s="164"/>
      <c r="AE34" s="164"/>
      <c r="AF34" s="164"/>
      <c r="AG34" s="164"/>
      <c r="AH34" s="164"/>
      <c r="AI34" s="164"/>
      <c r="AJ34" s="164"/>
      <c r="AK34" s="164"/>
      <c r="AL34" s="164"/>
      <c r="AM34" s="164"/>
      <c r="AN34" s="176"/>
      <c r="AO34" s="164"/>
      <c r="AP34" s="179"/>
      <c r="AQ34" s="179"/>
      <c r="AR34" s="182"/>
      <c r="AS34" s="182"/>
      <c r="AT34" s="182"/>
      <c r="AU34" s="182"/>
      <c r="AV34" s="182"/>
      <c r="AW34" s="182"/>
      <c r="AX34" s="182"/>
      <c r="AY34" s="182"/>
      <c r="AZ34" s="182"/>
      <c r="BA34" s="182"/>
      <c r="BB34" s="182"/>
      <c r="BC34" s="186"/>
      <c r="BD34" s="91"/>
      <c r="BE34" s="91"/>
      <c r="BF34" s="91"/>
      <c r="BG34" s="91"/>
      <c r="BH34" s="91"/>
      <c r="BI34" s="91"/>
      <c r="BJ34" s="91"/>
      <c r="BK34" s="91"/>
      <c r="BL34" s="91"/>
      <c r="BM34" s="25"/>
      <c r="BN34" s="25"/>
      <c r="BO34" s="25"/>
      <c r="BP34" s="176"/>
      <c r="BQ34" s="117"/>
    </row>
    <row r="35" spans="3:69">
      <c r="C35" s="9"/>
      <c r="D35" s="38"/>
      <c r="E35" s="38"/>
      <c r="F35" s="38"/>
      <c r="G35" s="38"/>
      <c r="H35" s="38"/>
      <c r="I35" s="38"/>
      <c r="J35" s="38"/>
      <c r="K35" s="38"/>
      <c r="L35" s="38"/>
      <c r="M35" s="38"/>
      <c r="N35" s="38"/>
      <c r="O35" s="38"/>
      <c r="P35" s="38"/>
      <c r="Q35" s="38"/>
      <c r="R35" s="38"/>
      <c r="S35" s="38"/>
      <c r="T35" s="38"/>
      <c r="U35" s="23" t="s">
        <v>3</v>
      </c>
      <c r="V35" s="38"/>
      <c r="W35" s="38"/>
      <c r="X35" s="38"/>
      <c r="Y35" s="38"/>
      <c r="Z35" s="38"/>
      <c r="AA35" s="25"/>
      <c r="AB35" s="165"/>
      <c r="AC35" s="165"/>
      <c r="AD35" s="165"/>
      <c r="AE35" s="165"/>
      <c r="AF35" s="165"/>
      <c r="AG35" s="165"/>
      <c r="AH35" s="165"/>
      <c r="AI35" s="165"/>
      <c r="AJ35" s="165"/>
      <c r="AK35" s="165"/>
      <c r="AL35" s="165"/>
      <c r="AM35" s="23" t="s">
        <v>22</v>
      </c>
      <c r="AN35" s="111"/>
      <c r="AO35" s="165"/>
      <c r="AP35" s="180"/>
      <c r="AQ35" s="180"/>
      <c r="AR35" s="183"/>
      <c r="AS35" s="183"/>
      <c r="AT35" s="183"/>
      <c r="AU35" s="183"/>
      <c r="AV35" s="183"/>
      <c r="AW35" s="183"/>
      <c r="AX35" s="183"/>
      <c r="AY35" s="183"/>
      <c r="AZ35" s="183"/>
      <c r="BA35" s="183"/>
      <c r="BB35" s="183"/>
      <c r="BC35" s="187"/>
      <c r="BD35" s="25"/>
      <c r="BE35" s="190" t="s">
        <v>25</v>
      </c>
      <c r="BF35" s="25"/>
      <c r="BG35" s="25"/>
      <c r="BH35" s="25"/>
      <c r="BI35" s="25"/>
      <c r="BJ35" s="25"/>
      <c r="BK35" s="25"/>
      <c r="BL35" s="25"/>
      <c r="BM35" s="25"/>
      <c r="BN35" s="25"/>
      <c r="BO35" s="25"/>
      <c r="BP35" s="176"/>
      <c r="BQ35" s="117"/>
    </row>
    <row r="36" spans="3:69" ht="15.6" customHeight="1">
      <c r="C36" s="9"/>
      <c r="D36" s="123" t="s">
        <v>7</v>
      </c>
      <c r="E36" s="132"/>
      <c r="F36" s="132"/>
      <c r="G36" s="132"/>
      <c r="H36" s="132"/>
      <c r="I36" s="132"/>
      <c r="J36" s="132"/>
      <c r="K36" s="132"/>
      <c r="L36" s="132"/>
      <c r="M36" s="138"/>
      <c r="N36" s="144" t="str">
        <f>IF([5]回答表!X49="○","○","")</f>
        <v>○</v>
      </c>
      <c r="O36" s="148"/>
      <c r="P36" s="148"/>
      <c r="Q36" s="153"/>
      <c r="R36" s="38"/>
      <c r="S36" s="38"/>
      <c r="T36" s="38"/>
      <c r="U36" s="39" t="str">
        <f>IF([5]回答表!X49="○",[5]回答表!B63,IF([5]回答表!AA49="○",[5]回答表!B85,""))</f>
        <v>法適用簡易水道事業（鶴形簡易水道）を水道事業に統合した。</v>
      </c>
      <c r="V36" s="160"/>
      <c r="W36" s="160"/>
      <c r="X36" s="160"/>
      <c r="Y36" s="160"/>
      <c r="Z36" s="160"/>
      <c r="AA36" s="160"/>
      <c r="AB36" s="160"/>
      <c r="AC36" s="160"/>
      <c r="AD36" s="160"/>
      <c r="AE36" s="160"/>
      <c r="AF36" s="160"/>
      <c r="AG36" s="160"/>
      <c r="AH36" s="160"/>
      <c r="AI36" s="160"/>
      <c r="AJ36" s="166"/>
      <c r="AK36" s="170"/>
      <c r="AL36" s="170"/>
      <c r="AM36" s="172" t="s">
        <v>46</v>
      </c>
      <c r="AN36" s="172"/>
      <c r="AO36" s="172"/>
      <c r="AP36" s="172"/>
      <c r="AQ36" s="172"/>
      <c r="AR36" s="172"/>
      <c r="AS36" s="172"/>
      <c r="AT36" s="172"/>
      <c r="AU36" s="172" t="s">
        <v>15</v>
      </c>
      <c r="AV36" s="172"/>
      <c r="AW36" s="172"/>
      <c r="AX36" s="172"/>
      <c r="AY36" s="172"/>
      <c r="AZ36" s="172"/>
      <c r="BA36" s="172"/>
      <c r="BB36" s="172"/>
      <c r="BC36" s="164"/>
      <c r="BD36" s="91"/>
      <c r="BE36" s="191" t="s">
        <v>36</v>
      </c>
      <c r="BF36" s="193"/>
      <c r="BG36" s="193"/>
      <c r="BH36" s="193"/>
      <c r="BI36" s="191"/>
      <c r="BJ36" s="193"/>
      <c r="BK36" s="193"/>
      <c r="BL36" s="193"/>
      <c r="BM36" s="191"/>
      <c r="BN36" s="193"/>
      <c r="BO36" s="193"/>
      <c r="BP36" s="195"/>
      <c r="BQ36" s="117"/>
    </row>
    <row r="37" spans="3:69" ht="15.6" customHeight="1">
      <c r="C37" s="9"/>
      <c r="D37" s="124"/>
      <c r="E37" s="133"/>
      <c r="F37" s="133"/>
      <c r="G37" s="133"/>
      <c r="H37" s="133"/>
      <c r="I37" s="133"/>
      <c r="J37" s="133"/>
      <c r="K37" s="133"/>
      <c r="L37" s="133"/>
      <c r="M37" s="139"/>
      <c r="N37" s="145"/>
      <c r="O37" s="149"/>
      <c r="P37" s="149"/>
      <c r="Q37" s="154"/>
      <c r="R37" s="38"/>
      <c r="S37" s="38"/>
      <c r="T37" s="38"/>
      <c r="U37" s="157"/>
      <c r="V37" s="161"/>
      <c r="W37" s="161"/>
      <c r="X37" s="161"/>
      <c r="Y37" s="161"/>
      <c r="Z37" s="161"/>
      <c r="AA37" s="161"/>
      <c r="AB37" s="161"/>
      <c r="AC37" s="161"/>
      <c r="AD37" s="161"/>
      <c r="AE37" s="161"/>
      <c r="AF37" s="161"/>
      <c r="AG37" s="161"/>
      <c r="AH37" s="161"/>
      <c r="AI37" s="161"/>
      <c r="AJ37" s="167"/>
      <c r="AK37" s="170"/>
      <c r="AL37" s="170"/>
      <c r="AM37" s="172"/>
      <c r="AN37" s="172"/>
      <c r="AO37" s="172"/>
      <c r="AP37" s="172"/>
      <c r="AQ37" s="172"/>
      <c r="AR37" s="172"/>
      <c r="AS37" s="172"/>
      <c r="AT37" s="172"/>
      <c r="AU37" s="172"/>
      <c r="AV37" s="172"/>
      <c r="AW37" s="172"/>
      <c r="AX37" s="172"/>
      <c r="AY37" s="172"/>
      <c r="AZ37" s="172"/>
      <c r="BA37" s="172"/>
      <c r="BB37" s="172"/>
      <c r="BC37" s="164"/>
      <c r="BD37" s="91"/>
      <c r="BE37" s="192"/>
      <c r="BF37" s="194"/>
      <c r="BG37" s="194"/>
      <c r="BH37" s="194"/>
      <c r="BI37" s="192"/>
      <c r="BJ37" s="194"/>
      <c r="BK37" s="194"/>
      <c r="BL37" s="194"/>
      <c r="BM37" s="192"/>
      <c r="BN37" s="194"/>
      <c r="BO37" s="194"/>
      <c r="BP37" s="196"/>
      <c r="BQ37" s="117"/>
    </row>
    <row r="38" spans="3:69" ht="15.6" customHeight="1">
      <c r="C38" s="9"/>
      <c r="D38" s="124"/>
      <c r="E38" s="133"/>
      <c r="F38" s="133"/>
      <c r="G38" s="133"/>
      <c r="H38" s="133"/>
      <c r="I38" s="133"/>
      <c r="J38" s="133"/>
      <c r="K38" s="133"/>
      <c r="L38" s="133"/>
      <c r="M38" s="139"/>
      <c r="N38" s="145"/>
      <c r="O38" s="149"/>
      <c r="P38" s="149"/>
      <c r="Q38" s="154"/>
      <c r="R38" s="38"/>
      <c r="S38" s="38"/>
      <c r="T38" s="38"/>
      <c r="U38" s="157"/>
      <c r="V38" s="161"/>
      <c r="W38" s="161"/>
      <c r="X38" s="161"/>
      <c r="Y38" s="161"/>
      <c r="Z38" s="161"/>
      <c r="AA38" s="161"/>
      <c r="AB38" s="161"/>
      <c r="AC38" s="161"/>
      <c r="AD38" s="161"/>
      <c r="AE38" s="161"/>
      <c r="AF38" s="161"/>
      <c r="AG38" s="161"/>
      <c r="AH38" s="161"/>
      <c r="AI38" s="161"/>
      <c r="AJ38" s="167"/>
      <c r="AK38" s="170"/>
      <c r="AL38" s="170"/>
      <c r="AM38" s="97" t="str">
        <f>IF([5]回答表!X49="○",[5]回答表!G69,IF([5]回答表!AA49="○",[5]回答表!G91,""))</f>
        <v>○</v>
      </c>
      <c r="AN38" s="101"/>
      <c r="AO38" s="101"/>
      <c r="AP38" s="101"/>
      <c r="AQ38" s="101"/>
      <c r="AR38" s="101"/>
      <c r="AS38" s="101"/>
      <c r="AT38" s="184"/>
      <c r="AU38" s="97">
        <f>IF([5]回答表!X49="○",[5]回答表!G70,IF([5]回答表!AA49="○",[5]回答表!G92,""))</f>
        <v>0</v>
      </c>
      <c r="AV38" s="101"/>
      <c r="AW38" s="101"/>
      <c r="AX38" s="101"/>
      <c r="AY38" s="101"/>
      <c r="AZ38" s="101"/>
      <c r="BA38" s="101"/>
      <c r="BB38" s="184"/>
      <c r="BC38" s="164"/>
      <c r="BD38" s="91"/>
      <c r="BE38" s="192"/>
      <c r="BF38" s="194"/>
      <c r="BG38" s="194"/>
      <c r="BH38" s="194"/>
      <c r="BI38" s="192"/>
      <c r="BJ38" s="194"/>
      <c r="BK38" s="194"/>
      <c r="BL38" s="194"/>
      <c r="BM38" s="192"/>
      <c r="BN38" s="194"/>
      <c r="BO38" s="194"/>
      <c r="BP38" s="196"/>
      <c r="BQ38" s="117"/>
    </row>
    <row r="39" spans="3:69" ht="15.6" customHeight="1">
      <c r="C39" s="9"/>
      <c r="D39" s="125"/>
      <c r="E39" s="134"/>
      <c r="F39" s="134"/>
      <c r="G39" s="134"/>
      <c r="H39" s="134"/>
      <c r="I39" s="134"/>
      <c r="J39" s="134"/>
      <c r="K39" s="134"/>
      <c r="L39" s="134"/>
      <c r="M39" s="140"/>
      <c r="N39" s="146"/>
      <c r="O39" s="150"/>
      <c r="P39" s="150"/>
      <c r="Q39" s="155"/>
      <c r="R39" s="38"/>
      <c r="S39" s="38"/>
      <c r="T39" s="38"/>
      <c r="U39" s="157"/>
      <c r="V39" s="161"/>
      <c r="W39" s="161"/>
      <c r="X39" s="161"/>
      <c r="Y39" s="161"/>
      <c r="Z39" s="161"/>
      <c r="AA39" s="161"/>
      <c r="AB39" s="161"/>
      <c r="AC39" s="161"/>
      <c r="AD39" s="161"/>
      <c r="AE39" s="161"/>
      <c r="AF39" s="161"/>
      <c r="AG39" s="161"/>
      <c r="AH39" s="161"/>
      <c r="AI39" s="161"/>
      <c r="AJ39" s="167"/>
      <c r="AK39" s="170"/>
      <c r="AL39" s="170"/>
      <c r="AM39" s="19"/>
      <c r="AN39" s="36"/>
      <c r="AO39" s="36"/>
      <c r="AP39" s="36"/>
      <c r="AQ39" s="36"/>
      <c r="AR39" s="36"/>
      <c r="AS39" s="36"/>
      <c r="AT39" s="50"/>
      <c r="AU39" s="19"/>
      <c r="AV39" s="36"/>
      <c r="AW39" s="36"/>
      <c r="AX39" s="36"/>
      <c r="AY39" s="36"/>
      <c r="AZ39" s="36"/>
      <c r="BA39" s="36"/>
      <c r="BB39" s="50"/>
      <c r="BC39" s="164"/>
      <c r="BD39" s="91"/>
      <c r="BE39" s="192">
        <f>IF([5]回答表!X49="○",[5]回答表!E73,IF([5]回答表!AA49="○",[5]回答表!E96,""))</f>
        <v>29</v>
      </c>
      <c r="BF39" s="75"/>
      <c r="BG39" s="75"/>
      <c r="BH39" s="77"/>
      <c r="BI39" s="192">
        <f>IF([5]回答表!X49="○",[5]回答表!E74,IF([5]回答表!AA49="○",[5]回答表!E97,""))</f>
        <v>4</v>
      </c>
      <c r="BJ39" s="75"/>
      <c r="BK39" s="75"/>
      <c r="BL39" s="77"/>
      <c r="BM39" s="192">
        <f>IF([5]回答表!X49="○",[5]回答表!E75,IF([5]回答表!AA49="○",[5]回答表!E98,""))</f>
        <v>1</v>
      </c>
      <c r="BN39" s="75"/>
      <c r="BO39" s="75"/>
      <c r="BP39" s="77"/>
      <c r="BQ39" s="117"/>
    </row>
    <row r="40" spans="3:69" ht="15.6" customHeight="1">
      <c r="C40" s="9"/>
      <c r="D40" s="126"/>
      <c r="E40" s="126"/>
      <c r="F40" s="126"/>
      <c r="G40" s="126"/>
      <c r="H40" s="126"/>
      <c r="I40" s="126"/>
      <c r="J40" s="126"/>
      <c r="K40" s="126"/>
      <c r="L40" s="126"/>
      <c r="M40" s="126"/>
      <c r="N40" s="147"/>
      <c r="O40" s="147"/>
      <c r="P40" s="147"/>
      <c r="Q40" s="147"/>
      <c r="R40" s="156"/>
      <c r="S40" s="156"/>
      <c r="T40" s="156"/>
      <c r="U40" s="157"/>
      <c r="V40" s="161"/>
      <c r="W40" s="161"/>
      <c r="X40" s="161"/>
      <c r="Y40" s="161"/>
      <c r="Z40" s="161"/>
      <c r="AA40" s="161"/>
      <c r="AB40" s="161"/>
      <c r="AC40" s="161"/>
      <c r="AD40" s="161"/>
      <c r="AE40" s="161"/>
      <c r="AF40" s="161"/>
      <c r="AG40" s="161"/>
      <c r="AH40" s="161"/>
      <c r="AI40" s="161"/>
      <c r="AJ40" s="167"/>
      <c r="AK40" s="170"/>
      <c r="AL40" s="170"/>
      <c r="AM40" s="20"/>
      <c r="AN40" s="37"/>
      <c r="AO40" s="37"/>
      <c r="AP40" s="37"/>
      <c r="AQ40" s="37"/>
      <c r="AR40" s="37"/>
      <c r="AS40" s="37"/>
      <c r="AT40" s="51"/>
      <c r="AU40" s="20"/>
      <c r="AV40" s="37"/>
      <c r="AW40" s="37"/>
      <c r="AX40" s="37"/>
      <c r="AY40" s="37"/>
      <c r="AZ40" s="37"/>
      <c r="BA40" s="37"/>
      <c r="BB40" s="51"/>
      <c r="BC40" s="164"/>
      <c r="BD40" s="164"/>
      <c r="BE40" s="53"/>
      <c r="BF40" s="75"/>
      <c r="BG40" s="75"/>
      <c r="BH40" s="77"/>
      <c r="BI40" s="53"/>
      <c r="BJ40" s="75"/>
      <c r="BK40" s="75"/>
      <c r="BL40" s="77"/>
      <c r="BM40" s="53"/>
      <c r="BN40" s="75"/>
      <c r="BO40" s="75"/>
      <c r="BP40" s="77"/>
      <c r="BQ40" s="117"/>
    </row>
    <row r="41" spans="3:69" ht="15.6" customHeight="1">
      <c r="C41" s="9"/>
      <c r="D41" s="126"/>
      <c r="E41" s="126"/>
      <c r="F41" s="126"/>
      <c r="G41" s="126"/>
      <c r="H41" s="126"/>
      <c r="I41" s="126"/>
      <c r="J41" s="126"/>
      <c r="K41" s="126"/>
      <c r="L41" s="126"/>
      <c r="M41" s="126"/>
      <c r="N41" s="147"/>
      <c r="O41" s="147"/>
      <c r="P41" s="147"/>
      <c r="Q41" s="147"/>
      <c r="R41" s="156"/>
      <c r="S41" s="156"/>
      <c r="T41" s="156"/>
      <c r="U41" s="157"/>
      <c r="V41" s="161"/>
      <c r="W41" s="161"/>
      <c r="X41" s="161"/>
      <c r="Y41" s="161"/>
      <c r="Z41" s="161"/>
      <c r="AA41" s="161"/>
      <c r="AB41" s="161"/>
      <c r="AC41" s="161"/>
      <c r="AD41" s="161"/>
      <c r="AE41" s="161"/>
      <c r="AF41" s="161"/>
      <c r="AG41" s="161"/>
      <c r="AH41" s="161"/>
      <c r="AI41" s="161"/>
      <c r="AJ41" s="167"/>
      <c r="AK41" s="170"/>
      <c r="AL41" s="170"/>
      <c r="AM41" s="170"/>
      <c r="AN41" s="170"/>
      <c r="AO41" s="170"/>
      <c r="AP41" s="170"/>
      <c r="AQ41" s="170"/>
      <c r="AR41" s="170"/>
      <c r="AS41" s="170"/>
      <c r="AT41" s="170"/>
      <c r="AU41" s="170"/>
      <c r="AV41" s="170"/>
      <c r="AW41" s="170"/>
      <c r="AX41" s="170"/>
      <c r="AY41" s="170"/>
      <c r="AZ41" s="170"/>
      <c r="BA41" s="170"/>
      <c r="BB41" s="170"/>
      <c r="BC41" s="164"/>
      <c r="BD41" s="164"/>
      <c r="BE41" s="53"/>
      <c r="BF41" s="75"/>
      <c r="BG41" s="75"/>
      <c r="BH41" s="77"/>
      <c r="BI41" s="53"/>
      <c r="BJ41" s="75"/>
      <c r="BK41" s="75"/>
      <c r="BL41" s="77"/>
      <c r="BM41" s="53"/>
      <c r="BN41" s="75"/>
      <c r="BO41" s="75"/>
      <c r="BP41" s="77"/>
      <c r="BQ41" s="117"/>
    </row>
    <row r="42" spans="3:69" ht="15.6" customHeight="1">
      <c r="C42" s="9"/>
      <c r="D42" s="126"/>
      <c r="E42" s="126"/>
      <c r="F42" s="126"/>
      <c r="G42" s="126"/>
      <c r="H42" s="126"/>
      <c r="I42" s="126"/>
      <c r="J42" s="126"/>
      <c r="K42" s="126"/>
      <c r="L42" s="126"/>
      <c r="M42" s="126"/>
      <c r="N42" s="147"/>
      <c r="O42" s="147"/>
      <c r="P42" s="147"/>
      <c r="Q42" s="147"/>
      <c r="R42" s="156"/>
      <c r="S42" s="156"/>
      <c r="T42" s="156"/>
      <c r="U42" s="157"/>
      <c r="V42" s="161"/>
      <c r="W42" s="161"/>
      <c r="X42" s="161"/>
      <c r="Y42" s="161"/>
      <c r="Z42" s="161"/>
      <c r="AA42" s="161"/>
      <c r="AB42" s="161"/>
      <c r="AC42" s="161"/>
      <c r="AD42" s="161"/>
      <c r="AE42" s="161"/>
      <c r="AF42" s="161"/>
      <c r="AG42" s="161"/>
      <c r="AH42" s="161"/>
      <c r="AI42" s="161"/>
      <c r="AJ42" s="167"/>
      <c r="AK42" s="170"/>
      <c r="AL42" s="170"/>
      <c r="AM42" s="173" t="str">
        <f>IF([5]回答表!X49="○",[5]回答表!O79,IF([5]回答表!AA49="○",[5]回答表!O102,""))</f>
        <v>✓</v>
      </c>
      <c r="AN42" s="174"/>
      <c r="AO42" s="177" t="s">
        <v>47</v>
      </c>
      <c r="AP42" s="178"/>
      <c r="AQ42" s="178"/>
      <c r="AR42" s="178"/>
      <c r="AS42" s="178"/>
      <c r="AT42" s="178"/>
      <c r="AU42" s="178"/>
      <c r="AV42" s="178"/>
      <c r="AW42" s="178"/>
      <c r="AX42" s="178"/>
      <c r="AY42" s="178"/>
      <c r="AZ42" s="178"/>
      <c r="BA42" s="178"/>
      <c r="BB42" s="178"/>
      <c r="BC42" s="164"/>
      <c r="BD42" s="164"/>
      <c r="BE42" s="53"/>
      <c r="BF42" s="75"/>
      <c r="BG42" s="75"/>
      <c r="BH42" s="77"/>
      <c r="BI42" s="53"/>
      <c r="BJ42" s="75"/>
      <c r="BK42" s="75"/>
      <c r="BL42" s="77"/>
      <c r="BM42" s="53"/>
      <c r="BN42" s="75"/>
      <c r="BO42" s="75"/>
      <c r="BP42" s="77"/>
      <c r="BQ42" s="117"/>
    </row>
    <row r="43" spans="3:69" ht="15.6" customHeight="1">
      <c r="C43" s="9"/>
      <c r="D43" s="126"/>
      <c r="E43" s="126"/>
      <c r="F43" s="126"/>
      <c r="G43" s="126"/>
      <c r="H43" s="126"/>
      <c r="I43" s="126"/>
      <c r="J43" s="126"/>
      <c r="K43" s="126"/>
      <c r="L43" s="126"/>
      <c r="M43" s="126"/>
      <c r="N43" s="147"/>
      <c r="O43" s="147"/>
      <c r="P43" s="147"/>
      <c r="Q43" s="147"/>
      <c r="R43" s="156"/>
      <c r="S43" s="156"/>
      <c r="T43" s="156"/>
      <c r="U43" s="157"/>
      <c r="V43" s="161"/>
      <c r="W43" s="161"/>
      <c r="X43" s="161"/>
      <c r="Y43" s="161"/>
      <c r="Z43" s="161"/>
      <c r="AA43" s="161"/>
      <c r="AB43" s="161"/>
      <c r="AC43" s="161"/>
      <c r="AD43" s="161"/>
      <c r="AE43" s="161"/>
      <c r="AF43" s="161"/>
      <c r="AG43" s="161"/>
      <c r="AH43" s="161"/>
      <c r="AI43" s="161"/>
      <c r="AJ43" s="167"/>
      <c r="AK43" s="170"/>
      <c r="AL43" s="170"/>
      <c r="AM43" s="174"/>
      <c r="AN43" s="174"/>
      <c r="AO43" s="178"/>
      <c r="AP43" s="178"/>
      <c r="AQ43" s="178"/>
      <c r="AR43" s="178"/>
      <c r="AS43" s="178"/>
      <c r="AT43" s="178"/>
      <c r="AU43" s="178"/>
      <c r="AV43" s="178"/>
      <c r="AW43" s="178"/>
      <c r="AX43" s="178"/>
      <c r="AY43" s="178"/>
      <c r="AZ43" s="178"/>
      <c r="BA43" s="178"/>
      <c r="BB43" s="178"/>
      <c r="BC43" s="164"/>
      <c r="BD43" s="91"/>
      <c r="BE43" s="192" t="s">
        <v>13</v>
      </c>
      <c r="BF43" s="60"/>
      <c r="BG43" s="60"/>
      <c r="BH43" s="77"/>
      <c r="BI43" s="192" t="s">
        <v>40</v>
      </c>
      <c r="BJ43" s="60"/>
      <c r="BK43" s="60"/>
      <c r="BL43" s="77"/>
      <c r="BM43" s="192" t="s">
        <v>1</v>
      </c>
      <c r="BN43" s="60"/>
      <c r="BO43" s="60"/>
      <c r="BP43" s="77"/>
      <c r="BQ43" s="117"/>
    </row>
    <row r="44" spans="3:69" ht="15.6" customHeight="1">
      <c r="C44" s="9"/>
      <c r="D44" s="127" t="s">
        <v>9</v>
      </c>
      <c r="E44" s="135"/>
      <c r="F44" s="135"/>
      <c r="G44" s="135"/>
      <c r="H44" s="135"/>
      <c r="I44" s="135"/>
      <c r="J44" s="135"/>
      <c r="K44" s="135"/>
      <c r="L44" s="135"/>
      <c r="M44" s="141"/>
      <c r="N44" s="144" t="str">
        <f>IF([5]回答表!AA49="○","○","")</f>
        <v/>
      </c>
      <c r="O44" s="148"/>
      <c r="P44" s="148"/>
      <c r="Q44" s="153"/>
      <c r="R44" s="38"/>
      <c r="S44" s="38"/>
      <c r="T44" s="38"/>
      <c r="U44" s="157"/>
      <c r="V44" s="161"/>
      <c r="W44" s="161"/>
      <c r="X44" s="161"/>
      <c r="Y44" s="161"/>
      <c r="Z44" s="161"/>
      <c r="AA44" s="161"/>
      <c r="AB44" s="161"/>
      <c r="AC44" s="161"/>
      <c r="AD44" s="161"/>
      <c r="AE44" s="161"/>
      <c r="AF44" s="161"/>
      <c r="AG44" s="161"/>
      <c r="AH44" s="161"/>
      <c r="AI44" s="161"/>
      <c r="AJ44" s="167"/>
      <c r="AK44" s="170"/>
      <c r="AL44" s="170"/>
      <c r="AM44" s="174"/>
      <c r="AN44" s="174"/>
      <c r="AO44" s="178"/>
      <c r="AP44" s="178"/>
      <c r="AQ44" s="178"/>
      <c r="AR44" s="178"/>
      <c r="AS44" s="178"/>
      <c r="AT44" s="178"/>
      <c r="AU44" s="178"/>
      <c r="AV44" s="178"/>
      <c r="AW44" s="178"/>
      <c r="AX44" s="178"/>
      <c r="AY44" s="178"/>
      <c r="AZ44" s="178"/>
      <c r="BA44" s="178"/>
      <c r="BB44" s="178"/>
      <c r="BC44" s="164"/>
      <c r="BD44" s="189"/>
      <c r="BE44" s="53"/>
      <c r="BF44" s="60"/>
      <c r="BG44" s="60"/>
      <c r="BH44" s="77"/>
      <c r="BI44" s="53"/>
      <c r="BJ44" s="60"/>
      <c r="BK44" s="60"/>
      <c r="BL44" s="77"/>
      <c r="BM44" s="53"/>
      <c r="BN44" s="60"/>
      <c r="BO44" s="60"/>
      <c r="BP44" s="77"/>
      <c r="BQ44" s="117"/>
    </row>
    <row r="45" spans="3:69" ht="15.6" customHeight="1">
      <c r="C45" s="9"/>
      <c r="D45" s="128"/>
      <c r="E45" s="136"/>
      <c r="F45" s="136"/>
      <c r="G45" s="136"/>
      <c r="H45" s="136"/>
      <c r="I45" s="136"/>
      <c r="J45" s="136"/>
      <c r="K45" s="136"/>
      <c r="L45" s="136"/>
      <c r="M45" s="142"/>
      <c r="N45" s="145"/>
      <c r="O45" s="149"/>
      <c r="P45" s="149"/>
      <c r="Q45" s="154"/>
      <c r="R45" s="38"/>
      <c r="S45" s="38"/>
      <c r="T45" s="38"/>
      <c r="U45" s="157"/>
      <c r="V45" s="161"/>
      <c r="W45" s="161"/>
      <c r="X45" s="161"/>
      <c r="Y45" s="161"/>
      <c r="Z45" s="161"/>
      <c r="AA45" s="161"/>
      <c r="AB45" s="161"/>
      <c r="AC45" s="161"/>
      <c r="AD45" s="161"/>
      <c r="AE45" s="161"/>
      <c r="AF45" s="161"/>
      <c r="AG45" s="161"/>
      <c r="AH45" s="161"/>
      <c r="AI45" s="161"/>
      <c r="AJ45" s="167"/>
      <c r="AK45" s="170"/>
      <c r="AL45" s="170"/>
      <c r="AM45" s="174"/>
      <c r="AN45" s="174"/>
      <c r="AO45" s="178"/>
      <c r="AP45" s="178"/>
      <c r="AQ45" s="178"/>
      <c r="AR45" s="178"/>
      <c r="AS45" s="178"/>
      <c r="AT45" s="178"/>
      <c r="AU45" s="178"/>
      <c r="AV45" s="178"/>
      <c r="AW45" s="178"/>
      <c r="AX45" s="178"/>
      <c r="AY45" s="178"/>
      <c r="AZ45" s="178"/>
      <c r="BA45" s="178"/>
      <c r="BB45" s="178"/>
      <c r="BC45" s="164"/>
      <c r="BD45" s="189"/>
      <c r="BE45" s="54"/>
      <c r="BF45" s="61"/>
      <c r="BG45" s="61"/>
      <c r="BH45" s="78"/>
      <c r="BI45" s="54"/>
      <c r="BJ45" s="61"/>
      <c r="BK45" s="61"/>
      <c r="BL45" s="78"/>
      <c r="BM45" s="54"/>
      <c r="BN45" s="61"/>
      <c r="BO45" s="61"/>
      <c r="BP45" s="78"/>
      <c r="BQ45" s="117"/>
    </row>
    <row r="46" spans="3:69" ht="15.6" customHeight="1">
      <c r="C46" s="9"/>
      <c r="D46" s="128"/>
      <c r="E46" s="136"/>
      <c r="F46" s="136"/>
      <c r="G46" s="136"/>
      <c r="H46" s="136"/>
      <c r="I46" s="136"/>
      <c r="J46" s="136"/>
      <c r="K46" s="136"/>
      <c r="L46" s="136"/>
      <c r="M46" s="142"/>
      <c r="N46" s="145"/>
      <c r="O46" s="149"/>
      <c r="P46" s="149"/>
      <c r="Q46" s="154"/>
      <c r="R46" s="38"/>
      <c r="S46" s="38"/>
      <c r="T46" s="38"/>
      <c r="U46" s="157"/>
      <c r="V46" s="161"/>
      <c r="W46" s="161"/>
      <c r="X46" s="161"/>
      <c r="Y46" s="161"/>
      <c r="Z46" s="161"/>
      <c r="AA46" s="161"/>
      <c r="AB46" s="161"/>
      <c r="AC46" s="161"/>
      <c r="AD46" s="161"/>
      <c r="AE46" s="161"/>
      <c r="AF46" s="161"/>
      <c r="AG46" s="161"/>
      <c r="AH46" s="161"/>
      <c r="AI46" s="161"/>
      <c r="AJ46" s="167"/>
      <c r="AK46" s="170"/>
      <c r="AL46" s="170"/>
      <c r="AM46" s="173">
        <f>IF([5]回答表!X49="○",[5]回答表!O80,IF([5]回答表!AA49="○",[5]回答表!O103,""))</f>
        <v>0</v>
      </c>
      <c r="AN46" s="175"/>
      <c r="AO46" s="177" t="s">
        <v>27</v>
      </c>
      <c r="AP46" s="178"/>
      <c r="AQ46" s="178"/>
      <c r="AR46" s="178"/>
      <c r="AS46" s="178"/>
      <c r="AT46" s="178"/>
      <c r="AU46" s="178"/>
      <c r="AV46" s="178"/>
      <c r="AW46" s="178"/>
      <c r="AX46" s="178"/>
      <c r="AY46" s="178"/>
      <c r="AZ46" s="178"/>
      <c r="BA46" s="178"/>
      <c r="BB46" s="178"/>
      <c r="BC46" s="164"/>
      <c r="BD46" s="189"/>
      <c r="BE46" s="26"/>
      <c r="BF46" s="26"/>
      <c r="BG46" s="26"/>
      <c r="BH46" s="26"/>
      <c r="BI46" s="26"/>
      <c r="BJ46" s="26"/>
      <c r="BK46" s="26"/>
      <c r="BL46" s="26"/>
      <c r="BM46" s="26"/>
      <c r="BN46" s="26"/>
      <c r="BO46" s="26"/>
      <c r="BP46" s="26"/>
      <c r="BQ46" s="117"/>
    </row>
    <row r="47" spans="3:69" ht="15.6" customHeight="1">
      <c r="C47" s="9"/>
      <c r="D47" s="129"/>
      <c r="E47" s="137"/>
      <c r="F47" s="137"/>
      <c r="G47" s="137"/>
      <c r="H47" s="137"/>
      <c r="I47" s="137"/>
      <c r="J47" s="137"/>
      <c r="K47" s="137"/>
      <c r="L47" s="137"/>
      <c r="M47" s="143"/>
      <c r="N47" s="146"/>
      <c r="O47" s="150"/>
      <c r="P47" s="150"/>
      <c r="Q47" s="155"/>
      <c r="R47" s="38"/>
      <c r="S47" s="38"/>
      <c r="T47" s="38"/>
      <c r="U47" s="158"/>
      <c r="V47" s="162"/>
      <c r="W47" s="162"/>
      <c r="X47" s="162"/>
      <c r="Y47" s="162"/>
      <c r="Z47" s="162"/>
      <c r="AA47" s="162"/>
      <c r="AB47" s="162"/>
      <c r="AC47" s="162"/>
      <c r="AD47" s="162"/>
      <c r="AE47" s="162"/>
      <c r="AF47" s="162"/>
      <c r="AG47" s="162"/>
      <c r="AH47" s="162"/>
      <c r="AI47" s="162"/>
      <c r="AJ47" s="168"/>
      <c r="AK47" s="170"/>
      <c r="AL47" s="170"/>
      <c r="AM47" s="175"/>
      <c r="AN47" s="175"/>
      <c r="AO47" s="178"/>
      <c r="AP47" s="178"/>
      <c r="AQ47" s="178"/>
      <c r="AR47" s="178"/>
      <c r="AS47" s="178"/>
      <c r="AT47" s="178"/>
      <c r="AU47" s="178"/>
      <c r="AV47" s="178"/>
      <c r="AW47" s="178"/>
      <c r="AX47" s="178"/>
      <c r="AY47" s="178"/>
      <c r="AZ47" s="178"/>
      <c r="BA47" s="178"/>
      <c r="BB47" s="178"/>
      <c r="BC47" s="164"/>
      <c r="BD47" s="189"/>
      <c r="BE47" s="26"/>
      <c r="BF47" s="26"/>
      <c r="BG47" s="26"/>
      <c r="BH47" s="26"/>
      <c r="BI47" s="26"/>
      <c r="BJ47" s="26"/>
      <c r="BK47" s="26"/>
      <c r="BL47" s="26"/>
      <c r="BM47" s="26"/>
      <c r="BN47" s="26"/>
      <c r="BO47" s="26"/>
      <c r="BP47" s="26"/>
      <c r="BQ47" s="117"/>
    </row>
    <row r="48" spans="3:69" ht="15.6" customHeight="1">
      <c r="C48" s="9"/>
      <c r="D48" s="126"/>
      <c r="E48" s="126"/>
      <c r="F48" s="126"/>
      <c r="G48" s="126"/>
      <c r="H48" s="126"/>
      <c r="I48" s="126"/>
      <c r="J48" s="126"/>
      <c r="K48" s="126"/>
      <c r="L48" s="126"/>
      <c r="M48" s="126"/>
      <c r="N48" s="126"/>
      <c r="O48" s="126"/>
      <c r="P48" s="126"/>
      <c r="Q48" s="126"/>
      <c r="R48" s="38"/>
      <c r="S48" s="38"/>
      <c r="T48" s="38"/>
      <c r="U48" s="38"/>
      <c r="V48" s="38"/>
      <c r="W48" s="38"/>
      <c r="X48" s="38"/>
      <c r="Y48" s="38"/>
      <c r="Z48" s="38"/>
      <c r="AA48" s="38"/>
      <c r="AB48" s="38"/>
      <c r="AC48" s="38"/>
      <c r="AD48" s="38"/>
      <c r="AE48" s="38"/>
      <c r="AF48" s="38"/>
      <c r="AG48" s="38"/>
      <c r="AH48" s="38"/>
      <c r="AI48" s="38"/>
      <c r="AJ48" s="38"/>
      <c r="AK48" s="170"/>
      <c r="AL48" s="170"/>
      <c r="AM48" s="175"/>
      <c r="AN48" s="175"/>
      <c r="AO48" s="178"/>
      <c r="AP48" s="178"/>
      <c r="AQ48" s="178"/>
      <c r="AR48" s="178"/>
      <c r="AS48" s="178"/>
      <c r="AT48" s="178"/>
      <c r="AU48" s="178"/>
      <c r="AV48" s="178"/>
      <c r="AW48" s="178"/>
      <c r="AX48" s="178"/>
      <c r="AY48" s="178"/>
      <c r="AZ48" s="178"/>
      <c r="BA48" s="178"/>
      <c r="BB48" s="178"/>
      <c r="BC48" s="164"/>
      <c r="BD48" s="189"/>
      <c r="BE48" s="26"/>
      <c r="BF48" s="26"/>
      <c r="BG48" s="26"/>
      <c r="BH48" s="26"/>
      <c r="BI48" s="26"/>
      <c r="BJ48" s="26"/>
      <c r="BK48" s="26"/>
      <c r="BL48" s="26"/>
      <c r="BM48" s="26"/>
      <c r="BN48" s="26"/>
      <c r="BO48" s="26"/>
      <c r="BP48" s="26"/>
      <c r="BQ48" s="117"/>
    </row>
    <row r="49" spans="3:69" ht="15.6" customHeight="1">
      <c r="C49" s="9"/>
      <c r="D49" s="126"/>
      <c r="E49" s="126"/>
      <c r="F49" s="126"/>
      <c r="G49" s="126"/>
      <c r="H49" s="126"/>
      <c r="I49" s="126"/>
      <c r="J49" s="126"/>
      <c r="K49" s="126"/>
      <c r="L49" s="126"/>
      <c r="M49" s="126"/>
      <c r="N49" s="126"/>
      <c r="O49" s="126"/>
      <c r="P49" s="126"/>
      <c r="Q49" s="126"/>
      <c r="R49" s="38"/>
      <c r="S49" s="38"/>
      <c r="T49" s="38"/>
      <c r="U49" s="38"/>
      <c r="V49" s="38"/>
      <c r="W49" s="38"/>
      <c r="X49" s="38"/>
      <c r="Y49" s="38"/>
      <c r="Z49" s="38"/>
      <c r="AA49" s="38"/>
      <c r="AB49" s="38"/>
      <c r="AC49" s="38"/>
      <c r="AD49" s="38"/>
      <c r="AE49" s="38"/>
      <c r="AF49" s="38"/>
      <c r="AG49" s="38"/>
      <c r="AH49" s="38"/>
      <c r="AI49" s="38"/>
      <c r="AJ49" s="38"/>
      <c r="AK49" s="170"/>
      <c r="AL49" s="170"/>
      <c r="AM49" s="175"/>
      <c r="AN49" s="175"/>
      <c r="AO49" s="178"/>
      <c r="AP49" s="178"/>
      <c r="AQ49" s="178"/>
      <c r="AR49" s="178"/>
      <c r="AS49" s="178"/>
      <c r="AT49" s="178"/>
      <c r="AU49" s="178"/>
      <c r="AV49" s="178"/>
      <c r="AW49" s="178"/>
      <c r="AX49" s="178"/>
      <c r="AY49" s="178"/>
      <c r="AZ49" s="178"/>
      <c r="BA49" s="178"/>
      <c r="BB49" s="178"/>
      <c r="BC49" s="164"/>
      <c r="BD49" s="189"/>
      <c r="BE49" s="26"/>
      <c r="BF49" s="26"/>
      <c r="BG49" s="26"/>
      <c r="BH49" s="26"/>
      <c r="BI49" s="26"/>
      <c r="BJ49" s="26"/>
      <c r="BK49" s="26"/>
      <c r="BL49" s="26"/>
      <c r="BM49" s="26"/>
      <c r="BN49" s="26"/>
      <c r="BO49" s="26"/>
      <c r="BP49" s="26"/>
      <c r="BQ49" s="117"/>
    </row>
    <row r="50" spans="3:69" ht="15.6" customHeight="1">
      <c r="C50" s="9"/>
      <c r="D50" s="126"/>
      <c r="E50" s="126"/>
      <c r="F50" s="126"/>
      <c r="G50" s="126"/>
      <c r="H50" s="126"/>
      <c r="I50" s="126"/>
      <c r="J50" s="126"/>
      <c r="K50" s="126"/>
      <c r="L50" s="126"/>
      <c r="M50" s="126"/>
      <c r="N50" s="93"/>
      <c r="O50" s="93"/>
      <c r="P50" s="93"/>
      <c r="Q50" s="93"/>
      <c r="R50" s="38"/>
      <c r="S50" s="38"/>
      <c r="T50" s="38"/>
      <c r="U50" s="38"/>
      <c r="V50" s="38"/>
      <c r="W50" s="38"/>
      <c r="X50" s="26"/>
      <c r="Y50" s="26"/>
      <c r="Z50" s="26"/>
      <c r="AA50" s="25"/>
      <c r="AB50" s="25"/>
      <c r="AC50" s="25"/>
      <c r="AD50" s="25"/>
      <c r="AE50" s="25"/>
      <c r="AF50" s="25"/>
      <c r="AG50" s="25"/>
      <c r="AH50" s="25"/>
      <c r="AI50" s="25"/>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117"/>
    </row>
    <row r="51" spans="3:69" ht="18.600000000000001" customHeight="1">
      <c r="C51" s="9"/>
      <c r="D51" s="126"/>
      <c r="E51" s="126"/>
      <c r="F51" s="126"/>
      <c r="G51" s="126"/>
      <c r="H51" s="126"/>
      <c r="I51" s="126"/>
      <c r="J51" s="126"/>
      <c r="K51" s="126"/>
      <c r="L51" s="126"/>
      <c r="M51" s="126"/>
      <c r="N51" s="93"/>
      <c r="O51" s="93"/>
      <c r="P51" s="93"/>
      <c r="Q51" s="93"/>
      <c r="R51" s="38"/>
      <c r="S51" s="38"/>
      <c r="T51" s="38"/>
      <c r="U51" s="23" t="s">
        <v>26</v>
      </c>
      <c r="V51" s="38"/>
      <c r="W51" s="38"/>
      <c r="X51" s="38"/>
      <c r="Y51" s="38"/>
      <c r="Z51" s="38"/>
      <c r="AA51" s="25"/>
      <c r="AB51" s="165"/>
      <c r="AC51" s="25"/>
      <c r="AD51" s="25"/>
      <c r="AE51" s="25"/>
      <c r="AF51" s="25"/>
      <c r="AG51" s="25"/>
      <c r="AH51" s="25"/>
      <c r="AI51" s="25"/>
      <c r="AJ51" s="25"/>
      <c r="AK51" s="25"/>
      <c r="AL51" s="25"/>
      <c r="AM51" s="23" t="s">
        <v>35</v>
      </c>
      <c r="AN51" s="25"/>
      <c r="AO51" s="25"/>
      <c r="AP51" s="25"/>
      <c r="AQ51" s="25"/>
      <c r="AR51" s="25"/>
      <c r="AS51" s="25"/>
      <c r="AT51" s="25"/>
      <c r="AU51" s="25"/>
      <c r="AV51" s="25"/>
      <c r="AW51" s="25"/>
      <c r="AX51" s="91"/>
      <c r="AY51" s="91"/>
      <c r="AZ51" s="91"/>
      <c r="BA51" s="91"/>
      <c r="BB51" s="91"/>
      <c r="BC51" s="91"/>
      <c r="BD51" s="91"/>
      <c r="BE51" s="91"/>
      <c r="BF51" s="91"/>
      <c r="BG51" s="91"/>
      <c r="BH51" s="91"/>
      <c r="BI51" s="91"/>
      <c r="BJ51" s="91"/>
      <c r="BK51" s="91"/>
      <c r="BL51" s="91"/>
      <c r="BM51" s="91"/>
      <c r="BN51" s="91"/>
      <c r="BO51" s="91"/>
      <c r="BP51" s="26"/>
      <c r="BQ51" s="117"/>
    </row>
    <row r="52" spans="3:69" ht="15.6" customHeight="1">
      <c r="C52" s="9"/>
      <c r="D52" s="123" t="s">
        <v>5</v>
      </c>
      <c r="E52" s="132"/>
      <c r="F52" s="132"/>
      <c r="G52" s="132"/>
      <c r="H52" s="132"/>
      <c r="I52" s="132"/>
      <c r="J52" s="132"/>
      <c r="K52" s="132"/>
      <c r="L52" s="132"/>
      <c r="M52" s="138"/>
      <c r="N52" s="144" t="str">
        <f>IF([5]回答表!AD49="○","○","")</f>
        <v/>
      </c>
      <c r="O52" s="148"/>
      <c r="P52" s="148"/>
      <c r="Q52" s="153"/>
      <c r="R52" s="38"/>
      <c r="S52" s="38"/>
      <c r="T52" s="38"/>
      <c r="U52" s="39" t="str">
        <f>IF([5]回答表!AD49="○",[5]回答表!B108,"")</f>
        <v/>
      </c>
      <c r="V52" s="44"/>
      <c r="W52" s="44"/>
      <c r="X52" s="44"/>
      <c r="Y52" s="44"/>
      <c r="Z52" s="44"/>
      <c r="AA52" s="44"/>
      <c r="AB52" s="44"/>
      <c r="AC52" s="44"/>
      <c r="AD52" s="44"/>
      <c r="AE52" s="44"/>
      <c r="AF52" s="44"/>
      <c r="AG52" s="44"/>
      <c r="AH52" s="44"/>
      <c r="AI52" s="44"/>
      <c r="AJ52" s="79"/>
      <c r="AK52" s="171"/>
      <c r="AL52" s="171"/>
      <c r="AM52" s="39" t="str">
        <f>IF([5]回答表!AD49="○",[5]回答表!B113,"")</f>
        <v/>
      </c>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79"/>
      <c r="BQ52" s="117"/>
    </row>
    <row r="53" spans="3:69" ht="15.6" customHeight="1">
      <c r="C53" s="9"/>
      <c r="D53" s="124"/>
      <c r="E53" s="133"/>
      <c r="F53" s="133"/>
      <c r="G53" s="133"/>
      <c r="H53" s="133"/>
      <c r="I53" s="133"/>
      <c r="J53" s="133"/>
      <c r="K53" s="133"/>
      <c r="L53" s="133"/>
      <c r="M53" s="139"/>
      <c r="N53" s="145"/>
      <c r="O53" s="149"/>
      <c r="P53" s="149"/>
      <c r="Q53" s="154"/>
      <c r="R53" s="38"/>
      <c r="S53" s="38"/>
      <c r="T53" s="38"/>
      <c r="U53" s="159"/>
      <c r="V53" s="163"/>
      <c r="W53" s="163"/>
      <c r="X53" s="163"/>
      <c r="Y53" s="163"/>
      <c r="Z53" s="163"/>
      <c r="AA53" s="163"/>
      <c r="AB53" s="163"/>
      <c r="AC53" s="163"/>
      <c r="AD53" s="163"/>
      <c r="AE53" s="163"/>
      <c r="AF53" s="163"/>
      <c r="AG53" s="163"/>
      <c r="AH53" s="163"/>
      <c r="AI53" s="163"/>
      <c r="AJ53" s="169"/>
      <c r="AK53" s="171"/>
      <c r="AL53" s="171"/>
      <c r="AM53" s="159"/>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9"/>
      <c r="BQ53" s="117"/>
    </row>
    <row r="54" spans="3:69" ht="15.6" customHeight="1">
      <c r="C54" s="9"/>
      <c r="D54" s="124"/>
      <c r="E54" s="133"/>
      <c r="F54" s="133"/>
      <c r="G54" s="133"/>
      <c r="H54" s="133"/>
      <c r="I54" s="133"/>
      <c r="J54" s="133"/>
      <c r="K54" s="133"/>
      <c r="L54" s="133"/>
      <c r="M54" s="139"/>
      <c r="N54" s="145"/>
      <c r="O54" s="149"/>
      <c r="P54" s="149"/>
      <c r="Q54" s="154"/>
      <c r="R54" s="38"/>
      <c r="S54" s="38"/>
      <c r="T54" s="38"/>
      <c r="U54" s="159"/>
      <c r="V54" s="163"/>
      <c r="W54" s="163"/>
      <c r="X54" s="163"/>
      <c r="Y54" s="163"/>
      <c r="Z54" s="163"/>
      <c r="AA54" s="163"/>
      <c r="AB54" s="163"/>
      <c r="AC54" s="163"/>
      <c r="AD54" s="163"/>
      <c r="AE54" s="163"/>
      <c r="AF54" s="163"/>
      <c r="AG54" s="163"/>
      <c r="AH54" s="163"/>
      <c r="AI54" s="163"/>
      <c r="AJ54" s="169"/>
      <c r="AK54" s="171"/>
      <c r="AL54" s="171"/>
      <c r="AM54" s="159"/>
      <c r="AN54" s="163"/>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9"/>
      <c r="BQ54" s="117"/>
    </row>
    <row r="55" spans="3:69" ht="15.6" customHeight="1">
      <c r="C55" s="9"/>
      <c r="D55" s="125"/>
      <c r="E55" s="134"/>
      <c r="F55" s="134"/>
      <c r="G55" s="134"/>
      <c r="H55" s="134"/>
      <c r="I55" s="134"/>
      <c r="J55" s="134"/>
      <c r="K55" s="134"/>
      <c r="L55" s="134"/>
      <c r="M55" s="140"/>
      <c r="N55" s="146"/>
      <c r="O55" s="150"/>
      <c r="P55" s="150"/>
      <c r="Q55" s="155"/>
      <c r="R55" s="38"/>
      <c r="S55" s="38"/>
      <c r="T55" s="38"/>
      <c r="U55" s="40"/>
      <c r="V55" s="45"/>
      <c r="W55" s="45"/>
      <c r="X55" s="45"/>
      <c r="Y55" s="45"/>
      <c r="Z55" s="45"/>
      <c r="AA55" s="45"/>
      <c r="AB55" s="45"/>
      <c r="AC55" s="45"/>
      <c r="AD55" s="45"/>
      <c r="AE55" s="45"/>
      <c r="AF55" s="45"/>
      <c r="AG55" s="45"/>
      <c r="AH55" s="45"/>
      <c r="AI55" s="45"/>
      <c r="AJ55" s="80"/>
      <c r="AK55" s="171"/>
      <c r="AL55" s="171"/>
      <c r="AM55" s="40"/>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80"/>
      <c r="BQ55" s="117"/>
    </row>
    <row r="56" spans="3:69" ht="15.6" customHeight="1">
      <c r="C56" s="1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119"/>
    </row>
    <row r="57" spans="3:69" ht="15.6" customHeight="1"/>
  </sheetData>
  <mergeCells count="55">
    <mergeCell ref="Y23:AE23"/>
    <mergeCell ref="AF23:AL23"/>
    <mergeCell ref="AM23:AS23"/>
    <mergeCell ref="AT23:AZ23"/>
    <mergeCell ref="AR31:BB3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2:Q33"/>
    <mergeCell ref="R32:BB33"/>
    <mergeCell ref="D36:M39"/>
    <mergeCell ref="N36:Q39"/>
    <mergeCell ref="AM36:AT37"/>
    <mergeCell ref="AU36:BB37"/>
    <mergeCell ref="BE36:BH38"/>
    <mergeCell ref="BI36:BL38"/>
    <mergeCell ref="BM36:BP38"/>
    <mergeCell ref="AM38:AT40"/>
    <mergeCell ref="AU38:BB40"/>
    <mergeCell ref="BE39:BH42"/>
    <mergeCell ref="BI39:BL42"/>
    <mergeCell ref="BM39:BP42"/>
    <mergeCell ref="AM42:AN45"/>
    <mergeCell ref="AO42:BB45"/>
    <mergeCell ref="BE43:BH45"/>
    <mergeCell ref="BI43:BL45"/>
    <mergeCell ref="BM43:BP45"/>
    <mergeCell ref="D44:M47"/>
    <mergeCell ref="N44:Q47"/>
    <mergeCell ref="AM46:AN49"/>
    <mergeCell ref="AO46:BB49"/>
    <mergeCell ref="D52:M55"/>
    <mergeCell ref="N52:Q55"/>
    <mergeCell ref="U52:AJ55"/>
    <mergeCell ref="AM52:BP55"/>
    <mergeCell ref="U36:AJ47"/>
  </mergeCells>
  <phoneticPr fontId="1" type="Hiragana"/>
  <conditionalFormatting sqref="BR28:XFD28 A28:BI28 A29:XFD30">
    <cfRule type="expression" dxfId="5"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C2:BR79"/>
  <sheetViews>
    <sheetView topLeftCell="A55" workbookViewId="0">
      <selection activeCell="S95" sqref="S95"/>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24</v>
      </c>
      <c r="V8" s="59"/>
      <c r="W8" s="59"/>
      <c r="X8" s="59"/>
      <c r="Y8" s="59"/>
      <c r="Z8" s="59"/>
      <c r="AA8" s="59"/>
      <c r="AB8" s="59"/>
      <c r="AC8" s="59"/>
      <c r="AD8" s="59"/>
      <c r="AE8" s="59"/>
      <c r="AF8" s="59"/>
      <c r="AG8" s="59"/>
      <c r="AH8" s="59"/>
      <c r="AI8" s="59"/>
      <c r="AJ8" s="59"/>
      <c r="AK8" s="59"/>
      <c r="AL8" s="59"/>
      <c r="AM8" s="59"/>
      <c r="AN8" s="76"/>
      <c r="AO8" s="52" t="s">
        <v>37</v>
      </c>
      <c r="AP8" s="59"/>
      <c r="AQ8" s="59"/>
      <c r="AR8" s="59"/>
      <c r="AS8" s="59"/>
      <c r="AT8" s="59"/>
      <c r="AU8" s="59"/>
      <c r="AV8" s="59"/>
      <c r="AW8" s="59"/>
      <c r="AX8" s="59"/>
      <c r="AY8" s="59"/>
      <c r="AZ8" s="59"/>
      <c r="BA8" s="59"/>
      <c r="BB8" s="59"/>
      <c r="BC8" s="59"/>
      <c r="BD8" s="59"/>
      <c r="BE8" s="76"/>
      <c r="BF8" s="2" t="s">
        <v>39</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IF(COUNTIF([1]回答表!F22,"*")&gt;0,[1]回答表!F22,"")</f>
        <v>能代市</v>
      </c>
      <c r="D11" s="3"/>
      <c r="E11" s="3"/>
      <c r="F11" s="3"/>
      <c r="G11" s="3"/>
      <c r="H11" s="3"/>
      <c r="I11" s="3"/>
      <c r="J11" s="3"/>
      <c r="K11" s="3"/>
      <c r="L11" s="3"/>
      <c r="M11" s="3"/>
      <c r="N11" s="3"/>
      <c r="O11" s="3"/>
      <c r="P11" s="3"/>
      <c r="Q11" s="3"/>
      <c r="R11" s="3"/>
      <c r="S11" s="3"/>
      <c r="T11" s="3"/>
      <c r="U11" s="55" t="str">
        <f>IF(COUNTIF([1]回答表!F24,"*")&gt;0,[1]回答表!F24,"")</f>
        <v>下水道事業</v>
      </c>
      <c r="V11" s="62"/>
      <c r="W11" s="62"/>
      <c r="X11" s="62"/>
      <c r="Y11" s="62"/>
      <c r="Z11" s="62"/>
      <c r="AA11" s="62"/>
      <c r="AB11" s="62"/>
      <c r="AC11" s="62"/>
      <c r="AD11" s="62"/>
      <c r="AE11" s="62"/>
      <c r="AF11" s="59"/>
      <c r="AG11" s="59"/>
      <c r="AH11" s="59"/>
      <c r="AI11" s="59"/>
      <c r="AJ11" s="59"/>
      <c r="AK11" s="59"/>
      <c r="AL11" s="59"/>
      <c r="AM11" s="59"/>
      <c r="AN11" s="76"/>
      <c r="AO11" s="81" t="str">
        <f>IF(COUNTIF([1]回答表!W24,"*")&gt;0,[1]回答表!W24,"")</f>
        <v>公共下水</v>
      </c>
      <c r="AP11" s="59"/>
      <c r="AQ11" s="59"/>
      <c r="AR11" s="59"/>
      <c r="AS11" s="59"/>
      <c r="AT11" s="59"/>
      <c r="AU11" s="59"/>
      <c r="AV11" s="59"/>
      <c r="AW11" s="59"/>
      <c r="AX11" s="59"/>
      <c r="AY11" s="59"/>
      <c r="AZ11" s="59"/>
      <c r="BA11" s="59"/>
      <c r="BB11" s="59"/>
      <c r="BC11" s="59"/>
      <c r="BD11" s="59"/>
      <c r="BE11" s="76"/>
      <c r="BF11" s="4" t="str">
        <f>IF(COUNTIF([1]回答表!F26,"*")&gt;0,[1]回答表!F26,"")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4</v>
      </c>
      <c r="E20" s="33"/>
      <c r="F20" s="33"/>
      <c r="G20" s="33"/>
      <c r="H20" s="33"/>
      <c r="I20" s="33"/>
      <c r="J20" s="47"/>
      <c r="K20" s="16" t="s">
        <v>14</v>
      </c>
      <c r="L20" s="33"/>
      <c r="M20" s="33"/>
      <c r="N20" s="33"/>
      <c r="O20" s="33"/>
      <c r="P20" s="33"/>
      <c r="Q20" s="47"/>
      <c r="R20" s="16" t="s">
        <v>16</v>
      </c>
      <c r="S20" s="33"/>
      <c r="T20" s="33"/>
      <c r="U20" s="33"/>
      <c r="V20" s="33"/>
      <c r="W20" s="33"/>
      <c r="X20" s="47"/>
      <c r="Y20" s="66" t="s">
        <v>31</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28</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17</v>
      </c>
      <c r="Z23" s="73"/>
      <c r="AA23" s="73"/>
      <c r="AB23" s="73"/>
      <c r="AC23" s="73"/>
      <c r="AD23" s="73"/>
      <c r="AE23" s="74"/>
      <c r="AF23" s="69" t="s">
        <v>34</v>
      </c>
      <c r="AG23" s="73"/>
      <c r="AH23" s="73"/>
      <c r="AI23" s="73"/>
      <c r="AJ23" s="73"/>
      <c r="AK23" s="73"/>
      <c r="AL23" s="74"/>
      <c r="AM23" s="69" t="s">
        <v>18</v>
      </c>
      <c r="AN23" s="73"/>
      <c r="AO23" s="73"/>
      <c r="AP23" s="73"/>
      <c r="AQ23" s="73"/>
      <c r="AR23" s="73"/>
      <c r="AS23" s="74"/>
      <c r="AT23" s="69" t="s">
        <v>41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IF([1]回答表!R49="○","○","")</f>
        <v/>
      </c>
      <c r="E24" s="36"/>
      <c r="F24" s="36"/>
      <c r="G24" s="36"/>
      <c r="H24" s="36"/>
      <c r="I24" s="36"/>
      <c r="J24" s="50"/>
      <c r="K24" s="19" t="str">
        <f>IF([1]回答表!R50="○","○","")</f>
        <v/>
      </c>
      <c r="L24" s="36"/>
      <c r="M24" s="36"/>
      <c r="N24" s="36"/>
      <c r="O24" s="36"/>
      <c r="P24" s="36"/>
      <c r="Q24" s="50"/>
      <c r="R24" s="19" t="str">
        <f>IF([1]回答表!R51="○","○","")</f>
        <v>○</v>
      </c>
      <c r="S24" s="36"/>
      <c r="T24" s="36"/>
      <c r="U24" s="36"/>
      <c r="V24" s="36"/>
      <c r="W24" s="36"/>
      <c r="X24" s="50"/>
      <c r="Y24" s="19" t="str">
        <f>IF([1]回答表!R52="○","○","")</f>
        <v/>
      </c>
      <c r="Z24" s="36"/>
      <c r="AA24" s="36"/>
      <c r="AB24" s="36"/>
      <c r="AC24" s="36"/>
      <c r="AD24" s="36"/>
      <c r="AE24" s="50"/>
      <c r="AF24" s="19" t="str">
        <f>IF([1]回答表!R53="○","○","")</f>
        <v>○</v>
      </c>
      <c r="AG24" s="36"/>
      <c r="AH24" s="36"/>
      <c r="AI24" s="36"/>
      <c r="AJ24" s="36"/>
      <c r="AK24" s="36"/>
      <c r="AL24" s="50"/>
      <c r="AM24" s="19" t="str">
        <f>IF([1]回答表!R54="○","○","")</f>
        <v/>
      </c>
      <c r="AN24" s="36"/>
      <c r="AO24" s="36"/>
      <c r="AP24" s="36"/>
      <c r="AQ24" s="36"/>
      <c r="AR24" s="36"/>
      <c r="AS24" s="50"/>
      <c r="AT24" s="19" t="str">
        <f>IF([1]回答表!R55="○","○","")</f>
        <v/>
      </c>
      <c r="AU24" s="36"/>
      <c r="AV24" s="36"/>
      <c r="AW24" s="36"/>
      <c r="AX24" s="36"/>
      <c r="AY24" s="36"/>
      <c r="AZ24" s="50"/>
      <c r="BA24" s="26"/>
      <c r="BB24" s="97" t="str">
        <f>IF([1]回答表!R56="○","○","")</f>
        <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c r="BR29" s="197"/>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220"/>
      <c r="AS32" s="220"/>
      <c r="AT32" s="220"/>
      <c r="AU32" s="220"/>
      <c r="AV32" s="220"/>
      <c r="AW32" s="220"/>
      <c r="AX32" s="220"/>
      <c r="AY32" s="220"/>
      <c r="AZ32" s="220"/>
      <c r="BA32" s="220"/>
      <c r="BB32" s="220"/>
      <c r="BC32" s="185"/>
      <c r="BD32" s="188"/>
      <c r="BE32" s="188"/>
      <c r="BF32" s="188"/>
      <c r="BG32" s="188"/>
      <c r="BH32" s="188"/>
      <c r="BI32" s="188"/>
      <c r="BJ32" s="188"/>
      <c r="BK32" s="188"/>
      <c r="BL32" s="188"/>
      <c r="BM32" s="188"/>
      <c r="BN32" s="188"/>
      <c r="BO32" s="188"/>
      <c r="BP32" s="188"/>
      <c r="BQ32" s="116"/>
    </row>
    <row r="33" spans="3:69" ht="15.6" customHeight="1">
      <c r="C33" s="9"/>
      <c r="D33" s="38"/>
      <c r="E33" s="38"/>
      <c r="F33" s="38"/>
      <c r="G33" s="38"/>
      <c r="H33" s="38"/>
      <c r="I33" s="38"/>
      <c r="J33" s="38"/>
      <c r="K33" s="38"/>
      <c r="L33" s="38"/>
      <c r="M33" s="38"/>
      <c r="N33" s="38"/>
      <c r="O33" s="38"/>
      <c r="P33" s="38"/>
      <c r="Q33" s="38"/>
      <c r="R33" s="38"/>
      <c r="S33" s="38"/>
      <c r="T33" s="38"/>
      <c r="U33" s="38"/>
      <c r="V33" s="38"/>
      <c r="W33" s="38"/>
      <c r="X33" s="26"/>
      <c r="Y33" s="26"/>
      <c r="Z33" s="26"/>
      <c r="AA33" s="91"/>
      <c r="AB33" s="164"/>
      <c r="AC33" s="164"/>
      <c r="AD33" s="164"/>
      <c r="AE33" s="164"/>
      <c r="AF33" s="164"/>
      <c r="AG33" s="164"/>
      <c r="AH33" s="164"/>
      <c r="AI33" s="164"/>
      <c r="AJ33" s="164"/>
      <c r="AK33" s="164"/>
      <c r="AL33" s="164"/>
      <c r="AM33" s="164"/>
      <c r="AN33" s="176"/>
      <c r="AO33" s="164"/>
      <c r="AP33" s="179"/>
      <c r="AQ33" s="179"/>
      <c r="AR33" s="182"/>
      <c r="AS33" s="182"/>
      <c r="AT33" s="182"/>
      <c r="AU33" s="182"/>
      <c r="AV33" s="182"/>
      <c r="AW33" s="182"/>
      <c r="AX33" s="182"/>
      <c r="AY33" s="182"/>
      <c r="AZ33" s="182"/>
      <c r="BA33" s="182"/>
      <c r="BB33" s="182"/>
      <c r="BC33" s="186"/>
      <c r="BD33" s="91"/>
      <c r="BE33" s="91"/>
      <c r="BF33" s="91"/>
      <c r="BG33" s="91"/>
      <c r="BH33" s="91"/>
      <c r="BI33" s="91"/>
      <c r="BJ33" s="91"/>
      <c r="BK33" s="91"/>
      <c r="BL33" s="91"/>
      <c r="BM33" s="25"/>
      <c r="BN33" s="25"/>
      <c r="BO33" s="25"/>
      <c r="BP33" s="176"/>
      <c r="BQ33" s="117"/>
    </row>
    <row r="34" spans="3:69" ht="15.6" customHeight="1">
      <c r="C34" s="9"/>
      <c r="D34" s="121" t="s">
        <v>6</v>
      </c>
      <c r="E34" s="130"/>
      <c r="F34" s="130"/>
      <c r="G34" s="130"/>
      <c r="H34" s="130"/>
      <c r="I34" s="130"/>
      <c r="J34" s="130"/>
      <c r="K34" s="130"/>
      <c r="L34" s="130"/>
      <c r="M34" s="130"/>
      <c r="N34" s="130"/>
      <c r="O34" s="130"/>
      <c r="P34" s="130"/>
      <c r="Q34" s="151"/>
      <c r="R34" s="123" t="s">
        <v>19</v>
      </c>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8"/>
      <c r="BC34" s="186"/>
      <c r="BD34" s="91"/>
      <c r="BE34" s="91"/>
      <c r="BF34" s="91"/>
      <c r="BG34" s="91"/>
      <c r="BH34" s="91"/>
      <c r="BI34" s="91"/>
      <c r="BJ34" s="91"/>
      <c r="BK34" s="91"/>
      <c r="BL34" s="91"/>
      <c r="BM34" s="25"/>
      <c r="BN34" s="25"/>
      <c r="BO34" s="25"/>
      <c r="BP34" s="176"/>
      <c r="BQ34" s="117"/>
    </row>
    <row r="35" spans="3:69" ht="15.6" customHeight="1">
      <c r="C35" s="9"/>
      <c r="D35" s="122"/>
      <c r="E35" s="131"/>
      <c r="F35" s="131"/>
      <c r="G35" s="131"/>
      <c r="H35" s="131"/>
      <c r="I35" s="131"/>
      <c r="J35" s="131"/>
      <c r="K35" s="131"/>
      <c r="L35" s="131"/>
      <c r="M35" s="131"/>
      <c r="N35" s="131"/>
      <c r="O35" s="131"/>
      <c r="P35" s="131"/>
      <c r="Q35" s="152"/>
      <c r="R35" s="125"/>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40"/>
      <c r="BC35" s="186"/>
      <c r="BD35" s="91"/>
      <c r="BE35" s="91"/>
      <c r="BF35" s="91"/>
      <c r="BG35" s="91"/>
      <c r="BH35" s="91"/>
      <c r="BI35" s="91"/>
      <c r="BJ35" s="91"/>
      <c r="BK35" s="91"/>
      <c r="BL35" s="91"/>
      <c r="BM35" s="25"/>
      <c r="BN35" s="25"/>
      <c r="BO35" s="25"/>
      <c r="BP35" s="176"/>
      <c r="BQ35" s="117"/>
    </row>
    <row r="36" spans="3:69" ht="15.6" customHeight="1">
      <c r="C36" s="9"/>
      <c r="D36" s="38"/>
      <c r="E36" s="38"/>
      <c r="F36" s="38"/>
      <c r="G36" s="38"/>
      <c r="H36" s="38"/>
      <c r="I36" s="38"/>
      <c r="J36" s="38"/>
      <c r="K36" s="38"/>
      <c r="L36" s="38"/>
      <c r="M36" s="38"/>
      <c r="N36" s="38"/>
      <c r="O36" s="38"/>
      <c r="P36" s="38"/>
      <c r="Q36" s="38"/>
      <c r="R36" s="38"/>
      <c r="S36" s="38"/>
      <c r="T36" s="38"/>
      <c r="U36" s="38"/>
      <c r="V36" s="38"/>
      <c r="W36" s="38"/>
      <c r="X36" s="26"/>
      <c r="Y36" s="26"/>
      <c r="Z36" s="26"/>
      <c r="AA36" s="91"/>
      <c r="AB36" s="164"/>
      <c r="AC36" s="164"/>
      <c r="AD36" s="164"/>
      <c r="AE36" s="164"/>
      <c r="AF36" s="164"/>
      <c r="AG36" s="164"/>
      <c r="AH36" s="164"/>
      <c r="AI36" s="164"/>
      <c r="AJ36" s="164"/>
      <c r="AK36" s="164"/>
      <c r="AL36" s="164"/>
      <c r="AM36" s="164"/>
      <c r="AN36" s="176"/>
      <c r="AO36" s="164"/>
      <c r="AP36" s="179"/>
      <c r="AQ36" s="179"/>
      <c r="AR36" s="182"/>
      <c r="AS36" s="182"/>
      <c r="AT36" s="182"/>
      <c r="AU36" s="182"/>
      <c r="AV36" s="182"/>
      <c r="AW36" s="182"/>
      <c r="AX36" s="182"/>
      <c r="AY36" s="182"/>
      <c r="AZ36" s="182"/>
      <c r="BA36" s="182"/>
      <c r="BB36" s="182"/>
      <c r="BC36" s="186"/>
      <c r="BD36" s="91"/>
      <c r="BE36" s="91"/>
      <c r="BF36" s="91"/>
      <c r="BG36" s="91"/>
      <c r="BH36" s="91"/>
      <c r="BI36" s="91"/>
      <c r="BJ36" s="91"/>
      <c r="BK36" s="91"/>
      <c r="BL36" s="91"/>
      <c r="BM36" s="25"/>
      <c r="BN36" s="25"/>
      <c r="BO36" s="25"/>
      <c r="BP36" s="176"/>
      <c r="BQ36" s="117"/>
    </row>
    <row r="37" spans="3:69">
      <c r="C37" s="9"/>
      <c r="D37" s="38"/>
      <c r="E37" s="38"/>
      <c r="F37" s="38"/>
      <c r="G37" s="38"/>
      <c r="H37" s="38"/>
      <c r="I37" s="38"/>
      <c r="J37" s="38"/>
      <c r="K37" s="38"/>
      <c r="L37" s="38"/>
      <c r="M37" s="38"/>
      <c r="N37" s="38"/>
      <c r="O37" s="38"/>
      <c r="P37" s="38"/>
      <c r="Q37" s="38"/>
      <c r="R37" s="38"/>
      <c r="S37" s="38"/>
      <c r="T37" s="38"/>
      <c r="U37" s="23" t="s">
        <v>12</v>
      </c>
      <c r="V37" s="111"/>
      <c r="W37" s="165"/>
      <c r="X37" s="180"/>
      <c r="Y37" s="180"/>
      <c r="Z37" s="183"/>
      <c r="AA37" s="183"/>
      <c r="AB37" s="183"/>
      <c r="AC37" s="183"/>
      <c r="AD37" s="183"/>
      <c r="AE37" s="183"/>
      <c r="AF37" s="183"/>
      <c r="AG37" s="183"/>
      <c r="AH37" s="183"/>
      <c r="AI37" s="183"/>
      <c r="AJ37" s="183"/>
      <c r="AK37" s="165"/>
      <c r="AL37" s="165"/>
      <c r="AM37" s="23" t="s">
        <v>29</v>
      </c>
      <c r="AN37" s="38"/>
      <c r="AO37" s="38"/>
      <c r="AP37" s="38"/>
      <c r="AQ37" s="38"/>
      <c r="AR37" s="38"/>
      <c r="AS37" s="25"/>
      <c r="AT37" s="165"/>
      <c r="AU37" s="165"/>
      <c r="AV37" s="165"/>
      <c r="AW37" s="165"/>
      <c r="AX37" s="165"/>
      <c r="AY37" s="165"/>
      <c r="AZ37" s="165"/>
      <c r="BA37" s="165"/>
      <c r="BB37" s="165"/>
      <c r="BC37" s="187"/>
      <c r="BD37" s="25"/>
      <c r="BE37" s="190" t="s">
        <v>25</v>
      </c>
      <c r="BF37" s="227"/>
      <c r="BG37" s="227"/>
      <c r="BH37" s="227"/>
      <c r="BI37" s="227"/>
      <c r="BJ37" s="227"/>
      <c r="BK37" s="227"/>
      <c r="BL37" s="25"/>
      <c r="BM37" s="25"/>
      <c r="BN37" s="25"/>
      <c r="BO37" s="25"/>
      <c r="BP37" s="176"/>
      <c r="BQ37" s="117"/>
    </row>
    <row r="38" spans="3:69" ht="19.149999999999999" customHeight="1">
      <c r="C38" s="9"/>
      <c r="D38" s="198" t="s">
        <v>7</v>
      </c>
      <c r="E38" s="198"/>
      <c r="F38" s="198"/>
      <c r="G38" s="198"/>
      <c r="H38" s="198"/>
      <c r="I38" s="198"/>
      <c r="J38" s="198"/>
      <c r="K38" s="198"/>
      <c r="L38" s="198"/>
      <c r="M38" s="198"/>
      <c r="N38" s="144" t="str">
        <f>IF([1]回答表!F24="下水道事業",IF([1]回答表!X51="○","○",""),"")</f>
        <v/>
      </c>
      <c r="O38" s="148"/>
      <c r="P38" s="148"/>
      <c r="Q38" s="153"/>
      <c r="R38" s="38"/>
      <c r="S38" s="38"/>
      <c r="T38" s="38"/>
      <c r="U38" s="201" t="s">
        <v>21</v>
      </c>
      <c r="V38" s="203"/>
      <c r="W38" s="203"/>
      <c r="X38" s="203"/>
      <c r="Y38" s="203"/>
      <c r="Z38" s="203"/>
      <c r="AA38" s="203"/>
      <c r="AB38" s="203"/>
      <c r="AC38" s="201" t="s">
        <v>10</v>
      </c>
      <c r="AD38" s="203"/>
      <c r="AE38" s="203"/>
      <c r="AF38" s="203"/>
      <c r="AG38" s="203"/>
      <c r="AH38" s="203"/>
      <c r="AI38" s="203"/>
      <c r="AJ38" s="209"/>
      <c r="AK38" s="170"/>
      <c r="AL38" s="170"/>
      <c r="AM38" s="39" t="str">
        <f>IF([1]回答表!F24="下水道事業",IF([1]回答表!X51="○",[1]回答表!B182,IF([1]回答表!AA51="○",[1]回答表!B238,"")),"")</f>
        <v>米代川流域下水道大館処理センターで引き渡される３市３町１組合から発生する脱水ケーキ等を原料として、資源化物を製造し、長期間、安定的に供給する。民間事業者は、事業期間中に製造した資源化物を全量買取り、資源化物の利用先に、燃料利用もしくは、その他の利用用途として供給する。H２９年度着工済で、R２年度供用開始予定。単独処理に対して約４０％の経費削減を想定している。</v>
      </c>
      <c r="AN38" s="44"/>
      <c r="AO38" s="44"/>
      <c r="AP38" s="44"/>
      <c r="AQ38" s="44"/>
      <c r="AR38" s="44"/>
      <c r="AS38" s="44"/>
      <c r="AT38" s="44"/>
      <c r="AU38" s="44"/>
      <c r="AV38" s="44"/>
      <c r="AW38" s="44"/>
      <c r="AX38" s="44"/>
      <c r="AY38" s="44"/>
      <c r="AZ38" s="44"/>
      <c r="BA38" s="44"/>
      <c r="BB38" s="79"/>
      <c r="BC38" s="164"/>
      <c r="BD38" s="91"/>
      <c r="BE38" s="191" t="s">
        <v>36</v>
      </c>
      <c r="BF38" s="193"/>
      <c r="BG38" s="193"/>
      <c r="BH38" s="193"/>
      <c r="BI38" s="191"/>
      <c r="BJ38" s="193"/>
      <c r="BK38" s="193"/>
      <c r="BL38" s="193"/>
      <c r="BM38" s="191"/>
      <c r="BN38" s="193"/>
      <c r="BO38" s="193"/>
      <c r="BP38" s="195"/>
      <c r="BQ38" s="117"/>
    </row>
    <row r="39" spans="3:69" ht="19.149999999999999" customHeight="1">
      <c r="C39" s="9"/>
      <c r="D39" s="198"/>
      <c r="E39" s="198"/>
      <c r="F39" s="198"/>
      <c r="G39" s="198"/>
      <c r="H39" s="198"/>
      <c r="I39" s="198"/>
      <c r="J39" s="198"/>
      <c r="K39" s="198"/>
      <c r="L39" s="198"/>
      <c r="M39" s="198"/>
      <c r="N39" s="145"/>
      <c r="O39" s="149"/>
      <c r="P39" s="149"/>
      <c r="Q39" s="154"/>
      <c r="R39" s="38"/>
      <c r="S39" s="38"/>
      <c r="T39" s="38"/>
      <c r="U39" s="202"/>
      <c r="V39" s="204"/>
      <c r="W39" s="204"/>
      <c r="X39" s="204"/>
      <c r="Y39" s="204"/>
      <c r="Z39" s="204"/>
      <c r="AA39" s="204"/>
      <c r="AB39" s="204"/>
      <c r="AC39" s="202"/>
      <c r="AD39" s="204"/>
      <c r="AE39" s="204"/>
      <c r="AF39" s="204"/>
      <c r="AG39" s="204"/>
      <c r="AH39" s="204"/>
      <c r="AI39" s="204"/>
      <c r="AJ39" s="210"/>
      <c r="AK39" s="170"/>
      <c r="AL39" s="170"/>
      <c r="AM39" s="159"/>
      <c r="AN39" s="163"/>
      <c r="AO39" s="163"/>
      <c r="AP39" s="163"/>
      <c r="AQ39" s="163"/>
      <c r="AR39" s="163"/>
      <c r="AS39" s="163"/>
      <c r="AT39" s="163"/>
      <c r="AU39" s="163"/>
      <c r="AV39" s="163"/>
      <c r="AW39" s="163"/>
      <c r="AX39" s="163"/>
      <c r="AY39" s="163"/>
      <c r="AZ39" s="163"/>
      <c r="BA39" s="163"/>
      <c r="BB39" s="169"/>
      <c r="BC39" s="164"/>
      <c r="BD39" s="91"/>
      <c r="BE39" s="192"/>
      <c r="BF39" s="194"/>
      <c r="BG39" s="194"/>
      <c r="BH39" s="194"/>
      <c r="BI39" s="192"/>
      <c r="BJ39" s="194"/>
      <c r="BK39" s="194"/>
      <c r="BL39" s="194"/>
      <c r="BM39" s="192"/>
      <c r="BN39" s="194"/>
      <c r="BO39" s="194"/>
      <c r="BP39" s="196"/>
      <c r="BQ39" s="117"/>
    </row>
    <row r="40" spans="3:69" ht="15.6" customHeight="1">
      <c r="C40" s="9"/>
      <c r="D40" s="198"/>
      <c r="E40" s="198"/>
      <c r="F40" s="198"/>
      <c r="G40" s="198"/>
      <c r="H40" s="198"/>
      <c r="I40" s="198"/>
      <c r="J40" s="198"/>
      <c r="K40" s="198"/>
      <c r="L40" s="198"/>
      <c r="M40" s="198"/>
      <c r="N40" s="145"/>
      <c r="O40" s="149"/>
      <c r="P40" s="149"/>
      <c r="Q40" s="154"/>
      <c r="R40" s="38"/>
      <c r="S40" s="38"/>
      <c r="T40" s="38"/>
      <c r="U40" s="97">
        <f>IF([1]回答表!F24="下水道事業",IF([1]回答表!X51="○",[1]回答表!Y213,IF([1]回答表!AA51="○",[1]回答表!Y268,"")),"")</f>
        <v>0</v>
      </c>
      <c r="V40" s="101"/>
      <c r="W40" s="101"/>
      <c r="X40" s="101"/>
      <c r="Y40" s="101"/>
      <c r="Z40" s="101"/>
      <c r="AA40" s="101"/>
      <c r="AB40" s="184"/>
      <c r="AC40" s="97" t="str">
        <f>IF([1]回答表!F24="下水道事業",IF([1]回答表!X51="○",[1]回答表!Y214,IF([1]回答表!AA51="○",[1]回答表!Y269,"")),"")</f>
        <v>○</v>
      </c>
      <c r="AD40" s="101"/>
      <c r="AE40" s="101"/>
      <c r="AF40" s="101"/>
      <c r="AG40" s="101"/>
      <c r="AH40" s="101"/>
      <c r="AI40" s="101"/>
      <c r="AJ40" s="184"/>
      <c r="AK40" s="170"/>
      <c r="AL40" s="170"/>
      <c r="AM40" s="159"/>
      <c r="AN40" s="163"/>
      <c r="AO40" s="163"/>
      <c r="AP40" s="163"/>
      <c r="AQ40" s="163"/>
      <c r="AR40" s="163"/>
      <c r="AS40" s="163"/>
      <c r="AT40" s="163"/>
      <c r="AU40" s="163"/>
      <c r="AV40" s="163"/>
      <c r="AW40" s="163"/>
      <c r="AX40" s="163"/>
      <c r="AY40" s="163"/>
      <c r="AZ40" s="163"/>
      <c r="BA40" s="163"/>
      <c r="BB40" s="169"/>
      <c r="BC40" s="164"/>
      <c r="BD40" s="91"/>
      <c r="BE40" s="192"/>
      <c r="BF40" s="194"/>
      <c r="BG40" s="194"/>
      <c r="BH40" s="194"/>
      <c r="BI40" s="192"/>
      <c r="BJ40" s="194"/>
      <c r="BK40" s="194"/>
      <c r="BL40" s="194"/>
      <c r="BM40" s="192"/>
      <c r="BN40" s="194"/>
      <c r="BO40" s="194"/>
      <c r="BP40" s="196"/>
      <c r="BQ40" s="117"/>
    </row>
    <row r="41" spans="3:69" ht="15.6" customHeight="1">
      <c r="C41" s="9"/>
      <c r="D41" s="198"/>
      <c r="E41" s="198"/>
      <c r="F41" s="198"/>
      <c r="G41" s="198"/>
      <c r="H41" s="198"/>
      <c r="I41" s="198"/>
      <c r="J41" s="198"/>
      <c r="K41" s="198"/>
      <c r="L41" s="198"/>
      <c r="M41" s="198"/>
      <c r="N41" s="146"/>
      <c r="O41" s="150"/>
      <c r="P41" s="150"/>
      <c r="Q41" s="155"/>
      <c r="R41" s="38"/>
      <c r="S41" s="38"/>
      <c r="T41" s="38"/>
      <c r="U41" s="19"/>
      <c r="V41" s="36"/>
      <c r="W41" s="36"/>
      <c r="X41" s="36"/>
      <c r="Y41" s="36"/>
      <c r="Z41" s="36"/>
      <c r="AA41" s="36"/>
      <c r="AB41" s="50"/>
      <c r="AC41" s="19"/>
      <c r="AD41" s="36"/>
      <c r="AE41" s="36"/>
      <c r="AF41" s="36"/>
      <c r="AG41" s="36"/>
      <c r="AH41" s="36"/>
      <c r="AI41" s="36"/>
      <c r="AJ41" s="50"/>
      <c r="AK41" s="170"/>
      <c r="AL41" s="170"/>
      <c r="AM41" s="159"/>
      <c r="AN41" s="163"/>
      <c r="AO41" s="163"/>
      <c r="AP41" s="163"/>
      <c r="AQ41" s="163"/>
      <c r="AR41" s="163"/>
      <c r="AS41" s="163"/>
      <c r="AT41" s="163"/>
      <c r="AU41" s="163"/>
      <c r="AV41" s="163"/>
      <c r="AW41" s="163"/>
      <c r="AX41" s="163"/>
      <c r="AY41" s="163"/>
      <c r="AZ41" s="163"/>
      <c r="BA41" s="163"/>
      <c r="BB41" s="169"/>
      <c r="BC41" s="164"/>
      <c r="BD41" s="91"/>
      <c r="BE41" s="192">
        <f>IF([1]回答表!F24="下水道事業",IF([1]回答表!X51="○",[1]回答表!E221,IF([1]回答表!AA51="○",[1]回答表!E275,"")),"")</f>
        <v>32</v>
      </c>
      <c r="BF41" s="194"/>
      <c r="BG41" s="194"/>
      <c r="BH41" s="194"/>
      <c r="BI41" s="192">
        <f>IF([1]回答表!F24="下水道事業",IF([1]回答表!X51="○",[1]回答表!E222,IF([1]回答表!AA51="○",[1]回答表!E276,"")),"")</f>
        <v>4</v>
      </c>
      <c r="BJ41" s="194"/>
      <c r="BK41" s="194"/>
      <c r="BL41" s="194"/>
      <c r="BM41" s="192">
        <f>IF([1]回答表!F24="下水道事業",IF([1]回答表!X51="○",[1]回答表!E223,IF([1]回答表!AA51="○",[1]回答表!E277,"")),"")</f>
        <v>1</v>
      </c>
      <c r="BN41" s="194"/>
      <c r="BO41" s="194"/>
      <c r="BP41" s="196"/>
      <c r="BQ41" s="117"/>
    </row>
    <row r="42" spans="3:69" ht="15.6" customHeight="1">
      <c r="C42" s="9"/>
      <c r="D42" s="126"/>
      <c r="E42" s="126"/>
      <c r="F42" s="126"/>
      <c r="G42" s="126"/>
      <c r="H42" s="126"/>
      <c r="I42" s="126"/>
      <c r="J42" s="126"/>
      <c r="K42" s="126"/>
      <c r="L42" s="126"/>
      <c r="M42" s="126"/>
      <c r="N42" s="147"/>
      <c r="O42" s="147"/>
      <c r="P42" s="147"/>
      <c r="Q42" s="147"/>
      <c r="R42" s="156"/>
      <c r="S42" s="156"/>
      <c r="T42" s="156"/>
      <c r="U42" s="20"/>
      <c r="V42" s="37"/>
      <c r="W42" s="37"/>
      <c r="X42" s="37"/>
      <c r="Y42" s="37"/>
      <c r="Z42" s="37"/>
      <c r="AA42" s="37"/>
      <c r="AB42" s="51"/>
      <c r="AC42" s="20"/>
      <c r="AD42" s="37"/>
      <c r="AE42" s="37"/>
      <c r="AF42" s="37"/>
      <c r="AG42" s="37"/>
      <c r="AH42" s="37"/>
      <c r="AI42" s="37"/>
      <c r="AJ42" s="51"/>
      <c r="AK42" s="170"/>
      <c r="AL42" s="170"/>
      <c r="AM42" s="159"/>
      <c r="AN42" s="163"/>
      <c r="AO42" s="163"/>
      <c r="AP42" s="163"/>
      <c r="AQ42" s="163"/>
      <c r="AR42" s="163"/>
      <c r="AS42" s="163"/>
      <c r="AT42" s="163"/>
      <c r="AU42" s="163"/>
      <c r="AV42" s="163"/>
      <c r="AW42" s="163"/>
      <c r="AX42" s="163"/>
      <c r="AY42" s="163"/>
      <c r="AZ42" s="163"/>
      <c r="BA42" s="163"/>
      <c r="BB42" s="169"/>
      <c r="BC42" s="164"/>
      <c r="BD42" s="164"/>
      <c r="BE42" s="192"/>
      <c r="BF42" s="194"/>
      <c r="BG42" s="194"/>
      <c r="BH42" s="194"/>
      <c r="BI42" s="192"/>
      <c r="BJ42" s="194"/>
      <c r="BK42" s="194"/>
      <c r="BL42" s="194"/>
      <c r="BM42" s="192"/>
      <c r="BN42" s="194"/>
      <c r="BO42" s="194"/>
      <c r="BP42" s="196"/>
      <c r="BQ42" s="117"/>
    </row>
    <row r="43" spans="3:69" ht="19.149999999999999" customHeight="1">
      <c r="C43" s="9"/>
      <c r="D43" s="126"/>
      <c r="E43" s="126"/>
      <c r="F43" s="126"/>
      <c r="G43" s="126"/>
      <c r="H43" s="126"/>
      <c r="I43" s="126"/>
      <c r="J43" s="126"/>
      <c r="K43" s="126"/>
      <c r="L43" s="126"/>
      <c r="M43" s="126"/>
      <c r="N43" s="147"/>
      <c r="O43" s="147"/>
      <c r="P43" s="147"/>
      <c r="Q43" s="147"/>
      <c r="R43" s="156"/>
      <c r="S43" s="156"/>
      <c r="T43" s="156"/>
      <c r="U43" s="201" t="s">
        <v>30</v>
      </c>
      <c r="V43" s="203"/>
      <c r="W43" s="203"/>
      <c r="X43" s="203"/>
      <c r="Y43" s="203"/>
      <c r="Z43" s="203"/>
      <c r="AA43" s="203"/>
      <c r="AB43" s="203"/>
      <c r="AC43" s="205" t="s">
        <v>32</v>
      </c>
      <c r="AD43" s="207"/>
      <c r="AE43" s="207"/>
      <c r="AF43" s="207"/>
      <c r="AG43" s="207"/>
      <c r="AH43" s="207"/>
      <c r="AI43" s="207"/>
      <c r="AJ43" s="211"/>
      <c r="AK43" s="170"/>
      <c r="AL43" s="170"/>
      <c r="AM43" s="159"/>
      <c r="AN43" s="163"/>
      <c r="AO43" s="163"/>
      <c r="AP43" s="163"/>
      <c r="AQ43" s="163"/>
      <c r="AR43" s="163"/>
      <c r="AS43" s="163"/>
      <c r="AT43" s="163"/>
      <c r="AU43" s="163"/>
      <c r="AV43" s="163"/>
      <c r="AW43" s="163"/>
      <c r="AX43" s="163"/>
      <c r="AY43" s="163"/>
      <c r="AZ43" s="163"/>
      <c r="BA43" s="163"/>
      <c r="BB43" s="169"/>
      <c r="BC43" s="164"/>
      <c r="BD43" s="91"/>
      <c r="BE43" s="192"/>
      <c r="BF43" s="194"/>
      <c r="BG43" s="194"/>
      <c r="BH43" s="194"/>
      <c r="BI43" s="192"/>
      <c r="BJ43" s="194"/>
      <c r="BK43" s="194"/>
      <c r="BL43" s="194"/>
      <c r="BM43" s="192"/>
      <c r="BN43" s="194"/>
      <c r="BO43" s="194"/>
      <c r="BP43" s="196"/>
      <c r="BQ43" s="117"/>
    </row>
    <row r="44" spans="3:69" ht="19.149999999999999" customHeight="1">
      <c r="C44" s="9"/>
      <c r="D44" s="199" t="s">
        <v>9</v>
      </c>
      <c r="E44" s="198"/>
      <c r="F44" s="198"/>
      <c r="G44" s="198"/>
      <c r="H44" s="198"/>
      <c r="I44" s="198"/>
      <c r="J44" s="198"/>
      <c r="K44" s="198"/>
      <c r="L44" s="198"/>
      <c r="M44" s="200"/>
      <c r="N44" s="144" t="str">
        <f>IF([1]回答表!F24="下水道事業",IF([1]回答表!AA51="○","○",""),"")</f>
        <v>○</v>
      </c>
      <c r="O44" s="148"/>
      <c r="P44" s="148"/>
      <c r="Q44" s="153"/>
      <c r="R44" s="38"/>
      <c r="S44" s="38"/>
      <c r="T44" s="38"/>
      <c r="U44" s="202"/>
      <c r="V44" s="204"/>
      <c r="W44" s="204"/>
      <c r="X44" s="204"/>
      <c r="Y44" s="204"/>
      <c r="Z44" s="204"/>
      <c r="AA44" s="204"/>
      <c r="AB44" s="204"/>
      <c r="AC44" s="206"/>
      <c r="AD44" s="208"/>
      <c r="AE44" s="208"/>
      <c r="AF44" s="208"/>
      <c r="AG44" s="208"/>
      <c r="AH44" s="208"/>
      <c r="AI44" s="208"/>
      <c r="AJ44" s="212"/>
      <c r="AK44" s="170"/>
      <c r="AL44" s="170"/>
      <c r="AM44" s="159"/>
      <c r="AN44" s="163"/>
      <c r="AO44" s="163"/>
      <c r="AP44" s="163"/>
      <c r="AQ44" s="163"/>
      <c r="AR44" s="163"/>
      <c r="AS44" s="163"/>
      <c r="AT44" s="163"/>
      <c r="AU44" s="163"/>
      <c r="AV44" s="163"/>
      <c r="AW44" s="163"/>
      <c r="AX44" s="163"/>
      <c r="AY44" s="163"/>
      <c r="AZ44" s="163"/>
      <c r="BA44" s="163"/>
      <c r="BB44" s="169"/>
      <c r="BC44" s="164"/>
      <c r="BD44" s="189"/>
      <c r="BE44" s="192"/>
      <c r="BF44" s="194"/>
      <c r="BG44" s="194"/>
      <c r="BH44" s="194"/>
      <c r="BI44" s="192"/>
      <c r="BJ44" s="194"/>
      <c r="BK44" s="194"/>
      <c r="BL44" s="194"/>
      <c r="BM44" s="192"/>
      <c r="BN44" s="194"/>
      <c r="BO44" s="194"/>
      <c r="BP44" s="196"/>
      <c r="BQ44" s="117"/>
    </row>
    <row r="45" spans="3:69" ht="15.6" customHeight="1">
      <c r="C45" s="9"/>
      <c r="D45" s="198"/>
      <c r="E45" s="198"/>
      <c r="F45" s="198"/>
      <c r="G45" s="198"/>
      <c r="H45" s="198"/>
      <c r="I45" s="198"/>
      <c r="J45" s="198"/>
      <c r="K45" s="198"/>
      <c r="L45" s="198"/>
      <c r="M45" s="200"/>
      <c r="N45" s="145"/>
      <c r="O45" s="149"/>
      <c r="P45" s="149"/>
      <c r="Q45" s="154"/>
      <c r="R45" s="38"/>
      <c r="S45" s="38"/>
      <c r="T45" s="38"/>
      <c r="U45" s="97">
        <f>IF([1]回答表!F24="下水道事業",IF([1]回答表!X51="○",[1]回答表!Y215,IF([1]回答表!AA51="○",[1]回答表!Y270,"")),"")</f>
        <v>0</v>
      </c>
      <c r="V45" s="101"/>
      <c r="W45" s="101"/>
      <c r="X45" s="101"/>
      <c r="Y45" s="101"/>
      <c r="Z45" s="101"/>
      <c r="AA45" s="101"/>
      <c r="AB45" s="184"/>
      <c r="AC45" s="97">
        <f>IF([1]回答表!F24="下水道事業",IF([1]回答表!X51="○",[1]回答表!Y216,IF([1]回答表!AA51="○",[1]回答表!Y271,"")),"")</f>
        <v>0</v>
      </c>
      <c r="AD45" s="101"/>
      <c r="AE45" s="101"/>
      <c r="AF45" s="101"/>
      <c r="AG45" s="101"/>
      <c r="AH45" s="101"/>
      <c r="AI45" s="101"/>
      <c r="AJ45" s="184"/>
      <c r="AK45" s="170"/>
      <c r="AL45" s="170"/>
      <c r="AM45" s="159"/>
      <c r="AN45" s="163"/>
      <c r="AO45" s="163"/>
      <c r="AP45" s="163"/>
      <c r="AQ45" s="163"/>
      <c r="AR45" s="163"/>
      <c r="AS45" s="163"/>
      <c r="AT45" s="163"/>
      <c r="AU45" s="163"/>
      <c r="AV45" s="163"/>
      <c r="AW45" s="163"/>
      <c r="AX45" s="163"/>
      <c r="AY45" s="163"/>
      <c r="AZ45" s="163"/>
      <c r="BA45" s="163"/>
      <c r="BB45" s="169"/>
      <c r="BC45" s="164"/>
      <c r="BD45" s="189"/>
      <c r="BE45" s="192" t="s">
        <v>13</v>
      </c>
      <c r="BF45" s="194"/>
      <c r="BG45" s="194"/>
      <c r="BH45" s="194"/>
      <c r="BI45" s="192" t="s">
        <v>40</v>
      </c>
      <c r="BJ45" s="194"/>
      <c r="BK45" s="194"/>
      <c r="BL45" s="194"/>
      <c r="BM45" s="192" t="s">
        <v>1</v>
      </c>
      <c r="BN45" s="194"/>
      <c r="BO45" s="194"/>
      <c r="BP45" s="196"/>
      <c r="BQ45" s="117"/>
    </row>
    <row r="46" spans="3:69" ht="15.6" customHeight="1">
      <c r="C46" s="9"/>
      <c r="D46" s="198"/>
      <c r="E46" s="198"/>
      <c r="F46" s="198"/>
      <c r="G46" s="198"/>
      <c r="H46" s="198"/>
      <c r="I46" s="198"/>
      <c r="J46" s="198"/>
      <c r="K46" s="198"/>
      <c r="L46" s="198"/>
      <c r="M46" s="200"/>
      <c r="N46" s="145"/>
      <c r="O46" s="149"/>
      <c r="P46" s="149"/>
      <c r="Q46" s="154"/>
      <c r="R46" s="38"/>
      <c r="S46" s="38"/>
      <c r="T46" s="38"/>
      <c r="U46" s="19"/>
      <c r="V46" s="36"/>
      <c r="W46" s="36"/>
      <c r="X46" s="36"/>
      <c r="Y46" s="36"/>
      <c r="Z46" s="36"/>
      <c r="AA46" s="36"/>
      <c r="AB46" s="50"/>
      <c r="AC46" s="19"/>
      <c r="AD46" s="36"/>
      <c r="AE46" s="36"/>
      <c r="AF46" s="36"/>
      <c r="AG46" s="36"/>
      <c r="AH46" s="36"/>
      <c r="AI46" s="36"/>
      <c r="AJ46" s="50"/>
      <c r="AK46" s="170"/>
      <c r="AL46" s="170"/>
      <c r="AM46" s="159"/>
      <c r="AN46" s="163"/>
      <c r="AO46" s="163"/>
      <c r="AP46" s="163"/>
      <c r="AQ46" s="163"/>
      <c r="AR46" s="163"/>
      <c r="AS46" s="163"/>
      <c r="AT46" s="163"/>
      <c r="AU46" s="163"/>
      <c r="AV46" s="163"/>
      <c r="AW46" s="163"/>
      <c r="AX46" s="163"/>
      <c r="AY46" s="163"/>
      <c r="AZ46" s="163"/>
      <c r="BA46" s="163"/>
      <c r="BB46" s="169"/>
      <c r="BC46" s="164"/>
      <c r="BD46" s="189"/>
      <c r="BE46" s="192"/>
      <c r="BF46" s="194"/>
      <c r="BG46" s="194"/>
      <c r="BH46" s="194"/>
      <c r="BI46" s="192"/>
      <c r="BJ46" s="194"/>
      <c r="BK46" s="194"/>
      <c r="BL46" s="194"/>
      <c r="BM46" s="192"/>
      <c r="BN46" s="194"/>
      <c r="BO46" s="194"/>
      <c r="BP46" s="196"/>
      <c r="BQ46" s="117"/>
    </row>
    <row r="47" spans="3:69" ht="15.6" customHeight="1">
      <c r="C47" s="9"/>
      <c r="D47" s="198"/>
      <c r="E47" s="198"/>
      <c r="F47" s="198"/>
      <c r="G47" s="198"/>
      <c r="H47" s="198"/>
      <c r="I47" s="198"/>
      <c r="J47" s="198"/>
      <c r="K47" s="198"/>
      <c r="L47" s="198"/>
      <c r="M47" s="200"/>
      <c r="N47" s="146"/>
      <c r="O47" s="150"/>
      <c r="P47" s="150"/>
      <c r="Q47" s="155"/>
      <c r="R47" s="38"/>
      <c r="S47" s="38"/>
      <c r="T47" s="38"/>
      <c r="U47" s="20"/>
      <c r="V47" s="37"/>
      <c r="W47" s="37"/>
      <c r="X47" s="37"/>
      <c r="Y47" s="37"/>
      <c r="Z47" s="37"/>
      <c r="AA47" s="37"/>
      <c r="AB47" s="51"/>
      <c r="AC47" s="20"/>
      <c r="AD47" s="37"/>
      <c r="AE47" s="37"/>
      <c r="AF47" s="37"/>
      <c r="AG47" s="37"/>
      <c r="AH47" s="37"/>
      <c r="AI47" s="37"/>
      <c r="AJ47" s="51"/>
      <c r="AK47" s="170"/>
      <c r="AL47" s="170"/>
      <c r="AM47" s="40"/>
      <c r="AN47" s="45"/>
      <c r="AO47" s="45"/>
      <c r="AP47" s="45"/>
      <c r="AQ47" s="45"/>
      <c r="AR47" s="45"/>
      <c r="AS47" s="45"/>
      <c r="AT47" s="45"/>
      <c r="AU47" s="45"/>
      <c r="AV47" s="45"/>
      <c r="AW47" s="45"/>
      <c r="AX47" s="45"/>
      <c r="AY47" s="45"/>
      <c r="AZ47" s="45"/>
      <c r="BA47" s="45"/>
      <c r="BB47" s="80"/>
      <c r="BC47" s="164"/>
      <c r="BD47" s="189"/>
      <c r="BE47" s="226"/>
      <c r="BF47" s="228"/>
      <c r="BG47" s="228"/>
      <c r="BH47" s="228"/>
      <c r="BI47" s="226"/>
      <c r="BJ47" s="228"/>
      <c r="BK47" s="228"/>
      <c r="BL47" s="228"/>
      <c r="BM47" s="226"/>
      <c r="BN47" s="228"/>
      <c r="BO47" s="228"/>
      <c r="BP47" s="229"/>
      <c r="BQ47" s="117"/>
    </row>
    <row r="48" spans="3:69" ht="15.6" customHeight="1">
      <c r="C48" s="9"/>
      <c r="D48" s="126"/>
      <c r="E48" s="126"/>
      <c r="F48" s="126"/>
      <c r="G48" s="126"/>
      <c r="H48" s="126"/>
      <c r="I48" s="126"/>
      <c r="J48" s="126"/>
      <c r="K48" s="126"/>
      <c r="L48" s="126"/>
      <c r="M48" s="126"/>
      <c r="N48" s="93"/>
      <c r="O48" s="93"/>
      <c r="P48" s="93"/>
      <c r="Q48" s="93"/>
      <c r="R48" s="38"/>
      <c r="S48" s="38"/>
      <c r="T48" s="38"/>
      <c r="U48" s="38"/>
      <c r="V48" s="38"/>
      <c r="W48" s="38"/>
      <c r="X48" s="26"/>
      <c r="Y48" s="26"/>
      <c r="Z48" s="26"/>
      <c r="AA48" s="25"/>
      <c r="AB48" s="25"/>
      <c r="AC48" s="25"/>
      <c r="AD48" s="25"/>
      <c r="AE48" s="25"/>
      <c r="AF48" s="25"/>
      <c r="AG48" s="25"/>
      <c r="AH48" s="25"/>
      <c r="AI48" s="25"/>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117"/>
    </row>
    <row r="49" spans="3:69" ht="18.600000000000001" customHeight="1">
      <c r="C49" s="9"/>
      <c r="D49" s="126"/>
      <c r="E49" s="126"/>
      <c r="F49" s="126"/>
      <c r="G49" s="126"/>
      <c r="H49" s="126"/>
      <c r="I49" s="126"/>
      <c r="J49" s="126"/>
      <c r="K49" s="126"/>
      <c r="L49" s="126"/>
      <c r="M49" s="126"/>
      <c r="N49" s="93"/>
      <c r="O49" s="93"/>
      <c r="P49" s="93"/>
      <c r="Q49" s="93"/>
      <c r="R49" s="38"/>
      <c r="S49" s="38"/>
      <c r="T49" s="38"/>
      <c r="U49" s="23" t="s">
        <v>26</v>
      </c>
      <c r="V49" s="38"/>
      <c r="W49" s="38"/>
      <c r="X49" s="38"/>
      <c r="Y49" s="38"/>
      <c r="Z49" s="38"/>
      <c r="AA49" s="25"/>
      <c r="AB49" s="165"/>
      <c r="AC49" s="25"/>
      <c r="AD49" s="25"/>
      <c r="AE49" s="25"/>
      <c r="AF49" s="25"/>
      <c r="AG49" s="25"/>
      <c r="AH49" s="25"/>
      <c r="AI49" s="25"/>
      <c r="AJ49" s="25"/>
      <c r="AK49" s="25"/>
      <c r="AL49" s="25"/>
      <c r="AM49" s="23" t="s">
        <v>35</v>
      </c>
      <c r="AN49" s="25"/>
      <c r="AO49" s="25"/>
      <c r="AP49" s="25"/>
      <c r="AQ49" s="25"/>
      <c r="AR49" s="25"/>
      <c r="AS49" s="25"/>
      <c r="AT49" s="25"/>
      <c r="AU49" s="25"/>
      <c r="AV49" s="25"/>
      <c r="AW49" s="25"/>
      <c r="AX49" s="25"/>
      <c r="AY49" s="91"/>
      <c r="AZ49" s="91"/>
      <c r="BA49" s="91"/>
      <c r="BB49" s="91"/>
      <c r="BC49" s="91"/>
      <c r="BD49" s="91"/>
      <c r="BE49" s="91"/>
      <c r="BF49" s="91"/>
      <c r="BG49" s="91"/>
      <c r="BH49" s="91"/>
      <c r="BI49" s="91"/>
      <c r="BJ49" s="91"/>
      <c r="BK49" s="91"/>
      <c r="BL49" s="91"/>
      <c r="BM49" s="91"/>
      <c r="BN49" s="91"/>
      <c r="BO49" s="91"/>
      <c r="BP49" s="26"/>
      <c r="BQ49" s="117"/>
    </row>
    <row r="50" spans="3:69" ht="15.6" customHeight="1">
      <c r="C50" s="9"/>
      <c r="D50" s="198" t="s">
        <v>5</v>
      </c>
      <c r="E50" s="198"/>
      <c r="F50" s="198"/>
      <c r="G50" s="198"/>
      <c r="H50" s="198"/>
      <c r="I50" s="198"/>
      <c r="J50" s="198"/>
      <c r="K50" s="198"/>
      <c r="L50" s="198"/>
      <c r="M50" s="200"/>
      <c r="N50" s="144" t="str">
        <f>IF([1]回答表!F24="下水道事業",IF([1]回答表!AD51="○","○",""),"")</f>
        <v/>
      </c>
      <c r="O50" s="148"/>
      <c r="P50" s="148"/>
      <c r="Q50" s="153"/>
      <c r="R50" s="38"/>
      <c r="S50" s="38"/>
      <c r="T50" s="38"/>
      <c r="U50" s="39" t="str">
        <f>IF([1]回答表!F24="下水道事業",IF([1]回答表!AD51="○",[1]回答表!B283,""),"")</f>
        <v/>
      </c>
      <c r="V50" s="44"/>
      <c r="W50" s="44"/>
      <c r="X50" s="44"/>
      <c r="Y50" s="44"/>
      <c r="Z50" s="44"/>
      <c r="AA50" s="44"/>
      <c r="AB50" s="44"/>
      <c r="AC50" s="44"/>
      <c r="AD50" s="44"/>
      <c r="AE50" s="44"/>
      <c r="AF50" s="44"/>
      <c r="AG50" s="44"/>
      <c r="AH50" s="44"/>
      <c r="AI50" s="44"/>
      <c r="AJ50" s="79"/>
      <c r="AK50" s="171"/>
      <c r="AL50" s="171"/>
      <c r="AM50" s="39" t="str">
        <f>IF([1]回答表!F24="下水道事業",IF([1]回答表!AD51="○",[1]回答表!B289,""),"")</f>
        <v/>
      </c>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79"/>
      <c r="BQ50" s="117"/>
    </row>
    <row r="51" spans="3:69" ht="15.6" customHeight="1">
      <c r="C51" s="9"/>
      <c r="D51" s="198"/>
      <c r="E51" s="198"/>
      <c r="F51" s="198"/>
      <c r="G51" s="198"/>
      <c r="H51" s="198"/>
      <c r="I51" s="198"/>
      <c r="J51" s="198"/>
      <c r="K51" s="198"/>
      <c r="L51" s="198"/>
      <c r="M51" s="200"/>
      <c r="N51" s="145"/>
      <c r="O51" s="149"/>
      <c r="P51" s="149"/>
      <c r="Q51" s="154"/>
      <c r="R51" s="38"/>
      <c r="S51" s="38"/>
      <c r="T51" s="38"/>
      <c r="U51" s="159"/>
      <c r="V51" s="163"/>
      <c r="W51" s="163"/>
      <c r="X51" s="163"/>
      <c r="Y51" s="163"/>
      <c r="Z51" s="163"/>
      <c r="AA51" s="163"/>
      <c r="AB51" s="163"/>
      <c r="AC51" s="163"/>
      <c r="AD51" s="163"/>
      <c r="AE51" s="163"/>
      <c r="AF51" s="163"/>
      <c r="AG51" s="163"/>
      <c r="AH51" s="163"/>
      <c r="AI51" s="163"/>
      <c r="AJ51" s="169"/>
      <c r="AK51" s="171"/>
      <c r="AL51" s="171"/>
      <c r="AM51" s="159"/>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9"/>
      <c r="BQ51" s="117"/>
    </row>
    <row r="52" spans="3:69" ht="15.6" customHeight="1">
      <c r="C52" s="9"/>
      <c r="D52" s="198"/>
      <c r="E52" s="198"/>
      <c r="F52" s="198"/>
      <c r="G52" s="198"/>
      <c r="H52" s="198"/>
      <c r="I52" s="198"/>
      <c r="J52" s="198"/>
      <c r="K52" s="198"/>
      <c r="L52" s="198"/>
      <c r="M52" s="200"/>
      <c r="N52" s="145"/>
      <c r="O52" s="149"/>
      <c r="P52" s="149"/>
      <c r="Q52" s="154"/>
      <c r="R52" s="38"/>
      <c r="S52" s="38"/>
      <c r="T52" s="38"/>
      <c r="U52" s="159"/>
      <c r="V52" s="163"/>
      <c r="W52" s="163"/>
      <c r="X52" s="163"/>
      <c r="Y52" s="163"/>
      <c r="Z52" s="163"/>
      <c r="AA52" s="163"/>
      <c r="AB52" s="163"/>
      <c r="AC52" s="163"/>
      <c r="AD52" s="163"/>
      <c r="AE52" s="163"/>
      <c r="AF52" s="163"/>
      <c r="AG52" s="163"/>
      <c r="AH52" s="163"/>
      <c r="AI52" s="163"/>
      <c r="AJ52" s="169"/>
      <c r="AK52" s="171"/>
      <c r="AL52" s="171"/>
      <c r="AM52" s="159"/>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9"/>
      <c r="BQ52" s="117"/>
    </row>
    <row r="53" spans="3:69" ht="15.6" customHeight="1">
      <c r="C53" s="9"/>
      <c r="D53" s="198"/>
      <c r="E53" s="198"/>
      <c r="F53" s="198"/>
      <c r="G53" s="198"/>
      <c r="H53" s="198"/>
      <c r="I53" s="198"/>
      <c r="J53" s="198"/>
      <c r="K53" s="198"/>
      <c r="L53" s="198"/>
      <c r="M53" s="200"/>
      <c r="N53" s="146"/>
      <c r="O53" s="150"/>
      <c r="P53" s="150"/>
      <c r="Q53" s="155"/>
      <c r="R53" s="38"/>
      <c r="S53" s="38"/>
      <c r="T53" s="38"/>
      <c r="U53" s="40"/>
      <c r="V53" s="45"/>
      <c r="W53" s="45"/>
      <c r="X53" s="45"/>
      <c r="Y53" s="45"/>
      <c r="Z53" s="45"/>
      <c r="AA53" s="45"/>
      <c r="AB53" s="45"/>
      <c r="AC53" s="45"/>
      <c r="AD53" s="45"/>
      <c r="AE53" s="45"/>
      <c r="AF53" s="45"/>
      <c r="AG53" s="45"/>
      <c r="AH53" s="45"/>
      <c r="AI53" s="45"/>
      <c r="AJ53" s="80"/>
      <c r="AK53" s="171"/>
      <c r="AL53" s="171"/>
      <c r="AM53" s="40"/>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80"/>
      <c r="BQ53" s="117"/>
    </row>
    <row r="54" spans="3:69" ht="15.6" customHeight="1">
      <c r="C54" s="1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119"/>
    </row>
    <row r="55" spans="3:69" ht="15.6" customHeight="1"/>
    <row r="56" spans="3:69" ht="15.6" customHeight="1"/>
    <row r="57" spans="3:69" ht="15.6" customHeight="1">
      <c r="C57" s="8"/>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220"/>
      <c r="AS57" s="220"/>
      <c r="AT57" s="220"/>
      <c r="AU57" s="220"/>
      <c r="AV57" s="220"/>
      <c r="AW57" s="220"/>
      <c r="AX57" s="220"/>
      <c r="AY57" s="220"/>
      <c r="AZ57" s="220"/>
      <c r="BA57" s="220"/>
      <c r="BB57" s="220"/>
      <c r="BC57" s="185"/>
      <c r="BD57" s="188"/>
      <c r="BE57" s="188"/>
      <c r="BF57" s="188"/>
      <c r="BG57" s="188"/>
      <c r="BH57" s="188"/>
      <c r="BI57" s="188"/>
      <c r="BJ57" s="188"/>
      <c r="BK57" s="188"/>
      <c r="BL57" s="188"/>
      <c r="BM57" s="188"/>
      <c r="BN57" s="188"/>
      <c r="BO57" s="188"/>
      <c r="BP57" s="188"/>
      <c r="BQ57" s="116"/>
    </row>
    <row r="58" spans="3:69" ht="15.6" customHeight="1">
      <c r="C58" s="9"/>
      <c r="D58" s="38"/>
      <c r="E58" s="38"/>
      <c r="F58" s="38"/>
      <c r="G58" s="38"/>
      <c r="H58" s="38"/>
      <c r="I58" s="38"/>
      <c r="J58" s="38"/>
      <c r="K58" s="38"/>
      <c r="L58" s="38"/>
      <c r="M58" s="38"/>
      <c r="N58" s="38"/>
      <c r="O58" s="38"/>
      <c r="P58" s="38"/>
      <c r="Q58" s="38"/>
      <c r="R58" s="38"/>
      <c r="S58" s="38"/>
      <c r="T58" s="38"/>
      <c r="U58" s="38"/>
      <c r="V58" s="38"/>
      <c r="W58" s="38"/>
      <c r="X58" s="26"/>
      <c r="Y58" s="26"/>
      <c r="Z58" s="26"/>
      <c r="AA58" s="91"/>
      <c r="AB58" s="164"/>
      <c r="AC58" s="164"/>
      <c r="AD58" s="164"/>
      <c r="AE58" s="164"/>
      <c r="AF58" s="164"/>
      <c r="AG58" s="164"/>
      <c r="AH58" s="164"/>
      <c r="AI58" s="164"/>
      <c r="AJ58" s="164"/>
      <c r="AK58" s="164"/>
      <c r="AL58" s="164"/>
      <c r="AM58" s="164"/>
      <c r="AN58" s="176"/>
      <c r="AO58" s="164"/>
      <c r="AP58" s="179"/>
      <c r="AQ58" s="179"/>
      <c r="AR58" s="221"/>
      <c r="AS58" s="221"/>
      <c r="AT58" s="221"/>
      <c r="AU58" s="221"/>
      <c r="AV58" s="221"/>
      <c r="AW58" s="221"/>
      <c r="AX58" s="221"/>
      <c r="AY58" s="221"/>
      <c r="AZ58" s="221"/>
      <c r="BA58" s="221"/>
      <c r="BB58" s="221"/>
      <c r="BC58" s="186"/>
      <c r="BD58" s="91"/>
      <c r="BE58" s="91"/>
      <c r="BF58" s="91"/>
      <c r="BG58" s="91"/>
      <c r="BH58" s="91"/>
      <c r="BI58" s="91"/>
      <c r="BJ58" s="91"/>
      <c r="BK58" s="91"/>
      <c r="BL58" s="91"/>
      <c r="BM58" s="25"/>
      <c r="BN58" s="25"/>
      <c r="BO58" s="25"/>
      <c r="BP58" s="176"/>
      <c r="BQ58" s="117"/>
    </row>
    <row r="59" spans="3:69" ht="15.6" customHeight="1">
      <c r="C59" s="9"/>
      <c r="D59" s="121" t="s">
        <v>6</v>
      </c>
      <c r="E59" s="130"/>
      <c r="F59" s="130"/>
      <c r="G59" s="130"/>
      <c r="H59" s="130"/>
      <c r="I59" s="130"/>
      <c r="J59" s="130"/>
      <c r="K59" s="130"/>
      <c r="L59" s="130"/>
      <c r="M59" s="130"/>
      <c r="N59" s="130"/>
      <c r="O59" s="130"/>
      <c r="P59" s="130"/>
      <c r="Q59" s="151"/>
      <c r="R59" s="123" t="s">
        <v>23</v>
      </c>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8"/>
      <c r="BC59" s="186"/>
      <c r="BD59" s="91"/>
      <c r="BE59" s="91"/>
      <c r="BF59" s="91"/>
      <c r="BG59" s="91"/>
      <c r="BH59" s="91"/>
      <c r="BI59" s="91"/>
      <c r="BJ59" s="91"/>
      <c r="BK59" s="91"/>
      <c r="BL59" s="91"/>
      <c r="BM59" s="25"/>
      <c r="BN59" s="25"/>
      <c r="BO59" s="25"/>
      <c r="BP59" s="176"/>
      <c r="BQ59" s="117"/>
    </row>
    <row r="60" spans="3:69" ht="15.6" customHeight="1">
      <c r="C60" s="9"/>
      <c r="D60" s="122"/>
      <c r="E60" s="131"/>
      <c r="F60" s="131"/>
      <c r="G60" s="131"/>
      <c r="H60" s="131"/>
      <c r="I60" s="131"/>
      <c r="J60" s="131"/>
      <c r="K60" s="131"/>
      <c r="L60" s="131"/>
      <c r="M60" s="131"/>
      <c r="N60" s="131"/>
      <c r="O60" s="131"/>
      <c r="P60" s="131"/>
      <c r="Q60" s="152"/>
      <c r="R60" s="125"/>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40"/>
      <c r="BC60" s="186"/>
      <c r="BD60" s="91"/>
      <c r="BE60" s="91"/>
      <c r="BF60" s="91"/>
      <c r="BG60" s="91"/>
      <c r="BH60" s="91"/>
      <c r="BI60" s="91"/>
      <c r="BJ60" s="91"/>
      <c r="BK60" s="91"/>
      <c r="BL60" s="91"/>
      <c r="BM60" s="25"/>
      <c r="BN60" s="25"/>
      <c r="BO60" s="25"/>
      <c r="BP60" s="176"/>
      <c r="BQ60" s="117"/>
    </row>
    <row r="61" spans="3:69" ht="15.6" customHeight="1">
      <c r="C61" s="9"/>
      <c r="D61" s="38"/>
      <c r="E61" s="38"/>
      <c r="F61" s="38"/>
      <c r="G61" s="38"/>
      <c r="H61" s="38"/>
      <c r="I61" s="38"/>
      <c r="J61" s="38"/>
      <c r="K61" s="38"/>
      <c r="L61" s="38"/>
      <c r="M61" s="38"/>
      <c r="N61" s="38"/>
      <c r="O61" s="38"/>
      <c r="P61" s="38"/>
      <c r="Q61" s="38"/>
      <c r="R61" s="38"/>
      <c r="S61" s="38"/>
      <c r="T61" s="38"/>
      <c r="U61" s="38"/>
      <c r="V61" s="38"/>
      <c r="W61" s="38"/>
      <c r="X61" s="26"/>
      <c r="Y61" s="26"/>
      <c r="Z61" s="26"/>
      <c r="AA61" s="91"/>
      <c r="AB61" s="164"/>
      <c r="AC61" s="164"/>
      <c r="AD61" s="164"/>
      <c r="AE61" s="164"/>
      <c r="AF61" s="164"/>
      <c r="AG61" s="164"/>
      <c r="AH61" s="164"/>
      <c r="AI61" s="164"/>
      <c r="AJ61" s="164"/>
      <c r="AK61" s="164"/>
      <c r="AL61" s="164"/>
      <c r="AM61" s="164"/>
      <c r="AN61" s="176"/>
      <c r="AO61" s="164"/>
      <c r="AP61" s="179"/>
      <c r="AQ61" s="179"/>
      <c r="AR61" s="182"/>
      <c r="AS61" s="182"/>
      <c r="AT61" s="182"/>
      <c r="AU61" s="182"/>
      <c r="AV61" s="182"/>
      <c r="AW61" s="182"/>
      <c r="AX61" s="182"/>
      <c r="AY61" s="182"/>
      <c r="AZ61" s="182"/>
      <c r="BA61" s="182"/>
      <c r="BB61" s="182"/>
      <c r="BC61" s="186"/>
      <c r="BD61" s="91"/>
      <c r="BE61" s="91"/>
      <c r="BF61" s="91"/>
      <c r="BG61" s="91"/>
      <c r="BH61" s="91"/>
      <c r="BI61" s="91"/>
      <c r="BJ61" s="91"/>
      <c r="BK61" s="91"/>
      <c r="BL61" s="91"/>
      <c r="BM61" s="25"/>
      <c r="BN61" s="25"/>
      <c r="BO61" s="25"/>
      <c r="BP61" s="176"/>
      <c r="BQ61" s="117"/>
    </row>
    <row r="62" spans="3:69" ht="19.149999999999999" customHeight="1">
      <c r="C62" s="9"/>
      <c r="D62" s="38"/>
      <c r="E62" s="38"/>
      <c r="F62" s="38"/>
      <c r="G62" s="38"/>
      <c r="H62" s="38"/>
      <c r="I62" s="38"/>
      <c r="J62" s="38"/>
      <c r="K62" s="38"/>
      <c r="L62" s="38"/>
      <c r="M62" s="38"/>
      <c r="N62" s="38"/>
      <c r="O62" s="38"/>
      <c r="P62" s="38"/>
      <c r="Q62" s="38"/>
      <c r="R62" s="38"/>
      <c r="S62" s="38"/>
      <c r="T62" s="38"/>
      <c r="U62" s="23" t="s">
        <v>29</v>
      </c>
      <c r="V62" s="38"/>
      <c r="W62" s="38"/>
      <c r="X62" s="38"/>
      <c r="Y62" s="38"/>
      <c r="Z62" s="38"/>
      <c r="AA62" s="25"/>
      <c r="AB62" s="165"/>
      <c r="AC62" s="165"/>
      <c r="AD62" s="165"/>
      <c r="AE62" s="165"/>
      <c r="AF62" s="165"/>
      <c r="AG62" s="165"/>
      <c r="AH62" s="165"/>
      <c r="AI62" s="165"/>
      <c r="AJ62" s="165"/>
      <c r="AK62" s="165"/>
      <c r="AL62" s="165"/>
      <c r="AM62" s="165"/>
      <c r="AN62" s="214" t="s">
        <v>8</v>
      </c>
      <c r="AO62" s="25"/>
      <c r="AP62" s="25"/>
      <c r="AQ62" s="25"/>
      <c r="AR62" s="25"/>
      <c r="AS62" s="25"/>
      <c r="AT62" s="25"/>
      <c r="AU62" s="25"/>
      <c r="AV62" s="25"/>
      <c r="AW62" s="25"/>
      <c r="AX62" s="111"/>
      <c r="AY62" s="23"/>
      <c r="AZ62" s="23"/>
      <c r="BA62" s="222"/>
      <c r="BB62" s="222"/>
      <c r="BC62" s="186"/>
      <c r="BD62" s="91"/>
      <c r="BE62" s="190" t="s">
        <v>25</v>
      </c>
      <c r="BF62" s="227"/>
      <c r="BG62" s="227"/>
      <c r="BH62" s="227"/>
      <c r="BI62" s="227"/>
      <c r="BJ62" s="227"/>
      <c r="BK62" s="227"/>
      <c r="BL62" s="25"/>
      <c r="BM62" s="25"/>
      <c r="BN62" s="25"/>
      <c r="BO62" s="25"/>
      <c r="BP62" s="111"/>
      <c r="BQ62" s="117"/>
    </row>
    <row r="63" spans="3:69" ht="15.6" customHeight="1">
      <c r="C63" s="9"/>
      <c r="D63" s="123" t="s">
        <v>7</v>
      </c>
      <c r="E63" s="132"/>
      <c r="F63" s="132"/>
      <c r="G63" s="132"/>
      <c r="H63" s="132"/>
      <c r="I63" s="132"/>
      <c r="J63" s="132"/>
      <c r="K63" s="132"/>
      <c r="L63" s="132"/>
      <c r="M63" s="138"/>
      <c r="N63" s="144" t="str">
        <f>IF([1]回答表!X53="○","○","")</f>
        <v>○</v>
      </c>
      <c r="O63" s="148"/>
      <c r="P63" s="148"/>
      <c r="Q63" s="153"/>
      <c r="R63" s="38"/>
      <c r="S63" s="38"/>
      <c r="T63" s="38"/>
      <c r="U63" s="39" t="str">
        <f>IF([1]回答表!X53="○",[1]回答表!B359,IF([1]回答表!AA53="○",[1]回答表!B379,""))</f>
        <v>終末処理場1箇所及び中継ポンプ場2箇所における運転管理、ユーティリティ費や小規模修繕の実施など。</v>
      </c>
      <c r="V63" s="44"/>
      <c r="W63" s="44"/>
      <c r="X63" s="44"/>
      <c r="Y63" s="44"/>
      <c r="Z63" s="44"/>
      <c r="AA63" s="44"/>
      <c r="AB63" s="44"/>
      <c r="AC63" s="44"/>
      <c r="AD63" s="44"/>
      <c r="AE63" s="44"/>
      <c r="AF63" s="44"/>
      <c r="AG63" s="44"/>
      <c r="AH63" s="44"/>
      <c r="AI63" s="44"/>
      <c r="AJ63" s="79"/>
      <c r="AK63" s="170"/>
      <c r="AL63" s="170"/>
      <c r="AM63" s="170"/>
      <c r="AN63" s="39" t="str">
        <f>IF([1]回答表!X53="○",[1]回答表!B365,"")</f>
        <v>・業務内容：レベルⅡ＋α（運転管理、ユーティリティ、50万円以下の簡易修繕）
・要求水準：放流水質、脱水汚泥の含水率
　　　　　　　超過した場合は、委託料の減額</v>
      </c>
      <c r="AO63" s="217"/>
      <c r="AP63" s="217"/>
      <c r="AQ63" s="217"/>
      <c r="AR63" s="217"/>
      <c r="AS63" s="217"/>
      <c r="AT63" s="217"/>
      <c r="AU63" s="217"/>
      <c r="AV63" s="217"/>
      <c r="AW63" s="217"/>
      <c r="AX63" s="217"/>
      <c r="AY63" s="217"/>
      <c r="AZ63" s="217"/>
      <c r="BA63" s="217"/>
      <c r="BB63" s="223"/>
      <c r="BC63" s="164"/>
      <c r="BD63" s="91"/>
      <c r="BE63" s="191" t="s">
        <v>36</v>
      </c>
      <c r="BF63" s="193"/>
      <c r="BG63" s="193"/>
      <c r="BH63" s="193"/>
      <c r="BI63" s="191"/>
      <c r="BJ63" s="193"/>
      <c r="BK63" s="193"/>
      <c r="BL63" s="193"/>
      <c r="BM63" s="191"/>
      <c r="BN63" s="193"/>
      <c r="BO63" s="193"/>
      <c r="BP63" s="195"/>
      <c r="BQ63" s="117"/>
    </row>
    <row r="64" spans="3:69" ht="15.6" customHeight="1">
      <c r="C64" s="9"/>
      <c r="D64" s="124"/>
      <c r="E64" s="133"/>
      <c r="F64" s="133"/>
      <c r="G64" s="133"/>
      <c r="H64" s="133"/>
      <c r="I64" s="133"/>
      <c r="J64" s="133"/>
      <c r="K64" s="133"/>
      <c r="L64" s="133"/>
      <c r="M64" s="139"/>
      <c r="N64" s="145"/>
      <c r="O64" s="149"/>
      <c r="P64" s="149"/>
      <c r="Q64" s="154"/>
      <c r="R64" s="38"/>
      <c r="S64" s="38"/>
      <c r="T64" s="38"/>
      <c r="U64" s="159"/>
      <c r="V64" s="163"/>
      <c r="W64" s="163"/>
      <c r="X64" s="163"/>
      <c r="Y64" s="163"/>
      <c r="Z64" s="163"/>
      <c r="AA64" s="163"/>
      <c r="AB64" s="163"/>
      <c r="AC64" s="163"/>
      <c r="AD64" s="163"/>
      <c r="AE64" s="163"/>
      <c r="AF64" s="163"/>
      <c r="AG64" s="163"/>
      <c r="AH64" s="163"/>
      <c r="AI64" s="163"/>
      <c r="AJ64" s="169"/>
      <c r="AK64" s="170"/>
      <c r="AL64" s="170"/>
      <c r="AM64" s="170"/>
      <c r="AN64" s="215"/>
      <c r="AO64" s="218"/>
      <c r="AP64" s="218"/>
      <c r="AQ64" s="218"/>
      <c r="AR64" s="218"/>
      <c r="AS64" s="218"/>
      <c r="AT64" s="218"/>
      <c r="AU64" s="218"/>
      <c r="AV64" s="218"/>
      <c r="AW64" s="218"/>
      <c r="AX64" s="218"/>
      <c r="AY64" s="218"/>
      <c r="AZ64" s="218"/>
      <c r="BA64" s="218"/>
      <c r="BB64" s="224"/>
      <c r="BC64" s="164"/>
      <c r="BD64" s="91"/>
      <c r="BE64" s="192"/>
      <c r="BF64" s="194"/>
      <c r="BG64" s="194"/>
      <c r="BH64" s="194"/>
      <c r="BI64" s="192"/>
      <c r="BJ64" s="194"/>
      <c r="BK64" s="194"/>
      <c r="BL64" s="194"/>
      <c r="BM64" s="192"/>
      <c r="BN64" s="194"/>
      <c r="BO64" s="194"/>
      <c r="BP64" s="196"/>
      <c r="BQ64" s="117"/>
    </row>
    <row r="65" spans="3:69" ht="15.6" customHeight="1">
      <c r="C65" s="9"/>
      <c r="D65" s="124"/>
      <c r="E65" s="133"/>
      <c r="F65" s="133"/>
      <c r="G65" s="133"/>
      <c r="H65" s="133"/>
      <c r="I65" s="133"/>
      <c r="J65" s="133"/>
      <c r="K65" s="133"/>
      <c r="L65" s="133"/>
      <c r="M65" s="139"/>
      <c r="N65" s="145"/>
      <c r="O65" s="149"/>
      <c r="P65" s="149"/>
      <c r="Q65" s="154"/>
      <c r="R65" s="38"/>
      <c r="S65" s="38"/>
      <c r="T65" s="38"/>
      <c r="U65" s="159"/>
      <c r="V65" s="163"/>
      <c r="W65" s="163"/>
      <c r="X65" s="163"/>
      <c r="Y65" s="163"/>
      <c r="Z65" s="163"/>
      <c r="AA65" s="163"/>
      <c r="AB65" s="163"/>
      <c r="AC65" s="163"/>
      <c r="AD65" s="163"/>
      <c r="AE65" s="163"/>
      <c r="AF65" s="163"/>
      <c r="AG65" s="163"/>
      <c r="AH65" s="163"/>
      <c r="AI65" s="163"/>
      <c r="AJ65" s="169"/>
      <c r="AK65" s="170"/>
      <c r="AL65" s="170"/>
      <c r="AM65" s="170"/>
      <c r="AN65" s="215"/>
      <c r="AO65" s="218"/>
      <c r="AP65" s="218"/>
      <c r="AQ65" s="218"/>
      <c r="AR65" s="218"/>
      <c r="AS65" s="218"/>
      <c r="AT65" s="218"/>
      <c r="AU65" s="218"/>
      <c r="AV65" s="218"/>
      <c r="AW65" s="218"/>
      <c r="AX65" s="218"/>
      <c r="AY65" s="218"/>
      <c r="AZ65" s="218"/>
      <c r="BA65" s="218"/>
      <c r="BB65" s="224"/>
      <c r="BC65" s="164"/>
      <c r="BD65" s="91"/>
      <c r="BE65" s="192"/>
      <c r="BF65" s="194"/>
      <c r="BG65" s="194"/>
      <c r="BH65" s="194"/>
      <c r="BI65" s="192"/>
      <c r="BJ65" s="194"/>
      <c r="BK65" s="194"/>
      <c r="BL65" s="194"/>
      <c r="BM65" s="192"/>
      <c r="BN65" s="194"/>
      <c r="BO65" s="194"/>
      <c r="BP65" s="196"/>
      <c r="BQ65" s="117"/>
    </row>
    <row r="66" spans="3:69" ht="15.6" customHeight="1">
      <c r="C66" s="9"/>
      <c r="D66" s="125"/>
      <c r="E66" s="134"/>
      <c r="F66" s="134"/>
      <c r="G66" s="134"/>
      <c r="H66" s="134"/>
      <c r="I66" s="134"/>
      <c r="J66" s="134"/>
      <c r="K66" s="134"/>
      <c r="L66" s="134"/>
      <c r="M66" s="140"/>
      <c r="N66" s="146"/>
      <c r="O66" s="150"/>
      <c r="P66" s="150"/>
      <c r="Q66" s="155"/>
      <c r="R66" s="38"/>
      <c r="S66" s="38"/>
      <c r="T66" s="38"/>
      <c r="U66" s="159"/>
      <c r="V66" s="163"/>
      <c r="W66" s="163"/>
      <c r="X66" s="163"/>
      <c r="Y66" s="163"/>
      <c r="Z66" s="163"/>
      <c r="AA66" s="163"/>
      <c r="AB66" s="163"/>
      <c r="AC66" s="163"/>
      <c r="AD66" s="163"/>
      <c r="AE66" s="163"/>
      <c r="AF66" s="163"/>
      <c r="AG66" s="163"/>
      <c r="AH66" s="163"/>
      <c r="AI66" s="163"/>
      <c r="AJ66" s="169"/>
      <c r="AK66" s="170"/>
      <c r="AL66" s="170"/>
      <c r="AM66" s="170"/>
      <c r="AN66" s="215"/>
      <c r="AO66" s="218"/>
      <c r="AP66" s="218"/>
      <c r="AQ66" s="218"/>
      <c r="AR66" s="218"/>
      <c r="AS66" s="218"/>
      <c r="AT66" s="218"/>
      <c r="AU66" s="218"/>
      <c r="AV66" s="218"/>
      <c r="AW66" s="218"/>
      <c r="AX66" s="218"/>
      <c r="AY66" s="218"/>
      <c r="AZ66" s="218"/>
      <c r="BA66" s="218"/>
      <c r="BB66" s="224"/>
      <c r="BC66" s="164"/>
      <c r="BD66" s="91"/>
      <c r="BE66" s="192">
        <f>IF([1]回答表!X53="○",[1]回答表!E371,IF([1]回答表!AA53="○",[1]回答表!E385,""))</f>
        <v>20</v>
      </c>
      <c r="BF66" s="194"/>
      <c r="BG66" s="194"/>
      <c r="BH66" s="194"/>
      <c r="BI66" s="192">
        <f>IF([1]回答表!X53="○",[1]回答表!E372,IF([1]回答表!AA53="○",[1]回答表!E386,""))</f>
        <v>4</v>
      </c>
      <c r="BJ66" s="194"/>
      <c r="BK66" s="194"/>
      <c r="BL66" s="196"/>
      <c r="BM66" s="192">
        <f>IF([1]回答表!X53="○",[1]回答表!E373,IF([1]回答表!AA53="○",[1]回答表!E387,""))</f>
        <v>1</v>
      </c>
      <c r="BN66" s="194"/>
      <c r="BO66" s="194"/>
      <c r="BP66" s="196"/>
      <c r="BQ66" s="117"/>
    </row>
    <row r="67" spans="3:69" ht="15.6" customHeight="1">
      <c r="C67" s="9"/>
      <c r="D67" s="126"/>
      <c r="E67" s="126"/>
      <c r="F67" s="126"/>
      <c r="G67" s="126"/>
      <c r="H67" s="126"/>
      <c r="I67" s="126"/>
      <c r="J67" s="126"/>
      <c r="K67" s="126"/>
      <c r="L67" s="126"/>
      <c r="M67" s="126"/>
      <c r="N67" s="156"/>
      <c r="O67" s="156"/>
      <c r="P67" s="156"/>
      <c r="Q67" s="156"/>
      <c r="R67" s="156"/>
      <c r="S67" s="156"/>
      <c r="T67" s="156"/>
      <c r="U67" s="159"/>
      <c r="V67" s="163"/>
      <c r="W67" s="163"/>
      <c r="X67" s="163"/>
      <c r="Y67" s="163"/>
      <c r="Z67" s="163"/>
      <c r="AA67" s="163"/>
      <c r="AB67" s="163"/>
      <c r="AC67" s="163"/>
      <c r="AD67" s="163"/>
      <c r="AE67" s="163"/>
      <c r="AF67" s="163"/>
      <c r="AG67" s="163"/>
      <c r="AH67" s="163"/>
      <c r="AI67" s="163"/>
      <c r="AJ67" s="169"/>
      <c r="AK67" s="170"/>
      <c r="AL67" s="170"/>
      <c r="AM67" s="170"/>
      <c r="AN67" s="215"/>
      <c r="AO67" s="218"/>
      <c r="AP67" s="218"/>
      <c r="AQ67" s="218"/>
      <c r="AR67" s="218"/>
      <c r="AS67" s="218"/>
      <c r="AT67" s="218"/>
      <c r="AU67" s="218"/>
      <c r="AV67" s="218"/>
      <c r="AW67" s="218"/>
      <c r="AX67" s="218"/>
      <c r="AY67" s="218"/>
      <c r="AZ67" s="218"/>
      <c r="BA67" s="218"/>
      <c r="BB67" s="224"/>
      <c r="BC67" s="164"/>
      <c r="BD67" s="164"/>
      <c r="BE67" s="192"/>
      <c r="BF67" s="194"/>
      <c r="BG67" s="194"/>
      <c r="BH67" s="194"/>
      <c r="BI67" s="192"/>
      <c r="BJ67" s="194"/>
      <c r="BK67" s="194"/>
      <c r="BL67" s="196"/>
      <c r="BM67" s="192"/>
      <c r="BN67" s="194"/>
      <c r="BO67" s="194"/>
      <c r="BP67" s="196"/>
      <c r="BQ67" s="117"/>
    </row>
    <row r="68" spans="3:69" ht="15.6" customHeight="1">
      <c r="C68" s="9"/>
      <c r="D68" s="126"/>
      <c r="E68" s="126"/>
      <c r="F68" s="126"/>
      <c r="G68" s="126"/>
      <c r="H68" s="126"/>
      <c r="I68" s="126"/>
      <c r="J68" s="126"/>
      <c r="K68" s="126"/>
      <c r="L68" s="126"/>
      <c r="M68" s="126"/>
      <c r="N68" s="156"/>
      <c r="O68" s="156"/>
      <c r="P68" s="156"/>
      <c r="Q68" s="156"/>
      <c r="R68" s="156"/>
      <c r="S68" s="156"/>
      <c r="T68" s="156"/>
      <c r="U68" s="159"/>
      <c r="V68" s="163"/>
      <c r="W68" s="163"/>
      <c r="X68" s="163"/>
      <c r="Y68" s="163"/>
      <c r="Z68" s="163"/>
      <c r="AA68" s="163"/>
      <c r="AB68" s="163"/>
      <c r="AC68" s="163"/>
      <c r="AD68" s="163"/>
      <c r="AE68" s="163"/>
      <c r="AF68" s="163"/>
      <c r="AG68" s="163"/>
      <c r="AH68" s="163"/>
      <c r="AI68" s="163"/>
      <c r="AJ68" s="169"/>
      <c r="AK68" s="170"/>
      <c r="AL68" s="170"/>
      <c r="AM68" s="170"/>
      <c r="AN68" s="215"/>
      <c r="AO68" s="218"/>
      <c r="AP68" s="218"/>
      <c r="AQ68" s="218"/>
      <c r="AR68" s="218"/>
      <c r="AS68" s="218"/>
      <c r="AT68" s="218"/>
      <c r="AU68" s="218"/>
      <c r="AV68" s="218"/>
      <c r="AW68" s="218"/>
      <c r="AX68" s="218"/>
      <c r="AY68" s="218"/>
      <c r="AZ68" s="218"/>
      <c r="BA68" s="218"/>
      <c r="BB68" s="224"/>
      <c r="BC68" s="164"/>
      <c r="BD68" s="91"/>
      <c r="BE68" s="192"/>
      <c r="BF68" s="194"/>
      <c r="BG68" s="194"/>
      <c r="BH68" s="194"/>
      <c r="BI68" s="192"/>
      <c r="BJ68" s="194"/>
      <c r="BK68" s="194"/>
      <c r="BL68" s="196"/>
      <c r="BM68" s="192"/>
      <c r="BN68" s="194"/>
      <c r="BO68" s="194"/>
      <c r="BP68" s="196"/>
      <c r="BQ68" s="117"/>
    </row>
    <row r="69" spans="3:69" ht="15.6" customHeight="1">
      <c r="C69" s="9"/>
      <c r="D69" s="127" t="s">
        <v>9</v>
      </c>
      <c r="E69" s="135"/>
      <c r="F69" s="135"/>
      <c r="G69" s="135"/>
      <c r="H69" s="135"/>
      <c r="I69" s="135"/>
      <c r="J69" s="135"/>
      <c r="K69" s="135"/>
      <c r="L69" s="135"/>
      <c r="M69" s="141"/>
      <c r="N69" s="144" t="str">
        <f>IF([1]回答表!AA53="○","○","")</f>
        <v/>
      </c>
      <c r="O69" s="148"/>
      <c r="P69" s="148"/>
      <c r="Q69" s="153"/>
      <c r="R69" s="38"/>
      <c r="S69" s="38"/>
      <c r="T69" s="38"/>
      <c r="U69" s="159"/>
      <c r="V69" s="163"/>
      <c r="W69" s="163"/>
      <c r="X69" s="163"/>
      <c r="Y69" s="163"/>
      <c r="Z69" s="163"/>
      <c r="AA69" s="163"/>
      <c r="AB69" s="163"/>
      <c r="AC69" s="163"/>
      <c r="AD69" s="163"/>
      <c r="AE69" s="163"/>
      <c r="AF69" s="163"/>
      <c r="AG69" s="163"/>
      <c r="AH69" s="163"/>
      <c r="AI69" s="163"/>
      <c r="AJ69" s="169"/>
      <c r="AK69" s="170"/>
      <c r="AL69" s="170"/>
      <c r="AM69" s="170"/>
      <c r="AN69" s="215"/>
      <c r="AO69" s="218"/>
      <c r="AP69" s="218"/>
      <c r="AQ69" s="218"/>
      <c r="AR69" s="218"/>
      <c r="AS69" s="218"/>
      <c r="AT69" s="218"/>
      <c r="AU69" s="218"/>
      <c r="AV69" s="218"/>
      <c r="AW69" s="218"/>
      <c r="AX69" s="218"/>
      <c r="AY69" s="218"/>
      <c r="AZ69" s="218"/>
      <c r="BA69" s="218"/>
      <c r="BB69" s="224"/>
      <c r="BC69" s="164"/>
      <c r="BD69" s="189"/>
      <c r="BE69" s="192"/>
      <c r="BF69" s="194"/>
      <c r="BG69" s="194"/>
      <c r="BH69" s="194"/>
      <c r="BI69" s="192"/>
      <c r="BJ69" s="194"/>
      <c r="BK69" s="194"/>
      <c r="BL69" s="196"/>
      <c r="BM69" s="192"/>
      <c r="BN69" s="194"/>
      <c r="BO69" s="194"/>
      <c r="BP69" s="196"/>
      <c r="BQ69" s="117"/>
    </row>
    <row r="70" spans="3:69" ht="15.6" customHeight="1">
      <c r="C70" s="9"/>
      <c r="D70" s="128"/>
      <c r="E70" s="136"/>
      <c r="F70" s="136"/>
      <c r="G70" s="136"/>
      <c r="H70" s="136"/>
      <c r="I70" s="136"/>
      <c r="J70" s="136"/>
      <c r="K70" s="136"/>
      <c r="L70" s="136"/>
      <c r="M70" s="142"/>
      <c r="N70" s="145"/>
      <c r="O70" s="149"/>
      <c r="P70" s="149"/>
      <c r="Q70" s="154"/>
      <c r="R70" s="38"/>
      <c r="S70" s="38"/>
      <c r="T70" s="38"/>
      <c r="U70" s="159"/>
      <c r="V70" s="163"/>
      <c r="W70" s="163"/>
      <c r="X70" s="163"/>
      <c r="Y70" s="163"/>
      <c r="Z70" s="163"/>
      <c r="AA70" s="163"/>
      <c r="AB70" s="163"/>
      <c r="AC70" s="163"/>
      <c r="AD70" s="163"/>
      <c r="AE70" s="163"/>
      <c r="AF70" s="163"/>
      <c r="AG70" s="163"/>
      <c r="AH70" s="163"/>
      <c r="AI70" s="163"/>
      <c r="AJ70" s="169"/>
      <c r="AK70" s="170"/>
      <c r="AL70" s="170"/>
      <c r="AM70" s="170"/>
      <c r="AN70" s="215"/>
      <c r="AO70" s="218"/>
      <c r="AP70" s="218"/>
      <c r="AQ70" s="218"/>
      <c r="AR70" s="218"/>
      <c r="AS70" s="218"/>
      <c r="AT70" s="218"/>
      <c r="AU70" s="218"/>
      <c r="AV70" s="218"/>
      <c r="AW70" s="218"/>
      <c r="AX70" s="218"/>
      <c r="AY70" s="218"/>
      <c r="AZ70" s="218"/>
      <c r="BA70" s="218"/>
      <c r="BB70" s="224"/>
      <c r="BC70" s="164"/>
      <c r="BD70" s="189"/>
      <c r="BE70" s="192" t="s">
        <v>13</v>
      </c>
      <c r="BF70" s="194"/>
      <c r="BG70" s="194"/>
      <c r="BH70" s="194"/>
      <c r="BI70" s="192" t="s">
        <v>40</v>
      </c>
      <c r="BJ70" s="194"/>
      <c r="BK70" s="194"/>
      <c r="BL70" s="194"/>
      <c r="BM70" s="192" t="s">
        <v>1</v>
      </c>
      <c r="BN70" s="194"/>
      <c r="BO70" s="194"/>
      <c r="BP70" s="196"/>
      <c r="BQ70" s="117"/>
    </row>
    <row r="71" spans="3:69" ht="15.6" customHeight="1">
      <c r="C71" s="9"/>
      <c r="D71" s="128"/>
      <c r="E71" s="136"/>
      <c r="F71" s="136"/>
      <c r="G71" s="136"/>
      <c r="H71" s="136"/>
      <c r="I71" s="136"/>
      <c r="J71" s="136"/>
      <c r="K71" s="136"/>
      <c r="L71" s="136"/>
      <c r="M71" s="142"/>
      <c r="N71" s="145"/>
      <c r="O71" s="149"/>
      <c r="P71" s="149"/>
      <c r="Q71" s="154"/>
      <c r="R71" s="38"/>
      <c r="S71" s="38"/>
      <c r="T71" s="38"/>
      <c r="U71" s="159"/>
      <c r="V71" s="163"/>
      <c r="W71" s="163"/>
      <c r="X71" s="163"/>
      <c r="Y71" s="163"/>
      <c r="Z71" s="163"/>
      <c r="AA71" s="163"/>
      <c r="AB71" s="163"/>
      <c r="AC71" s="163"/>
      <c r="AD71" s="163"/>
      <c r="AE71" s="163"/>
      <c r="AF71" s="163"/>
      <c r="AG71" s="163"/>
      <c r="AH71" s="163"/>
      <c r="AI71" s="163"/>
      <c r="AJ71" s="169"/>
      <c r="AK71" s="170"/>
      <c r="AL71" s="170"/>
      <c r="AM71" s="170"/>
      <c r="AN71" s="215"/>
      <c r="AO71" s="218"/>
      <c r="AP71" s="218"/>
      <c r="AQ71" s="218"/>
      <c r="AR71" s="218"/>
      <c r="AS71" s="218"/>
      <c r="AT71" s="218"/>
      <c r="AU71" s="218"/>
      <c r="AV71" s="218"/>
      <c r="AW71" s="218"/>
      <c r="AX71" s="218"/>
      <c r="AY71" s="218"/>
      <c r="AZ71" s="218"/>
      <c r="BA71" s="218"/>
      <c r="BB71" s="224"/>
      <c r="BC71" s="164"/>
      <c r="BD71" s="189"/>
      <c r="BE71" s="192"/>
      <c r="BF71" s="194"/>
      <c r="BG71" s="194"/>
      <c r="BH71" s="194"/>
      <c r="BI71" s="192"/>
      <c r="BJ71" s="194"/>
      <c r="BK71" s="194"/>
      <c r="BL71" s="194"/>
      <c r="BM71" s="192"/>
      <c r="BN71" s="194"/>
      <c r="BO71" s="194"/>
      <c r="BP71" s="196"/>
      <c r="BQ71" s="117"/>
    </row>
    <row r="72" spans="3:69" ht="15.6" customHeight="1">
      <c r="C72" s="9"/>
      <c r="D72" s="129"/>
      <c r="E72" s="137"/>
      <c r="F72" s="137"/>
      <c r="G72" s="137"/>
      <c r="H72" s="137"/>
      <c r="I72" s="137"/>
      <c r="J72" s="137"/>
      <c r="K72" s="137"/>
      <c r="L72" s="137"/>
      <c r="M72" s="143"/>
      <c r="N72" s="146"/>
      <c r="O72" s="150"/>
      <c r="P72" s="150"/>
      <c r="Q72" s="155"/>
      <c r="R72" s="38"/>
      <c r="S72" s="38"/>
      <c r="T72" s="38"/>
      <c r="U72" s="40"/>
      <c r="V72" s="45"/>
      <c r="W72" s="45"/>
      <c r="X72" s="45"/>
      <c r="Y72" s="45"/>
      <c r="Z72" s="45"/>
      <c r="AA72" s="45"/>
      <c r="AB72" s="45"/>
      <c r="AC72" s="45"/>
      <c r="AD72" s="45"/>
      <c r="AE72" s="45"/>
      <c r="AF72" s="45"/>
      <c r="AG72" s="45"/>
      <c r="AH72" s="45"/>
      <c r="AI72" s="45"/>
      <c r="AJ72" s="80"/>
      <c r="AK72" s="170"/>
      <c r="AL72" s="170"/>
      <c r="AM72" s="170"/>
      <c r="AN72" s="216"/>
      <c r="AO72" s="219"/>
      <c r="AP72" s="219"/>
      <c r="AQ72" s="219"/>
      <c r="AR72" s="219"/>
      <c r="AS72" s="219"/>
      <c r="AT72" s="219"/>
      <c r="AU72" s="219"/>
      <c r="AV72" s="219"/>
      <c r="AW72" s="219"/>
      <c r="AX72" s="219"/>
      <c r="AY72" s="219"/>
      <c r="AZ72" s="219"/>
      <c r="BA72" s="219"/>
      <c r="BB72" s="225"/>
      <c r="BC72" s="164"/>
      <c r="BD72" s="189"/>
      <c r="BE72" s="226"/>
      <c r="BF72" s="228"/>
      <c r="BG72" s="228"/>
      <c r="BH72" s="228"/>
      <c r="BI72" s="226"/>
      <c r="BJ72" s="228"/>
      <c r="BK72" s="228"/>
      <c r="BL72" s="228"/>
      <c r="BM72" s="226"/>
      <c r="BN72" s="228"/>
      <c r="BO72" s="228"/>
      <c r="BP72" s="229"/>
      <c r="BQ72" s="117"/>
    </row>
    <row r="73" spans="3:69" ht="15.6" customHeight="1">
      <c r="C73" s="9"/>
      <c r="D73" s="126"/>
      <c r="E73" s="126"/>
      <c r="F73" s="126"/>
      <c r="G73" s="126"/>
      <c r="H73" s="126"/>
      <c r="I73" s="126"/>
      <c r="J73" s="126"/>
      <c r="K73" s="126"/>
      <c r="L73" s="126"/>
      <c r="M73" s="126"/>
      <c r="N73" s="38"/>
      <c r="O73" s="38"/>
      <c r="P73" s="38"/>
      <c r="Q73" s="38"/>
      <c r="R73" s="38"/>
      <c r="S73" s="38"/>
      <c r="T73" s="38"/>
      <c r="U73" s="38"/>
      <c r="V73" s="38"/>
      <c r="W73" s="38"/>
      <c r="X73" s="26"/>
      <c r="Y73" s="26"/>
      <c r="Z73" s="26"/>
      <c r="AA73" s="25"/>
      <c r="AB73" s="25"/>
      <c r="AC73" s="25"/>
      <c r="AD73" s="25"/>
      <c r="AE73" s="25"/>
      <c r="AF73" s="25"/>
      <c r="AG73" s="25"/>
      <c r="AH73" s="25"/>
      <c r="AI73" s="25"/>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117"/>
    </row>
    <row r="74" spans="3:69" ht="19.149999999999999" customHeight="1">
      <c r="C74" s="9"/>
      <c r="D74" s="126"/>
      <c r="E74" s="126"/>
      <c r="F74" s="126"/>
      <c r="G74" s="126"/>
      <c r="H74" s="126"/>
      <c r="I74" s="126"/>
      <c r="J74" s="126"/>
      <c r="K74" s="126"/>
      <c r="L74" s="126"/>
      <c r="M74" s="126"/>
      <c r="N74" s="38"/>
      <c r="O74" s="38"/>
      <c r="P74" s="38"/>
      <c r="Q74" s="38"/>
      <c r="R74" s="38"/>
      <c r="S74" s="38"/>
      <c r="T74" s="38"/>
      <c r="U74" s="23" t="s">
        <v>26</v>
      </c>
      <c r="V74" s="38"/>
      <c r="W74" s="38"/>
      <c r="X74" s="38"/>
      <c r="Y74" s="38"/>
      <c r="Z74" s="38"/>
      <c r="AA74" s="25"/>
      <c r="AB74" s="165"/>
      <c r="AC74" s="25"/>
      <c r="AD74" s="25"/>
      <c r="AE74" s="25"/>
      <c r="AF74" s="25"/>
      <c r="AG74" s="25"/>
      <c r="AH74" s="25"/>
      <c r="AI74" s="25"/>
      <c r="AJ74" s="25"/>
      <c r="AK74" s="25"/>
      <c r="AL74" s="25"/>
      <c r="AM74" s="23" t="s">
        <v>35</v>
      </c>
      <c r="AN74" s="25"/>
      <c r="AO74" s="25"/>
      <c r="AP74" s="25"/>
      <c r="AQ74" s="25"/>
      <c r="AR74" s="25"/>
      <c r="AS74" s="25"/>
      <c r="AT74" s="25"/>
      <c r="AU74" s="25"/>
      <c r="AV74" s="25"/>
      <c r="AW74" s="25"/>
      <c r="AX74" s="91"/>
      <c r="AY74" s="91"/>
      <c r="AZ74" s="91"/>
      <c r="BA74" s="91"/>
      <c r="BB74" s="91"/>
      <c r="BC74" s="91"/>
      <c r="BD74" s="91"/>
      <c r="BE74" s="91"/>
      <c r="BF74" s="91"/>
      <c r="BG74" s="91"/>
      <c r="BH74" s="91"/>
      <c r="BI74" s="91"/>
      <c r="BJ74" s="91"/>
      <c r="BK74" s="91"/>
      <c r="BL74" s="91"/>
      <c r="BM74" s="91"/>
      <c r="BN74" s="91"/>
      <c r="BO74" s="91"/>
      <c r="BP74" s="26"/>
      <c r="BQ74" s="117"/>
    </row>
    <row r="75" spans="3:69" ht="15.6" customHeight="1">
      <c r="C75" s="9"/>
      <c r="D75" s="123" t="s">
        <v>5</v>
      </c>
      <c r="E75" s="132"/>
      <c r="F75" s="132"/>
      <c r="G75" s="132"/>
      <c r="H75" s="132"/>
      <c r="I75" s="132"/>
      <c r="J75" s="132"/>
      <c r="K75" s="132"/>
      <c r="L75" s="132"/>
      <c r="M75" s="138"/>
      <c r="N75" s="144" t="str">
        <f>IF([1]回答表!AD53="○","○","")</f>
        <v/>
      </c>
      <c r="O75" s="148"/>
      <c r="P75" s="148"/>
      <c r="Q75" s="153"/>
      <c r="R75" s="38"/>
      <c r="S75" s="38"/>
      <c r="T75" s="38"/>
      <c r="U75" s="39" t="str">
        <f>IF([1]回答表!AD53="○",[1]回答表!B393,"")</f>
        <v/>
      </c>
      <c r="V75" s="44"/>
      <c r="W75" s="44"/>
      <c r="X75" s="44"/>
      <c r="Y75" s="44"/>
      <c r="Z75" s="44"/>
      <c r="AA75" s="44"/>
      <c r="AB75" s="44"/>
      <c r="AC75" s="44"/>
      <c r="AD75" s="44"/>
      <c r="AE75" s="44"/>
      <c r="AF75" s="44"/>
      <c r="AG75" s="44"/>
      <c r="AH75" s="44"/>
      <c r="AI75" s="44"/>
      <c r="AJ75" s="79"/>
      <c r="AK75" s="213"/>
      <c r="AL75" s="213"/>
      <c r="AM75" s="39" t="str">
        <f>IF([1]回答表!AD53="○",[1]回答表!B399,"")</f>
        <v/>
      </c>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79"/>
      <c r="BQ75" s="117"/>
    </row>
    <row r="76" spans="3:69" ht="15.6" customHeight="1">
      <c r="C76" s="9"/>
      <c r="D76" s="124"/>
      <c r="E76" s="133"/>
      <c r="F76" s="133"/>
      <c r="G76" s="133"/>
      <c r="H76" s="133"/>
      <c r="I76" s="133"/>
      <c r="J76" s="133"/>
      <c r="K76" s="133"/>
      <c r="L76" s="133"/>
      <c r="M76" s="139"/>
      <c r="N76" s="145"/>
      <c r="O76" s="149"/>
      <c r="P76" s="149"/>
      <c r="Q76" s="154"/>
      <c r="R76" s="38"/>
      <c r="S76" s="38"/>
      <c r="T76" s="38"/>
      <c r="U76" s="159"/>
      <c r="V76" s="163"/>
      <c r="W76" s="163"/>
      <c r="X76" s="163"/>
      <c r="Y76" s="163"/>
      <c r="Z76" s="163"/>
      <c r="AA76" s="163"/>
      <c r="AB76" s="163"/>
      <c r="AC76" s="163"/>
      <c r="AD76" s="163"/>
      <c r="AE76" s="163"/>
      <c r="AF76" s="163"/>
      <c r="AG76" s="163"/>
      <c r="AH76" s="163"/>
      <c r="AI76" s="163"/>
      <c r="AJ76" s="169"/>
      <c r="AK76" s="213"/>
      <c r="AL76" s="213"/>
      <c r="AM76" s="159"/>
      <c r="AN76" s="163"/>
      <c r="AO76" s="163"/>
      <c r="AP76" s="163"/>
      <c r="AQ76" s="163"/>
      <c r="AR76" s="163"/>
      <c r="AS76" s="163"/>
      <c r="AT76" s="163"/>
      <c r="AU76" s="163"/>
      <c r="AV76" s="163"/>
      <c r="AW76" s="163"/>
      <c r="AX76" s="163"/>
      <c r="AY76" s="163"/>
      <c r="AZ76" s="163"/>
      <c r="BA76" s="163"/>
      <c r="BB76" s="163"/>
      <c r="BC76" s="163"/>
      <c r="BD76" s="163"/>
      <c r="BE76" s="163"/>
      <c r="BF76" s="163"/>
      <c r="BG76" s="163"/>
      <c r="BH76" s="163"/>
      <c r="BI76" s="163"/>
      <c r="BJ76" s="163"/>
      <c r="BK76" s="163"/>
      <c r="BL76" s="163"/>
      <c r="BM76" s="163"/>
      <c r="BN76" s="163"/>
      <c r="BO76" s="163"/>
      <c r="BP76" s="169"/>
      <c r="BQ76" s="117"/>
    </row>
    <row r="77" spans="3:69" ht="15.6" customHeight="1">
      <c r="C77" s="9"/>
      <c r="D77" s="124"/>
      <c r="E77" s="133"/>
      <c r="F77" s="133"/>
      <c r="G77" s="133"/>
      <c r="H77" s="133"/>
      <c r="I77" s="133"/>
      <c r="J77" s="133"/>
      <c r="K77" s="133"/>
      <c r="L77" s="133"/>
      <c r="M77" s="139"/>
      <c r="N77" s="145"/>
      <c r="O77" s="149"/>
      <c r="P77" s="149"/>
      <c r="Q77" s="154"/>
      <c r="R77" s="38"/>
      <c r="S77" s="38"/>
      <c r="T77" s="38"/>
      <c r="U77" s="159"/>
      <c r="V77" s="163"/>
      <c r="W77" s="163"/>
      <c r="X77" s="163"/>
      <c r="Y77" s="163"/>
      <c r="Z77" s="163"/>
      <c r="AA77" s="163"/>
      <c r="AB77" s="163"/>
      <c r="AC77" s="163"/>
      <c r="AD77" s="163"/>
      <c r="AE77" s="163"/>
      <c r="AF77" s="163"/>
      <c r="AG77" s="163"/>
      <c r="AH77" s="163"/>
      <c r="AI77" s="163"/>
      <c r="AJ77" s="169"/>
      <c r="AK77" s="213"/>
      <c r="AL77" s="213"/>
      <c r="AM77" s="159"/>
      <c r="AN77" s="163"/>
      <c r="AO77" s="163"/>
      <c r="AP77" s="163"/>
      <c r="AQ77" s="163"/>
      <c r="AR77" s="163"/>
      <c r="AS77" s="163"/>
      <c r="AT77" s="163"/>
      <c r="AU77" s="163"/>
      <c r="AV77" s="163"/>
      <c r="AW77" s="163"/>
      <c r="AX77" s="163"/>
      <c r="AY77" s="163"/>
      <c r="AZ77" s="163"/>
      <c r="BA77" s="163"/>
      <c r="BB77" s="163"/>
      <c r="BC77" s="163"/>
      <c r="BD77" s="163"/>
      <c r="BE77" s="163"/>
      <c r="BF77" s="163"/>
      <c r="BG77" s="163"/>
      <c r="BH77" s="163"/>
      <c r="BI77" s="163"/>
      <c r="BJ77" s="163"/>
      <c r="BK77" s="163"/>
      <c r="BL77" s="163"/>
      <c r="BM77" s="163"/>
      <c r="BN77" s="163"/>
      <c r="BO77" s="163"/>
      <c r="BP77" s="169"/>
      <c r="BQ77" s="117"/>
    </row>
    <row r="78" spans="3:69" ht="15.6" customHeight="1">
      <c r="C78" s="9"/>
      <c r="D78" s="125"/>
      <c r="E78" s="134"/>
      <c r="F78" s="134"/>
      <c r="G78" s="134"/>
      <c r="H78" s="134"/>
      <c r="I78" s="134"/>
      <c r="J78" s="134"/>
      <c r="K78" s="134"/>
      <c r="L78" s="134"/>
      <c r="M78" s="140"/>
      <c r="N78" s="146"/>
      <c r="O78" s="150"/>
      <c r="P78" s="150"/>
      <c r="Q78" s="155"/>
      <c r="R78" s="38"/>
      <c r="S78" s="38"/>
      <c r="T78" s="38"/>
      <c r="U78" s="40"/>
      <c r="V78" s="45"/>
      <c r="W78" s="45"/>
      <c r="X78" s="45"/>
      <c r="Y78" s="45"/>
      <c r="Z78" s="45"/>
      <c r="AA78" s="45"/>
      <c r="AB78" s="45"/>
      <c r="AC78" s="45"/>
      <c r="AD78" s="45"/>
      <c r="AE78" s="45"/>
      <c r="AF78" s="45"/>
      <c r="AG78" s="45"/>
      <c r="AH78" s="45"/>
      <c r="AI78" s="45"/>
      <c r="AJ78" s="80"/>
      <c r="AK78" s="213"/>
      <c r="AL78" s="213"/>
      <c r="AM78" s="40"/>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80"/>
      <c r="BQ78" s="117"/>
    </row>
    <row r="79" spans="3:69" ht="15.6" customHeight="1">
      <c r="C79" s="1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119"/>
    </row>
    <row r="80" spans="3:69" ht="15.6" customHeight="1"/>
  </sheetData>
  <mergeCells count="77">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U38:AB39"/>
    <mergeCell ref="AC38:AJ39"/>
    <mergeCell ref="BE38:BH40"/>
    <mergeCell ref="BI38:BL40"/>
    <mergeCell ref="BM38:BP40"/>
    <mergeCell ref="U40:AB42"/>
    <mergeCell ref="AC40:AJ42"/>
    <mergeCell ref="BE41:BH44"/>
    <mergeCell ref="BI41:BL44"/>
    <mergeCell ref="BM41:BP44"/>
    <mergeCell ref="U43:AB44"/>
    <mergeCell ref="AC43:AJ44"/>
    <mergeCell ref="D44:M47"/>
    <mergeCell ref="N44:Q47"/>
    <mergeCell ref="U45:AB47"/>
    <mergeCell ref="AC45:AJ47"/>
    <mergeCell ref="BE45:BH47"/>
    <mergeCell ref="BI45:BL47"/>
    <mergeCell ref="BM45:BP47"/>
    <mergeCell ref="D50:M53"/>
    <mergeCell ref="N50:Q53"/>
    <mergeCell ref="U50:AJ53"/>
    <mergeCell ref="AM50:BP53"/>
    <mergeCell ref="AR57:BB58"/>
    <mergeCell ref="D59:Q60"/>
    <mergeCell ref="R59:BB60"/>
    <mergeCell ref="D63:M66"/>
    <mergeCell ref="N63:Q66"/>
    <mergeCell ref="BE63:BH65"/>
    <mergeCell ref="BI63:BL65"/>
    <mergeCell ref="BM63:BP65"/>
    <mergeCell ref="BE66:BH69"/>
    <mergeCell ref="BI66:BL69"/>
    <mergeCell ref="BM66:BP69"/>
    <mergeCell ref="D69:M72"/>
    <mergeCell ref="N69:Q72"/>
    <mergeCell ref="BE70:BH72"/>
    <mergeCell ref="BI70:BL72"/>
    <mergeCell ref="BM70:BP72"/>
    <mergeCell ref="D75:M78"/>
    <mergeCell ref="N75:Q78"/>
    <mergeCell ref="U75:AJ78"/>
    <mergeCell ref="AM75:BP78"/>
    <mergeCell ref="AM38:BB47"/>
    <mergeCell ref="U63:AJ72"/>
    <mergeCell ref="AN63:BB72"/>
  </mergeCells>
  <phoneticPr fontId="1" type="Hiragana"/>
  <conditionalFormatting sqref="BR28:XFD28 A28:BI28 A29:XFD30">
    <cfRule type="expression" dxfId="4" priority="1">
      <formula>$BB$25="○"</formula>
    </cfRule>
  </conditionalFormatting>
  <pageMargins left="0.78740157480314943" right="0.78740157480314943" top="0.98425196850393681" bottom="0.98425196850393681" header="0.51181102362204722" footer="0.51181102362204722"/>
  <pageSetup paperSize="9" fitToWidth="1" fitToHeight="1" orientation="portrait" usePrinterDefaults="1"/>
  <drawing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C2:BR54"/>
  <sheetViews>
    <sheetView topLeftCell="A13" workbookViewId="0">
      <selection activeCell="A56" sqref="A56:BP149"/>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24</v>
      </c>
      <c r="V8" s="59"/>
      <c r="W8" s="59"/>
      <c r="X8" s="59"/>
      <c r="Y8" s="59"/>
      <c r="Z8" s="59"/>
      <c r="AA8" s="59"/>
      <c r="AB8" s="59"/>
      <c r="AC8" s="59"/>
      <c r="AD8" s="59"/>
      <c r="AE8" s="59"/>
      <c r="AF8" s="59"/>
      <c r="AG8" s="59"/>
      <c r="AH8" s="59"/>
      <c r="AI8" s="59"/>
      <c r="AJ8" s="59"/>
      <c r="AK8" s="59"/>
      <c r="AL8" s="59"/>
      <c r="AM8" s="59"/>
      <c r="AN8" s="76"/>
      <c r="AO8" s="52" t="s">
        <v>37</v>
      </c>
      <c r="AP8" s="59"/>
      <c r="AQ8" s="59"/>
      <c r="AR8" s="59"/>
      <c r="AS8" s="59"/>
      <c r="AT8" s="59"/>
      <c r="AU8" s="59"/>
      <c r="AV8" s="59"/>
      <c r="AW8" s="59"/>
      <c r="AX8" s="59"/>
      <c r="AY8" s="59"/>
      <c r="AZ8" s="59"/>
      <c r="BA8" s="59"/>
      <c r="BB8" s="59"/>
      <c r="BC8" s="59"/>
      <c r="BD8" s="59"/>
      <c r="BE8" s="76"/>
      <c r="BF8" s="2" t="s">
        <v>39</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IF(COUNTIF([6]回答表!F22,"*")&gt;0,[6]回答表!F22,"")</f>
        <v>能代市</v>
      </c>
      <c r="D11" s="3"/>
      <c r="E11" s="3"/>
      <c r="F11" s="3"/>
      <c r="G11" s="3"/>
      <c r="H11" s="3"/>
      <c r="I11" s="3"/>
      <c r="J11" s="3"/>
      <c r="K11" s="3"/>
      <c r="L11" s="3"/>
      <c r="M11" s="3"/>
      <c r="N11" s="3"/>
      <c r="O11" s="3"/>
      <c r="P11" s="3"/>
      <c r="Q11" s="3"/>
      <c r="R11" s="3"/>
      <c r="S11" s="3"/>
      <c r="T11" s="3"/>
      <c r="U11" s="55" t="str">
        <f>IF(COUNTIF([6]回答表!F24,"*")&gt;0,[6]回答表!F24,"")</f>
        <v>簡易水道事業</v>
      </c>
      <c r="V11" s="62"/>
      <c r="W11" s="62"/>
      <c r="X11" s="62"/>
      <c r="Y11" s="62"/>
      <c r="Z11" s="62"/>
      <c r="AA11" s="62"/>
      <c r="AB11" s="62"/>
      <c r="AC11" s="62"/>
      <c r="AD11" s="62"/>
      <c r="AE11" s="62"/>
      <c r="AF11" s="59"/>
      <c r="AG11" s="59"/>
      <c r="AH11" s="59"/>
      <c r="AI11" s="59"/>
      <c r="AJ11" s="59"/>
      <c r="AK11" s="59"/>
      <c r="AL11" s="59"/>
      <c r="AM11" s="59"/>
      <c r="AN11" s="76"/>
      <c r="AO11" s="81" t="str">
        <f>IF(COUNTIF([6]回答表!W24,"*")&gt;0,[6]回答表!W24,"")</f>
        <v>―</v>
      </c>
      <c r="AP11" s="59"/>
      <c r="AQ11" s="59"/>
      <c r="AR11" s="59"/>
      <c r="AS11" s="59"/>
      <c r="AT11" s="59"/>
      <c r="AU11" s="59"/>
      <c r="AV11" s="59"/>
      <c r="AW11" s="59"/>
      <c r="AX11" s="59"/>
      <c r="AY11" s="59"/>
      <c r="AZ11" s="59"/>
      <c r="BA11" s="59"/>
      <c r="BB11" s="59"/>
      <c r="BC11" s="59"/>
      <c r="BD11" s="59"/>
      <c r="BE11" s="76"/>
      <c r="BF11" s="4" t="str">
        <f>IF(COUNTIF([6]回答表!F26,"*")&gt;0,[6]回答表!F26,"")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4</v>
      </c>
      <c r="E20" s="33"/>
      <c r="F20" s="33"/>
      <c r="G20" s="33"/>
      <c r="H20" s="33"/>
      <c r="I20" s="33"/>
      <c r="J20" s="47"/>
      <c r="K20" s="16" t="s">
        <v>14</v>
      </c>
      <c r="L20" s="33"/>
      <c r="M20" s="33"/>
      <c r="N20" s="33"/>
      <c r="O20" s="33"/>
      <c r="P20" s="33"/>
      <c r="Q20" s="47"/>
      <c r="R20" s="16" t="s">
        <v>16</v>
      </c>
      <c r="S20" s="33"/>
      <c r="T20" s="33"/>
      <c r="U20" s="33"/>
      <c r="V20" s="33"/>
      <c r="W20" s="33"/>
      <c r="X20" s="47"/>
      <c r="Y20" s="66" t="s">
        <v>31</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28</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17</v>
      </c>
      <c r="Z23" s="73"/>
      <c r="AA23" s="73"/>
      <c r="AB23" s="73"/>
      <c r="AC23" s="73"/>
      <c r="AD23" s="73"/>
      <c r="AE23" s="74"/>
      <c r="AF23" s="69" t="s">
        <v>34</v>
      </c>
      <c r="AG23" s="73"/>
      <c r="AH23" s="73"/>
      <c r="AI23" s="73"/>
      <c r="AJ23" s="73"/>
      <c r="AK23" s="73"/>
      <c r="AL23" s="74"/>
      <c r="AM23" s="69" t="s">
        <v>18</v>
      </c>
      <c r="AN23" s="73"/>
      <c r="AO23" s="73"/>
      <c r="AP23" s="73"/>
      <c r="AQ23" s="73"/>
      <c r="AR23" s="73"/>
      <c r="AS23" s="74"/>
      <c r="AT23" s="69" t="s">
        <v>41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IF([6]回答表!R49="○","○","")</f>
        <v/>
      </c>
      <c r="E24" s="36"/>
      <c r="F24" s="36"/>
      <c r="G24" s="36"/>
      <c r="H24" s="36"/>
      <c r="I24" s="36"/>
      <c r="J24" s="50"/>
      <c r="K24" s="19" t="str">
        <f>IF([6]回答表!R50="○","○","")</f>
        <v/>
      </c>
      <c r="L24" s="36"/>
      <c r="M24" s="36"/>
      <c r="N24" s="36"/>
      <c r="O24" s="36"/>
      <c r="P24" s="36"/>
      <c r="Q24" s="50"/>
      <c r="R24" s="19" t="str">
        <f>IF([6]回答表!R51="○","○","")</f>
        <v/>
      </c>
      <c r="S24" s="36"/>
      <c r="T24" s="36"/>
      <c r="U24" s="36"/>
      <c r="V24" s="36"/>
      <c r="W24" s="36"/>
      <c r="X24" s="50"/>
      <c r="Y24" s="19" t="str">
        <f>IF([6]回答表!R52="○","○","")</f>
        <v>○</v>
      </c>
      <c r="Z24" s="36"/>
      <c r="AA24" s="36"/>
      <c r="AB24" s="36"/>
      <c r="AC24" s="36"/>
      <c r="AD24" s="36"/>
      <c r="AE24" s="50"/>
      <c r="AF24" s="19" t="str">
        <f>IF([6]回答表!R53="○","○","")</f>
        <v/>
      </c>
      <c r="AG24" s="36"/>
      <c r="AH24" s="36"/>
      <c r="AI24" s="36"/>
      <c r="AJ24" s="36"/>
      <c r="AK24" s="36"/>
      <c r="AL24" s="50"/>
      <c r="AM24" s="19" t="str">
        <f>IF([6]回答表!R54="○","○","")</f>
        <v/>
      </c>
      <c r="AN24" s="36"/>
      <c r="AO24" s="36"/>
      <c r="AP24" s="36"/>
      <c r="AQ24" s="36"/>
      <c r="AR24" s="36"/>
      <c r="AS24" s="50"/>
      <c r="AT24" s="19" t="str">
        <f>IF([6]回答表!R55="○","○","")</f>
        <v/>
      </c>
      <c r="AU24" s="36"/>
      <c r="AV24" s="36"/>
      <c r="AW24" s="36"/>
      <c r="AX24" s="36"/>
      <c r="AY24" s="36"/>
      <c r="AZ24" s="50"/>
      <c r="BA24" s="26"/>
      <c r="BB24" s="97" t="str">
        <f>IF([6]回答表!R56="○","○","")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c r="BR29" s="197"/>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220"/>
      <c r="AS32" s="220"/>
      <c r="AT32" s="220"/>
      <c r="AU32" s="220"/>
      <c r="AV32" s="220"/>
      <c r="AW32" s="220"/>
      <c r="AX32" s="220"/>
      <c r="AY32" s="220"/>
      <c r="AZ32" s="220"/>
      <c r="BA32" s="220"/>
      <c r="BB32" s="220"/>
      <c r="BC32" s="185"/>
      <c r="BD32" s="188"/>
      <c r="BE32" s="188"/>
      <c r="BF32" s="188"/>
      <c r="BG32" s="188"/>
      <c r="BH32" s="188"/>
      <c r="BI32" s="188"/>
      <c r="BJ32" s="188"/>
      <c r="BK32" s="188"/>
      <c r="BL32" s="188"/>
      <c r="BM32" s="188"/>
      <c r="BN32" s="188"/>
      <c r="BO32" s="188"/>
      <c r="BP32" s="188"/>
      <c r="BQ32" s="116"/>
    </row>
    <row r="33" spans="3:69" ht="15.6" customHeight="1">
      <c r="C33" s="9"/>
      <c r="D33" s="38"/>
      <c r="E33" s="38"/>
      <c r="F33" s="38"/>
      <c r="G33" s="38"/>
      <c r="H33" s="38"/>
      <c r="I33" s="38"/>
      <c r="J33" s="38"/>
      <c r="K33" s="38"/>
      <c r="L33" s="38"/>
      <c r="M33" s="38"/>
      <c r="N33" s="38"/>
      <c r="O33" s="38"/>
      <c r="P33" s="38"/>
      <c r="Q33" s="38"/>
      <c r="R33" s="38"/>
      <c r="S33" s="38"/>
      <c r="T33" s="38"/>
      <c r="U33" s="38"/>
      <c r="V33" s="38"/>
      <c r="W33" s="38"/>
      <c r="X33" s="26"/>
      <c r="Y33" s="26"/>
      <c r="Z33" s="26"/>
      <c r="AA33" s="91"/>
      <c r="AB33" s="164"/>
      <c r="AC33" s="164"/>
      <c r="AD33" s="164"/>
      <c r="AE33" s="164"/>
      <c r="AF33" s="164"/>
      <c r="AG33" s="164"/>
      <c r="AH33" s="164"/>
      <c r="AI33" s="164"/>
      <c r="AJ33" s="164"/>
      <c r="AK33" s="164"/>
      <c r="AL33" s="164"/>
      <c r="AM33" s="164"/>
      <c r="AN33" s="176"/>
      <c r="AO33" s="164"/>
      <c r="AP33" s="179"/>
      <c r="AQ33" s="179"/>
      <c r="AR33" s="182"/>
      <c r="AS33" s="182"/>
      <c r="AT33" s="182"/>
      <c r="AU33" s="182"/>
      <c r="AV33" s="182"/>
      <c r="AW33" s="182"/>
      <c r="AX33" s="182"/>
      <c r="AY33" s="182"/>
      <c r="AZ33" s="182"/>
      <c r="BA33" s="182"/>
      <c r="BB33" s="182"/>
      <c r="BC33" s="186"/>
      <c r="BD33" s="91"/>
      <c r="BE33" s="91"/>
      <c r="BF33" s="91"/>
      <c r="BG33" s="91"/>
      <c r="BH33" s="91"/>
      <c r="BI33" s="91"/>
      <c r="BJ33" s="91"/>
      <c r="BK33" s="91"/>
      <c r="BL33" s="91"/>
      <c r="BM33" s="25"/>
      <c r="BN33" s="25"/>
      <c r="BO33" s="25"/>
      <c r="BP33" s="176"/>
      <c r="BQ33" s="117"/>
    </row>
    <row r="34" spans="3:69" ht="15.6" customHeight="1">
      <c r="C34" s="9"/>
      <c r="D34" s="121" t="s">
        <v>6</v>
      </c>
      <c r="E34" s="130"/>
      <c r="F34" s="130"/>
      <c r="G34" s="130"/>
      <c r="H34" s="130"/>
      <c r="I34" s="130"/>
      <c r="J34" s="130"/>
      <c r="K34" s="130"/>
      <c r="L34" s="130"/>
      <c r="M34" s="130"/>
      <c r="N34" s="130"/>
      <c r="O34" s="130"/>
      <c r="P34" s="130"/>
      <c r="Q34" s="151"/>
      <c r="R34" s="123" t="s">
        <v>44</v>
      </c>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8"/>
      <c r="BC34" s="186"/>
      <c r="BD34" s="91"/>
      <c r="BE34" s="91"/>
      <c r="BF34" s="91"/>
      <c r="BG34" s="91"/>
      <c r="BH34" s="91"/>
      <c r="BI34" s="91"/>
      <c r="BJ34" s="91"/>
      <c r="BK34" s="91"/>
      <c r="BL34" s="91"/>
      <c r="BM34" s="25"/>
      <c r="BN34" s="25"/>
      <c r="BO34" s="25"/>
      <c r="BP34" s="176"/>
      <c r="BQ34" s="117"/>
    </row>
    <row r="35" spans="3:69" ht="15.6" customHeight="1">
      <c r="C35" s="9"/>
      <c r="D35" s="122"/>
      <c r="E35" s="131"/>
      <c r="F35" s="131"/>
      <c r="G35" s="131"/>
      <c r="H35" s="131"/>
      <c r="I35" s="131"/>
      <c r="J35" s="131"/>
      <c r="K35" s="131"/>
      <c r="L35" s="131"/>
      <c r="M35" s="131"/>
      <c r="N35" s="131"/>
      <c r="O35" s="131"/>
      <c r="P35" s="131"/>
      <c r="Q35" s="152"/>
      <c r="R35" s="125"/>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40"/>
      <c r="BC35" s="186"/>
      <c r="BD35" s="91"/>
      <c r="BE35" s="91"/>
      <c r="BF35" s="91"/>
      <c r="BG35" s="91"/>
      <c r="BH35" s="91"/>
      <c r="BI35" s="91"/>
      <c r="BJ35" s="91"/>
      <c r="BK35" s="91"/>
      <c r="BL35" s="91"/>
      <c r="BM35" s="25"/>
      <c r="BN35" s="25"/>
      <c r="BO35" s="25"/>
      <c r="BP35" s="176"/>
      <c r="BQ35" s="117"/>
    </row>
    <row r="36" spans="3:69" ht="15.6" customHeight="1">
      <c r="C36" s="9"/>
      <c r="D36" s="38"/>
      <c r="E36" s="38"/>
      <c r="F36" s="38"/>
      <c r="G36" s="38"/>
      <c r="H36" s="38"/>
      <c r="I36" s="38"/>
      <c r="J36" s="38"/>
      <c r="K36" s="38"/>
      <c r="L36" s="38"/>
      <c r="M36" s="38"/>
      <c r="N36" s="38"/>
      <c r="O36" s="38"/>
      <c r="P36" s="38"/>
      <c r="Q36" s="38"/>
      <c r="R36" s="38"/>
      <c r="S36" s="38"/>
      <c r="T36" s="38"/>
      <c r="U36" s="38"/>
      <c r="V36" s="38"/>
      <c r="W36" s="38"/>
      <c r="X36" s="26"/>
      <c r="Y36" s="26"/>
      <c r="Z36" s="26"/>
      <c r="AA36" s="91"/>
      <c r="AB36" s="164"/>
      <c r="AC36" s="164"/>
      <c r="AD36" s="164"/>
      <c r="AE36" s="164"/>
      <c r="AF36" s="164"/>
      <c r="AG36" s="164"/>
      <c r="AH36" s="164"/>
      <c r="AI36" s="164"/>
      <c r="AJ36" s="164"/>
      <c r="AK36" s="164"/>
      <c r="AL36" s="164"/>
      <c r="AM36" s="164"/>
      <c r="AN36" s="176"/>
      <c r="AO36" s="164"/>
      <c r="AP36" s="179"/>
      <c r="AQ36" s="179"/>
      <c r="AR36" s="182"/>
      <c r="AS36" s="182"/>
      <c r="AT36" s="182"/>
      <c r="AU36" s="182"/>
      <c r="AV36" s="182"/>
      <c r="AW36" s="182"/>
      <c r="AX36" s="182"/>
      <c r="AY36" s="182"/>
      <c r="AZ36" s="182"/>
      <c r="BA36" s="182"/>
      <c r="BB36" s="182"/>
      <c r="BC36" s="186"/>
      <c r="BD36" s="91"/>
      <c r="BE36" s="91"/>
      <c r="BF36" s="91"/>
      <c r="BG36" s="91"/>
      <c r="BH36" s="91"/>
      <c r="BI36" s="91"/>
      <c r="BJ36" s="91"/>
      <c r="BK36" s="91"/>
      <c r="BL36" s="91"/>
      <c r="BM36" s="25"/>
      <c r="BN36" s="25"/>
      <c r="BO36" s="25"/>
      <c r="BP36" s="176"/>
      <c r="BQ36" s="117"/>
    </row>
    <row r="37" spans="3:69">
      <c r="C37" s="9"/>
      <c r="D37" s="38"/>
      <c r="E37" s="38"/>
      <c r="F37" s="38"/>
      <c r="G37" s="38"/>
      <c r="H37" s="38"/>
      <c r="I37" s="38"/>
      <c r="J37" s="38"/>
      <c r="K37" s="38"/>
      <c r="L37" s="38"/>
      <c r="M37" s="38"/>
      <c r="N37" s="38"/>
      <c r="O37" s="38"/>
      <c r="P37" s="38"/>
      <c r="Q37" s="38"/>
      <c r="R37" s="38"/>
      <c r="S37" s="38"/>
      <c r="T37" s="38"/>
      <c r="U37" s="23" t="s">
        <v>29</v>
      </c>
      <c r="V37" s="38"/>
      <c r="W37" s="38"/>
      <c r="X37" s="38"/>
      <c r="Y37" s="38"/>
      <c r="Z37" s="38"/>
      <c r="AA37" s="25"/>
      <c r="AB37" s="165"/>
      <c r="AC37" s="165"/>
      <c r="AD37" s="165"/>
      <c r="AE37" s="165"/>
      <c r="AF37" s="165"/>
      <c r="AG37" s="165"/>
      <c r="AH37" s="165"/>
      <c r="AI37" s="165"/>
      <c r="AJ37" s="165"/>
      <c r="AK37" s="165"/>
      <c r="AL37" s="165"/>
      <c r="AM37" s="23" t="s">
        <v>45</v>
      </c>
      <c r="AN37" s="111"/>
      <c r="AO37" s="165"/>
      <c r="AP37" s="180"/>
      <c r="AQ37" s="180"/>
      <c r="AR37" s="183"/>
      <c r="AS37" s="183"/>
      <c r="AT37" s="183"/>
      <c r="AU37" s="183"/>
      <c r="AV37" s="183"/>
      <c r="AW37" s="183"/>
      <c r="AX37" s="183"/>
      <c r="AY37" s="183"/>
      <c r="AZ37" s="183"/>
      <c r="BA37" s="183"/>
      <c r="BB37" s="183"/>
      <c r="BC37" s="187"/>
      <c r="BD37" s="25"/>
      <c r="BE37" s="190" t="s">
        <v>25</v>
      </c>
      <c r="BF37" s="227"/>
      <c r="BG37" s="227"/>
      <c r="BH37" s="227"/>
      <c r="BI37" s="227"/>
      <c r="BJ37" s="227"/>
      <c r="BK37" s="227"/>
      <c r="BL37" s="25"/>
      <c r="BM37" s="25"/>
      <c r="BN37" s="25"/>
      <c r="BO37" s="25"/>
      <c r="BP37" s="111"/>
      <c r="BQ37" s="117"/>
    </row>
    <row r="38" spans="3:69" ht="15.6" customHeight="1">
      <c r="C38" s="9"/>
      <c r="D38" s="198" t="s">
        <v>7</v>
      </c>
      <c r="E38" s="198"/>
      <c r="F38" s="198"/>
      <c r="G38" s="198"/>
      <c r="H38" s="198"/>
      <c r="I38" s="198"/>
      <c r="J38" s="198"/>
      <c r="K38" s="198"/>
      <c r="L38" s="198"/>
      <c r="M38" s="198"/>
      <c r="N38" s="144" t="str">
        <f>IF([6]回答表!X52="○","○","")</f>
        <v>○</v>
      </c>
      <c r="O38" s="148"/>
      <c r="P38" s="148"/>
      <c r="Q38" s="153"/>
      <c r="R38" s="38"/>
      <c r="S38" s="38"/>
      <c r="T38" s="38"/>
      <c r="U38" s="39" t="str">
        <f>IF([6]回答表!X52="○",[6]回答表!B300,IF([6]回答表!AA52="○",[6]回答表!B320,""))</f>
        <v>富根地区・仁鮒地区両簡易水道事業は、平成１５年の地方自治法改正により平成１８年６月から指定管理者制度に移行し、地域の住民で組織された水道組合が指定管理者となり事業を実施している。移行以前は管理委託制度に基づき水道組合へ業務を委託していたが、以前から事業費は給水使用料の範囲内で賄われているため、常にコスト意識を保ちながら事業運営に当たっており、移行後も同様な運営が実施されている。</v>
      </c>
      <c r="V38" s="44"/>
      <c r="W38" s="44"/>
      <c r="X38" s="44"/>
      <c r="Y38" s="44"/>
      <c r="Z38" s="44"/>
      <c r="AA38" s="44"/>
      <c r="AB38" s="44"/>
      <c r="AC38" s="44"/>
      <c r="AD38" s="44"/>
      <c r="AE38" s="44"/>
      <c r="AF38" s="44"/>
      <c r="AG38" s="44"/>
      <c r="AH38" s="44"/>
      <c r="AI38" s="44"/>
      <c r="AJ38" s="79"/>
      <c r="AK38" s="170"/>
      <c r="AL38" s="170"/>
      <c r="AM38" s="230" t="s">
        <v>33</v>
      </c>
      <c r="AN38" s="233"/>
      <c r="AO38" s="233"/>
      <c r="AP38" s="233"/>
      <c r="AQ38" s="233"/>
      <c r="AR38" s="233"/>
      <c r="AS38" s="233"/>
      <c r="AT38" s="236"/>
      <c r="AU38" s="230" t="s">
        <v>38</v>
      </c>
      <c r="AV38" s="233"/>
      <c r="AW38" s="233"/>
      <c r="AX38" s="233"/>
      <c r="AY38" s="233"/>
      <c r="AZ38" s="233"/>
      <c r="BA38" s="233"/>
      <c r="BB38" s="236"/>
      <c r="BC38" s="164"/>
      <c r="BD38" s="91"/>
      <c r="BE38" s="191" t="s">
        <v>36</v>
      </c>
      <c r="BF38" s="193"/>
      <c r="BG38" s="193"/>
      <c r="BH38" s="193"/>
      <c r="BI38" s="191"/>
      <c r="BJ38" s="193"/>
      <c r="BK38" s="193"/>
      <c r="BL38" s="193"/>
      <c r="BM38" s="191"/>
      <c r="BN38" s="193"/>
      <c r="BO38" s="193"/>
      <c r="BP38" s="195"/>
      <c r="BQ38" s="117"/>
    </row>
    <row r="39" spans="3:69" ht="15.6" customHeight="1">
      <c r="C39" s="9"/>
      <c r="D39" s="198"/>
      <c r="E39" s="198"/>
      <c r="F39" s="198"/>
      <c r="G39" s="198"/>
      <c r="H39" s="198"/>
      <c r="I39" s="198"/>
      <c r="J39" s="198"/>
      <c r="K39" s="198"/>
      <c r="L39" s="198"/>
      <c r="M39" s="198"/>
      <c r="N39" s="145"/>
      <c r="O39" s="149"/>
      <c r="P39" s="149"/>
      <c r="Q39" s="154"/>
      <c r="R39" s="38"/>
      <c r="S39" s="38"/>
      <c r="T39" s="38"/>
      <c r="U39" s="159"/>
      <c r="V39" s="163"/>
      <c r="W39" s="163"/>
      <c r="X39" s="163"/>
      <c r="Y39" s="163"/>
      <c r="Z39" s="163"/>
      <c r="AA39" s="163"/>
      <c r="AB39" s="163"/>
      <c r="AC39" s="163"/>
      <c r="AD39" s="163"/>
      <c r="AE39" s="163"/>
      <c r="AF39" s="163"/>
      <c r="AG39" s="163"/>
      <c r="AH39" s="163"/>
      <c r="AI39" s="163"/>
      <c r="AJ39" s="169"/>
      <c r="AK39" s="170"/>
      <c r="AL39" s="170"/>
      <c r="AM39" s="231"/>
      <c r="AN39" s="234"/>
      <c r="AO39" s="234"/>
      <c r="AP39" s="234"/>
      <c r="AQ39" s="234"/>
      <c r="AR39" s="234"/>
      <c r="AS39" s="234"/>
      <c r="AT39" s="237"/>
      <c r="AU39" s="231"/>
      <c r="AV39" s="234"/>
      <c r="AW39" s="234"/>
      <c r="AX39" s="234"/>
      <c r="AY39" s="234"/>
      <c r="AZ39" s="234"/>
      <c r="BA39" s="234"/>
      <c r="BB39" s="237"/>
      <c r="BC39" s="164"/>
      <c r="BD39" s="91"/>
      <c r="BE39" s="192"/>
      <c r="BF39" s="194"/>
      <c r="BG39" s="194"/>
      <c r="BH39" s="194"/>
      <c r="BI39" s="192"/>
      <c r="BJ39" s="194"/>
      <c r="BK39" s="194"/>
      <c r="BL39" s="194"/>
      <c r="BM39" s="192"/>
      <c r="BN39" s="194"/>
      <c r="BO39" s="194"/>
      <c r="BP39" s="196"/>
      <c r="BQ39" s="117"/>
    </row>
    <row r="40" spans="3:69" ht="15.6" customHeight="1">
      <c r="C40" s="9"/>
      <c r="D40" s="198"/>
      <c r="E40" s="198"/>
      <c r="F40" s="198"/>
      <c r="G40" s="198"/>
      <c r="H40" s="198"/>
      <c r="I40" s="198"/>
      <c r="J40" s="198"/>
      <c r="K40" s="198"/>
      <c r="L40" s="198"/>
      <c r="M40" s="198"/>
      <c r="N40" s="145"/>
      <c r="O40" s="149"/>
      <c r="P40" s="149"/>
      <c r="Q40" s="154"/>
      <c r="R40" s="38"/>
      <c r="S40" s="38"/>
      <c r="T40" s="38"/>
      <c r="U40" s="159"/>
      <c r="V40" s="163"/>
      <c r="W40" s="163"/>
      <c r="X40" s="163"/>
      <c r="Y40" s="163"/>
      <c r="Z40" s="163"/>
      <c r="AA40" s="163"/>
      <c r="AB40" s="163"/>
      <c r="AC40" s="163"/>
      <c r="AD40" s="163"/>
      <c r="AE40" s="163"/>
      <c r="AF40" s="163"/>
      <c r="AG40" s="163"/>
      <c r="AH40" s="163"/>
      <c r="AI40" s="163"/>
      <c r="AJ40" s="169"/>
      <c r="AK40" s="170"/>
      <c r="AL40" s="170"/>
      <c r="AM40" s="232"/>
      <c r="AN40" s="235"/>
      <c r="AO40" s="235"/>
      <c r="AP40" s="235"/>
      <c r="AQ40" s="235"/>
      <c r="AR40" s="235"/>
      <c r="AS40" s="235"/>
      <c r="AT40" s="238"/>
      <c r="AU40" s="232"/>
      <c r="AV40" s="235"/>
      <c r="AW40" s="235"/>
      <c r="AX40" s="235"/>
      <c r="AY40" s="235"/>
      <c r="AZ40" s="235"/>
      <c r="BA40" s="235"/>
      <c r="BB40" s="238"/>
      <c r="BC40" s="164"/>
      <c r="BD40" s="91"/>
      <c r="BE40" s="192"/>
      <c r="BF40" s="194"/>
      <c r="BG40" s="194"/>
      <c r="BH40" s="194"/>
      <c r="BI40" s="192"/>
      <c r="BJ40" s="194"/>
      <c r="BK40" s="194"/>
      <c r="BL40" s="194"/>
      <c r="BM40" s="192"/>
      <c r="BN40" s="194"/>
      <c r="BO40" s="194"/>
      <c r="BP40" s="196"/>
      <c r="BQ40" s="117"/>
    </row>
    <row r="41" spans="3:69" ht="15.6" customHeight="1">
      <c r="C41" s="9"/>
      <c r="D41" s="198"/>
      <c r="E41" s="198"/>
      <c r="F41" s="198"/>
      <c r="G41" s="198"/>
      <c r="H41" s="198"/>
      <c r="I41" s="198"/>
      <c r="J41" s="198"/>
      <c r="K41" s="198"/>
      <c r="L41" s="198"/>
      <c r="M41" s="198"/>
      <c r="N41" s="146"/>
      <c r="O41" s="150"/>
      <c r="P41" s="150"/>
      <c r="Q41" s="155"/>
      <c r="R41" s="38"/>
      <c r="S41" s="38"/>
      <c r="T41" s="38"/>
      <c r="U41" s="159"/>
      <c r="V41" s="163"/>
      <c r="W41" s="163"/>
      <c r="X41" s="163"/>
      <c r="Y41" s="163"/>
      <c r="Z41" s="163"/>
      <c r="AA41" s="163"/>
      <c r="AB41" s="163"/>
      <c r="AC41" s="163"/>
      <c r="AD41" s="163"/>
      <c r="AE41" s="163"/>
      <c r="AF41" s="163"/>
      <c r="AG41" s="163"/>
      <c r="AH41" s="163"/>
      <c r="AI41" s="163"/>
      <c r="AJ41" s="169"/>
      <c r="AK41" s="170"/>
      <c r="AL41" s="170"/>
      <c r="AM41" s="97" t="str">
        <f>IF([6]回答表!X52="○",[6]回答表!G307,IF([6]回答表!AA52="○",[6]回答表!G327,""))</f>
        <v xml:space="preserve"> </v>
      </c>
      <c r="AN41" s="101"/>
      <c r="AO41" s="101"/>
      <c r="AP41" s="101"/>
      <c r="AQ41" s="101"/>
      <c r="AR41" s="101"/>
      <c r="AS41" s="101"/>
      <c r="AT41" s="184"/>
      <c r="AU41" s="97" t="str">
        <f>IF([6]回答表!X52="○",[6]回答表!G308,IF([6]回答表!AA52="○",[6]回答表!G328,""))</f>
        <v>○</v>
      </c>
      <c r="AV41" s="101"/>
      <c r="AW41" s="101"/>
      <c r="AX41" s="101"/>
      <c r="AY41" s="101"/>
      <c r="AZ41" s="101"/>
      <c r="BA41" s="101"/>
      <c r="BB41" s="184"/>
      <c r="BC41" s="164"/>
      <c r="BD41" s="91"/>
      <c r="BE41" s="192">
        <f>IF([6]回答表!X52="○",[6]回答表!E312,IF([6]回答表!AA52="○",[6]回答表!E332,""))</f>
        <v>18</v>
      </c>
      <c r="BF41" s="194"/>
      <c r="BG41" s="194"/>
      <c r="BH41" s="194"/>
      <c r="BI41" s="192">
        <f>IF([6]回答表!X52="○",[6]回答表!E313,IF([6]回答表!AA52="○",[6]回答表!E333,""))</f>
        <v>6</v>
      </c>
      <c r="BJ41" s="194"/>
      <c r="BK41" s="194"/>
      <c r="BL41" s="196"/>
      <c r="BM41" s="192">
        <f>IF([6]回答表!X52="○",[6]回答表!E314,IF([6]回答表!AA52="○",[6]回答表!E334,""))</f>
        <v>1</v>
      </c>
      <c r="BN41" s="194"/>
      <c r="BO41" s="194"/>
      <c r="BP41" s="196"/>
      <c r="BQ41" s="117"/>
    </row>
    <row r="42" spans="3:69" ht="15.6" customHeight="1">
      <c r="C42" s="9"/>
      <c r="D42" s="126"/>
      <c r="E42" s="126"/>
      <c r="F42" s="126"/>
      <c r="G42" s="126"/>
      <c r="H42" s="126"/>
      <c r="I42" s="126"/>
      <c r="J42" s="126"/>
      <c r="K42" s="126"/>
      <c r="L42" s="126"/>
      <c r="M42" s="126"/>
      <c r="N42" s="156"/>
      <c r="O42" s="156"/>
      <c r="P42" s="156"/>
      <c r="Q42" s="156"/>
      <c r="R42" s="156"/>
      <c r="S42" s="156"/>
      <c r="T42" s="156"/>
      <c r="U42" s="159"/>
      <c r="V42" s="163"/>
      <c r="W42" s="163"/>
      <c r="X42" s="163"/>
      <c r="Y42" s="163"/>
      <c r="Z42" s="163"/>
      <c r="AA42" s="163"/>
      <c r="AB42" s="163"/>
      <c r="AC42" s="163"/>
      <c r="AD42" s="163"/>
      <c r="AE42" s="163"/>
      <c r="AF42" s="163"/>
      <c r="AG42" s="163"/>
      <c r="AH42" s="163"/>
      <c r="AI42" s="163"/>
      <c r="AJ42" s="169"/>
      <c r="AK42" s="170"/>
      <c r="AL42" s="170"/>
      <c r="AM42" s="19"/>
      <c r="AN42" s="36"/>
      <c r="AO42" s="36"/>
      <c r="AP42" s="36"/>
      <c r="AQ42" s="36"/>
      <c r="AR42" s="36"/>
      <c r="AS42" s="36"/>
      <c r="AT42" s="50"/>
      <c r="AU42" s="19"/>
      <c r="AV42" s="36"/>
      <c r="AW42" s="36"/>
      <c r="AX42" s="36"/>
      <c r="AY42" s="36"/>
      <c r="AZ42" s="36"/>
      <c r="BA42" s="36"/>
      <c r="BB42" s="50"/>
      <c r="BC42" s="164"/>
      <c r="BD42" s="164"/>
      <c r="BE42" s="192"/>
      <c r="BF42" s="194"/>
      <c r="BG42" s="194"/>
      <c r="BH42" s="194"/>
      <c r="BI42" s="192"/>
      <c r="BJ42" s="194"/>
      <c r="BK42" s="194"/>
      <c r="BL42" s="196"/>
      <c r="BM42" s="192"/>
      <c r="BN42" s="194"/>
      <c r="BO42" s="194"/>
      <c r="BP42" s="196"/>
      <c r="BQ42" s="117"/>
    </row>
    <row r="43" spans="3:69" ht="15.6" customHeight="1">
      <c r="C43" s="9"/>
      <c r="D43" s="126"/>
      <c r="E43" s="126"/>
      <c r="F43" s="126"/>
      <c r="G43" s="126"/>
      <c r="H43" s="126"/>
      <c r="I43" s="126"/>
      <c r="J43" s="126"/>
      <c r="K43" s="126"/>
      <c r="L43" s="126"/>
      <c r="M43" s="126"/>
      <c r="N43" s="156"/>
      <c r="O43" s="156"/>
      <c r="P43" s="156"/>
      <c r="Q43" s="156"/>
      <c r="R43" s="156"/>
      <c r="S43" s="156"/>
      <c r="T43" s="156"/>
      <c r="U43" s="159"/>
      <c r="V43" s="163"/>
      <c r="W43" s="163"/>
      <c r="X43" s="163"/>
      <c r="Y43" s="163"/>
      <c r="Z43" s="163"/>
      <c r="AA43" s="163"/>
      <c r="AB43" s="163"/>
      <c r="AC43" s="163"/>
      <c r="AD43" s="163"/>
      <c r="AE43" s="163"/>
      <c r="AF43" s="163"/>
      <c r="AG43" s="163"/>
      <c r="AH43" s="163"/>
      <c r="AI43" s="163"/>
      <c r="AJ43" s="169"/>
      <c r="AK43" s="170"/>
      <c r="AL43" s="170"/>
      <c r="AM43" s="20"/>
      <c r="AN43" s="37"/>
      <c r="AO43" s="37"/>
      <c r="AP43" s="37"/>
      <c r="AQ43" s="37"/>
      <c r="AR43" s="37"/>
      <c r="AS43" s="37"/>
      <c r="AT43" s="51"/>
      <c r="AU43" s="20"/>
      <c r="AV43" s="37"/>
      <c r="AW43" s="37"/>
      <c r="AX43" s="37"/>
      <c r="AY43" s="37"/>
      <c r="AZ43" s="37"/>
      <c r="BA43" s="37"/>
      <c r="BB43" s="51"/>
      <c r="BC43" s="164"/>
      <c r="BD43" s="91"/>
      <c r="BE43" s="192"/>
      <c r="BF43" s="194"/>
      <c r="BG43" s="194"/>
      <c r="BH43" s="194"/>
      <c r="BI43" s="192"/>
      <c r="BJ43" s="194"/>
      <c r="BK43" s="194"/>
      <c r="BL43" s="196"/>
      <c r="BM43" s="192"/>
      <c r="BN43" s="194"/>
      <c r="BO43" s="194"/>
      <c r="BP43" s="196"/>
      <c r="BQ43" s="117"/>
    </row>
    <row r="44" spans="3:69" ht="15.6" customHeight="1">
      <c r="C44" s="9"/>
      <c r="D44" s="199" t="s">
        <v>9</v>
      </c>
      <c r="E44" s="198"/>
      <c r="F44" s="198"/>
      <c r="G44" s="198"/>
      <c r="H44" s="198"/>
      <c r="I44" s="198"/>
      <c r="J44" s="198"/>
      <c r="K44" s="198"/>
      <c r="L44" s="198"/>
      <c r="M44" s="200"/>
      <c r="N44" s="144" t="str">
        <f>IF([6]回答表!AA52="○","○","")</f>
        <v/>
      </c>
      <c r="O44" s="148"/>
      <c r="P44" s="148"/>
      <c r="Q44" s="153"/>
      <c r="R44" s="38"/>
      <c r="S44" s="38"/>
      <c r="T44" s="38"/>
      <c r="U44" s="159"/>
      <c r="V44" s="163"/>
      <c r="W44" s="163"/>
      <c r="X44" s="163"/>
      <c r="Y44" s="163"/>
      <c r="Z44" s="163"/>
      <c r="AA44" s="163"/>
      <c r="AB44" s="163"/>
      <c r="AC44" s="163"/>
      <c r="AD44" s="163"/>
      <c r="AE44" s="163"/>
      <c r="AF44" s="163"/>
      <c r="AG44" s="163"/>
      <c r="AH44" s="163"/>
      <c r="AI44" s="163"/>
      <c r="AJ44" s="169"/>
      <c r="AK44" s="170"/>
      <c r="AL44" s="170"/>
      <c r="AM44" s="91"/>
      <c r="AN44" s="91"/>
      <c r="AO44" s="91"/>
      <c r="AP44" s="91"/>
      <c r="AQ44" s="91"/>
      <c r="AR44" s="91"/>
      <c r="AS44" s="91"/>
      <c r="AT44" s="91"/>
      <c r="AU44" s="91"/>
      <c r="AV44" s="91"/>
      <c r="AW44" s="91"/>
      <c r="AX44" s="91"/>
      <c r="AY44" s="91"/>
      <c r="AZ44" s="91"/>
      <c r="BA44" s="91"/>
      <c r="BB44" s="91"/>
      <c r="BC44" s="164"/>
      <c r="BD44" s="189"/>
      <c r="BE44" s="192"/>
      <c r="BF44" s="194"/>
      <c r="BG44" s="194"/>
      <c r="BH44" s="194"/>
      <c r="BI44" s="192"/>
      <c r="BJ44" s="194"/>
      <c r="BK44" s="194"/>
      <c r="BL44" s="196"/>
      <c r="BM44" s="192"/>
      <c r="BN44" s="194"/>
      <c r="BO44" s="194"/>
      <c r="BP44" s="196"/>
      <c r="BQ44" s="117"/>
    </row>
    <row r="45" spans="3:69" ht="15.6" customHeight="1">
      <c r="C45" s="9"/>
      <c r="D45" s="198"/>
      <c r="E45" s="198"/>
      <c r="F45" s="198"/>
      <c r="G45" s="198"/>
      <c r="H45" s="198"/>
      <c r="I45" s="198"/>
      <c r="J45" s="198"/>
      <c r="K45" s="198"/>
      <c r="L45" s="198"/>
      <c r="M45" s="200"/>
      <c r="N45" s="145"/>
      <c r="O45" s="149"/>
      <c r="P45" s="149"/>
      <c r="Q45" s="154"/>
      <c r="R45" s="38"/>
      <c r="S45" s="38"/>
      <c r="T45" s="38"/>
      <c r="U45" s="159"/>
      <c r="V45" s="163"/>
      <c r="W45" s="163"/>
      <c r="X45" s="163"/>
      <c r="Y45" s="163"/>
      <c r="Z45" s="163"/>
      <c r="AA45" s="163"/>
      <c r="AB45" s="163"/>
      <c r="AC45" s="163"/>
      <c r="AD45" s="163"/>
      <c r="AE45" s="163"/>
      <c r="AF45" s="163"/>
      <c r="AG45" s="163"/>
      <c r="AH45" s="163"/>
      <c r="AI45" s="163"/>
      <c r="AJ45" s="169"/>
      <c r="AK45" s="170"/>
      <c r="AL45" s="170"/>
      <c r="AM45" s="91"/>
      <c r="AN45" s="91"/>
      <c r="AO45" s="91"/>
      <c r="AP45" s="91"/>
      <c r="AQ45" s="91"/>
      <c r="AR45" s="91"/>
      <c r="AS45" s="91"/>
      <c r="AT45" s="91"/>
      <c r="AU45" s="91"/>
      <c r="AV45" s="91"/>
      <c r="AW45" s="91"/>
      <c r="AX45" s="91"/>
      <c r="AY45" s="91"/>
      <c r="AZ45" s="91"/>
      <c r="BA45" s="91"/>
      <c r="BB45" s="91"/>
      <c r="BC45" s="164"/>
      <c r="BD45" s="189"/>
      <c r="BE45" s="192" t="s">
        <v>13</v>
      </c>
      <c r="BF45" s="194"/>
      <c r="BG45" s="194"/>
      <c r="BH45" s="194"/>
      <c r="BI45" s="192" t="s">
        <v>40</v>
      </c>
      <c r="BJ45" s="194"/>
      <c r="BK45" s="194"/>
      <c r="BL45" s="194"/>
      <c r="BM45" s="192" t="s">
        <v>1</v>
      </c>
      <c r="BN45" s="194"/>
      <c r="BO45" s="194"/>
      <c r="BP45" s="196"/>
      <c r="BQ45" s="117"/>
    </row>
    <row r="46" spans="3:69" ht="15.6" customHeight="1">
      <c r="C46" s="9"/>
      <c r="D46" s="198"/>
      <c r="E46" s="198"/>
      <c r="F46" s="198"/>
      <c r="G46" s="198"/>
      <c r="H46" s="198"/>
      <c r="I46" s="198"/>
      <c r="J46" s="198"/>
      <c r="K46" s="198"/>
      <c r="L46" s="198"/>
      <c r="M46" s="200"/>
      <c r="N46" s="145"/>
      <c r="O46" s="149"/>
      <c r="P46" s="149"/>
      <c r="Q46" s="154"/>
      <c r="R46" s="38"/>
      <c r="S46" s="38"/>
      <c r="T46" s="38"/>
      <c r="U46" s="159"/>
      <c r="V46" s="163"/>
      <c r="W46" s="163"/>
      <c r="X46" s="163"/>
      <c r="Y46" s="163"/>
      <c r="Z46" s="163"/>
      <c r="AA46" s="163"/>
      <c r="AB46" s="163"/>
      <c r="AC46" s="163"/>
      <c r="AD46" s="163"/>
      <c r="AE46" s="163"/>
      <c r="AF46" s="163"/>
      <c r="AG46" s="163"/>
      <c r="AH46" s="163"/>
      <c r="AI46" s="163"/>
      <c r="AJ46" s="169"/>
      <c r="AK46" s="170"/>
      <c r="AL46" s="170"/>
      <c r="AM46" s="91"/>
      <c r="AN46" s="91"/>
      <c r="AO46" s="91"/>
      <c r="AP46" s="91"/>
      <c r="AQ46" s="91"/>
      <c r="AR46" s="91"/>
      <c r="AS46" s="91"/>
      <c r="AT46" s="91"/>
      <c r="AU46" s="91"/>
      <c r="AV46" s="91"/>
      <c r="AW46" s="91"/>
      <c r="AX46" s="91"/>
      <c r="AY46" s="91"/>
      <c r="AZ46" s="91"/>
      <c r="BA46" s="91"/>
      <c r="BB46" s="91"/>
      <c r="BC46" s="164"/>
      <c r="BD46" s="189"/>
      <c r="BE46" s="192"/>
      <c r="BF46" s="194"/>
      <c r="BG46" s="194"/>
      <c r="BH46" s="194"/>
      <c r="BI46" s="192"/>
      <c r="BJ46" s="194"/>
      <c r="BK46" s="194"/>
      <c r="BL46" s="194"/>
      <c r="BM46" s="192"/>
      <c r="BN46" s="194"/>
      <c r="BO46" s="194"/>
      <c r="BP46" s="196"/>
      <c r="BQ46" s="117"/>
    </row>
    <row r="47" spans="3:69" ht="15.6" customHeight="1">
      <c r="C47" s="9"/>
      <c r="D47" s="198"/>
      <c r="E47" s="198"/>
      <c r="F47" s="198"/>
      <c r="G47" s="198"/>
      <c r="H47" s="198"/>
      <c r="I47" s="198"/>
      <c r="J47" s="198"/>
      <c r="K47" s="198"/>
      <c r="L47" s="198"/>
      <c r="M47" s="200"/>
      <c r="N47" s="146"/>
      <c r="O47" s="150"/>
      <c r="P47" s="150"/>
      <c r="Q47" s="155"/>
      <c r="R47" s="38"/>
      <c r="S47" s="38"/>
      <c r="T47" s="38"/>
      <c r="U47" s="40"/>
      <c r="V47" s="45"/>
      <c r="W47" s="45"/>
      <c r="X47" s="45"/>
      <c r="Y47" s="45"/>
      <c r="Z47" s="45"/>
      <c r="AA47" s="45"/>
      <c r="AB47" s="45"/>
      <c r="AC47" s="45"/>
      <c r="AD47" s="45"/>
      <c r="AE47" s="45"/>
      <c r="AF47" s="45"/>
      <c r="AG47" s="45"/>
      <c r="AH47" s="45"/>
      <c r="AI47" s="45"/>
      <c r="AJ47" s="80"/>
      <c r="AK47" s="170"/>
      <c r="AL47" s="170"/>
      <c r="AM47" s="91"/>
      <c r="AN47" s="91"/>
      <c r="AO47" s="91"/>
      <c r="AP47" s="91"/>
      <c r="AQ47" s="91"/>
      <c r="AR47" s="91"/>
      <c r="AS47" s="91"/>
      <c r="AT47" s="91"/>
      <c r="AU47" s="91"/>
      <c r="AV47" s="91"/>
      <c r="AW47" s="91"/>
      <c r="AX47" s="91"/>
      <c r="AY47" s="91"/>
      <c r="AZ47" s="91"/>
      <c r="BA47" s="91"/>
      <c r="BB47" s="91"/>
      <c r="BC47" s="164"/>
      <c r="BD47" s="189"/>
      <c r="BE47" s="226"/>
      <c r="BF47" s="228"/>
      <c r="BG47" s="228"/>
      <c r="BH47" s="228"/>
      <c r="BI47" s="226"/>
      <c r="BJ47" s="228"/>
      <c r="BK47" s="228"/>
      <c r="BL47" s="228"/>
      <c r="BM47" s="226"/>
      <c r="BN47" s="228"/>
      <c r="BO47" s="228"/>
      <c r="BP47" s="229"/>
      <c r="BQ47" s="117"/>
    </row>
    <row r="48" spans="3:69" ht="15.6" customHeight="1">
      <c r="C48" s="9"/>
      <c r="D48" s="126"/>
      <c r="E48" s="126"/>
      <c r="F48" s="126"/>
      <c r="G48" s="126"/>
      <c r="H48" s="126"/>
      <c r="I48" s="126"/>
      <c r="J48" s="126"/>
      <c r="K48" s="126"/>
      <c r="L48" s="126"/>
      <c r="M48" s="126"/>
      <c r="N48" s="38"/>
      <c r="O48" s="38"/>
      <c r="P48" s="38"/>
      <c r="Q48" s="38"/>
      <c r="R48" s="38"/>
      <c r="S48" s="38"/>
      <c r="T48" s="38"/>
      <c r="U48" s="38"/>
      <c r="V48" s="38"/>
      <c r="W48" s="38"/>
      <c r="X48" s="26"/>
      <c r="Y48" s="26"/>
      <c r="Z48" s="26"/>
      <c r="AA48" s="25"/>
      <c r="AB48" s="25"/>
      <c r="AC48" s="25"/>
      <c r="AD48" s="25"/>
      <c r="AE48" s="25"/>
      <c r="AF48" s="25"/>
      <c r="AG48" s="25"/>
      <c r="AH48" s="25"/>
      <c r="AI48" s="25"/>
      <c r="AJ48" s="26"/>
      <c r="AK48" s="26"/>
      <c r="AL48" s="26"/>
      <c r="AM48" s="91"/>
      <c r="AN48" s="91"/>
      <c r="AO48" s="91"/>
      <c r="AP48" s="91"/>
      <c r="AQ48" s="91"/>
      <c r="AR48" s="91"/>
      <c r="AS48" s="91"/>
      <c r="AT48" s="91"/>
      <c r="AU48" s="91"/>
      <c r="AV48" s="91"/>
      <c r="AW48" s="91"/>
      <c r="AX48" s="91"/>
      <c r="AY48" s="91"/>
      <c r="AZ48" s="91"/>
      <c r="BA48" s="91"/>
      <c r="BB48" s="91"/>
      <c r="BC48" s="26"/>
      <c r="BD48" s="26"/>
      <c r="BE48" s="26"/>
      <c r="BF48" s="26"/>
      <c r="BG48" s="26"/>
      <c r="BH48" s="26"/>
      <c r="BI48" s="26"/>
      <c r="BJ48" s="26"/>
      <c r="BK48" s="26"/>
      <c r="BL48" s="26"/>
      <c r="BM48" s="26"/>
      <c r="BN48" s="26"/>
      <c r="BO48" s="26"/>
      <c r="BP48" s="26"/>
      <c r="BQ48" s="117"/>
    </row>
    <row r="49" spans="3:69" ht="18.600000000000001" customHeight="1">
      <c r="C49" s="9"/>
      <c r="D49" s="126"/>
      <c r="E49" s="126"/>
      <c r="F49" s="126"/>
      <c r="G49" s="126"/>
      <c r="H49" s="126"/>
      <c r="I49" s="126"/>
      <c r="J49" s="126"/>
      <c r="K49" s="126"/>
      <c r="L49" s="126"/>
      <c r="M49" s="126"/>
      <c r="N49" s="38"/>
      <c r="O49" s="38"/>
      <c r="P49" s="38"/>
      <c r="Q49" s="38"/>
      <c r="R49" s="38"/>
      <c r="S49" s="38"/>
      <c r="T49" s="38"/>
      <c r="U49" s="23" t="s">
        <v>26</v>
      </c>
      <c r="V49" s="38"/>
      <c r="W49" s="38"/>
      <c r="X49" s="38"/>
      <c r="Y49" s="38"/>
      <c r="Z49" s="38"/>
      <c r="AA49" s="25"/>
      <c r="AB49" s="165"/>
      <c r="AC49" s="25"/>
      <c r="AD49" s="25"/>
      <c r="AE49" s="25"/>
      <c r="AF49" s="25"/>
      <c r="AG49" s="25"/>
      <c r="AH49" s="25"/>
      <c r="AI49" s="25"/>
      <c r="AJ49" s="25"/>
      <c r="AK49" s="25"/>
      <c r="AL49" s="25"/>
      <c r="AM49" s="23" t="s">
        <v>35</v>
      </c>
      <c r="AN49" s="25"/>
      <c r="AO49" s="25"/>
      <c r="AP49" s="25"/>
      <c r="AQ49" s="25"/>
      <c r="AR49" s="25"/>
      <c r="AS49" s="25"/>
      <c r="AT49" s="25"/>
      <c r="AU49" s="25"/>
      <c r="AV49" s="25"/>
      <c r="AW49" s="25"/>
      <c r="AX49" s="25"/>
      <c r="AY49" s="25"/>
      <c r="AZ49" s="91"/>
      <c r="BA49" s="91"/>
      <c r="BB49" s="91"/>
      <c r="BC49" s="91"/>
      <c r="BD49" s="91"/>
      <c r="BE49" s="91"/>
      <c r="BF49" s="91"/>
      <c r="BG49" s="91"/>
      <c r="BH49" s="91"/>
      <c r="BI49" s="91"/>
      <c r="BJ49" s="91"/>
      <c r="BK49" s="91"/>
      <c r="BL49" s="91"/>
      <c r="BM49" s="91"/>
      <c r="BN49" s="91"/>
      <c r="BO49" s="91"/>
      <c r="BP49" s="26"/>
      <c r="BQ49" s="117"/>
    </row>
    <row r="50" spans="3:69" ht="15.6" customHeight="1">
      <c r="C50" s="9"/>
      <c r="D50" s="198" t="s">
        <v>5</v>
      </c>
      <c r="E50" s="198"/>
      <c r="F50" s="198"/>
      <c r="G50" s="198"/>
      <c r="H50" s="198"/>
      <c r="I50" s="198"/>
      <c r="J50" s="198"/>
      <c r="K50" s="198"/>
      <c r="L50" s="198"/>
      <c r="M50" s="200"/>
      <c r="N50" s="144" t="str">
        <f>IF([6]回答表!AD52="○","○","")</f>
        <v/>
      </c>
      <c r="O50" s="148"/>
      <c r="P50" s="148"/>
      <c r="Q50" s="153"/>
      <c r="R50" s="38"/>
      <c r="S50" s="38"/>
      <c r="T50" s="38"/>
      <c r="U50" s="39" t="str">
        <f>IF([6]回答表!AD52="○",[6]回答表!B340,"")</f>
        <v/>
      </c>
      <c r="V50" s="44"/>
      <c r="W50" s="44"/>
      <c r="X50" s="44"/>
      <c r="Y50" s="44"/>
      <c r="Z50" s="44"/>
      <c r="AA50" s="44"/>
      <c r="AB50" s="44"/>
      <c r="AC50" s="44"/>
      <c r="AD50" s="44"/>
      <c r="AE50" s="44"/>
      <c r="AF50" s="44"/>
      <c r="AG50" s="44"/>
      <c r="AH50" s="44"/>
      <c r="AI50" s="44"/>
      <c r="AJ50" s="79"/>
      <c r="AK50" s="213"/>
      <c r="AL50" s="213"/>
      <c r="AM50" s="39" t="str">
        <f>IF([6]回答表!AD52="○",[6]回答表!B346,"")</f>
        <v/>
      </c>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79"/>
      <c r="BQ50" s="117"/>
    </row>
    <row r="51" spans="3:69" ht="15.6" customHeight="1">
      <c r="C51" s="9"/>
      <c r="D51" s="198"/>
      <c r="E51" s="198"/>
      <c r="F51" s="198"/>
      <c r="G51" s="198"/>
      <c r="H51" s="198"/>
      <c r="I51" s="198"/>
      <c r="J51" s="198"/>
      <c r="K51" s="198"/>
      <c r="L51" s="198"/>
      <c r="M51" s="200"/>
      <c r="N51" s="145"/>
      <c r="O51" s="149"/>
      <c r="P51" s="149"/>
      <c r="Q51" s="154"/>
      <c r="R51" s="38"/>
      <c r="S51" s="38"/>
      <c r="T51" s="38"/>
      <c r="U51" s="159"/>
      <c r="V51" s="163"/>
      <c r="W51" s="163"/>
      <c r="X51" s="163"/>
      <c r="Y51" s="163"/>
      <c r="Z51" s="163"/>
      <c r="AA51" s="163"/>
      <c r="AB51" s="163"/>
      <c r="AC51" s="163"/>
      <c r="AD51" s="163"/>
      <c r="AE51" s="163"/>
      <c r="AF51" s="163"/>
      <c r="AG51" s="163"/>
      <c r="AH51" s="163"/>
      <c r="AI51" s="163"/>
      <c r="AJ51" s="169"/>
      <c r="AK51" s="213"/>
      <c r="AL51" s="213"/>
      <c r="AM51" s="159"/>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9"/>
      <c r="BQ51" s="117"/>
    </row>
    <row r="52" spans="3:69" ht="15.6" customHeight="1">
      <c r="C52" s="9"/>
      <c r="D52" s="198"/>
      <c r="E52" s="198"/>
      <c r="F52" s="198"/>
      <c r="G52" s="198"/>
      <c r="H52" s="198"/>
      <c r="I52" s="198"/>
      <c r="J52" s="198"/>
      <c r="K52" s="198"/>
      <c r="L52" s="198"/>
      <c r="M52" s="200"/>
      <c r="N52" s="145"/>
      <c r="O52" s="149"/>
      <c r="P52" s="149"/>
      <c r="Q52" s="154"/>
      <c r="R52" s="38"/>
      <c r="S52" s="38"/>
      <c r="T52" s="38"/>
      <c r="U52" s="159"/>
      <c r="V52" s="163"/>
      <c r="W52" s="163"/>
      <c r="X52" s="163"/>
      <c r="Y52" s="163"/>
      <c r="Z52" s="163"/>
      <c r="AA52" s="163"/>
      <c r="AB52" s="163"/>
      <c r="AC52" s="163"/>
      <c r="AD52" s="163"/>
      <c r="AE52" s="163"/>
      <c r="AF52" s="163"/>
      <c r="AG52" s="163"/>
      <c r="AH52" s="163"/>
      <c r="AI52" s="163"/>
      <c r="AJ52" s="169"/>
      <c r="AK52" s="213"/>
      <c r="AL52" s="213"/>
      <c r="AM52" s="159"/>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9"/>
      <c r="BQ52" s="117"/>
    </row>
    <row r="53" spans="3:69" ht="15.6" customHeight="1">
      <c r="C53" s="9"/>
      <c r="D53" s="198"/>
      <c r="E53" s="198"/>
      <c r="F53" s="198"/>
      <c r="G53" s="198"/>
      <c r="H53" s="198"/>
      <c r="I53" s="198"/>
      <c r="J53" s="198"/>
      <c r="K53" s="198"/>
      <c r="L53" s="198"/>
      <c r="M53" s="200"/>
      <c r="N53" s="146"/>
      <c r="O53" s="150"/>
      <c r="P53" s="150"/>
      <c r="Q53" s="155"/>
      <c r="R53" s="38"/>
      <c r="S53" s="38"/>
      <c r="T53" s="38"/>
      <c r="U53" s="40"/>
      <c r="V53" s="45"/>
      <c r="W53" s="45"/>
      <c r="X53" s="45"/>
      <c r="Y53" s="45"/>
      <c r="Z53" s="45"/>
      <c r="AA53" s="45"/>
      <c r="AB53" s="45"/>
      <c r="AC53" s="45"/>
      <c r="AD53" s="45"/>
      <c r="AE53" s="45"/>
      <c r="AF53" s="45"/>
      <c r="AG53" s="45"/>
      <c r="AH53" s="45"/>
      <c r="AI53" s="45"/>
      <c r="AJ53" s="80"/>
      <c r="AK53" s="213"/>
      <c r="AL53" s="213"/>
      <c r="AM53" s="40"/>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80"/>
      <c r="BQ53" s="117"/>
    </row>
    <row r="54" spans="3:69" ht="15.6" customHeight="1">
      <c r="C54" s="1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119"/>
    </row>
    <row r="55" spans="3:69" ht="15.6" customHeight="1"/>
  </sheetData>
  <mergeCells count="51">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AM38:AT40"/>
    <mergeCell ref="AU38:BB40"/>
    <mergeCell ref="BE38:BH40"/>
    <mergeCell ref="BI38:BL40"/>
    <mergeCell ref="BM38:BP40"/>
    <mergeCell ref="AM41:AT43"/>
    <mergeCell ref="AU41:BB43"/>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s>
  <phoneticPr fontId="1" type="Hiragana"/>
  <conditionalFormatting sqref="BR28:XFD28 A28:BI28 A29:XFD30">
    <cfRule type="expression" dxfId="3"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C2:BR51"/>
  <sheetViews>
    <sheetView topLeftCell="A22" workbookViewId="0">
      <selection activeCell="D46" sqref="D46:BP50"/>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24</v>
      </c>
      <c r="V8" s="59"/>
      <c r="W8" s="59"/>
      <c r="X8" s="59"/>
      <c r="Y8" s="59"/>
      <c r="Z8" s="59"/>
      <c r="AA8" s="59"/>
      <c r="AB8" s="59"/>
      <c r="AC8" s="59"/>
      <c r="AD8" s="59"/>
      <c r="AE8" s="59"/>
      <c r="AF8" s="59"/>
      <c r="AG8" s="59"/>
      <c r="AH8" s="59"/>
      <c r="AI8" s="59"/>
      <c r="AJ8" s="59"/>
      <c r="AK8" s="59"/>
      <c r="AL8" s="59"/>
      <c r="AM8" s="59"/>
      <c r="AN8" s="76"/>
      <c r="AO8" s="52" t="s">
        <v>37</v>
      </c>
      <c r="AP8" s="59"/>
      <c r="AQ8" s="59"/>
      <c r="AR8" s="59"/>
      <c r="AS8" s="59"/>
      <c r="AT8" s="59"/>
      <c r="AU8" s="59"/>
      <c r="AV8" s="59"/>
      <c r="AW8" s="59"/>
      <c r="AX8" s="59"/>
      <c r="AY8" s="59"/>
      <c r="AZ8" s="59"/>
      <c r="BA8" s="59"/>
      <c r="BB8" s="59"/>
      <c r="BC8" s="59"/>
      <c r="BD8" s="59"/>
      <c r="BE8" s="76"/>
      <c r="BF8" s="2" t="s">
        <v>39</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IF(COUNTIF([3]回答表!F22,"*")&gt;0,[3]回答表!F22,"")</f>
        <v>能代市</v>
      </c>
      <c r="D11" s="3"/>
      <c r="E11" s="3"/>
      <c r="F11" s="3"/>
      <c r="G11" s="3"/>
      <c r="H11" s="3"/>
      <c r="I11" s="3"/>
      <c r="J11" s="3"/>
      <c r="K11" s="3"/>
      <c r="L11" s="3"/>
      <c r="M11" s="3"/>
      <c r="N11" s="3"/>
      <c r="O11" s="3"/>
      <c r="P11" s="3"/>
      <c r="Q11" s="3"/>
      <c r="R11" s="3"/>
      <c r="S11" s="3"/>
      <c r="T11" s="3"/>
      <c r="U11" s="55" t="str">
        <f>IF(COUNTIF([3]回答表!F24,"*")&gt;0,[3]回答表!F24,"")</f>
        <v>下水道事業</v>
      </c>
      <c r="V11" s="62"/>
      <c r="W11" s="62"/>
      <c r="X11" s="62"/>
      <c r="Y11" s="62"/>
      <c r="Z11" s="62"/>
      <c r="AA11" s="62"/>
      <c r="AB11" s="62"/>
      <c r="AC11" s="62"/>
      <c r="AD11" s="62"/>
      <c r="AE11" s="62"/>
      <c r="AF11" s="59"/>
      <c r="AG11" s="59"/>
      <c r="AH11" s="59"/>
      <c r="AI11" s="59"/>
      <c r="AJ11" s="59"/>
      <c r="AK11" s="59"/>
      <c r="AL11" s="59"/>
      <c r="AM11" s="59"/>
      <c r="AN11" s="76"/>
      <c r="AO11" s="81" t="str">
        <f>IF(COUNTIF([3]回答表!W24,"*")&gt;0,[3]回答表!W24,"")</f>
        <v>農業集落排水</v>
      </c>
      <c r="AP11" s="59"/>
      <c r="AQ11" s="59"/>
      <c r="AR11" s="59"/>
      <c r="AS11" s="59"/>
      <c r="AT11" s="59"/>
      <c r="AU11" s="59"/>
      <c r="AV11" s="59"/>
      <c r="AW11" s="59"/>
      <c r="AX11" s="59"/>
      <c r="AY11" s="59"/>
      <c r="AZ11" s="59"/>
      <c r="BA11" s="59"/>
      <c r="BB11" s="59"/>
      <c r="BC11" s="59"/>
      <c r="BD11" s="59"/>
      <c r="BE11" s="76"/>
      <c r="BF11" s="4" t="str">
        <f>IF(COUNTIF([3]回答表!F26,"*")&gt;0,[3]回答表!F26,"")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4</v>
      </c>
      <c r="E20" s="33"/>
      <c r="F20" s="33"/>
      <c r="G20" s="33"/>
      <c r="H20" s="33"/>
      <c r="I20" s="33"/>
      <c r="J20" s="47"/>
      <c r="K20" s="16" t="s">
        <v>14</v>
      </c>
      <c r="L20" s="33"/>
      <c r="M20" s="33"/>
      <c r="N20" s="33"/>
      <c r="O20" s="33"/>
      <c r="P20" s="33"/>
      <c r="Q20" s="47"/>
      <c r="R20" s="16" t="s">
        <v>16</v>
      </c>
      <c r="S20" s="33"/>
      <c r="T20" s="33"/>
      <c r="U20" s="33"/>
      <c r="V20" s="33"/>
      <c r="W20" s="33"/>
      <c r="X20" s="47"/>
      <c r="Y20" s="66" t="s">
        <v>31</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28</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17</v>
      </c>
      <c r="Z23" s="73"/>
      <c r="AA23" s="73"/>
      <c r="AB23" s="73"/>
      <c r="AC23" s="73"/>
      <c r="AD23" s="73"/>
      <c r="AE23" s="74"/>
      <c r="AF23" s="69" t="s">
        <v>34</v>
      </c>
      <c r="AG23" s="73"/>
      <c r="AH23" s="73"/>
      <c r="AI23" s="73"/>
      <c r="AJ23" s="73"/>
      <c r="AK23" s="73"/>
      <c r="AL23" s="74"/>
      <c r="AM23" s="69" t="s">
        <v>18</v>
      </c>
      <c r="AN23" s="73"/>
      <c r="AO23" s="73"/>
      <c r="AP23" s="73"/>
      <c r="AQ23" s="73"/>
      <c r="AR23" s="73"/>
      <c r="AS23" s="74"/>
      <c r="AT23" s="69" t="s">
        <v>41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IF([3]回答表!R49="○","○","")</f>
        <v/>
      </c>
      <c r="E24" s="36"/>
      <c r="F24" s="36"/>
      <c r="G24" s="36"/>
      <c r="H24" s="36"/>
      <c r="I24" s="36"/>
      <c r="J24" s="50"/>
      <c r="K24" s="19" t="str">
        <f>IF([3]回答表!R50="○","○","")</f>
        <v/>
      </c>
      <c r="L24" s="36"/>
      <c r="M24" s="36"/>
      <c r="N24" s="36"/>
      <c r="O24" s="36"/>
      <c r="P24" s="36"/>
      <c r="Q24" s="50"/>
      <c r="R24" s="19" t="str">
        <f>IF([3]回答表!R51="○","○","")</f>
        <v/>
      </c>
      <c r="S24" s="36"/>
      <c r="T24" s="36"/>
      <c r="U24" s="36"/>
      <c r="V24" s="36"/>
      <c r="W24" s="36"/>
      <c r="X24" s="50"/>
      <c r="Y24" s="19" t="str">
        <f>IF([3]回答表!R52="○","○","")</f>
        <v/>
      </c>
      <c r="Z24" s="36"/>
      <c r="AA24" s="36"/>
      <c r="AB24" s="36"/>
      <c r="AC24" s="36"/>
      <c r="AD24" s="36"/>
      <c r="AE24" s="50"/>
      <c r="AF24" s="19" t="str">
        <f>IF([3]回答表!R53="○","○","")</f>
        <v/>
      </c>
      <c r="AG24" s="36"/>
      <c r="AH24" s="36"/>
      <c r="AI24" s="36"/>
      <c r="AJ24" s="36"/>
      <c r="AK24" s="36"/>
      <c r="AL24" s="50"/>
      <c r="AM24" s="19" t="str">
        <f>IF([3]回答表!R54="○","○","")</f>
        <v/>
      </c>
      <c r="AN24" s="36"/>
      <c r="AO24" s="36"/>
      <c r="AP24" s="36"/>
      <c r="AQ24" s="36"/>
      <c r="AR24" s="36"/>
      <c r="AS24" s="50"/>
      <c r="AT24" s="19" t="str">
        <f>IF([3]回答表!R55="○","○","")</f>
        <v/>
      </c>
      <c r="AU24" s="36"/>
      <c r="AV24" s="36"/>
      <c r="AW24" s="36"/>
      <c r="AX24" s="36"/>
      <c r="AY24" s="36"/>
      <c r="AZ24" s="50"/>
      <c r="BA24" s="26"/>
      <c r="BB24" s="97" t="str">
        <f>IF([3]回答表!R56="○","○","")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row r="32" spans="3:70" ht="15.6" customHeight="1">
      <c r="D32" s="12"/>
      <c r="E32" s="12"/>
      <c r="F32" s="12"/>
      <c r="G32" s="12"/>
      <c r="H32" s="12"/>
      <c r="I32" s="12"/>
      <c r="J32" s="12"/>
      <c r="K32" s="12"/>
      <c r="L32" s="12"/>
      <c r="M32" s="12"/>
      <c r="N32" s="12"/>
      <c r="O32" s="12"/>
      <c r="P32" s="12"/>
      <c r="Q32" s="12"/>
      <c r="R32" s="12"/>
      <c r="S32" s="12"/>
      <c r="T32" s="12"/>
      <c r="U32" s="12"/>
      <c r="V32" s="12"/>
      <c r="W32" s="12"/>
    </row>
    <row r="33" spans="3:69" ht="15.6" customHeight="1">
      <c r="C33" s="8"/>
      <c r="D33" s="22"/>
      <c r="E33" s="22"/>
      <c r="F33" s="22"/>
      <c r="G33" s="22"/>
      <c r="H33" s="22"/>
      <c r="I33" s="22"/>
      <c r="J33" s="22"/>
      <c r="K33" s="22"/>
      <c r="L33" s="22"/>
      <c r="M33" s="22"/>
      <c r="N33" s="22"/>
      <c r="O33" s="22"/>
      <c r="P33" s="22"/>
      <c r="Q33" s="22"/>
      <c r="R33" s="22"/>
      <c r="S33" s="22"/>
      <c r="T33" s="22"/>
      <c r="U33" s="22"/>
      <c r="V33" s="22"/>
      <c r="W33" s="22"/>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116"/>
    </row>
    <row r="34" spans="3:69">
      <c r="C34" s="9"/>
      <c r="D34" s="23" t="s">
        <v>42</v>
      </c>
      <c r="E34" s="38"/>
      <c r="F34" s="38"/>
      <c r="G34" s="38"/>
      <c r="H34" s="38"/>
      <c r="I34" s="38"/>
      <c r="J34" s="38"/>
      <c r="K34" s="38"/>
      <c r="L34" s="38"/>
      <c r="M34" s="38"/>
      <c r="N34" s="38"/>
      <c r="O34" s="38"/>
      <c r="P34" s="38"/>
      <c r="Q34" s="38"/>
      <c r="R34" s="38"/>
      <c r="S34" s="38"/>
      <c r="T34" s="38"/>
      <c r="U34" s="38"/>
      <c r="V34" s="38"/>
      <c r="W34" s="38"/>
      <c r="X34" s="38"/>
      <c r="Y34" s="38"/>
      <c r="Z34" s="38"/>
      <c r="AA34" s="25"/>
      <c r="AB34" s="25"/>
      <c r="AC34" s="25"/>
      <c r="AD34" s="25"/>
      <c r="AE34" s="25"/>
      <c r="AF34" s="25"/>
      <c r="AG34" s="25"/>
      <c r="AH34" s="25"/>
      <c r="AI34" s="25"/>
      <c r="AJ34" s="25"/>
      <c r="AK34" s="25"/>
      <c r="AL34" s="23"/>
      <c r="AM34" s="25"/>
      <c r="AN34" s="25"/>
      <c r="AO34" s="25"/>
      <c r="AP34" s="25"/>
      <c r="AQ34" s="23" t="s">
        <v>20</v>
      </c>
      <c r="AR34" s="25"/>
      <c r="AS34" s="25"/>
      <c r="AT34" s="25"/>
      <c r="AU34" s="25"/>
      <c r="AV34" s="84"/>
      <c r="AW34" s="25"/>
      <c r="AX34" s="25"/>
      <c r="AY34" s="25"/>
      <c r="AZ34" s="90"/>
      <c r="BA34" s="90"/>
      <c r="BB34" s="90"/>
      <c r="BC34" s="90"/>
      <c r="BD34" s="25"/>
      <c r="BE34" s="25"/>
      <c r="BF34" s="25"/>
      <c r="BG34" s="25"/>
      <c r="BH34" s="25"/>
      <c r="BI34" s="25"/>
      <c r="BJ34" s="25"/>
      <c r="BK34" s="25"/>
      <c r="BL34" s="25"/>
      <c r="BM34" s="25"/>
      <c r="BN34" s="25"/>
      <c r="BO34" s="25"/>
      <c r="BP34" s="111"/>
      <c r="BQ34" s="117"/>
    </row>
    <row r="35" spans="3:69" ht="15.6" customHeight="1">
      <c r="C35" s="9"/>
      <c r="D35" s="24" t="s">
        <v>43</v>
      </c>
      <c r="E35" s="39" t="str">
        <f>IF([3]回答表!R56="○",[3]回答表!C536,"")</f>
        <v>⑤事業の規模が小さく、人員が少ない等の理由から抜本的な改革の検討に至らないため</v>
      </c>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79"/>
      <c r="AO35" s="25"/>
      <c r="AP35" s="25"/>
      <c r="AQ35" s="83" t="str">
        <f>IF([3]回答表!AQ536="○",[3]回答表!B543,"")</f>
        <v/>
      </c>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112"/>
      <c r="BQ35" s="117"/>
    </row>
    <row r="36" spans="3:69" ht="15.6" customHeight="1">
      <c r="C36" s="9"/>
      <c r="D36" s="24"/>
      <c r="E36" s="40"/>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80"/>
      <c r="AO36" s="25"/>
      <c r="AP36" s="25"/>
      <c r="AQ36" s="2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113"/>
      <c r="BQ36" s="117"/>
    </row>
    <row r="37" spans="3:69" ht="15.6" customHeight="1">
      <c r="C37" s="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4" t="s">
        <v>43</v>
      </c>
      <c r="E38" s="39"/>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79"/>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4"/>
      <c r="E39" s="40"/>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80"/>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5.6" customHeight="1">
      <c r="C41" s="9"/>
      <c r="D41" s="24" t="s">
        <v>43</v>
      </c>
      <c r="E41" s="39"/>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79"/>
      <c r="AO41" s="25"/>
      <c r="AP41" s="25"/>
      <c r="AQ41" s="28"/>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113"/>
      <c r="BQ41" s="117"/>
    </row>
    <row r="42" spans="3:69" ht="12.6" customHeight="1">
      <c r="C42" s="9"/>
      <c r="D42" s="24"/>
      <c r="E42" s="40"/>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80"/>
      <c r="AO42" s="25"/>
      <c r="AP42" s="25"/>
      <c r="AQ42" s="29"/>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114"/>
      <c r="BQ42" s="118"/>
    </row>
    <row r="43" spans="3:69" ht="12.6" customHeight="1">
      <c r="C43" s="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ht="12.6" customHeight="1">
      <c r="C44" s="9"/>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3" t="s">
        <v>11</v>
      </c>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117"/>
    </row>
    <row r="46" spans="3:69">
      <c r="C46" s="9"/>
      <c r="D46" s="239" t="str">
        <f>IF([3]回答表!R56="○",[3]回答表!B550,"")</f>
        <v>平成２７年度策定の能代市生活排水処理整備構想では、人口減少を考慮し、検討した結果、公共下水道への接続がもっとも有利となっている。接続時期は接続先の下水道整備が令和７年度予定となっているため、早くても令和８年度以降となる。</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6"/>
      <c r="BQ46" s="117"/>
    </row>
    <row r="47" spans="3:69" ht="12.6" customHeight="1">
      <c r="C47" s="9"/>
      <c r="D47" s="157"/>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7"/>
      <c r="BQ47" s="117"/>
    </row>
    <row r="48" spans="3:69" ht="12.6" customHeight="1">
      <c r="C48" s="9"/>
      <c r="D48" s="157"/>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7"/>
      <c r="BQ48" s="117"/>
    </row>
    <row r="49" spans="3:69" ht="12.6" customHeight="1">
      <c r="C49" s="9"/>
      <c r="D49" s="157"/>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7"/>
      <c r="BQ49" s="117"/>
    </row>
    <row r="50" spans="3:69" ht="12.6" customHeight="1">
      <c r="C50" s="9"/>
      <c r="D50" s="158"/>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8"/>
      <c r="BQ50" s="117"/>
    </row>
    <row r="51" spans="3:69" ht="12.6" customHeight="1">
      <c r="C51" s="1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5:D36"/>
    <mergeCell ref="E35:AN36"/>
    <mergeCell ref="D38:D39"/>
    <mergeCell ref="E38:AN39"/>
    <mergeCell ref="D41:D42"/>
    <mergeCell ref="E41:AN42"/>
    <mergeCell ref="D46:BP50"/>
    <mergeCell ref="AQ35:BP42"/>
  </mergeCells>
  <phoneticPr fontId="1" type="Hiragana"/>
  <conditionalFormatting sqref="BR28:XFD28 A28:BI28">
    <cfRule type="expression" dxfId="2" priority="1">
      <formula>$BB$25="○"</formula>
    </cfRule>
  </conditionalFormatting>
  <pageMargins left="0.78740157480314943" right="0.78740157480314943" top="0.98425196850393681" bottom="0.98425196850393681" header="0.51181102362204722" footer="0.51181102362204722"/>
  <pageSetup paperSize="9" fitToWidth="1" fitToHeight="1" orientation="portrait" usePrinterDefaults="1"/>
  <drawing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C2:BR51"/>
  <sheetViews>
    <sheetView topLeftCell="A16" workbookViewId="0">
      <selection activeCell="E41" sqref="E41:AN42"/>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24</v>
      </c>
      <c r="V8" s="59"/>
      <c r="W8" s="59"/>
      <c r="X8" s="59"/>
      <c r="Y8" s="59"/>
      <c r="Z8" s="59"/>
      <c r="AA8" s="59"/>
      <c r="AB8" s="59"/>
      <c r="AC8" s="59"/>
      <c r="AD8" s="59"/>
      <c r="AE8" s="59"/>
      <c r="AF8" s="59"/>
      <c r="AG8" s="59"/>
      <c r="AH8" s="59"/>
      <c r="AI8" s="59"/>
      <c r="AJ8" s="59"/>
      <c r="AK8" s="59"/>
      <c r="AL8" s="59"/>
      <c r="AM8" s="59"/>
      <c r="AN8" s="76"/>
      <c r="AO8" s="52" t="s">
        <v>37</v>
      </c>
      <c r="AP8" s="59"/>
      <c r="AQ8" s="59"/>
      <c r="AR8" s="59"/>
      <c r="AS8" s="59"/>
      <c r="AT8" s="59"/>
      <c r="AU8" s="59"/>
      <c r="AV8" s="59"/>
      <c r="AW8" s="59"/>
      <c r="AX8" s="59"/>
      <c r="AY8" s="59"/>
      <c r="AZ8" s="59"/>
      <c r="BA8" s="59"/>
      <c r="BB8" s="59"/>
      <c r="BC8" s="59"/>
      <c r="BD8" s="59"/>
      <c r="BE8" s="76"/>
      <c r="BF8" s="2" t="s">
        <v>39</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IF(COUNTIF([2]回答表!F22,"*")&gt;0,[2]回答表!F22,"")</f>
        <v>能代市</v>
      </c>
      <c r="D11" s="3"/>
      <c r="E11" s="3"/>
      <c r="F11" s="3"/>
      <c r="G11" s="3"/>
      <c r="H11" s="3"/>
      <c r="I11" s="3"/>
      <c r="J11" s="3"/>
      <c r="K11" s="3"/>
      <c r="L11" s="3"/>
      <c r="M11" s="3"/>
      <c r="N11" s="3"/>
      <c r="O11" s="3"/>
      <c r="P11" s="3"/>
      <c r="Q11" s="3"/>
      <c r="R11" s="3"/>
      <c r="S11" s="3"/>
      <c r="T11" s="3"/>
      <c r="U11" s="55" t="str">
        <f>IF(COUNTIF([2]回答表!F24,"*")&gt;0,[2]回答表!F24,"")</f>
        <v>下水道事業</v>
      </c>
      <c r="V11" s="62"/>
      <c r="W11" s="62"/>
      <c r="X11" s="62"/>
      <c r="Y11" s="62"/>
      <c r="Z11" s="62"/>
      <c r="AA11" s="62"/>
      <c r="AB11" s="62"/>
      <c r="AC11" s="62"/>
      <c r="AD11" s="62"/>
      <c r="AE11" s="62"/>
      <c r="AF11" s="59"/>
      <c r="AG11" s="59"/>
      <c r="AH11" s="59"/>
      <c r="AI11" s="59"/>
      <c r="AJ11" s="59"/>
      <c r="AK11" s="59"/>
      <c r="AL11" s="59"/>
      <c r="AM11" s="59"/>
      <c r="AN11" s="76"/>
      <c r="AO11" s="81" t="str">
        <f>IF(COUNTIF([2]回答表!W24,"*")&gt;0,[2]回答表!W24,"")</f>
        <v>特定地域排水処理</v>
      </c>
      <c r="AP11" s="59"/>
      <c r="AQ11" s="59"/>
      <c r="AR11" s="59"/>
      <c r="AS11" s="59"/>
      <c r="AT11" s="59"/>
      <c r="AU11" s="59"/>
      <c r="AV11" s="59"/>
      <c r="AW11" s="59"/>
      <c r="AX11" s="59"/>
      <c r="AY11" s="59"/>
      <c r="AZ11" s="59"/>
      <c r="BA11" s="59"/>
      <c r="BB11" s="59"/>
      <c r="BC11" s="59"/>
      <c r="BD11" s="59"/>
      <c r="BE11" s="76"/>
      <c r="BF11" s="4" t="str">
        <f>IF(COUNTIF([2]回答表!F26,"*")&gt;0,[2]回答表!F26,"")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4</v>
      </c>
      <c r="E20" s="33"/>
      <c r="F20" s="33"/>
      <c r="G20" s="33"/>
      <c r="H20" s="33"/>
      <c r="I20" s="33"/>
      <c r="J20" s="47"/>
      <c r="K20" s="16" t="s">
        <v>14</v>
      </c>
      <c r="L20" s="33"/>
      <c r="M20" s="33"/>
      <c r="N20" s="33"/>
      <c r="O20" s="33"/>
      <c r="P20" s="33"/>
      <c r="Q20" s="47"/>
      <c r="R20" s="16" t="s">
        <v>16</v>
      </c>
      <c r="S20" s="33"/>
      <c r="T20" s="33"/>
      <c r="U20" s="33"/>
      <c r="V20" s="33"/>
      <c r="W20" s="33"/>
      <c r="X20" s="47"/>
      <c r="Y20" s="66" t="s">
        <v>31</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28</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17</v>
      </c>
      <c r="Z23" s="73"/>
      <c r="AA23" s="73"/>
      <c r="AB23" s="73"/>
      <c r="AC23" s="73"/>
      <c r="AD23" s="73"/>
      <c r="AE23" s="74"/>
      <c r="AF23" s="69" t="s">
        <v>34</v>
      </c>
      <c r="AG23" s="73"/>
      <c r="AH23" s="73"/>
      <c r="AI23" s="73"/>
      <c r="AJ23" s="73"/>
      <c r="AK23" s="73"/>
      <c r="AL23" s="74"/>
      <c r="AM23" s="69" t="s">
        <v>18</v>
      </c>
      <c r="AN23" s="73"/>
      <c r="AO23" s="73"/>
      <c r="AP23" s="73"/>
      <c r="AQ23" s="73"/>
      <c r="AR23" s="73"/>
      <c r="AS23" s="74"/>
      <c r="AT23" s="69" t="s">
        <v>41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IF([2]回答表!R49="○","○","")</f>
        <v/>
      </c>
      <c r="E24" s="36"/>
      <c r="F24" s="36"/>
      <c r="G24" s="36"/>
      <c r="H24" s="36"/>
      <c r="I24" s="36"/>
      <c r="J24" s="50"/>
      <c r="K24" s="19" t="str">
        <f>IF([2]回答表!R50="○","○","")</f>
        <v/>
      </c>
      <c r="L24" s="36"/>
      <c r="M24" s="36"/>
      <c r="N24" s="36"/>
      <c r="O24" s="36"/>
      <c r="P24" s="36"/>
      <c r="Q24" s="50"/>
      <c r="R24" s="19" t="str">
        <f>IF([2]回答表!R51="○","○","")</f>
        <v/>
      </c>
      <c r="S24" s="36"/>
      <c r="T24" s="36"/>
      <c r="U24" s="36"/>
      <c r="V24" s="36"/>
      <c r="W24" s="36"/>
      <c r="X24" s="50"/>
      <c r="Y24" s="19" t="str">
        <f>IF([2]回答表!R52="○","○","")</f>
        <v/>
      </c>
      <c r="Z24" s="36"/>
      <c r="AA24" s="36"/>
      <c r="AB24" s="36"/>
      <c r="AC24" s="36"/>
      <c r="AD24" s="36"/>
      <c r="AE24" s="50"/>
      <c r="AF24" s="19" t="str">
        <f>IF([2]回答表!R53="○","○","")</f>
        <v/>
      </c>
      <c r="AG24" s="36"/>
      <c r="AH24" s="36"/>
      <c r="AI24" s="36"/>
      <c r="AJ24" s="36"/>
      <c r="AK24" s="36"/>
      <c r="AL24" s="50"/>
      <c r="AM24" s="19" t="str">
        <f>IF([2]回答表!R54="○","○","")</f>
        <v/>
      </c>
      <c r="AN24" s="36"/>
      <c r="AO24" s="36"/>
      <c r="AP24" s="36"/>
      <c r="AQ24" s="36"/>
      <c r="AR24" s="36"/>
      <c r="AS24" s="50"/>
      <c r="AT24" s="19" t="str">
        <f>IF([2]回答表!R55="○","○","")</f>
        <v/>
      </c>
      <c r="AU24" s="36"/>
      <c r="AV24" s="36"/>
      <c r="AW24" s="36"/>
      <c r="AX24" s="36"/>
      <c r="AY24" s="36"/>
      <c r="AZ24" s="50"/>
      <c r="BA24" s="26"/>
      <c r="BB24" s="97" t="str">
        <f>IF([2]回答表!R56="○","○","")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row r="32" spans="3:70" ht="15.6" customHeight="1">
      <c r="D32" s="12"/>
      <c r="E32" s="12"/>
      <c r="F32" s="12"/>
      <c r="G32" s="12"/>
      <c r="H32" s="12"/>
      <c r="I32" s="12"/>
      <c r="J32" s="12"/>
      <c r="K32" s="12"/>
      <c r="L32" s="12"/>
      <c r="M32" s="12"/>
      <c r="N32" s="12"/>
      <c r="O32" s="12"/>
      <c r="P32" s="12"/>
      <c r="Q32" s="12"/>
      <c r="R32" s="12"/>
      <c r="S32" s="12"/>
      <c r="T32" s="12"/>
      <c r="U32" s="12"/>
      <c r="V32" s="12"/>
      <c r="W32" s="12"/>
    </row>
    <row r="33" spans="3:69" ht="15.6" customHeight="1">
      <c r="C33" s="8"/>
      <c r="D33" s="22"/>
      <c r="E33" s="22"/>
      <c r="F33" s="22"/>
      <c r="G33" s="22"/>
      <c r="H33" s="22"/>
      <c r="I33" s="22"/>
      <c r="J33" s="22"/>
      <c r="K33" s="22"/>
      <c r="L33" s="22"/>
      <c r="M33" s="22"/>
      <c r="N33" s="22"/>
      <c r="O33" s="22"/>
      <c r="P33" s="22"/>
      <c r="Q33" s="22"/>
      <c r="R33" s="22"/>
      <c r="S33" s="22"/>
      <c r="T33" s="22"/>
      <c r="U33" s="22"/>
      <c r="V33" s="22"/>
      <c r="W33" s="22"/>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116"/>
    </row>
    <row r="34" spans="3:69">
      <c r="C34" s="9"/>
      <c r="D34" s="23" t="s">
        <v>42</v>
      </c>
      <c r="E34" s="38"/>
      <c r="F34" s="38"/>
      <c r="G34" s="38"/>
      <c r="H34" s="38"/>
      <c r="I34" s="38"/>
      <c r="J34" s="38"/>
      <c r="K34" s="38"/>
      <c r="L34" s="38"/>
      <c r="M34" s="38"/>
      <c r="N34" s="38"/>
      <c r="O34" s="38"/>
      <c r="P34" s="38"/>
      <c r="Q34" s="38"/>
      <c r="R34" s="38"/>
      <c r="S34" s="38"/>
      <c r="T34" s="38"/>
      <c r="U34" s="38"/>
      <c r="V34" s="38"/>
      <c r="W34" s="38"/>
      <c r="X34" s="38"/>
      <c r="Y34" s="38"/>
      <c r="Z34" s="38"/>
      <c r="AA34" s="25"/>
      <c r="AB34" s="25"/>
      <c r="AC34" s="25"/>
      <c r="AD34" s="25"/>
      <c r="AE34" s="25"/>
      <c r="AF34" s="25"/>
      <c r="AG34" s="25"/>
      <c r="AH34" s="25"/>
      <c r="AI34" s="25"/>
      <c r="AJ34" s="25"/>
      <c r="AK34" s="25"/>
      <c r="AL34" s="23"/>
      <c r="AM34" s="25"/>
      <c r="AN34" s="25"/>
      <c r="AO34" s="25"/>
      <c r="AP34" s="25"/>
      <c r="AQ34" s="23" t="s">
        <v>20</v>
      </c>
      <c r="AR34" s="25"/>
      <c r="AS34" s="25"/>
      <c r="AT34" s="25"/>
      <c r="AU34" s="25"/>
      <c r="AV34" s="84"/>
      <c r="AW34" s="25"/>
      <c r="AX34" s="25"/>
      <c r="AY34" s="25"/>
      <c r="AZ34" s="90"/>
      <c r="BA34" s="90"/>
      <c r="BB34" s="90"/>
      <c r="BC34" s="90"/>
      <c r="BD34" s="25"/>
      <c r="BE34" s="25"/>
      <c r="BF34" s="25"/>
      <c r="BG34" s="25"/>
      <c r="BH34" s="25"/>
      <c r="BI34" s="25"/>
      <c r="BJ34" s="25"/>
      <c r="BK34" s="25"/>
      <c r="BL34" s="25"/>
      <c r="BM34" s="25"/>
      <c r="BN34" s="25"/>
      <c r="BO34" s="25"/>
      <c r="BP34" s="111"/>
      <c r="BQ34" s="117"/>
    </row>
    <row r="35" spans="3:69" ht="15.6" customHeight="1">
      <c r="C35" s="9"/>
      <c r="D35" s="24" t="s">
        <v>43</v>
      </c>
      <c r="E35" s="39" t="str">
        <f>IF([2]回答表!R56="○",[2]回答表!C536,"")</f>
        <v>③抜本的な改革の方向性について検討の前段階にあるため</v>
      </c>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79"/>
      <c r="AO35" s="25"/>
      <c r="AP35" s="25"/>
      <c r="AQ35" s="83" t="str">
        <f>IF([2]回答表!AQ536="○",[2]回答表!B543,"")</f>
        <v/>
      </c>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112"/>
      <c r="BQ35" s="117"/>
    </row>
    <row r="36" spans="3:69" ht="15.6" customHeight="1">
      <c r="C36" s="9"/>
      <c r="D36" s="24"/>
      <c r="E36" s="40"/>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80"/>
      <c r="AO36" s="25"/>
      <c r="AP36" s="25"/>
      <c r="AQ36" s="2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113"/>
      <c r="BQ36" s="117"/>
    </row>
    <row r="37" spans="3:69" ht="15.6" customHeight="1">
      <c r="C37" s="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4" t="s">
        <v>43</v>
      </c>
      <c r="E38" s="39" t="str">
        <f>IF([2]回答表!R56="○",[2]回答表!C537,"")</f>
        <v>④知見やノウハウ不足により抜本的な改革の検討に至らないため</v>
      </c>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79"/>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4"/>
      <c r="E39" s="40"/>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80"/>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5.6" customHeight="1">
      <c r="C41" s="9"/>
      <c r="D41" s="24" t="s">
        <v>43</v>
      </c>
      <c r="E41" s="39"/>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79"/>
      <c r="AO41" s="25"/>
      <c r="AP41" s="25"/>
      <c r="AQ41" s="28"/>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113"/>
      <c r="BQ41" s="117"/>
    </row>
    <row r="42" spans="3:69" ht="12.6" customHeight="1">
      <c r="C42" s="9"/>
      <c r="D42" s="24"/>
      <c r="E42" s="40"/>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80"/>
      <c r="AO42" s="25"/>
      <c r="AP42" s="25"/>
      <c r="AQ42" s="29"/>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114"/>
      <c r="BQ42" s="118"/>
    </row>
    <row r="43" spans="3:69" ht="12.6" customHeight="1">
      <c r="C43" s="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ht="12.6" customHeight="1">
      <c r="C44" s="9"/>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3" t="s">
        <v>11</v>
      </c>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117"/>
    </row>
    <row r="46" spans="3:69">
      <c r="C46" s="9"/>
      <c r="D46" s="27" t="str">
        <f>IF([2]回答表!R56="○",[2]回答表!B550,"")</f>
        <v>平成２７年度策定の能代市生活排水処理整備構想に基づき整備を進めるとともに、適正な維持管理に努め、浄化槽の長寿命化を図り、経費の節減に努める。また下水道使用料の料金改定にあわせて浄化槽使用料も整合性を図ることとしている。</v>
      </c>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112"/>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8"/>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113"/>
      <c r="BQ49" s="117"/>
    </row>
    <row r="50" spans="3:69" ht="12.6" customHeight="1">
      <c r="C50" s="9"/>
      <c r="D50" s="29"/>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114"/>
      <c r="BQ50" s="117"/>
    </row>
    <row r="51" spans="3:69" ht="12.6" customHeight="1">
      <c r="C51" s="1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5:D36"/>
    <mergeCell ref="E35:AN36"/>
    <mergeCell ref="D38:D39"/>
    <mergeCell ref="E38:AN39"/>
    <mergeCell ref="D41:D42"/>
    <mergeCell ref="E41:AN42"/>
    <mergeCell ref="D46:BP50"/>
    <mergeCell ref="AQ35:BP42"/>
  </mergeCells>
  <phoneticPr fontId="1" type="Hiragana"/>
  <conditionalFormatting sqref="BR28:XFD28 A28:BI28">
    <cfRule type="expression" dxfId="1" priority="1">
      <formula>$BB$25="○"</formula>
    </cfRule>
  </conditionalFormatting>
  <pageMargins left="0.78740157480314943" right="0.78740157480314943" top="0.98425196850393681" bottom="0.98425196850393681" header="0.51181102362204722" footer="0.51181102362204722"/>
  <pageSetup paperSize="9" fitToWidth="1" fitToHeight="1" orientation="portrait" usePrinterDefaults="1"/>
  <drawing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C2:BR54"/>
  <sheetViews>
    <sheetView tabSelected="1" topLeftCell="A25" workbookViewId="0">
      <selection activeCell="A56" sqref="A56:BP150"/>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24</v>
      </c>
      <c r="V8" s="59"/>
      <c r="W8" s="59"/>
      <c r="X8" s="59"/>
      <c r="Y8" s="59"/>
      <c r="Z8" s="59"/>
      <c r="AA8" s="59"/>
      <c r="AB8" s="59"/>
      <c r="AC8" s="59"/>
      <c r="AD8" s="59"/>
      <c r="AE8" s="59"/>
      <c r="AF8" s="59"/>
      <c r="AG8" s="59"/>
      <c r="AH8" s="59"/>
      <c r="AI8" s="59"/>
      <c r="AJ8" s="59"/>
      <c r="AK8" s="59"/>
      <c r="AL8" s="59"/>
      <c r="AM8" s="59"/>
      <c r="AN8" s="76"/>
      <c r="AO8" s="52" t="s">
        <v>37</v>
      </c>
      <c r="AP8" s="59"/>
      <c r="AQ8" s="59"/>
      <c r="AR8" s="59"/>
      <c r="AS8" s="59"/>
      <c r="AT8" s="59"/>
      <c r="AU8" s="59"/>
      <c r="AV8" s="59"/>
      <c r="AW8" s="59"/>
      <c r="AX8" s="59"/>
      <c r="AY8" s="59"/>
      <c r="AZ8" s="59"/>
      <c r="BA8" s="59"/>
      <c r="BB8" s="59"/>
      <c r="BC8" s="59"/>
      <c r="BD8" s="59"/>
      <c r="BE8" s="76"/>
      <c r="BF8" s="2" t="s">
        <v>39</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IF(COUNTIF([4]回答表!F22,"*")&gt;0,[4]回答表!F22,"")</f>
        <v>能代市</v>
      </c>
      <c r="D11" s="3"/>
      <c r="E11" s="3"/>
      <c r="F11" s="3"/>
      <c r="G11" s="3"/>
      <c r="H11" s="3"/>
      <c r="I11" s="3"/>
      <c r="J11" s="3"/>
      <c r="K11" s="3"/>
      <c r="L11" s="3"/>
      <c r="M11" s="3"/>
      <c r="N11" s="3"/>
      <c r="O11" s="3"/>
      <c r="P11" s="3"/>
      <c r="Q11" s="3"/>
      <c r="R11" s="3"/>
      <c r="S11" s="3"/>
      <c r="T11" s="3"/>
      <c r="U11" s="55" t="str">
        <f>IF(COUNTIF([4]回答表!F24,"*")&gt;0,[4]回答表!F24,"")</f>
        <v>介護サービス事業</v>
      </c>
      <c r="V11" s="62"/>
      <c r="W11" s="62"/>
      <c r="X11" s="62"/>
      <c r="Y11" s="62"/>
      <c r="Z11" s="62"/>
      <c r="AA11" s="62"/>
      <c r="AB11" s="62"/>
      <c r="AC11" s="62"/>
      <c r="AD11" s="62"/>
      <c r="AE11" s="62"/>
      <c r="AF11" s="59"/>
      <c r="AG11" s="59"/>
      <c r="AH11" s="59"/>
      <c r="AI11" s="59"/>
      <c r="AJ11" s="59"/>
      <c r="AK11" s="59"/>
      <c r="AL11" s="59"/>
      <c r="AM11" s="59"/>
      <c r="AN11" s="76"/>
      <c r="AO11" s="81" t="str">
        <f>IF(COUNTIF([4]回答表!W24,"*")&gt;0,[4]回答表!W24,"")</f>
        <v>―</v>
      </c>
      <c r="AP11" s="59"/>
      <c r="AQ11" s="59"/>
      <c r="AR11" s="59"/>
      <c r="AS11" s="59"/>
      <c r="AT11" s="59"/>
      <c r="AU11" s="59"/>
      <c r="AV11" s="59"/>
      <c r="AW11" s="59"/>
      <c r="AX11" s="59"/>
      <c r="AY11" s="59"/>
      <c r="AZ11" s="59"/>
      <c r="BA11" s="59"/>
      <c r="BB11" s="59"/>
      <c r="BC11" s="59"/>
      <c r="BD11" s="59"/>
      <c r="BE11" s="76"/>
      <c r="BF11" s="4" t="str">
        <f>IF(COUNTIF([4]回答表!F26,"*")&gt;0,[4]回答表!F26,"")</f>
        <v>老人デイサービスセンター</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4</v>
      </c>
      <c r="E20" s="33"/>
      <c r="F20" s="33"/>
      <c r="G20" s="33"/>
      <c r="H20" s="33"/>
      <c r="I20" s="33"/>
      <c r="J20" s="47"/>
      <c r="K20" s="16" t="s">
        <v>14</v>
      </c>
      <c r="L20" s="33"/>
      <c r="M20" s="33"/>
      <c r="N20" s="33"/>
      <c r="O20" s="33"/>
      <c r="P20" s="33"/>
      <c r="Q20" s="47"/>
      <c r="R20" s="16" t="s">
        <v>16</v>
      </c>
      <c r="S20" s="33"/>
      <c r="T20" s="33"/>
      <c r="U20" s="33"/>
      <c r="V20" s="33"/>
      <c r="W20" s="33"/>
      <c r="X20" s="47"/>
      <c r="Y20" s="66" t="s">
        <v>31</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28</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17</v>
      </c>
      <c r="Z23" s="73"/>
      <c r="AA23" s="73"/>
      <c r="AB23" s="73"/>
      <c r="AC23" s="73"/>
      <c r="AD23" s="73"/>
      <c r="AE23" s="74"/>
      <c r="AF23" s="69" t="s">
        <v>34</v>
      </c>
      <c r="AG23" s="73"/>
      <c r="AH23" s="73"/>
      <c r="AI23" s="73"/>
      <c r="AJ23" s="73"/>
      <c r="AK23" s="73"/>
      <c r="AL23" s="74"/>
      <c r="AM23" s="69" t="s">
        <v>18</v>
      </c>
      <c r="AN23" s="73"/>
      <c r="AO23" s="73"/>
      <c r="AP23" s="73"/>
      <c r="AQ23" s="73"/>
      <c r="AR23" s="73"/>
      <c r="AS23" s="74"/>
      <c r="AT23" s="69" t="s">
        <v>41</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IF([4]回答表!R49="○","○","")</f>
        <v/>
      </c>
      <c r="E24" s="36"/>
      <c r="F24" s="36"/>
      <c r="G24" s="36"/>
      <c r="H24" s="36"/>
      <c r="I24" s="36"/>
      <c r="J24" s="50"/>
      <c r="K24" s="19" t="str">
        <f>IF([4]回答表!R50="○","○","")</f>
        <v/>
      </c>
      <c r="L24" s="36"/>
      <c r="M24" s="36"/>
      <c r="N24" s="36"/>
      <c r="O24" s="36"/>
      <c r="P24" s="36"/>
      <c r="Q24" s="50"/>
      <c r="R24" s="19" t="str">
        <f>IF([4]回答表!R51="○","○","")</f>
        <v/>
      </c>
      <c r="S24" s="36"/>
      <c r="T24" s="36"/>
      <c r="U24" s="36"/>
      <c r="V24" s="36"/>
      <c r="W24" s="36"/>
      <c r="X24" s="50"/>
      <c r="Y24" s="19" t="str">
        <f>IF([4]回答表!R52="○","○","")</f>
        <v>○</v>
      </c>
      <c r="Z24" s="36"/>
      <c r="AA24" s="36"/>
      <c r="AB24" s="36"/>
      <c r="AC24" s="36"/>
      <c r="AD24" s="36"/>
      <c r="AE24" s="50"/>
      <c r="AF24" s="19" t="str">
        <f>IF([4]回答表!R53="○","○","")</f>
        <v/>
      </c>
      <c r="AG24" s="36"/>
      <c r="AH24" s="36"/>
      <c r="AI24" s="36"/>
      <c r="AJ24" s="36"/>
      <c r="AK24" s="36"/>
      <c r="AL24" s="50"/>
      <c r="AM24" s="19" t="str">
        <f>IF([4]回答表!R54="○","○","")</f>
        <v/>
      </c>
      <c r="AN24" s="36"/>
      <c r="AO24" s="36"/>
      <c r="AP24" s="36"/>
      <c r="AQ24" s="36"/>
      <c r="AR24" s="36"/>
      <c r="AS24" s="50"/>
      <c r="AT24" s="19" t="str">
        <f>IF([4]回答表!R55="○","○","")</f>
        <v/>
      </c>
      <c r="AU24" s="36"/>
      <c r="AV24" s="36"/>
      <c r="AW24" s="36"/>
      <c r="AX24" s="36"/>
      <c r="AY24" s="36"/>
      <c r="AZ24" s="50"/>
      <c r="BA24" s="26"/>
      <c r="BB24" s="97" t="str">
        <f>IF([4]回答表!R56="○","○","")</f>
        <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c r="BR29" s="197"/>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220"/>
      <c r="AS32" s="220"/>
      <c r="AT32" s="220"/>
      <c r="AU32" s="220"/>
      <c r="AV32" s="220"/>
      <c r="AW32" s="220"/>
      <c r="AX32" s="220"/>
      <c r="AY32" s="220"/>
      <c r="AZ32" s="220"/>
      <c r="BA32" s="220"/>
      <c r="BB32" s="220"/>
      <c r="BC32" s="185"/>
      <c r="BD32" s="188"/>
      <c r="BE32" s="188"/>
      <c r="BF32" s="188"/>
      <c r="BG32" s="188"/>
      <c r="BH32" s="188"/>
      <c r="BI32" s="188"/>
      <c r="BJ32" s="188"/>
      <c r="BK32" s="188"/>
      <c r="BL32" s="188"/>
      <c r="BM32" s="188"/>
      <c r="BN32" s="188"/>
      <c r="BO32" s="188"/>
      <c r="BP32" s="188"/>
      <c r="BQ32" s="116"/>
    </row>
    <row r="33" spans="3:69" ht="15.6" customHeight="1">
      <c r="C33" s="9"/>
      <c r="D33" s="38"/>
      <c r="E33" s="38"/>
      <c r="F33" s="38"/>
      <c r="G33" s="38"/>
      <c r="H33" s="38"/>
      <c r="I33" s="38"/>
      <c r="J33" s="38"/>
      <c r="K33" s="38"/>
      <c r="L33" s="38"/>
      <c r="M33" s="38"/>
      <c r="N33" s="38"/>
      <c r="O33" s="38"/>
      <c r="P33" s="38"/>
      <c r="Q33" s="38"/>
      <c r="R33" s="38"/>
      <c r="S33" s="38"/>
      <c r="T33" s="38"/>
      <c r="U33" s="38"/>
      <c r="V33" s="38"/>
      <c r="W33" s="38"/>
      <c r="X33" s="26"/>
      <c r="Y33" s="26"/>
      <c r="Z33" s="26"/>
      <c r="AA33" s="91"/>
      <c r="AB33" s="164"/>
      <c r="AC33" s="164"/>
      <c r="AD33" s="164"/>
      <c r="AE33" s="164"/>
      <c r="AF33" s="164"/>
      <c r="AG33" s="164"/>
      <c r="AH33" s="164"/>
      <c r="AI33" s="164"/>
      <c r="AJ33" s="164"/>
      <c r="AK33" s="164"/>
      <c r="AL33" s="164"/>
      <c r="AM33" s="164"/>
      <c r="AN33" s="176"/>
      <c r="AO33" s="164"/>
      <c r="AP33" s="179"/>
      <c r="AQ33" s="179"/>
      <c r="AR33" s="182"/>
      <c r="AS33" s="182"/>
      <c r="AT33" s="182"/>
      <c r="AU33" s="182"/>
      <c r="AV33" s="182"/>
      <c r="AW33" s="182"/>
      <c r="AX33" s="182"/>
      <c r="AY33" s="182"/>
      <c r="AZ33" s="182"/>
      <c r="BA33" s="182"/>
      <c r="BB33" s="182"/>
      <c r="BC33" s="186"/>
      <c r="BD33" s="91"/>
      <c r="BE33" s="91"/>
      <c r="BF33" s="91"/>
      <c r="BG33" s="91"/>
      <c r="BH33" s="91"/>
      <c r="BI33" s="91"/>
      <c r="BJ33" s="91"/>
      <c r="BK33" s="91"/>
      <c r="BL33" s="91"/>
      <c r="BM33" s="25"/>
      <c r="BN33" s="25"/>
      <c r="BO33" s="25"/>
      <c r="BP33" s="176"/>
      <c r="BQ33" s="117"/>
    </row>
    <row r="34" spans="3:69" ht="15.6" customHeight="1">
      <c r="C34" s="9"/>
      <c r="D34" s="121" t="s">
        <v>6</v>
      </c>
      <c r="E34" s="130"/>
      <c r="F34" s="130"/>
      <c r="G34" s="130"/>
      <c r="H34" s="130"/>
      <c r="I34" s="130"/>
      <c r="J34" s="130"/>
      <c r="K34" s="130"/>
      <c r="L34" s="130"/>
      <c r="M34" s="130"/>
      <c r="N34" s="130"/>
      <c r="O34" s="130"/>
      <c r="P34" s="130"/>
      <c r="Q34" s="151"/>
      <c r="R34" s="123" t="s">
        <v>44</v>
      </c>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8"/>
      <c r="BC34" s="186"/>
      <c r="BD34" s="91"/>
      <c r="BE34" s="91"/>
      <c r="BF34" s="91"/>
      <c r="BG34" s="91"/>
      <c r="BH34" s="91"/>
      <c r="BI34" s="91"/>
      <c r="BJ34" s="91"/>
      <c r="BK34" s="91"/>
      <c r="BL34" s="91"/>
      <c r="BM34" s="25"/>
      <c r="BN34" s="25"/>
      <c r="BO34" s="25"/>
      <c r="BP34" s="176"/>
      <c r="BQ34" s="117"/>
    </row>
    <row r="35" spans="3:69" ht="15.6" customHeight="1">
      <c r="C35" s="9"/>
      <c r="D35" s="122"/>
      <c r="E35" s="131"/>
      <c r="F35" s="131"/>
      <c r="G35" s="131"/>
      <c r="H35" s="131"/>
      <c r="I35" s="131"/>
      <c r="J35" s="131"/>
      <c r="K35" s="131"/>
      <c r="L35" s="131"/>
      <c r="M35" s="131"/>
      <c r="N35" s="131"/>
      <c r="O35" s="131"/>
      <c r="P35" s="131"/>
      <c r="Q35" s="152"/>
      <c r="R35" s="125"/>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40"/>
      <c r="BC35" s="186"/>
      <c r="BD35" s="91"/>
      <c r="BE35" s="91"/>
      <c r="BF35" s="91"/>
      <c r="BG35" s="91"/>
      <c r="BH35" s="91"/>
      <c r="BI35" s="91"/>
      <c r="BJ35" s="91"/>
      <c r="BK35" s="91"/>
      <c r="BL35" s="91"/>
      <c r="BM35" s="25"/>
      <c r="BN35" s="25"/>
      <c r="BO35" s="25"/>
      <c r="BP35" s="176"/>
      <c r="BQ35" s="117"/>
    </row>
    <row r="36" spans="3:69" ht="15.6" customHeight="1">
      <c r="C36" s="9"/>
      <c r="D36" s="38"/>
      <c r="E36" s="38"/>
      <c r="F36" s="38"/>
      <c r="G36" s="38"/>
      <c r="H36" s="38"/>
      <c r="I36" s="38"/>
      <c r="J36" s="38"/>
      <c r="K36" s="38"/>
      <c r="L36" s="38"/>
      <c r="M36" s="38"/>
      <c r="N36" s="38"/>
      <c r="O36" s="38"/>
      <c r="P36" s="38"/>
      <c r="Q36" s="38"/>
      <c r="R36" s="38"/>
      <c r="S36" s="38"/>
      <c r="T36" s="38"/>
      <c r="U36" s="38"/>
      <c r="V36" s="38"/>
      <c r="W36" s="38"/>
      <c r="X36" s="26"/>
      <c r="Y36" s="26"/>
      <c r="Z36" s="26"/>
      <c r="AA36" s="91"/>
      <c r="AB36" s="164"/>
      <c r="AC36" s="164"/>
      <c r="AD36" s="164"/>
      <c r="AE36" s="164"/>
      <c r="AF36" s="164"/>
      <c r="AG36" s="164"/>
      <c r="AH36" s="164"/>
      <c r="AI36" s="164"/>
      <c r="AJ36" s="164"/>
      <c r="AK36" s="164"/>
      <c r="AL36" s="164"/>
      <c r="AM36" s="164"/>
      <c r="AN36" s="176"/>
      <c r="AO36" s="164"/>
      <c r="AP36" s="179"/>
      <c r="AQ36" s="179"/>
      <c r="AR36" s="182"/>
      <c r="AS36" s="182"/>
      <c r="AT36" s="182"/>
      <c r="AU36" s="182"/>
      <c r="AV36" s="182"/>
      <c r="AW36" s="182"/>
      <c r="AX36" s="182"/>
      <c r="AY36" s="182"/>
      <c r="AZ36" s="182"/>
      <c r="BA36" s="182"/>
      <c r="BB36" s="182"/>
      <c r="BC36" s="186"/>
      <c r="BD36" s="91"/>
      <c r="BE36" s="91"/>
      <c r="BF36" s="91"/>
      <c r="BG36" s="91"/>
      <c r="BH36" s="91"/>
      <c r="BI36" s="91"/>
      <c r="BJ36" s="91"/>
      <c r="BK36" s="91"/>
      <c r="BL36" s="91"/>
      <c r="BM36" s="25"/>
      <c r="BN36" s="25"/>
      <c r="BO36" s="25"/>
      <c r="BP36" s="176"/>
      <c r="BQ36" s="117"/>
    </row>
    <row r="37" spans="3:69">
      <c r="C37" s="9"/>
      <c r="D37" s="38"/>
      <c r="E37" s="38"/>
      <c r="F37" s="38"/>
      <c r="G37" s="38"/>
      <c r="H37" s="38"/>
      <c r="I37" s="38"/>
      <c r="J37" s="38"/>
      <c r="K37" s="38"/>
      <c r="L37" s="38"/>
      <c r="M37" s="38"/>
      <c r="N37" s="38"/>
      <c r="O37" s="38"/>
      <c r="P37" s="38"/>
      <c r="Q37" s="38"/>
      <c r="R37" s="38"/>
      <c r="S37" s="38"/>
      <c r="T37" s="38"/>
      <c r="U37" s="23" t="s">
        <v>29</v>
      </c>
      <c r="V37" s="38"/>
      <c r="W37" s="38"/>
      <c r="X37" s="38"/>
      <c r="Y37" s="38"/>
      <c r="Z37" s="38"/>
      <c r="AA37" s="25"/>
      <c r="AB37" s="165"/>
      <c r="AC37" s="165"/>
      <c r="AD37" s="165"/>
      <c r="AE37" s="165"/>
      <c r="AF37" s="165"/>
      <c r="AG37" s="165"/>
      <c r="AH37" s="165"/>
      <c r="AI37" s="165"/>
      <c r="AJ37" s="165"/>
      <c r="AK37" s="165"/>
      <c r="AL37" s="165"/>
      <c r="AM37" s="23" t="s">
        <v>45</v>
      </c>
      <c r="AN37" s="111"/>
      <c r="AO37" s="165"/>
      <c r="AP37" s="180"/>
      <c r="AQ37" s="180"/>
      <c r="AR37" s="183"/>
      <c r="AS37" s="183"/>
      <c r="AT37" s="183"/>
      <c r="AU37" s="183"/>
      <c r="AV37" s="183"/>
      <c r="AW37" s="183"/>
      <c r="AX37" s="183"/>
      <c r="AY37" s="183"/>
      <c r="AZ37" s="183"/>
      <c r="BA37" s="183"/>
      <c r="BB37" s="183"/>
      <c r="BC37" s="187"/>
      <c r="BD37" s="25"/>
      <c r="BE37" s="190" t="s">
        <v>25</v>
      </c>
      <c r="BF37" s="227"/>
      <c r="BG37" s="227"/>
      <c r="BH37" s="227"/>
      <c r="BI37" s="227"/>
      <c r="BJ37" s="227"/>
      <c r="BK37" s="227"/>
      <c r="BL37" s="25"/>
      <c r="BM37" s="25"/>
      <c r="BN37" s="25"/>
      <c r="BO37" s="25"/>
      <c r="BP37" s="111"/>
      <c r="BQ37" s="117"/>
    </row>
    <row r="38" spans="3:69" ht="15.6" customHeight="1">
      <c r="C38" s="9"/>
      <c r="D38" s="198" t="s">
        <v>7</v>
      </c>
      <c r="E38" s="198"/>
      <c r="F38" s="198"/>
      <c r="G38" s="198"/>
      <c r="H38" s="198"/>
      <c r="I38" s="198"/>
      <c r="J38" s="198"/>
      <c r="K38" s="198"/>
      <c r="L38" s="198"/>
      <c r="M38" s="198"/>
      <c r="N38" s="144" t="str">
        <f>IF([4]回答表!X52="○","○","")</f>
        <v>○</v>
      </c>
      <c r="O38" s="148"/>
      <c r="P38" s="148"/>
      <c r="Q38" s="153"/>
      <c r="R38" s="38"/>
      <c r="S38" s="38"/>
      <c r="T38" s="38"/>
      <c r="U38" s="39" t="str">
        <f>IF([4]回答表!X52="○",[4]回答表!B300,IF([4]回答表!AA52="○",[4]回答表!B320,""))</f>
        <v>＜概要＞指定管理者による老人デイサービスセンター、グループホームの管理運営
＜効果＞施設入所者の精神的安定（公的な施設への信頼等）</v>
      </c>
      <c r="V38" s="44"/>
      <c r="W38" s="44"/>
      <c r="X38" s="44"/>
      <c r="Y38" s="44"/>
      <c r="Z38" s="44"/>
      <c r="AA38" s="44"/>
      <c r="AB38" s="44"/>
      <c r="AC38" s="44"/>
      <c r="AD38" s="44"/>
      <c r="AE38" s="44"/>
      <c r="AF38" s="44"/>
      <c r="AG38" s="44"/>
      <c r="AH38" s="44"/>
      <c r="AI38" s="44"/>
      <c r="AJ38" s="79"/>
      <c r="AK38" s="170"/>
      <c r="AL38" s="170"/>
      <c r="AM38" s="230" t="s">
        <v>33</v>
      </c>
      <c r="AN38" s="233"/>
      <c r="AO38" s="233"/>
      <c r="AP38" s="233"/>
      <c r="AQ38" s="233"/>
      <c r="AR38" s="233"/>
      <c r="AS38" s="233"/>
      <c r="AT38" s="236"/>
      <c r="AU38" s="230" t="s">
        <v>38</v>
      </c>
      <c r="AV38" s="233"/>
      <c r="AW38" s="233"/>
      <c r="AX38" s="233"/>
      <c r="AY38" s="233"/>
      <c r="AZ38" s="233"/>
      <c r="BA38" s="233"/>
      <c r="BB38" s="236"/>
      <c r="BC38" s="164"/>
      <c r="BD38" s="91"/>
      <c r="BE38" s="191" t="s">
        <v>36</v>
      </c>
      <c r="BF38" s="193"/>
      <c r="BG38" s="193"/>
      <c r="BH38" s="193"/>
      <c r="BI38" s="191"/>
      <c r="BJ38" s="193"/>
      <c r="BK38" s="193"/>
      <c r="BL38" s="193"/>
      <c r="BM38" s="191"/>
      <c r="BN38" s="193"/>
      <c r="BO38" s="193"/>
      <c r="BP38" s="195"/>
      <c r="BQ38" s="117"/>
    </row>
    <row r="39" spans="3:69" ht="15.6" customHeight="1">
      <c r="C39" s="9"/>
      <c r="D39" s="198"/>
      <c r="E39" s="198"/>
      <c r="F39" s="198"/>
      <c r="G39" s="198"/>
      <c r="H39" s="198"/>
      <c r="I39" s="198"/>
      <c r="J39" s="198"/>
      <c r="K39" s="198"/>
      <c r="L39" s="198"/>
      <c r="M39" s="198"/>
      <c r="N39" s="145"/>
      <c r="O39" s="149"/>
      <c r="P39" s="149"/>
      <c r="Q39" s="154"/>
      <c r="R39" s="38"/>
      <c r="S39" s="38"/>
      <c r="T39" s="38"/>
      <c r="U39" s="159"/>
      <c r="V39" s="163"/>
      <c r="W39" s="163"/>
      <c r="X39" s="163"/>
      <c r="Y39" s="163"/>
      <c r="Z39" s="163"/>
      <c r="AA39" s="163"/>
      <c r="AB39" s="163"/>
      <c r="AC39" s="163"/>
      <c r="AD39" s="163"/>
      <c r="AE39" s="163"/>
      <c r="AF39" s="163"/>
      <c r="AG39" s="163"/>
      <c r="AH39" s="163"/>
      <c r="AI39" s="163"/>
      <c r="AJ39" s="169"/>
      <c r="AK39" s="170"/>
      <c r="AL39" s="170"/>
      <c r="AM39" s="231"/>
      <c r="AN39" s="234"/>
      <c r="AO39" s="234"/>
      <c r="AP39" s="234"/>
      <c r="AQ39" s="234"/>
      <c r="AR39" s="234"/>
      <c r="AS39" s="234"/>
      <c r="AT39" s="237"/>
      <c r="AU39" s="231"/>
      <c r="AV39" s="234"/>
      <c r="AW39" s="234"/>
      <c r="AX39" s="234"/>
      <c r="AY39" s="234"/>
      <c r="AZ39" s="234"/>
      <c r="BA39" s="234"/>
      <c r="BB39" s="237"/>
      <c r="BC39" s="164"/>
      <c r="BD39" s="91"/>
      <c r="BE39" s="192"/>
      <c r="BF39" s="194"/>
      <c r="BG39" s="194"/>
      <c r="BH39" s="194"/>
      <c r="BI39" s="192"/>
      <c r="BJ39" s="194"/>
      <c r="BK39" s="194"/>
      <c r="BL39" s="194"/>
      <c r="BM39" s="192"/>
      <c r="BN39" s="194"/>
      <c r="BO39" s="194"/>
      <c r="BP39" s="196"/>
      <c r="BQ39" s="117"/>
    </row>
    <row r="40" spans="3:69" ht="15.6" customHeight="1">
      <c r="C40" s="9"/>
      <c r="D40" s="198"/>
      <c r="E40" s="198"/>
      <c r="F40" s="198"/>
      <c r="G40" s="198"/>
      <c r="H40" s="198"/>
      <c r="I40" s="198"/>
      <c r="J40" s="198"/>
      <c r="K40" s="198"/>
      <c r="L40" s="198"/>
      <c r="M40" s="198"/>
      <c r="N40" s="145"/>
      <c r="O40" s="149"/>
      <c r="P40" s="149"/>
      <c r="Q40" s="154"/>
      <c r="R40" s="38"/>
      <c r="S40" s="38"/>
      <c r="T40" s="38"/>
      <c r="U40" s="159"/>
      <c r="V40" s="163"/>
      <c r="W40" s="163"/>
      <c r="X40" s="163"/>
      <c r="Y40" s="163"/>
      <c r="Z40" s="163"/>
      <c r="AA40" s="163"/>
      <c r="AB40" s="163"/>
      <c r="AC40" s="163"/>
      <c r="AD40" s="163"/>
      <c r="AE40" s="163"/>
      <c r="AF40" s="163"/>
      <c r="AG40" s="163"/>
      <c r="AH40" s="163"/>
      <c r="AI40" s="163"/>
      <c r="AJ40" s="169"/>
      <c r="AK40" s="170"/>
      <c r="AL40" s="170"/>
      <c r="AM40" s="232"/>
      <c r="AN40" s="235"/>
      <c r="AO40" s="235"/>
      <c r="AP40" s="235"/>
      <c r="AQ40" s="235"/>
      <c r="AR40" s="235"/>
      <c r="AS40" s="235"/>
      <c r="AT40" s="238"/>
      <c r="AU40" s="232"/>
      <c r="AV40" s="235"/>
      <c r="AW40" s="235"/>
      <c r="AX40" s="235"/>
      <c r="AY40" s="235"/>
      <c r="AZ40" s="235"/>
      <c r="BA40" s="235"/>
      <c r="BB40" s="238"/>
      <c r="BC40" s="164"/>
      <c r="BD40" s="91"/>
      <c r="BE40" s="192"/>
      <c r="BF40" s="194"/>
      <c r="BG40" s="194"/>
      <c r="BH40" s="194"/>
      <c r="BI40" s="192"/>
      <c r="BJ40" s="194"/>
      <c r="BK40" s="194"/>
      <c r="BL40" s="194"/>
      <c r="BM40" s="192"/>
      <c r="BN40" s="194"/>
      <c r="BO40" s="194"/>
      <c r="BP40" s="196"/>
      <c r="BQ40" s="117"/>
    </row>
    <row r="41" spans="3:69" ht="15.6" customHeight="1">
      <c r="C41" s="9"/>
      <c r="D41" s="198"/>
      <c r="E41" s="198"/>
      <c r="F41" s="198"/>
      <c r="G41" s="198"/>
      <c r="H41" s="198"/>
      <c r="I41" s="198"/>
      <c r="J41" s="198"/>
      <c r="K41" s="198"/>
      <c r="L41" s="198"/>
      <c r="M41" s="198"/>
      <c r="N41" s="146"/>
      <c r="O41" s="150"/>
      <c r="P41" s="150"/>
      <c r="Q41" s="155"/>
      <c r="R41" s="38"/>
      <c r="S41" s="38"/>
      <c r="T41" s="38"/>
      <c r="U41" s="159"/>
      <c r="V41" s="163"/>
      <c r="W41" s="163"/>
      <c r="X41" s="163"/>
      <c r="Y41" s="163"/>
      <c r="Z41" s="163"/>
      <c r="AA41" s="163"/>
      <c r="AB41" s="163"/>
      <c r="AC41" s="163"/>
      <c r="AD41" s="163"/>
      <c r="AE41" s="163"/>
      <c r="AF41" s="163"/>
      <c r="AG41" s="163"/>
      <c r="AH41" s="163"/>
      <c r="AI41" s="163"/>
      <c r="AJ41" s="169"/>
      <c r="AK41" s="170"/>
      <c r="AL41" s="170"/>
      <c r="AM41" s="97" t="str">
        <f>IF([4]回答表!X52="○",[4]回答表!G307,IF([4]回答表!AA52="○",[4]回答表!G327,""))</f>
        <v xml:space="preserve"> </v>
      </c>
      <c r="AN41" s="101"/>
      <c r="AO41" s="101"/>
      <c r="AP41" s="101"/>
      <c r="AQ41" s="101"/>
      <c r="AR41" s="101"/>
      <c r="AS41" s="101"/>
      <c r="AT41" s="184"/>
      <c r="AU41" s="97" t="str">
        <f>IF([4]回答表!X52="○",[4]回答表!G308,IF([4]回答表!AA52="○",[4]回答表!G328,""))</f>
        <v>○</v>
      </c>
      <c r="AV41" s="101"/>
      <c r="AW41" s="101"/>
      <c r="AX41" s="101"/>
      <c r="AY41" s="101"/>
      <c r="AZ41" s="101"/>
      <c r="BA41" s="101"/>
      <c r="BB41" s="184"/>
      <c r="BC41" s="164"/>
      <c r="BD41" s="91"/>
      <c r="BE41" s="192">
        <f>IF([4]回答表!X52="○",[4]回答表!E312,IF([4]回答表!AA52="○",[4]回答表!E332,""))</f>
        <v>20</v>
      </c>
      <c r="BF41" s="194"/>
      <c r="BG41" s="194"/>
      <c r="BH41" s="194"/>
      <c r="BI41" s="192">
        <f>IF([4]回答表!X52="○",[4]回答表!E313,IF([4]回答表!AA52="○",[4]回答表!E333,""))</f>
        <v>4</v>
      </c>
      <c r="BJ41" s="194"/>
      <c r="BK41" s="194"/>
      <c r="BL41" s="196"/>
      <c r="BM41" s="192">
        <f>IF([4]回答表!X52="○",[4]回答表!E314,IF([4]回答表!AA52="○",[4]回答表!E334,""))</f>
        <v>1</v>
      </c>
      <c r="BN41" s="194"/>
      <c r="BO41" s="194"/>
      <c r="BP41" s="196"/>
      <c r="BQ41" s="117"/>
    </row>
    <row r="42" spans="3:69" ht="15.6" customHeight="1">
      <c r="C42" s="9"/>
      <c r="D42" s="126"/>
      <c r="E42" s="126"/>
      <c r="F42" s="126"/>
      <c r="G42" s="126"/>
      <c r="H42" s="126"/>
      <c r="I42" s="126"/>
      <c r="J42" s="126"/>
      <c r="K42" s="126"/>
      <c r="L42" s="126"/>
      <c r="M42" s="126"/>
      <c r="N42" s="156"/>
      <c r="O42" s="156"/>
      <c r="P42" s="156"/>
      <c r="Q42" s="156"/>
      <c r="R42" s="156"/>
      <c r="S42" s="156"/>
      <c r="T42" s="156"/>
      <c r="U42" s="159"/>
      <c r="V42" s="163"/>
      <c r="W42" s="163"/>
      <c r="X42" s="163"/>
      <c r="Y42" s="163"/>
      <c r="Z42" s="163"/>
      <c r="AA42" s="163"/>
      <c r="AB42" s="163"/>
      <c r="AC42" s="163"/>
      <c r="AD42" s="163"/>
      <c r="AE42" s="163"/>
      <c r="AF42" s="163"/>
      <c r="AG42" s="163"/>
      <c r="AH42" s="163"/>
      <c r="AI42" s="163"/>
      <c r="AJ42" s="169"/>
      <c r="AK42" s="170"/>
      <c r="AL42" s="170"/>
      <c r="AM42" s="19"/>
      <c r="AN42" s="36"/>
      <c r="AO42" s="36"/>
      <c r="AP42" s="36"/>
      <c r="AQ42" s="36"/>
      <c r="AR42" s="36"/>
      <c r="AS42" s="36"/>
      <c r="AT42" s="50"/>
      <c r="AU42" s="19"/>
      <c r="AV42" s="36"/>
      <c r="AW42" s="36"/>
      <c r="AX42" s="36"/>
      <c r="AY42" s="36"/>
      <c r="AZ42" s="36"/>
      <c r="BA42" s="36"/>
      <c r="BB42" s="50"/>
      <c r="BC42" s="164"/>
      <c r="BD42" s="164"/>
      <c r="BE42" s="192"/>
      <c r="BF42" s="194"/>
      <c r="BG42" s="194"/>
      <c r="BH42" s="194"/>
      <c r="BI42" s="192"/>
      <c r="BJ42" s="194"/>
      <c r="BK42" s="194"/>
      <c r="BL42" s="196"/>
      <c r="BM42" s="192"/>
      <c r="BN42" s="194"/>
      <c r="BO42" s="194"/>
      <c r="BP42" s="196"/>
      <c r="BQ42" s="117"/>
    </row>
    <row r="43" spans="3:69" ht="15.6" customHeight="1">
      <c r="C43" s="9"/>
      <c r="D43" s="126"/>
      <c r="E43" s="126"/>
      <c r="F43" s="126"/>
      <c r="G43" s="126"/>
      <c r="H43" s="126"/>
      <c r="I43" s="126"/>
      <c r="J43" s="126"/>
      <c r="K43" s="126"/>
      <c r="L43" s="126"/>
      <c r="M43" s="126"/>
      <c r="N43" s="156"/>
      <c r="O43" s="156"/>
      <c r="P43" s="156"/>
      <c r="Q43" s="156"/>
      <c r="R43" s="156"/>
      <c r="S43" s="156"/>
      <c r="T43" s="156"/>
      <c r="U43" s="159"/>
      <c r="V43" s="163"/>
      <c r="W43" s="163"/>
      <c r="X43" s="163"/>
      <c r="Y43" s="163"/>
      <c r="Z43" s="163"/>
      <c r="AA43" s="163"/>
      <c r="AB43" s="163"/>
      <c r="AC43" s="163"/>
      <c r="AD43" s="163"/>
      <c r="AE43" s="163"/>
      <c r="AF43" s="163"/>
      <c r="AG43" s="163"/>
      <c r="AH43" s="163"/>
      <c r="AI43" s="163"/>
      <c r="AJ43" s="169"/>
      <c r="AK43" s="170"/>
      <c r="AL43" s="170"/>
      <c r="AM43" s="20"/>
      <c r="AN43" s="37"/>
      <c r="AO43" s="37"/>
      <c r="AP43" s="37"/>
      <c r="AQ43" s="37"/>
      <c r="AR43" s="37"/>
      <c r="AS43" s="37"/>
      <c r="AT43" s="51"/>
      <c r="AU43" s="20"/>
      <c r="AV43" s="37"/>
      <c r="AW43" s="37"/>
      <c r="AX43" s="37"/>
      <c r="AY43" s="37"/>
      <c r="AZ43" s="37"/>
      <c r="BA43" s="37"/>
      <c r="BB43" s="51"/>
      <c r="BC43" s="164"/>
      <c r="BD43" s="91"/>
      <c r="BE43" s="192"/>
      <c r="BF43" s="194"/>
      <c r="BG43" s="194"/>
      <c r="BH43" s="194"/>
      <c r="BI43" s="192"/>
      <c r="BJ43" s="194"/>
      <c r="BK43" s="194"/>
      <c r="BL43" s="196"/>
      <c r="BM43" s="192"/>
      <c r="BN43" s="194"/>
      <c r="BO43" s="194"/>
      <c r="BP43" s="196"/>
      <c r="BQ43" s="117"/>
    </row>
    <row r="44" spans="3:69" ht="15.6" customHeight="1">
      <c r="C44" s="9"/>
      <c r="D44" s="199" t="s">
        <v>9</v>
      </c>
      <c r="E44" s="198"/>
      <c r="F44" s="198"/>
      <c r="G44" s="198"/>
      <c r="H44" s="198"/>
      <c r="I44" s="198"/>
      <c r="J44" s="198"/>
      <c r="K44" s="198"/>
      <c r="L44" s="198"/>
      <c r="M44" s="200"/>
      <c r="N44" s="144" t="str">
        <f>IF([4]回答表!AA52="○","○","")</f>
        <v/>
      </c>
      <c r="O44" s="148"/>
      <c r="P44" s="148"/>
      <c r="Q44" s="153"/>
      <c r="R44" s="38"/>
      <c r="S44" s="38"/>
      <c r="T44" s="38"/>
      <c r="U44" s="159"/>
      <c r="V44" s="163"/>
      <c r="W44" s="163"/>
      <c r="X44" s="163"/>
      <c r="Y44" s="163"/>
      <c r="Z44" s="163"/>
      <c r="AA44" s="163"/>
      <c r="AB44" s="163"/>
      <c r="AC44" s="163"/>
      <c r="AD44" s="163"/>
      <c r="AE44" s="163"/>
      <c r="AF44" s="163"/>
      <c r="AG44" s="163"/>
      <c r="AH44" s="163"/>
      <c r="AI44" s="163"/>
      <c r="AJ44" s="169"/>
      <c r="AK44" s="170"/>
      <c r="AL44" s="170"/>
      <c r="AM44" s="91"/>
      <c r="AN44" s="91"/>
      <c r="AO44" s="91"/>
      <c r="AP44" s="91"/>
      <c r="AQ44" s="91"/>
      <c r="AR44" s="91"/>
      <c r="AS44" s="91"/>
      <c r="AT44" s="91"/>
      <c r="AU44" s="91"/>
      <c r="AV44" s="91"/>
      <c r="AW44" s="91"/>
      <c r="AX44" s="91"/>
      <c r="AY44" s="91"/>
      <c r="AZ44" s="91"/>
      <c r="BA44" s="91"/>
      <c r="BB44" s="91"/>
      <c r="BC44" s="164"/>
      <c r="BD44" s="189"/>
      <c r="BE44" s="192"/>
      <c r="BF44" s="194"/>
      <c r="BG44" s="194"/>
      <c r="BH44" s="194"/>
      <c r="BI44" s="192"/>
      <c r="BJ44" s="194"/>
      <c r="BK44" s="194"/>
      <c r="BL44" s="196"/>
      <c r="BM44" s="192"/>
      <c r="BN44" s="194"/>
      <c r="BO44" s="194"/>
      <c r="BP44" s="196"/>
      <c r="BQ44" s="117"/>
    </row>
    <row r="45" spans="3:69" ht="15.6" customHeight="1">
      <c r="C45" s="9"/>
      <c r="D45" s="198"/>
      <c r="E45" s="198"/>
      <c r="F45" s="198"/>
      <c r="G45" s="198"/>
      <c r="H45" s="198"/>
      <c r="I45" s="198"/>
      <c r="J45" s="198"/>
      <c r="K45" s="198"/>
      <c r="L45" s="198"/>
      <c r="M45" s="200"/>
      <c r="N45" s="145"/>
      <c r="O45" s="149"/>
      <c r="P45" s="149"/>
      <c r="Q45" s="154"/>
      <c r="R45" s="38"/>
      <c r="S45" s="38"/>
      <c r="T45" s="38"/>
      <c r="U45" s="159"/>
      <c r="V45" s="163"/>
      <c r="W45" s="163"/>
      <c r="X45" s="163"/>
      <c r="Y45" s="163"/>
      <c r="Z45" s="163"/>
      <c r="AA45" s="163"/>
      <c r="AB45" s="163"/>
      <c r="AC45" s="163"/>
      <c r="AD45" s="163"/>
      <c r="AE45" s="163"/>
      <c r="AF45" s="163"/>
      <c r="AG45" s="163"/>
      <c r="AH45" s="163"/>
      <c r="AI45" s="163"/>
      <c r="AJ45" s="169"/>
      <c r="AK45" s="170"/>
      <c r="AL45" s="170"/>
      <c r="AM45" s="91"/>
      <c r="AN45" s="91"/>
      <c r="AO45" s="91"/>
      <c r="AP45" s="91"/>
      <c r="AQ45" s="91"/>
      <c r="AR45" s="91"/>
      <c r="AS45" s="91"/>
      <c r="AT45" s="91"/>
      <c r="AU45" s="91"/>
      <c r="AV45" s="91"/>
      <c r="AW45" s="91"/>
      <c r="AX45" s="91"/>
      <c r="AY45" s="91"/>
      <c r="AZ45" s="91"/>
      <c r="BA45" s="91"/>
      <c r="BB45" s="91"/>
      <c r="BC45" s="164"/>
      <c r="BD45" s="189"/>
      <c r="BE45" s="192" t="s">
        <v>13</v>
      </c>
      <c r="BF45" s="194"/>
      <c r="BG45" s="194"/>
      <c r="BH45" s="194"/>
      <c r="BI45" s="192" t="s">
        <v>40</v>
      </c>
      <c r="BJ45" s="194"/>
      <c r="BK45" s="194"/>
      <c r="BL45" s="194"/>
      <c r="BM45" s="192" t="s">
        <v>1</v>
      </c>
      <c r="BN45" s="194"/>
      <c r="BO45" s="194"/>
      <c r="BP45" s="196"/>
      <c r="BQ45" s="117"/>
    </row>
    <row r="46" spans="3:69" ht="15.6" customHeight="1">
      <c r="C46" s="9"/>
      <c r="D46" s="198"/>
      <c r="E46" s="198"/>
      <c r="F46" s="198"/>
      <c r="G46" s="198"/>
      <c r="H46" s="198"/>
      <c r="I46" s="198"/>
      <c r="J46" s="198"/>
      <c r="K46" s="198"/>
      <c r="L46" s="198"/>
      <c r="M46" s="200"/>
      <c r="N46" s="145"/>
      <c r="O46" s="149"/>
      <c r="P46" s="149"/>
      <c r="Q46" s="154"/>
      <c r="R46" s="38"/>
      <c r="S46" s="38"/>
      <c r="T46" s="38"/>
      <c r="U46" s="159"/>
      <c r="V46" s="163"/>
      <c r="W46" s="163"/>
      <c r="X46" s="163"/>
      <c r="Y46" s="163"/>
      <c r="Z46" s="163"/>
      <c r="AA46" s="163"/>
      <c r="AB46" s="163"/>
      <c r="AC46" s="163"/>
      <c r="AD46" s="163"/>
      <c r="AE46" s="163"/>
      <c r="AF46" s="163"/>
      <c r="AG46" s="163"/>
      <c r="AH46" s="163"/>
      <c r="AI46" s="163"/>
      <c r="AJ46" s="169"/>
      <c r="AK46" s="170"/>
      <c r="AL46" s="170"/>
      <c r="AM46" s="91"/>
      <c r="AN46" s="91"/>
      <c r="AO46" s="91"/>
      <c r="AP46" s="91"/>
      <c r="AQ46" s="91"/>
      <c r="AR46" s="91"/>
      <c r="AS46" s="91"/>
      <c r="AT46" s="91"/>
      <c r="AU46" s="91"/>
      <c r="AV46" s="91"/>
      <c r="AW46" s="91"/>
      <c r="AX46" s="91"/>
      <c r="AY46" s="91"/>
      <c r="AZ46" s="91"/>
      <c r="BA46" s="91"/>
      <c r="BB46" s="91"/>
      <c r="BC46" s="164"/>
      <c r="BD46" s="189"/>
      <c r="BE46" s="192"/>
      <c r="BF46" s="194"/>
      <c r="BG46" s="194"/>
      <c r="BH46" s="194"/>
      <c r="BI46" s="192"/>
      <c r="BJ46" s="194"/>
      <c r="BK46" s="194"/>
      <c r="BL46" s="194"/>
      <c r="BM46" s="192"/>
      <c r="BN46" s="194"/>
      <c r="BO46" s="194"/>
      <c r="BP46" s="196"/>
      <c r="BQ46" s="117"/>
    </row>
    <row r="47" spans="3:69" ht="15.6" customHeight="1">
      <c r="C47" s="9"/>
      <c r="D47" s="198"/>
      <c r="E47" s="198"/>
      <c r="F47" s="198"/>
      <c r="G47" s="198"/>
      <c r="H47" s="198"/>
      <c r="I47" s="198"/>
      <c r="J47" s="198"/>
      <c r="K47" s="198"/>
      <c r="L47" s="198"/>
      <c r="M47" s="200"/>
      <c r="N47" s="146"/>
      <c r="O47" s="150"/>
      <c r="P47" s="150"/>
      <c r="Q47" s="155"/>
      <c r="R47" s="38"/>
      <c r="S47" s="38"/>
      <c r="T47" s="38"/>
      <c r="U47" s="40"/>
      <c r="V47" s="45"/>
      <c r="W47" s="45"/>
      <c r="X47" s="45"/>
      <c r="Y47" s="45"/>
      <c r="Z47" s="45"/>
      <c r="AA47" s="45"/>
      <c r="AB47" s="45"/>
      <c r="AC47" s="45"/>
      <c r="AD47" s="45"/>
      <c r="AE47" s="45"/>
      <c r="AF47" s="45"/>
      <c r="AG47" s="45"/>
      <c r="AH47" s="45"/>
      <c r="AI47" s="45"/>
      <c r="AJ47" s="80"/>
      <c r="AK47" s="170"/>
      <c r="AL47" s="170"/>
      <c r="AM47" s="91"/>
      <c r="AN47" s="91"/>
      <c r="AO47" s="91"/>
      <c r="AP47" s="91"/>
      <c r="AQ47" s="91"/>
      <c r="AR47" s="91"/>
      <c r="AS47" s="91"/>
      <c r="AT47" s="91"/>
      <c r="AU47" s="91"/>
      <c r="AV47" s="91"/>
      <c r="AW47" s="91"/>
      <c r="AX47" s="91"/>
      <c r="AY47" s="91"/>
      <c r="AZ47" s="91"/>
      <c r="BA47" s="91"/>
      <c r="BB47" s="91"/>
      <c r="BC47" s="164"/>
      <c r="BD47" s="189"/>
      <c r="BE47" s="226"/>
      <c r="BF47" s="228"/>
      <c r="BG47" s="228"/>
      <c r="BH47" s="228"/>
      <c r="BI47" s="226"/>
      <c r="BJ47" s="228"/>
      <c r="BK47" s="228"/>
      <c r="BL47" s="228"/>
      <c r="BM47" s="226"/>
      <c r="BN47" s="228"/>
      <c r="BO47" s="228"/>
      <c r="BP47" s="229"/>
      <c r="BQ47" s="117"/>
    </row>
    <row r="48" spans="3:69" ht="15.6" customHeight="1">
      <c r="C48" s="9"/>
      <c r="D48" s="126"/>
      <c r="E48" s="126"/>
      <c r="F48" s="126"/>
      <c r="G48" s="126"/>
      <c r="H48" s="126"/>
      <c r="I48" s="126"/>
      <c r="J48" s="126"/>
      <c r="K48" s="126"/>
      <c r="L48" s="126"/>
      <c r="M48" s="126"/>
      <c r="N48" s="38"/>
      <c r="O48" s="38"/>
      <c r="P48" s="38"/>
      <c r="Q48" s="38"/>
      <c r="R48" s="38"/>
      <c r="S48" s="38"/>
      <c r="T48" s="38"/>
      <c r="U48" s="38"/>
      <c r="V48" s="38"/>
      <c r="W48" s="38"/>
      <c r="X48" s="26"/>
      <c r="Y48" s="26"/>
      <c r="Z48" s="26"/>
      <c r="AA48" s="25"/>
      <c r="AB48" s="25"/>
      <c r="AC48" s="25"/>
      <c r="AD48" s="25"/>
      <c r="AE48" s="25"/>
      <c r="AF48" s="25"/>
      <c r="AG48" s="25"/>
      <c r="AH48" s="25"/>
      <c r="AI48" s="25"/>
      <c r="AJ48" s="26"/>
      <c r="AK48" s="26"/>
      <c r="AL48" s="26"/>
      <c r="AM48" s="91"/>
      <c r="AN48" s="91"/>
      <c r="AO48" s="91"/>
      <c r="AP48" s="91"/>
      <c r="AQ48" s="91"/>
      <c r="AR48" s="91"/>
      <c r="AS48" s="91"/>
      <c r="AT48" s="91"/>
      <c r="AU48" s="91"/>
      <c r="AV48" s="91"/>
      <c r="AW48" s="91"/>
      <c r="AX48" s="91"/>
      <c r="AY48" s="91"/>
      <c r="AZ48" s="91"/>
      <c r="BA48" s="91"/>
      <c r="BB48" s="91"/>
      <c r="BC48" s="26"/>
      <c r="BD48" s="26"/>
      <c r="BE48" s="26"/>
      <c r="BF48" s="26"/>
      <c r="BG48" s="26"/>
      <c r="BH48" s="26"/>
      <c r="BI48" s="26"/>
      <c r="BJ48" s="26"/>
      <c r="BK48" s="26"/>
      <c r="BL48" s="26"/>
      <c r="BM48" s="26"/>
      <c r="BN48" s="26"/>
      <c r="BO48" s="26"/>
      <c r="BP48" s="26"/>
      <c r="BQ48" s="117"/>
    </row>
    <row r="49" spans="3:69" ht="18.600000000000001" customHeight="1">
      <c r="C49" s="9"/>
      <c r="D49" s="126"/>
      <c r="E49" s="126"/>
      <c r="F49" s="126"/>
      <c r="G49" s="126"/>
      <c r="H49" s="126"/>
      <c r="I49" s="126"/>
      <c r="J49" s="126"/>
      <c r="K49" s="126"/>
      <c r="L49" s="126"/>
      <c r="M49" s="126"/>
      <c r="N49" s="38"/>
      <c r="O49" s="38"/>
      <c r="P49" s="38"/>
      <c r="Q49" s="38"/>
      <c r="R49" s="38"/>
      <c r="S49" s="38"/>
      <c r="T49" s="38"/>
      <c r="U49" s="23" t="s">
        <v>26</v>
      </c>
      <c r="V49" s="38"/>
      <c r="W49" s="38"/>
      <c r="X49" s="38"/>
      <c r="Y49" s="38"/>
      <c r="Z49" s="38"/>
      <c r="AA49" s="25"/>
      <c r="AB49" s="165"/>
      <c r="AC49" s="25"/>
      <c r="AD49" s="25"/>
      <c r="AE49" s="25"/>
      <c r="AF49" s="25"/>
      <c r="AG49" s="25"/>
      <c r="AH49" s="25"/>
      <c r="AI49" s="25"/>
      <c r="AJ49" s="25"/>
      <c r="AK49" s="25"/>
      <c r="AL49" s="25"/>
      <c r="AM49" s="23" t="s">
        <v>35</v>
      </c>
      <c r="AN49" s="25"/>
      <c r="AO49" s="25"/>
      <c r="AP49" s="25"/>
      <c r="AQ49" s="25"/>
      <c r="AR49" s="25"/>
      <c r="AS49" s="25"/>
      <c r="AT49" s="25"/>
      <c r="AU49" s="25"/>
      <c r="AV49" s="25"/>
      <c r="AW49" s="25"/>
      <c r="AX49" s="25"/>
      <c r="AY49" s="25"/>
      <c r="AZ49" s="91"/>
      <c r="BA49" s="91"/>
      <c r="BB49" s="91"/>
      <c r="BC49" s="91"/>
      <c r="BD49" s="91"/>
      <c r="BE49" s="91"/>
      <c r="BF49" s="91"/>
      <c r="BG49" s="91"/>
      <c r="BH49" s="91"/>
      <c r="BI49" s="91"/>
      <c r="BJ49" s="91"/>
      <c r="BK49" s="91"/>
      <c r="BL49" s="91"/>
      <c r="BM49" s="91"/>
      <c r="BN49" s="91"/>
      <c r="BO49" s="91"/>
      <c r="BP49" s="26"/>
      <c r="BQ49" s="117"/>
    </row>
    <row r="50" spans="3:69" ht="15.6" customHeight="1">
      <c r="C50" s="9"/>
      <c r="D50" s="198" t="s">
        <v>5</v>
      </c>
      <c r="E50" s="198"/>
      <c r="F50" s="198"/>
      <c r="G50" s="198"/>
      <c r="H50" s="198"/>
      <c r="I50" s="198"/>
      <c r="J50" s="198"/>
      <c r="K50" s="198"/>
      <c r="L50" s="198"/>
      <c r="M50" s="200"/>
      <c r="N50" s="144" t="str">
        <f>IF([4]回答表!AD52="○","○","")</f>
        <v/>
      </c>
      <c r="O50" s="148"/>
      <c r="P50" s="148"/>
      <c r="Q50" s="153"/>
      <c r="R50" s="38"/>
      <c r="S50" s="38"/>
      <c r="T50" s="38"/>
      <c r="U50" s="39" t="str">
        <f>IF([4]回答表!AD52="○",[4]回答表!B340,"")</f>
        <v/>
      </c>
      <c r="V50" s="44"/>
      <c r="W50" s="44"/>
      <c r="X50" s="44"/>
      <c r="Y50" s="44"/>
      <c r="Z50" s="44"/>
      <c r="AA50" s="44"/>
      <c r="AB50" s="44"/>
      <c r="AC50" s="44"/>
      <c r="AD50" s="44"/>
      <c r="AE50" s="44"/>
      <c r="AF50" s="44"/>
      <c r="AG50" s="44"/>
      <c r="AH50" s="44"/>
      <c r="AI50" s="44"/>
      <c r="AJ50" s="79"/>
      <c r="AK50" s="213"/>
      <c r="AL50" s="213"/>
      <c r="AM50" s="39" t="str">
        <f>IF([4]回答表!AD52="○",[4]回答表!B346,"")</f>
        <v/>
      </c>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79"/>
      <c r="BQ50" s="117"/>
    </row>
    <row r="51" spans="3:69" ht="15.6" customHeight="1">
      <c r="C51" s="9"/>
      <c r="D51" s="198"/>
      <c r="E51" s="198"/>
      <c r="F51" s="198"/>
      <c r="G51" s="198"/>
      <c r="H51" s="198"/>
      <c r="I51" s="198"/>
      <c r="J51" s="198"/>
      <c r="K51" s="198"/>
      <c r="L51" s="198"/>
      <c r="M51" s="200"/>
      <c r="N51" s="145"/>
      <c r="O51" s="149"/>
      <c r="P51" s="149"/>
      <c r="Q51" s="154"/>
      <c r="R51" s="38"/>
      <c r="S51" s="38"/>
      <c r="T51" s="38"/>
      <c r="U51" s="159"/>
      <c r="V51" s="163"/>
      <c r="W51" s="163"/>
      <c r="X51" s="163"/>
      <c r="Y51" s="163"/>
      <c r="Z51" s="163"/>
      <c r="AA51" s="163"/>
      <c r="AB51" s="163"/>
      <c r="AC51" s="163"/>
      <c r="AD51" s="163"/>
      <c r="AE51" s="163"/>
      <c r="AF51" s="163"/>
      <c r="AG51" s="163"/>
      <c r="AH51" s="163"/>
      <c r="AI51" s="163"/>
      <c r="AJ51" s="169"/>
      <c r="AK51" s="213"/>
      <c r="AL51" s="213"/>
      <c r="AM51" s="159"/>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9"/>
      <c r="BQ51" s="117"/>
    </row>
    <row r="52" spans="3:69" ht="15.6" customHeight="1">
      <c r="C52" s="9"/>
      <c r="D52" s="198"/>
      <c r="E52" s="198"/>
      <c r="F52" s="198"/>
      <c r="G52" s="198"/>
      <c r="H52" s="198"/>
      <c r="I52" s="198"/>
      <c r="J52" s="198"/>
      <c r="K52" s="198"/>
      <c r="L52" s="198"/>
      <c r="M52" s="200"/>
      <c r="N52" s="145"/>
      <c r="O52" s="149"/>
      <c r="P52" s="149"/>
      <c r="Q52" s="154"/>
      <c r="R52" s="38"/>
      <c r="S52" s="38"/>
      <c r="T52" s="38"/>
      <c r="U52" s="159"/>
      <c r="V52" s="163"/>
      <c r="W52" s="163"/>
      <c r="X52" s="163"/>
      <c r="Y52" s="163"/>
      <c r="Z52" s="163"/>
      <c r="AA52" s="163"/>
      <c r="AB52" s="163"/>
      <c r="AC52" s="163"/>
      <c r="AD52" s="163"/>
      <c r="AE52" s="163"/>
      <c r="AF52" s="163"/>
      <c r="AG52" s="163"/>
      <c r="AH52" s="163"/>
      <c r="AI52" s="163"/>
      <c r="AJ52" s="169"/>
      <c r="AK52" s="213"/>
      <c r="AL52" s="213"/>
      <c r="AM52" s="159"/>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9"/>
      <c r="BQ52" s="117"/>
    </row>
    <row r="53" spans="3:69" ht="15.6" customHeight="1">
      <c r="C53" s="9"/>
      <c r="D53" s="198"/>
      <c r="E53" s="198"/>
      <c r="F53" s="198"/>
      <c r="G53" s="198"/>
      <c r="H53" s="198"/>
      <c r="I53" s="198"/>
      <c r="J53" s="198"/>
      <c r="K53" s="198"/>
      <c r="L53" s="198"/>
      <c r="M53" s="200"/>
      <c r="N53" s="146"/>
      <c r="O53" s="150"/>
      <c r="P53" s="150"/>
      <c r="Q53" s="155"/>
      <c r="R53" s="38"/>
      <c r="S53" s="38"/>
      <c r="T53" s="38"/>
      <c r="U53" s="40"/>
      <c r="V53" s="45"/>
      <c r="W53" s="45"/>
      <c r="X53" s="45"/>
      <c r="Y53" s="45"/>
      <c r="Z53" s="45"/>
      <c r="AA53" s="45"/>
      <c r="AB53" s="45"/>
      <c r="AC53" s="45"/>
      <c r="AD53" s="45"/>
      <c r="AE53" s="45"/>
      <c r="AF53" s="45"/>
      <c r="AG53" s="45"/>
      <c r="AH53" s="45"/>
      <c r="AI53" s="45"/>
      <c r="AJ53" s="80"/>
      <c r="AK53" s="213"/>
      <c r="AL53" s="213"/>
      <c r="AM53" s="40"/>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80"/>
      <c r="BQ53" s="117"/>
    </row>
    <row r="54" spans="3:69" ht="15.6" customHeight="1">
      <c r="C54" s="1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119"/>
    </row>
    <row r="55" spans="3:69" ht="15.6" customHeight="1"/>
  </sheetData>
  <mergeCells count="51">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AM38:AT40"/>
    <mergeCell ref="AU38:BB40"/>
    <mergeCell ref="BE38:BH40"/>
    <mergeCell ref="BI38:BL40"/>
    <mergeCell ref="BM38:BP40"/>
    <mergeCell ref="AM41:AT43"/>
    <mergeCell ref="AU41:BB43"/>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s>
  <phoneticPr fontId="1" type="Hiragana"/>
  <conditionalFormatting sqref="BR28:XFD28 A28:BI28 A29:XFD30">
    <cfRule type="expression" dxfId="0"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水道</vt:lpstr>
      <vt:lpstr>簡水</vt:lpstr>
      <vt:lpstr>下水道（公共)</vt:lpstr>
      <vt:lpstr>簡水（法非適)</vt:lpstr>
      <vt:lpstr>下水道（農集）</vt:lpstr>
      <vt:lpstr>下水道（特定地域排水）</vt:lpstr>
      <vt:lpstr>介護</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田村　修平</dc:creator>
  <cp:lastModifiedBy>田村　修平</cp:lastModifiedBy>
  <dcterms:created xsi:type="dcterms:W3CDTF">2019-10-04T02:10:04Z</dcterms:created>
  <dcterms:modified xsi:type="dcterms:W3CDTF">2019-10-05T00:02:22Z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2019-10-05T00:02:22Z</vt:filetime>
  </property>
</Properties>
</file>