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85" yWindow="-195" windowWidth="10320" windowHeight="8280" activeTab="3"/>
  </bookViews>
  <sheets>
    <sheet name="表紙" sheetId="1" r:id="rId1"/>
    <sheet name="利用上の注意" sheetId="25" r:id="rId2"/>
    <sheet name="目次" sheetId="2" r:id="rId3"/>
    <sheet name="(第１表) 発行件数" sheetId="6" r:id="rId4"/>
    <sheet name="(第１表-附表) 種類別発行件数" sheetId="7" r:id="rId5"/>
    <sheet name="(図１) 推移" sheetId="8" r:id="rId6"/>
    <sheet name="(第２表) 年齢別" sheetId="11" r:id="rId7"/>
    <sheet name="(第３表) 男女別" sheetId="13" r:id="rId8"/>
    <sheet name="(第４表) 都道府県別" sheetId="36" r:id="rId9"/>
    <sheet name="(第５表) 受付件数" sheetId="17" r:id="rId10"/>
    <sheet name="（第６表） 窓口別申請受付件数" sheetId="18" r:id="rId11"/>
    <sheet name="(第７表) 市町村別申請" sheetId="33" r:id="rId12"/>
    <sheet name="(第８表) 窓口別交付件数" sheetId="27" r:id="rId13"/>
    <sheet name="(第９表) 市町村別交付件数" sheetId="32" r:id="rId14"/>
    <sheet name="(第10表) 有効旅券数・所持率" sheetId="37" r:id="rId15"/>
    <sheet name="(第11表) 出国率（都道府県別）" sheetId="38" r:id="rId16"/>
    <sheet name="(第11表-附票) 出国者数の推移" sheetId="35" r:id="rId17"/>
    <sheet name="裏表紙（発行元）" sheetId="34" r:id="rId18"/>
    <sheet name="Sheet1" sheetId="26" r:id="rId19"/>
  </sheets>
  <definedNames>
    <definedName name="_xlnm.Print_Area" localSheetId="5">'(図１) 推移'!$A$1:$H$44</definedName>
    <definedName name="_xlnm.Print_Area" localSheetId="14">'(第10表) 有効旅券数・所持率'!$B$1:$G$55</definedName>
    <definedName name="_xlnm.Print_Area" localSheetId="15">'(第11表) 出国率（都道府県別）'!$B$1:$G$55</definedName>
    <definedName name="_xlnm.Print_Area" localSheetId="16">'(第11表-附票) 出国者数の推移'!$A$1:$H$15</definedName>
    <definedName name="_xlnm.Print_Area" localSheetId="3">'(第１表) 発行件数'!$A$1:$F$22</definedName>
    <definedName name="_xlnm.Print_Area" localSheetId="4">'(第１表-附表) 種類別発行件数'!$A$1:$Q$23</definedName>
    <definedName name="_xlnm.Print_Area" localSheetId="6">'(第２表) 年齢別'!$A$1:$L$27</definedName>
    <definedName name="_xlnm.Print_Area" localSheetId="7">'(第３表) 男女別'!$A$1:$T$30</definedName>
    <definedName name="_xlnm.Print_Area" localSheetId="8">'(第４表) 都道府県別'!$B$1:$H$55</definedName>
    <definedName name="_xlnm.Print_Area" localSheetId="9">'(第５表) 受付件数'!$A$1:$N$23</definedName>
    <definedName name="_xlnm.Print_Area" localSheetId="10">'（第６表） 窓口別申請受付件数'!$A$1:$R$29</definedName>
    <definedName name="_xlnm.Print_Area" localSheetId="11">'(第７表) 市町村別申請'!$A$1:$H$33</definedName>
    <definedName name="_xlnm.Print_Area" localSheetId="12">'(第８表) 窓口別交付件数'!$A$1:$R$29</definedName>
    <definedName name="_xlnm.Print_Area" localSheetId="13">'(第９表) 市町村別交付件数'!$A$1:$H$33</definedName>
    <definedName name="_xlnm.Print_Area" localSheetId="0">表紙!$A$1:$I$55</definedName>
    <definedName name="_xlnm.Print_Area" localSheetId="2">目次!$A$1:$J$44</definedName>
    <definedName name="_xlnm.Print_Area" localSheetId="1">利用上の注意!$A$1:$U$39</definedName>
    <definedName name="_xlnm.Print_Area" localSheetId="17">'裏表紙（発行元）'!$A$1:$N$39</definedName>
  </definedNames>
  <calcPr calcId="145621"/>
</workbook>
</file>

<file path=xl/calcChain.xml><?xml version="1.0" encoding="utf-8"?>
<calcChain xmlns="http://schemas.openxmlformats.org/spreadsheetml/2006/main">
  <c r="F20" i="38" l="1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F6" i="38"/>
  <c r="F5" i="38"/>
  <c r="E53" i="38"/>
  <c r="D20" i="38"/>
  <c r="D19" i="38"/>
  <c r="D18" i="38"/>
  <c r="D17" i="38"/>
  <c r="D16" i="38"/>
  <c r="D15" i="38"/>
  <c r="D14" i="38"/>
  <c r="D13" i="38"/>
  <c r="D12" i="38"/>
  <c r="D11" i="38"/>
  <c r="D10" i="38"/>
  <c r="D9" i="38"/>
  <c r="D8" i="38"/>
  <c r="D7" i="38"/>
  <c r="D6" i="38"/>
  <c r="D5" i="38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F7" i="37"/>
  <c r="F6" i="37"/>
  <c r="F5" i="37"/>
  <c r="E53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D5" i="37"/>
  <c r="E16" i="32"/>
  <c r="E15" i="32"/>
  <c r="E14" i="32"/>
  <c r="E13" i="32"/>
  <c r="E12" i="32"/>
  <c r="E11" i="32"/>
  <c r="E10" i="32"/>
  <c r="E9" i="32"/>
  <c r="E8" i="32"/>
  <c r="E7" i="32"/>
  <c r="E6" i="32"/>
  <c r="E5" i="32"/>
  <c r="E4" i="32"/>
  <c r="R9" i="17"/>
  <c r="F53" i="36"/>
  <c r="D51" i="36"/>
  <c r="D50" i="36"/>
  <c r="D49" i="36"/>
  <c r="D48" i="36"/>
  <c r="D47" i="36"/>
  <c r="D46" i="36"/>
  <c r="D45" i="36"/>
  <c r="D44" i="36"/>
  <c r="D43" i="36"/>
  <c r="D42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D5" i="36"/>
  <c r="F51" i="38" l="1"/>
  <c r="D51" i="38"/>
  <c r="F50" i="38"/>
  <c r="F49" i="38"/>
  <c r="F48" i="38"/>
  <c r="D48" i="38"/>
  <c r="F47" i="38"/>
  <c r="D47" i="38"/>
  <c r="F46" i="38"/>
  <c r="F45" i="38"/>
  <c r="F44" i="38"/>
  <c r="D44" i="38"/>
  <c r="F43" i="38"/>
  <c r="D43" i="38"/>
  <c r="F42" i="38"/>
  <c r="F41" i="38"/>
  <c r="F40" i="38"/>
  <c r="D40" i="38"/>
  <c r="F39" i="38"/>
  <c r="D39" i="38"/>
  <c r="F38" i="38"/>
  <c r="F37" i="38"/>
  <c r="F36" i="38"/>
  <c r="D36" i="38"/>
  <c r="F35" i="38"/>
  <c r="D35" i="38"/>
  <c r="F34" i="38"/>
  <c r="F33" i="38"/>
  <c r="F32" i="38"/>
  <c r="D32" i="38"/>
  <c r="F31" i="38"/>
  <c r="D31" i="38"/>
  <c r="F30" i="38"/>
  <c r="F29" i="38"/>
  <c r="F28" i="38"/>
  <c r="D28" i="38"/>
  <c r="F27" i="38"/>
  <c r="D27" i="38"/>
  <c r="F26" i="38"/>
  <c r="F25" i="38"/>
  <c r="F24" i="38"/>
  <c r="D24" i="38"/>
  <c r="F23" i="38"/>
  <c r="D23" i="38"/>
  <c r="F22" i="38"/>
  <c r="F21" i="38"/>
  <c r="C53" i="38"/>
  <c r="F53" i="38" s="1"/>
  <c r="F51" i="37"/>
  <c r="F50" i="37"/>
  <c r="F49" i="37"/>
  <c r="F47" i="37"/>
  <c r="F46" i="37"/>
  <c r="F45" i="37"/>
  <c r="F43" i="37"/>
  <c r="F42" i="37"/>
  <c r="F41" i="37"/>
  <c r="F40" i="37"/>
  <c r="F39" i="37"/>
  <c r="F38" i="37"/>
  <c r="F37" i="37"/>
  <c r="F35" i="37"/>
  <c r="F34" i="37"/>
  <c r="F33" i="37"/>
  <c r="F32" i="37"/>
  <c r="D32" i="37"/>
  <c r="F31" i="37"/>
  <c r="F30" i="37"/>
  <c r="F29" i="37"/>
  <c r="D28" i="37"/>
  <c r="F27" i="37"/>
  <c r="F26" i="37"/>
  <c r="F25" i="37"/>
  <c r="F24" i="37"/>
  <c r="D24" i="37"/>
  <c r="F23" i="37"/>
  <c r="F22" i="37"/>
  <c r="G51" i="36"/>
  <c r="G49" i="36"/>
  <c r="G47" i="36"/>
  <c r="G45" i="36"/>
  <c r="G43" i="36"/>
  <c r="G41" i="36"/>
  <c r="G39" i="36"/>
  <c r="G37" i="36"/>
  <c r="G35" i="36"/>
  <c r="G33" i="36"/>
  <c r="G31" i="36"/>
  <c r="G29" i="36"/>
  <c r="G27" i="36"/>
  <c r="G25" i="36"/>
  <c r="G23" i="36"/>
  <c r="G21" i="36"/>
  <c r="G19" i="36"/>
  <c r="G17" i="36"/>
  <c r="G15" i="36"/>
  <c r="G13" i="36"/>
  <c r="G11" i="36"/>
  <c r="G9" i="36"/>
  <c r="G7" i="36"/>
  <c r="G5" i="36"/>
  <c r="G6" i="38" l="1"/>
  <c r="G7" i="38"/>
  <c r="G9" i="38"/>
  <c r="G16" i="38"/>
  <c r="G22" i="38"/>
  <c r="G23" i="38"/>
  <c r="G39" i="38"/>
  <c r="G8" i="38"/>
  <c r="G14" i="38"/>
  <c r="G15" i="38"/>
  <c r="G17" i="38"/>
  <c r="G24" i="38"/>
  <c r="G30" i="38"/>
  <c r="G31" i="38"/>
  <c r="G33" i="38"/>
  <c r="G40" i="38"/>
  <c r="G46" i="38"/>
  <c r="G47" i="38"/>
  <c r="G49" i="38"/>
  <c r="G5" i="38"/>
  <c r="G12" i="38"/>
  <c r="G18" i="38"/>
  <c r="G19" i="38"/>
  <c r="G21" i="38"/>
  <c r="G28" i="38"/>
  <c r="G34" i="38"/>
  <c r="G35" i="38"/>
  <c r="G37" i="38"/>
  <c r="G44" i="38"/>
  <c r="G50" i="38"/>
  <c r="G51" i="38"/>
  <c r="G25" i="38"/>
  <c r="G32" i="38"/>
  <c r="G38" i="38"/>
  <c r="G41" i="38"/>
  <c r="G48" i="38"/>
  <c r="G10" i="38"/>
  <c r="G11" i="38"/>
  <c r="G13" i="38"/>
  <c r="G20" i="38"/>
  <c r="G26" i="38"/>
  <c r="G27" i="38"/>
  <c r="G29" i="38"/>
  <c r="G36" i="38"/>
  <c r="G42" i="38"/>
  <c r="G43" i="38"/>
  <c r="G45" i="38"/>
  <c r="D25" i="38"/>
  <c r="D33" i="38"/>
  <c r="D37" i="38"/>
  <c r="D49" i="38"/>
  <c r="D26" i="38"/>
  <c r="D30" i="38"/>
  <c r="D34" i="38"/>
  <c r="D42" i="38"/>
  <c r="D46" i="38"/>
  <c r="D50" i="38"/>
  <c r="D21" i="38"/>
  <c r="D29" i="38"/>
  <c r="D41" i="38"/>
  <c r="D45" i="38"/>
  <c r="D22" i="38"/>
  <c r="D38" i="38"/>
  <c r="C53" i="37"/>
  <c r="F53" i="37" s="1"/>
  <c r="D21" i="37"/>
  <c r="D22" i="37"/>
  <c r="D23" i="37"/>
  <c r="D30" i="37"/>
  <c r="D31" i="37"/>
  <c r="D36" i="37"/>
  <c r="D43" i="37"/>
  <c r="D46" i="37"/>
  <c r="D49" i="37"/>
  <c r="F36" i="37"/>
  <c r="D39" i="37"/>
  <c r="D42" i="37"/>
  <c r="F21" i="37"/>
  <c r="D25" i="37"/>
  <c r="D26" i="37"/>
  <c r="D27" i="37"/>
  <c r="F28" i="37"/>
  <c r="D33" i="37"/>
  <c r="D34" i="37"/>
  <c r="D35" i="37"/>
  <c r="D38" i="37"/>
  <c r="D41" i="37"/>
  <c r="D44" i="37"/>
  <c r="F48" i="37"/>
  <c r="D51" i="37"/>
  <c r="D29" i="37"/>
  <c r="D45" i="37"/>
  <c r="D48" i="37"/>
  <c r="D37" i="37"/>
  <c r="D40" i="37"/>
  <c r="F44" i="37"/>
  <c r="D47" i="37"/>
  <c r="D50" i="37"/>
  <c r="G6" i="36"/>
  <c r="G8" i="36"/>
  <c r="G12" i="36"/>
  <c r="G16" i="36"/>
  <c r="G20" i="36"/>
  <c r="G24" i="36"/>
  <c r="G28" i="36"/>
  <c r="G32" i="36"/>
  <c r="G38" i="36"/>
  <c r="G42" i="36"/>
  <c r="G44" i="36"/>
  <c r="G48" i="36"/>
  <c r="G50" i="36"/>
  <c r="C53" i="36"/>
  <c r="G10" i="36"/>
  <c r="G14" i="36"/>
  <c r="G18" i="36"/>
  <c r="G22" i="36"/>
  <c r="G26" i="36"/>
  <c r="G30" i="36"/>
  <c r="G34" i="36"/>
  <c r="G36" i="36"/>
  <c r="G40" i="36"/>
  <c r="G46" i="36"/>
  <c r="G6" i="35"/>
  <c r="G7" i="35"/>
  <c r="G8" i="35"/>
  <c r="G9" i="35"/>
  <c r="G10" i="35"/>
  <c r="G43" i="37" l="1"/>
  <c r="G18" i="37"/>
  <c r="G50" i="37"/>
  <c r="G8" i="37"/>
  <c r="H40" i="36"/>
  <c r="H26" i="36"/>
  <c r="H31" i="36"/>
  <c r="G45" i="37"/>
  <c r="G11" i="37"/>
  <c r="G28" i="37"/>
  <c r="G21" i="37"/>
  <c r="G12" i="37"/>
  <c r="G15" i="37"/>
  <c r="G41" i="37"/>
  <c r="G26" i="37"/>
  <c r="G32" i="37"/>
  <c r="G17" i="37"/>
  <c r="G44" i="37"/>
  <c r="G5" i="37"/>
  <c r="G20" i="37"/>
  <c r="G22" i="37"/>
  <c r="G27" i="37"/>
  <c r="G13" i="37"/>
  <c r="G23" i="37"/>
  <c r="G34" i="37"/>
  <c r="G49" i="37"/>
  <c r="G36" i="37"/>
  <c r="G16" i="37"/>
  <c r="G6" i="37"/>
  <c r="G33" i="37"/>
  <c r="G9" i="37"/>
  <c r="G51" i="37"/>
  <c r="G35" i="37"/>
  <c r="G37" i="37"/>
  <c r="G47" i="37"/>
  <c r="G42" i="37"/>
  <c r="G10" i="37"/>
  <c r="G30" i="37"/>
  <c r="G40" i="37"/>
  <c r="G29" i="37"/>
  <c r="G38" i="37"/>
  <c r="G19" i="37"/>
  <c r="G7" i="37"/>
  <c r="G48" i="37"/>
  <c r="G39" i="37"/>
  <c r="G46" i="37"/>
  <c r="G31" i="37"/>
  <c r="G14" i="37"/>
  <c r="G25" i="37"/>
  <c r="G24" i="37"/>
  <c r="H10" i="36"/>
  <c r="H24" i="36"/>
  <c r="H33" i="36"/>
  <c r="H25" i="36"/>
  <c r="H36" i="36"/>
  <c r="H38" i="36"/>
  <c r="H6" i="36"/>
  <c r="H7" i="36"/>
  <c r="H43" i="36"/>
  <c r="H27" i="36"/>
  <c r="H34" i="36"/>
  <c r="H18" i="36"/>
  <c r="H48" i="36"/>
  <c r="H32" i="36"/>
  <c r="H16" i="36"/>
  <c r="H49" i="36"/>
  <c r="H17" i="36"/>
  <c r="H45" i="36"/>
  <c r="H13" i="36"/>
  <c r="H39" i="36"/>
  <c r="H23" i="36"/>
  <c r="H42" i="36"/>
  <c r="H8" i="36"/>
  <c r="H51" i="36"/>
  <c r="H47" i="36"/>
  <c r="H15" i="36"/>
  <c r="H22" i="36"/>
  <c r="G53" i="36"/>
  <c r="H50" i="36"/>
  <c r="H20" i="36"/>
  <c r="H29" i="36"/>
  <c r="H21" i="36"/>
  <c r="H11" i="36"/>
  <c r="H46" i="36"/>
  <c r="H30" i="36"/>
  <c r="H14" i="36"/>
  <c r="H44" i="36"/>
  <c r="H28" i="36"/>
  <c r="H12" i="36"/>
  <c r="H37" i="36"/>
  <c r="H9" i="36"/>
  <c r="H41" i="36"/>
  <c r="H5" i="36"/>
  <c r="H35" i="36"/>
  <c r="H19" i="36"/>
  <c r="J5" i="13" l="1"/>
  <c r="Q16" i="18" l="1"/>
  <c r="Q16" i="27" l="1"/>
  <c r="E24" i="6" l="1"/>
  <c r="C24" i="6"/>
  <c r="C30" i="32" l="1"/>
  <c r="P26" i="27"/>
  <c r="P27" i="27" s="1"/>
  <c r="P28" i="27" s="1"/>
  <c r="P29" i="27" s="1"/>
  <c r="O26" i="27"/>
  <c r="O27" i="27" s="1"/>
  <c r="O28" i="27" s="1"/>
  <c r="O29" i="27" s="1"/>
  <c r="N26" i="27"/>
  <c r="N27" i="27" s="1"/>
  <c r="N28" i="27" s="1"/>
  <c r="N29" i="27" s="1"/>
  <c r="M26" i="27"/>
  <c r="M27" i="27" s="1"/>
  <c r="M28" i="27" s="1"/>
  <c r="M29" i="27" s="1"/>
  <c r="L26" i="27"/>
  <c r="L27" i="27" s="1"/>
  <c r="L28" i="27" s="1"/>
  <c r="L29" i="27" s="1"/>
  <c r="K26" i="27"/>
  <c r="K27" i="27" s="1"/>
  <c r="K28" i="27" s="1"/>
  <c r="K29" i="27" s="1"/>
  <c r="J26" i="27"/>
  <c r="J27" i="27" s="1"/>
  <c r="J28" i="27" s="1"/>
  <c r="J29" i="27" s="1"/>
  <c r="I26" i="27"/>
  <c r="I27" i="27" s="1"/>
  <c r="I28" i="27" s="1"/>
  <c r="I29" i="27" s="1"/>
  <c r="H26" i="27"/>
  <c r="H27" i="27" s="1"/>
  <c r="H28" i="27" s="1"/>
  <c r="H29" i="27" s="1"/>
  <c r="G26" i="27"/>
  <c r="G27" i="27" s="1"/>
  <c r="G28" i="27" s="1"/>
  <c r="G29" i="27" s="1"/>
  <c r="F26" i="27"/>
  <c r="F27" i="27" s="1"/>
  <c r="F28" i="27" s="1"/>
  <c r="F29" i="27" s="1"/>
  <c r="E26" i="27"/>
  <c r="Q25" i="27"/>
  <c r="Q24" i="27"/>
  <c r="Q23" i="27"/>
  <c r="Q22" i="27"/>
  <c r="Q21" i="27"/>
  <c r="Q20" i="27"/>
  <c r="Q19" i="27"/>
  <c r="Q18" i="27"/>
  <c r="Q17" i="27"/>
  <c r="Q15" i="27"/>
  <c r="Q14" i="27"/>
  <c r="Q13" i="27"/>
  <c r="Q12" i="27"/>
  <c r="Q11" i="27"/>
  <c r="Q10" i="27"/>
  <c r="Q9" i="27"/>
  <c r="Q8" i="27"/>
  <c r="Q7" i="27"/>
  <c r="Q6" i="27"/>
  <c r="C30" i="33"/>
  <c r="P26" i="18"/>
  <c r="P27" i="18" s="1"/>
  <c r="P28" i="18" s="1"/>
  <c r="P29" i="18" s="1"/>
  <c r="O26" i="18"/>
  <c r="O27" i="18" s="1"/>
  <c r="O28" i="18" s="1"/>
  <c r="O29" i="18" s="1"/>
  <c r="N26" i="18"/>
  <c r="N27" i="18" s="1"/>
  <c r="N28" i="18" s="1"/>
  <c r="N29" i="18" s="1"/>
  <c r="M26" i="18"/>
  <c r="M27" i="18" s="1"/>
  <c r="M28" i="18" s="1"/>
  <c r="M29" i="18" s="1"/>
  <c r="L26" i="18"/>
  <c r="L27" i="18" s="1"/>
  <c r="L28" i="18" s="1"/>
  <c r="L29" i="18" s="1"/>
  <c r="K26" i="18"/>
  <c r="K27" i="18" s="1"/>
  <c r="K28" i="18" s="1"/>
  <c r="K29" i="18" s="1"/>
  <c r="J26" i="18"/>
  <c r="J27" i="18" s="1"/>
  <c r="J28" i="18" s="1"/>
  <c r="J29" i="18" s="1"/>
  <c r="I26" i="18"/>
  <c r="I27" i="18" s="1"/>
  <c r="I28" i="18" s="1"/>
  <c r="I29" i="18" s="1"/>
  <c r="H26" i="18"/>
  <c r="H27" i="18" s="1"/>
  <c r="H28" i="18" s="1"/>
  <c r="H29" i="18" s="1"/>
  <c r="G26" i="18"/>
  <c r="G27" i="18" s="1"/>
  <c r="G28" i="18" s="1"/>
  <c r="G29" i="18" s="1"/>
  <c r="F26" i="18"/>
  <c r="F27" i="18" s="1"/>
  <c r="F28" i="18" s="1"/>
  <c r="F29" i="18" s="1"/>
  <c r="E26" i="18"/>
  <c r="Q25" i="18"/>
  <c r="Q24" i="18"/>
  <c r="Q23" i="18"/>
  <c r="Q22" i="18"/>
  <c r="Q21" i="18"/>
  <c r="Q20" i="18"/>
  <c r="Q19" i="18"/>
  <c r="Q18" i="18"/>
  <c r="Q17" i="18"/>
  <c r="Q15" i="18"/>
  <c r="Q14" i="18"/>
  <c r="Q13" i="18"/>
  <c r="Q12" i="18"/>
  <c r="Q11" i="18"/>
  <c r="Q10" i="18"/>
  <c r="Q9" i="18"/>
  <c r="Q8" i="18"/>
  <c r="Q7" i="18"/>
  <c r="Q6" i="18"/>
  <c r="H22" i="17"/>
  <c r="M22" i="17" s="1"/>
  <c r="N22" i="17" s="1"/>
  <c r="H21" i="17"/>
  <c r="M21" i="17" s="1"/>
  <c r="N21" i="17" s="1"/>
  <c r="H20" i="17"/>
  <c r="M20" i="17" s="1"/>
  <c r="N20" i="17" s="1"/>
  <c r="H19" i="17"/>
  <c r="M19" i="17" s="1"/>
  <c r="N19" i="17" s="1"/>
  <c r="H18" i="17"/>
  <c r="M18" i="17" s="1"/>
  <c r="N18" i="17" s="1"/>
  <c r="H17" i="17"/>
  <c r="M17" i="17" s="1"/>
  <c r="N17" i="17" s="1"/>
  <c r="H16" i="17"/>
  <c r="M16" i="17" s="1"/>
  <c r="N16" i="17" s="1"/>
  <c r="H15" i="17"/>
  <c r="M15" i="17" s="1"/>
  <c r="N15" i="17" s="1"/>
  <c r="H14" i="17"/>
  <c r="M14" i="17" s="1"/>
  <c r="N14" i="17" s="1"/>
  <c r="H13" i="17"/>
  <c r="H12" i="17"/>
  <c r="M12" i="17" s="1"/>
  <c r="N12" i="17" s="1"/>
  <c r="H11" i="17"/>
  <c r="M11" i="17" s="1"/>
  <c r="N11" i="17" s="1"/>
  <c r="L10" i="17"/>
  <c r="K10" i="17"/>
  <c r="I10" i="17"/>
  <c r="H9" i="17"/>
  <c r="M9" i="17" s="1"/>
  <c r="H8" i="17"/>
  <c r="M8" i="17" s="1"/>
  <c r="H7" i="17"/>
  <c r="M7" i="17" s="1"/>
  <c r="H6" i="17"/>
  <c r="M6" i="17" s="1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J9" i="13"/>
  <c r="O9" i="13" s="1"/>
  <c r="J8" i="13"/>
  <c r="M8" i="13" s="1"/>
  <c r="J7" i="13"/>
  <c r="O7" i="13" s="1"/>
  <c r="J6" i="13"/>
  <c r="M6" i="13" s="1"/>
  <c r="O5" i="13"/>
  <c r="M22" i="7"/>
  <c r="P22" i="7"/>
  <c r="J22" i="7"/>
  <c r="D22" i="7"/>
  <c r="P9" i="7"/>
  <c r="P8" i="7"/>
  <c r="P7" i="7"/>
  <c r="P6" i="7"/>
  <c r="O10" i="7"/>
  <c r="N10" i="7"/>
  <c r="M10" i="7"/>
  <c r="L10" i="7"/>
  <c r="K10" i="7"/>
  <c r="J10" i="7"/>
  <c r="I10" i="7"/>
  <c r="H10" i="7"/>
  <c r="G10" i="7"/>
  <c r="O8" i="13" l="1"/>
  <c r="L7" i="11"/>
  <c r="L6" i="11"/>
  <c r="L4" i="11"/>
  <c r="O6" i="13"/>
  <c r="M5" i="13"/>
  <c r="G22" i="7"/>
  <c r="L8" i="11"/>
  <c r="L5" i="11"/>
  <c r="M9" i="13"/>
  <c r="M7" i="13"/>
  <c r="H10" i="17"/>
  <c r="M10" i="17" s="1"/>
  <c r="N10" i="17" s="1"/>
  <c r="M13" i="17"/>
  <c r="N13" i="17" s="1"/>
  <c r="N9" i="17"/>
  <c r="N8" i="17"/>
  <c r="N7" i="17"/>
  <c r="N6" i="17"/>
  <c r="Q26" i="27"/>
  <c r="E27" i="27"/>
  <c r="Q26" i="18"/>
  <c r="E27" i="18"/>
  <c r="E28" i="18" s="1"/>
  <c r="E29" i="18" s="1"/>
  <c r="G4" i="33"/>
  <c r="D30" i="33"/>
  <c r="G7" i="33"/>
  <c r="G11" i="33"/>
  <c r="G15" i="33"/>
  <c r="G19" i="33"/>
  <c r="G23" i="33"/>
  <c r="G27" i="33"/>
  <c r="G6" i="33"/>
  <c r="G10" i="33"/>
  <c r="G14" i="33"/>
  <c r="G18" i="33"/>
  <c r="G22" i="33"/>
  <c r="G26" i="33"/>
  <c r="G9" i="33"/>
  <c r="G13" i="33"/>
  <c r="G17" i="33"/>
  <c r="G21" i="33"/>
  <c r="G25" i="33"/>
  <c r="G5" i="33"/>
  <c r="G8" i="33"/>
  <c r="G12" i="33"/>
  <c r="G16" i="33"/>
  <c r="G20" i="33"/>
  <c r="G24" i="33"/>
  <c r="G28" i="33"/>
  <c r="D30" i="32"/>
  <c r="G6" i="32"/>
  <c r="G4" i="32"/>
  <c r="G5" i="32"/>
  <c r="G7" i="32"/>
  <c r="G8" i="32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P5" i="7"/>
  <c r="D31" i="32" l="1"/>
  <c r="D31" i="33"/>
  <c r="L9" i="11"/>
  <c r="E28" i="27"/>
  <c r="E29" i="27" s="1"/>
  <c r="Q27" i="27"/>
  <c r="Q27" i="18"/>
  <c r="E28" i="33"/>
  <c r="E26" i="33"/>
  <c r="E24" i="33"/>
  <c r="E22" i="33"/>
  <c r="E23" i="33"/>
  <c r="E21" i="33"/>
  <c r="E27" i="33"/>
  <c r="E25" i="33"/>
  <c r="E22" i="32"/>
  <c r="E26" i="32"/>
  <c r="E24" i="32"/>
  <c r="E23" i="32"/>
  <c r="E25" i="32"/>
  <c r="E27" i="32"/>
  <c r="E28" i="32"/>
  <c r="E21" i="32"/>
  <c r="P10" i="7"/>
  <c r="Q5" i="7" s="1"/>
  <c r="Q28" i="18" l="1"/>
  <c r="Q29" i="18" s="1"/>
  <c r="Q28" i="27"/>
  <c r="R27" i="27"/>
  <c r="R27" i="18"/>
  <c r="Q6" i="7"/>
  <c r="Q7" i="7"/>
  <c r="Q8" i="7"/>
  <c r="Q9" i="7"/>
  <c r="Q29" i="27" l="1"/>
</calcChain>
</file>

<file path=xl/sharedStrings.xml><?xml version="1.0" encoding="utf-8"?>
<sst xmlns="http://schemas.openxmlformats.org/spreadsheetml/2006/main" count="705" uniqueCount="469">
  <si>
    <t>（　１　月　～　１２　月　）</t>
    <rPh sb="4" eb="5">
      <t>ガツ</t>
    </rPh>
    <rPh sb="11" eb="12">
      <t>ガツ</t>
    </rPh>
    <phoneticPr fontId="5"/>
  </si>
  <si>
    <t>秋田県生活環境部県民生活課</t>
    <rPh sb="0" eb="3">
      <t>アキタケン</t>
    </rPh>
    <rPh sb="3" eb="5">
      <t>セイカツ</t>
    </rPh>
    <rPh sb="5" eb="8">
      <t>カンキョウブ</t>
    </rPh>
    <rPh sb="8" eb="10">
      <t>ケンミン</t>
    </rPh>
    <rPh sb="10" eb="12">
      <t>セイカツ</t>
    </rPh>
    <rPh sb="12" eb="13">
      <t>カ</t>
    </rPh>
    <phoneticPr fontId="5"/>
  </si>
  <si>
    <t>取扱状況の概要</t>
    <rPh sb="0" eb="2">
      <t>トリアツカ</t>
    </rPh>
    <rPh sb="2" eb="4">
      <t>ジョウキョウ</t>
    </rPh>
    <rPh sb="5" eb="7">
      <t>ガイヨウ</t>
    </rPh>
    <phoneticPr fontId="5"/>
  </si>
  <si>
    <t>１～３</t>
    <phoneticPr fontId="5"/>
  </si>
  <si>
    <t>第　１　表</t>
    <rPh sb="0" eb="1">
      <t>ダイ</t>
    </rPh>
    <rPh sb="4" eb="5">
      <t>ヒョウ</t>
    </rPh>
    <phoneticPr fontId="5"/>
  </si>
  <si>
    <t>一般旅券発行件数</t>
    <rPh sb="0" eb="2">
      <t>イッパン</t>
    </rPh>
    <rPh sb="2" eb="4">
      <t>リョケン</t>
    </rPh>
    <rPh sb="4" eb="6">
      <t>ハッコウ</t>
    </rPh>
    <rPh sb="6" eb="8">
      <t>ケンスウ</t>
    </rPh>
    <phoneticPr fontId="5"/>
  </si>
  <si>
    <t>４～６</t>
    <phoneticPr fontId="5"/>
  </si>
  <si>
    <t>第　２　表</t>
    <rPh sb="0" eb="1">
      <t>ダイ</t>
    </rPh>
    <rPh sb="4" eb="5">
      <t>ヒョウ</t>
    </rPh>
    <phoneticPr fontId="5"/>
  </si>
  <si>
    <t>７</t>
    <phoneticPr fontId="5"/>
  </si>
  <si>
    <t>第　３　表</t>
    <rPh sb="0" eb="1">
      <t>ダイ</t>
    </rPh>
    <rPh sb="4" eb="5">
      <t>ヒョウ</t>
    </rPh>
    <phoneticPr fontId="5"/>
  </si>
  <si>
    <t>８</t>
    <phoneticPr fontId="5"/>
  </si>
  <si>
    <t>第　４　表</t>
    <rPh sb="0" eb="1">
      <t>ダイ</t>
    </rPh>
    <rPh sb="4" eb="5">
      <t>ヒョウ</t>
    </rPh>
    <phoneticPr fontId="5"/>
  </si>
  <si>
    <t>都道府県別発行件数とその人口比率</t>
    <rPh sb="0" eb="4">
      <t>トドウフケン</t>
    </rPh>
    <rPh sb="4" eb="5">
      <t>ベツ</t>
    </rPh>
    <rPh sb="5" eb="7">
      <t>ハッコウ</t>
    </rPh>
    <rPh sb="7" eb="9">
      <t>ケンスウ</t>
    </rPh>
    <rPh sb="12" eb="14">
      <t>ジンコウ</t>
    </rPh>
    <rPh sb="14" eb="16">
      <t>ヒリツ</t>
    </rPh>
    <phoneticPr fontId="5"/>
  </si>
  <si>
    <t>９</t>
    <phoneticPr fontId="5"/>
  </si>
  <si>
    <t>第　５　表</t>
    <rPh sb="0" eb="1">
      <t>ダイ</t>
    </rPh>
    <rPh sb="4" eb="5">
      <t>ヒョウ</t>
    </rPh>
    <phoneticPr fontId="5"/>
  </si>
  <si>
    <t>一般旅券申請受付件数</t>
    <rPh sb="0" eb="2">
      <t>イッパン</t>
    </rPh>
    <rPh sb="2" eb="4">
      <t>リョケン</t>
    </rPh>
    <rPh sb="4" eb="6">
      <t>シンセイ</t>
    </rPh>
    <rPh sb="6" eb="8">
      <t>ウケツケ</t>
    </rPh>
    <rPh sb="8" eb="10">
      <t>ケンスウ</t>
    </rPh>
    <phoneticPr fontId="5"/>
  </si>
  <si>
    <t>１０</t>
    <phoneticPr fontId="5"/>
  </si>
  <si>
    <t>第　６　表</t>
    <rPh sb="0" eb="1">
      <t>ダイ</t>
    </rPh>
    <rPh sb="4" eb="5">
      <t>ヒョウ</t>
    </rPh>
    <phoneticPr fontId="5"/>
  </si>
  <si>
    <t>１１</t>
    <phoneticPr fontId="5"/>
  </si>
  <si>
    <t>第　７　表</t>
    <rPh sb="0" eb="1">
      <t>ダイ</t>
    </rPh>
    <rPh sb="4" eb="5">
      <t>ヒョウ</t>
    </rPh>
    <phoneticPr fontId="5"/>
  </si>
  <si>
    <t>市町村別申請受付件数</t>
    <rPh sb="0" eb="3">
      <t>シチョウソン</t>
    </rPh>
    <rPh sb="3" eb="4">
      <t>ベツ</t>
    </rPh>
    <rPh sb="4" eb="6">
      <t>シンセイ</t>
    </rPh>
    <rPh sb="6" eb="8">
      <t>ウケツケ</t>
    </rPh>
    <rPh sb="8" eb="10">
      <t>ケンスウ</t>
    </rPh>
    <phoneticPr fontId="5"/>
  </si>
  <si>
    <t>１２</t>
    <phoneticPr fontId="5"/>
  </si>
  <si>
    <t>第　８　表</t>
    <rPh sb="0" eb="1">
      <t>ダイ</t>
    </rPh>
    <rPh sb="4" eb="5">
      <t>ヒョウ</t>
    </rPh>
    <phoneticPr fontId="5"/>
  </si>
  <si>
    <t>１３</t>
    <phoneticPr fontId="5"/>
  </si>
  <si>
    <t>第　９　表</t>
    <rPh sb="0" eb="1">
      <t>ダイ</t>
    </rPh>
    <rPh sb="4" eb="5">
      <t>ヒョウ</t>
    </rPh>
    <phoneticPr fontId="5"/>
  </si>
  <si>
    <t>市町村別交付件数</t>
    <rPh sb="0" eb="3">
      <t>シチョウソン</t>
    </rPh>
    <rPh sb="3" eb="4">
      <t>ベツ</t>
    </rPh>
    <rPh sb="4" eb="6">
      <t>コウフ</t>
    </rPh>
    <rPh sb="6" eb="8">
      <t>ケンスウ</t>
    </rPh>
    <phoneticPr fontId="5"/>
  </si>
  <si>
    <t>１４</t>
    <phoneticPr fontId="5"/>
  </si>
  <si>
    <t>第 １０ 表</t>
    <rPh sb="0" eb="1">
      <t>ダイ</t>
    </rPh>
    <rPh sb="5" eb="6">
      <t>ヒョウ</t>
    </rPh>
    <phoneticPr fontId="5"/>
  </si>
  <si>
    <t>都道府県別有効旅券件数及び所持率</t>
    <rPh sb="0" eb="4">
      <t>トドウフケン</t>
    </rPh>
    <rPh sb="4" eb="5">
      <t>ベツ</t>
    </rPh>
    <rPh sb="5" eb="7">
      <t>ユウコウ</t>
    </rPh>
    <rPh sb="7" eb="9">
      <t>リョケン</t>
    </rPh>
    <rPh sb="9" eb="11">
      <t>ケンスウ</t>
    </rPh>
    <rPh sb="11" eb="12">
      <t>オヨ</t>
    </rPh>
    <rPh sb="13" eb="16">
      <t>ショジリツ</t>
    </rPh>
    <phoneticPr fontId="5"/>
  </si>
  <si>
    <t>１５</t>
    <phoneticPr fontId="5"/>
  </si>
  <si>
    <t>第 １１ 表</t>
    <rPh sb="0" eb="1">
      <t>ダイ</t>
    </rPh>
    <rPh sb="5" eb="6">
      <t>ヒョウ</t>
    </rPh>
    <phoneticPr fontId="5"/>
  </si>
  <si>
    <t>都道府県別出国者数</t>
    <rPh sb="0" eb="4">
      <t>トドウフケン</t>
    </rPh>
    <rPh sb="4" eb="5">
      <t>ベツ</t>
    </rPh>
    <rPh sb="5" eb="8">
      <t>シュッコクシャ</t>
    </rPh>
    <rPh sb="8" eb="9">
      <t>カズ</t>
    </rPh>
    <phoneticPr fontId="5"/>
  </si>
  <si>
    <t>１６～１７</t>
    <phoneticPr fontId="5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</si>
  <si>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</si>
  <si>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</si>
  <si>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</si>
  <si>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</si>
  <si>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</si>
  <si>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</si>
  <si>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</si>
  <si>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</si>
  <si>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</si>
  <si>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</si>
  <si>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対前年比</t>
  </si>
  <si>
    <t>全国発行件数</t>
  </si>
  <si>
    <t>平成</t>
  </si>
  <si>
    <t>１月</t>
  </si>
  <si>
    <t>２月</t>
  </si>
  <si>
    <t>全国対前年比</t>
    <phoneticPr fontId="4"/>
  </si>
  <si>
    <t>計</t>
    <rPh sb="0" eb="1">
      <t>ケイ</t>
    </rPh>
    <phoneticPr fontId="4"/>
  </si>
  <si>
    <t>未成年</t>
    <rPh sb="0" eb="3">
      <t>ミセイネン</t>
    </rPh>
    <phoneticPr fontId="4"/>
  </si>
  <si>
    <t>大　人</t>
    <rPh sb="0" eb="1">
      <t>ダイ</t>
    </rPh>
    <rPh sb="2" eb="3">
      <t>ヒト</t>
    </rPh>
    <phoneticPr fontId="4"/>
  </si>
  <si>
    <t>子　供</t>
    <rPh sb="0" eb="1">
      <t>コ</t>
    </rPh>
    <rPh sb="2" eb="3">
      <t>トモ</t>
    </rPh>
    <phoneticPr fontId="4"/>
  </si>
  <si>
    <t>１０　年</t>
    <rPh sb="3" eb="4">
      <t>ネン</t>
    </rPh>
    <phoneticPr fontId="4"/>
  </si>
  <si>
    <t>限　　定</t>
    <rPh sb="0" eb="1">
      <t>キリ</t>
    </rPh>
    <rPh sb="3" eb="4">
      <t>サダム</t>
    </rPh>
    <phoneticPr fontId="4"/>
  </si>
  <si>
    <t>（単位：件、％）</t>
  </si>
  <si>
    <t>暦年</t>
  </si>
  <si>
    <t>旅券発行数</t>
  </si>
  <si>
    <t>計</t>
  </si>
  <si>
    <t>12歳未満</t>
    <rPh sb="2" eb="3">
      <t>サイ</t>
    </rPh>
    <rPh sb="3" eb="5">
      <t>ミマン</t>
    </rPh>
    <phoneticPr fontId="4"/>
  </si>
  <si>
    <t>80歳以上</t>
    <rPh sb="2" eb="3">
      <t>サイ</t>
    </rPh>
    <rPh sb="3" eb="5">
      <t>イジョウ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</si>
  <si>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</si>
  <si>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</si>
  <si>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全国構成比</t>
    <rPh sb="0" eb="2">
      <t>ゼンコク</t>
    </rPh>
    <rPh sb="2" eb="5">
      <t>コウセイヒ</t>
    </rPh>
    <phoneticPr fontId="4"/>
  </si>
  <si>
    <t>合計</t>
  </si>
  <si>
    <t>前年比</t>
  </si>
  <si>
    <t>月</t>
  </si>
  <si>
    <t>別</t>
  </si>
  <si>
    <t>内</t>
  </si>
  <si>
    <t>訳</t>
  </si>
  <si>
    <t>小計</t>
    <rPh sb="0" eb="2">
      <t>ショウケイ</t>
    </rPh>
    <phoneticPr fontId="4"/>
  </si>
  <si>
    <t>数次旅券</t>
    <rPh sb="0" eb="2">
      <t>スウジ</t>
    </rPh>
    <rPh sb="2" eb="4">
      <t>リョケン</t>
    </rPh>
    <phoneticPr fontId="4"/>
  </si>
  <si>
    <t>限定旅券</t>
    <rPh sb="0" eb="2">
      <t>ゲンテイ</t>
    </rPh>
    <rPh sb="2" eb="4">
      <t>リョケン</t>
    </rPh>
    <phoneticPr fontId="4"/>
  </si>
  <si>
    <t>区  分</t>
    <phoneticPr fontId="4"/>
  </si>
  <si>
    <t>上小阿仁村</t>
    <rPh sb="0" eb="5">
      <t>カミコアニムラ</t>
    </rPh>
    <phoneticPr fontId="5"/>
  </si>
  <si>
    <t>市</t>
    <rPh sb="0" eb="1">
      <t>シ</t>
    </rPh>
    <phoneticPr fontId="5"/>
  </si>
  <si>
    <t>由利本荘市</t>
    <rPh sb="0" eb="2">
      <t>ユリ</t>
    </rPh>
    <rPh sb="2" eb="5">
      <t>ホンジョウシ</t>
    </rPh>
    <phoneticPr fontId="5"/>
  </si>
  <si>
    <t>東成瀬村</t>
    <rPh sb="0" eb="4">
      <t>ヒガシナルセムラ</t>
    </rPh>
    <phoneticPr fontId="5"/>
  </si>
  <si>
    <t xml:space="preserve">由利本荘市 </t>
    <rPh sb="0" eb="2">
      <t>ユリ</t>
    </rPh>
    <phoneticPr fontId="6"/>
  </si>
  <si>
    <t>北秋田市</t>
    <rPh sb="0" eb="3">
      <t>キタアキタ</t>
    </rPh>
    <rPh sb="3" eb="4">
      <t>シ</t>
    </rPh>
    <phoneticPr fontId="6"/>
  </si>
  <si>
    <t>にかほ市</t>
    <rPh sb="3" eb="4">
      <t>シ</t>
    </rPh>
    <phoneticPr fontId="6"/>
  </si>
  <si>
    <t>北秋田郡</t>
    <rPh sb="0" eb="4">
      <t>キタアキタグン</t>
    </rPh>
    <phoneticPr fontId="5"/>
  </si>
  <si>
    <t>南秋田郡</t>
    <rPh sb="0" eb="4">
      <t>ミナミアキタグン</t>
    </rPh>
    <phoneticPr fontId="5"/>
  </si>
  <si>
    <t xml:space="preserve">五城目町 </t>
  </si>
  <si>
    <t xml:space="preserve">八郎潟町 </t>
  </si>
  <si>
    <t>そ　の　他</t>
    <rPh sb="0" eb="5">
      <t>ソノタ</t>
    </rPh>
    <phoneticPr fontId="5"/>
  </si>
  <si>
    <t>計</t>
    <rPh sb="0" eb="1">
      <t>ケイ</t>
    </rPh>
    <phoneticPr fontId="5"/>
  </si>
  <si>
    <t>（％）</t>
  </si>
  <si>
    <t>※</t>
    <phoneticPr fontId="5"/>
  </si>
  <si>
    <t>　〈 対前年比 〉</t>
    <rPh sb="3" eb="4">
      <t>タイ</t>
    </rPh>
    <rPh sb="4" eb="7">
      <t>ゼンネンヒ</t>
    </rPh>
    <phoneticPr fontId="5"/>
  </si>
  <si>
    <t>割 合
（％）</t>
    <rPh sb="0" eb="1">
      <t>ワリ</t>
    </rPh>
    <rPh sb="2" eb="3">
      <t>ゴウ</t>
    </rPh>
    <phoneticPr fontId="4"/>
  </si>
  <si>
    <t>平成２７年</t>
    <rPh sb="0" eb="2">
      <t>ヘイセイ</t>
    </rPh>
    <rPh sb="4" eb="5">
      <t>ネン</t>
    </rPh>
    <phoneticPr fontId="4"/>
  </si>
  <si>
    <t>平成２６年</t>
    <rPh sb="0" eb="2">
      <t>ヘイセイ</t>
    </rPh>
    <rPh sb="4" eb="5">
      <t>ネン</t>
    </rPh>
    <phoneticPr fontId="4"/>
  </si>
  <si>
    <t>月　　</t>
    <rPh sb="0" eb="1">
      <t>ツキ</t>
    </rPh>
    <phoneticPr fontId="4"/>
  </si>
  <si>
    <t>１７</t>
    <phoneticPr fontId="4"/>
  </si>
  <si>
    <t>１８</t>
    <phoneticPr fontId="4"/>
  </si>
  <si>
    <t>２０</t>
    <phoneticPr fontId="4"/>
  </si>
  <si>
    <t>２１</t>
    <phoneticPr fontId="4"/>
  </si>
  <si>
    <t>２２</t>
    <phoneticPr fontId="4"/>
  </si>
  <si>
    <t>２３</t>
    <phoneticPr fontId="4"/>
  </si>
  <si>
    <t>暦　　　年</t>
    <phoneticPr fontId="4"/>
  </si>
  <si>
    <t>対 前 年 比</t>
    <phoneticPr fontId="4"/>
  </si>
  <si>
    <t>暦　　年</t>
    <phoneticPr fontId="4"/>
  </si>
  <si>
    <t>（単位：％）　</t>
    <phoneticPr fontId="5"/>
  </si>
  <si>
    <t>（単位：件）　</t>
    <rPh sb="4" eb="5">
      <t>ケン</t>
    </rPh>
    <phoneticPr fontId="5"/>
  </si>
  <si>
    <t>（単位：件）　</t>
    <rPh sb="1" eb="3">
      <t>タンイ</t>
    </rPh>
    <rPh sb="4" eb="5">
      <t>ケン</t>
    </rPh>
    <phoneticPr fontId="4"/>
  </si>
  <si>
    <t>（単位：件、％）　</t>
    <rPh sb="1" eb="3">
      <t>タンイ</t>
    </rPh>
    <rPh sb="4" eb="5">
      <t>ケン</t>
    </rPh>
    <phoneticPr fontId="4"/>
  </si>
  <si>
    <t>（単位：件、％）　</t>
    <phoneticPr fontId="4"/>
  </si>
  <si>
    <t>（単位：％）　</t>
    <phoneticPr fontId="5"/>
  </si>
  <si>
    <t>区　　　　　分</t>
    <phoneticPr fontId="4"/>
  </si>
  <si>
    <t>件　　数</t>
    <phoneticPr fontId="4"/>
  </si>
  <si>
    <t>　　　　　　月　　　別　　　内　　　訳　　</t>
    <rPh sb="6" eb="7">
      <t>ゲツ</t>
    </rPh>
    <rPh sb="10" eb="11">
      <t>ベツ</t>
    </rPh>
    <rPh sb="14" eb="15">
      <t>ウチ</t>
    </rPh>
    <rPh sb="18" eb="19">
      <t>ヤク</t>
    </rPh>
    <phoneticPr fontId="4"/>
  </si>
  <si>
    <t>　〈 構 成 比 〉</t>
    <rPh sb="7" eb="8">
      <t>ヒカク</t>
    </rPh>
    <phoneticPr fontId="5"/>
  </si>
  <si>
    <t>区　　分</t>
    <phoneticPr fontId="4"/>
  </si>
  <si>
    <t>　　２７年</t>
    <rPh sb="4" eb="5">
      <t>ネン</t>
    </rPh>
    <phoneticPr fontId="5"/>
  </si>
  <si>
    <t>　種　類</t>
    <rPh sb="1" eb="2">
      <t>タネ</t>
    </rPh>
    <rPh sb="3" eb="4">
      <t>タグイ</t>
    </rPh>
    <phoneticPr fontId="4"/>
  </si>
  <si>
    <t>年　次　</t>
    <rPh sb="0" eb="1">
      <t>ネン</t>
    </rPh>
    <rPh sb="2" eb="3">
      <t>ツギ</t>
    </rPh>
    <phoneticPr fontId="4"/>
  </si>
  <si>
    <t>（単位：件、％）　</t>
    <rPh sb="4" eb="5">
      <t>ケン</t>
    </rPh>
    <phoneticPr fontId="5"/>
  </si>
  <si>
    <t>区　分</t>
    <phoneticPr fontId="4"/>
  </si>
  <si>
    <t>構 成 比</t>
    <rPh sb="0" eb="1">
      <t>カマエ</t>
    </rPh>
    <rPh sb="2" eb="3">
      <t>シゲル</t>
    </rPh>
    <rPh sb="4" eb="5">
      <t>ヒ</t>
    </rPh>
    <phoneticPr fontId="4"/>
  </si>
  <si>
    <t>北　　海　　道</t>
    <phoneticPr fontId="4"/>
  </si>
  <si>
    <t>青　　森　　県</t>
    <phoneticPr fontId="4"/>
  </si>
  <si>
    <t>岩　　手　　県</t>
    <phoneticPr fontId="4"/>
  </si>
  <si>
    <t>宮　　城　　県</t>
    <phoneticPr fontId="4"/>
  </si>
  <si>
    <t>秋　　田　　県</t>
    <phoneticPr fontId="5"/>
  </si>
  <si>
    <t>山　　形　　県</t>
    <phoneticPr fontId="4"/>
  </si>
  <si>
    <t>福　　島　　県</t>
    <phoneticPr fontId="4"/>
  </si>
  <si>
    <t>茨　　城　　県</t>
    <phoneticPr fontId="4"/>
  </si>
  <si>
    <t>栃　　木　　県</t>
    <phoneticPr fontId="4"/>
  </si>
  <si>
    <t>群　　馬　　県</t>
    <phoneticPr fontId="4"/>
  </si>
  <si>
    <t>埼　　玉　　県</t>
    <phoneticPr fontId="4"/>
  </si>
  <si>
    <t>千　　葉　　県</t>
    <rPh sb="0" eb="1">
      <t>セン</t>
    </rPh>
    <rPh sb="3" eb="4">
      <t>ハ</t>
    </rPh>
    <phoneticPr fontId="4"/>
  </si>
  <si>
    <t>東　　京　　都</t>
    <phoneticPr fontId="4"/>
  </si>
  <si>
    <t>神　奈　川　県</t>
    <phoneticPr fontId="4"/>
  </si>
  <si>
    <t>新　　潟　　県</t>
    <phoneticPr fontId="4"/>
  </si>
  <si>
    <t>富　　山　　県</t>
    <phoneticPr fontId="4"/>
  </si>
  <si>
    <t>石　　川　　県</t>
    <phoneticPr fontId="4"/>
  </si>
  <si>
    <t>福　　井　　県</t>
    <phoneticPr fontId="4"/>
  </si>
  <si>
    <t>山　　梨　　県</t>
    <phoneticPr fontId="4"/>
  </si>
  <si>
    <t>長　　野　　県</t>
    <phoneticPr fontId="4"/>
  </si>
  <si>
    <t>岐　　阜　　県</t>
    <phoneticPr fontId="4"/>
  </si>
  <si>
    <t>静　　岡　　県</t>
    <phoneticPr fontId="4"/>
  </si>
  <si>
    <t>愛　　知　　県</t>
    <phoneticPr fontId="4"/>
  </si>
  <si>
    <t>三　　重　　県</t>
    <phoneticPr fontId="4"/>
  </si>
  <si>
    <t>滋　　賀　　県</t>
    <phoneticPr fontId="4"/>
  </si>
  <si>
    <t>京　　都　　府</t>
    <phoneticPr fontId="4"/>
  </si>
  <si>
    <t>大　　阪　　府</t>
    <phoneticPr fontId="4"/>
  </si>
  <si>
    <t>兵　　庫　　県</t>
    <phoneticPr fontId="4"/>
  </si>
  <si>
    <t>奈　　良　　県</t>
    <rPh sb="0" eb="1">
      <t>ナ</t>
    </rPh>
    <rPh sb="3" eb="4">
      <t>リョウ</t>
    </rPh>
    <phoneticPr fontId="4"/>
  </si>
  <si>
    <t>和　歌　山　県</t>
    <rPh sb="0" eb="1">
      <t>ワ</t>
    </rPh>
    <rPh sb="2" eb="3">
      <t>ウタ</t>
    </rPh>
    <rPh sb="4" eb="5">
      <t>ヤマ</t>
    </rPh>
    <phoneticPr fontId="4"/>
  </si>
  <si>
    <t>鳥　　取　　県</t>
    <rPh sb="0" eb="1">
      <t>トリ</t>
    </rPh>
    <rPh sb="3" eb="4">
      <t>トリ</t>
    </rPh>
    <phoneticPr fontId="4"/>
  </si>
  <si>
    <t>島　　根　　県</t>
    <rPh sb="0" eb="1">
      <t>シマ</t>
    </rPh>
    <rPh sb="3" eb="4">
      <t>ネ</t>
    </rPh>
    <phoneticPr fontId="4"/>
  </si>
  <si>
    <t>広　　島　　県</t>
    <phoneticPr fontId="4"/>
  </si>
  <si>
    <t>山　　口　　県</t>
    <phoneticPr fontId="4"/>
  </si>
  <si>
    <t>徳　　島　　県</t>
    <phoneticPr fontId="4"/>
  </si>
  <si>
    <t>香　　川　　県</t>
    <phoneticPr fontId="4"/>
  </si>
  <si>
    <t>愛　　媛　　県</t>
    <phoneticPr fontId="4"/>
  </si>
  <si>
    <t>高　　知　　県</t>
    <phoneticPr fontId="4"/>
  </si>
  <si>
    <t>福　　岡　　県</t>
    <phoneticPr fontId="4"/>
  </si>
  <si>
    <t>佐　　賀　　県</t>
    <phoneticPr fontId="4"/>
  </si>
  <si>
    <t>長　　崎　　県</t>
    <phoneticPr fontId="4"/>
  </si>
  <si>
    <t>熊　　本　　県</t>
    <phoneticPr fontId="4"/>
  </si>
  <si>
    <t>大　　分　　県</t>
    <phoneticPr fontId="4"/>
  </si>
  <si>
    <t>宮　　崎　　県</t>
    <phoneticPr fontId="4"/>
  </si>
  <si>
    <t>鹿　児　島　県</t>
    <rPh sb="6" eb="7">
      <t>ケン</t>
    </rPh>
    <phoneticPr fontId="4"/>
  </si>
  <si>
    <t>沖　　縄　　県</t>
    <phoneticPr fontId="4"/>
  </si>
  <si>
    <t>合　　　　計</t>
    <phoneticPr fontId="4"/>
  </si>
  <si>
    <t xml:space="preserve"> 取扱官庁</t>
    <phoneticPr fontId="4"/>
  </si>
  <si>
    <t>区　分　</t>
    <phoneticPr fontId="4"/>
  </si>
  <si>
    <t>発行件数前年比</t>
    <rPh sb="0" eb="2">
      <t>ハッコウ</t>
    </rPh>
    <rPh sb="2" eb="4">
      <t>ケンスウ</t>
    </rPh>
    <rPh sb="4" eb="7">
      <t>ゼンネンヒ</t>
    </rPh>
    <phoneticPr fontId="5"/>
  </si>
  <si>
    <t>２６年</t>
    <rPh sb="2" eb="3">
      <t>ネン</t>
    </rPh>
    <phoneticPr fontId="5"/>
  </si>
  <si>
    <t>２７年</t>
    <rPh sb="2" eb="3">
      <t>ネン</t>
    </rPh>
    <phoneticPr fontId="5"/>
  </si>
  <si>
    <t>渡航先追加</t>
    <phoneticPr fontId="4"/>
  </si>
  <si>
    <t>査証欄増補</t>
    <phoneticPr fontId="4"/>
  </si>
  <si>
    <t>紛焼失届</t>
    <rPh sb="0" eb="1">
      <t>マギ</t>
    </rPh>
    <rPh sb="1" eb="2">
      <t>ヤキ</t>
    </rPh>
    <rPh sb="2" eb="3">
      <t>シッ</t>
    </rPh>
    <rPh sb="3" eb="4">
      <t>トド</t>
    </rPh>
    <phoneticPr fontId="5"/>
  </si>
  <si>
    <t>※</t>
    <phoneticPr fontId="4"/>
  </si>
  <si>
    <t>　※ 平成２６年３月１９日までは記載事項訂正、２０日以降は記載事項変更</t>
    <rPh sb="3" eb="5">
      <t>ヘイセイ</t>
    </rPh>
    <rPh sb="7" eb="8">
      <t>ネン</t>
    </rPh>
    <rPh sb="9" eb="10">
      <t>ガツ</t>
    </rPh>
    <rPh sb="12" eb="13">
      <t>ニチ</t>
    </rPh>
    <rPh sb="16" eb="18">
      <t>キサイ</t>
    </rPh>
    <rPh sb="18" eb="20">
      <t>ジコウ</t>
    </rPh>
    <rPh sb="20" eb="22">
      <t>テイセイ</t>
    </rPh>
    <rPh sb="25" eb="26">
      <t>ニチ</t>
    </rPh>
    <rPh sb="26" eb="28">
      <t>イコウ</t>
    </rPh>
    <rPh sb="29" eb="31">
      <t>キサイ</t>
    </rPh>
    <rPh sb="31" eb="33">
      <t>ジコウ</t>
    </rPh>
    <rPh sb="33" eb="35">
      <t>ヘンコウ</t>
    </rPh>
    <phoneticPr fontId="4"/>
  </si>
  <si>
    <t>新　　規　　等</t>
    <rPh sb="0" eb="1">
      <t>シン</t>
    </rPh>
    <rPh sb="3" eb="4">
      <t>タダシ</t>
    </rPh>
    <rPh sb="6" eb="7">
      <t>トウ</t>
    </rPh>
    <phoneticPr fontId="4"/>
  </si>
  <si>
    <t>鹿　角　市</t>
    <rPh sb="0" eb="1">
      <t>シカ</t>
    </rPh>
    <rPh sb="2" eb="3">
      <t>カド</t>
    </rPh>
    <rPh sb="4" eb="5">
      <t>シ</t>
    </rPh>
    <phoneticPr fontId="5"/>
  </si>
  <si>
    <t>小　坂　町</t>
    <rPh sb="0" eb="1">
      <t>ショウ</t>
    </rPh>
    <rPh sb="2" eb="3">
      <t>サカ</t>
    </rPh>
    <rPh sb="4" eb="5">
      <t>マチ</t>
    </rPh>
    <phoneticPr fontId="5"/>
  </si>
  <si>
    <t>大　館　市</t>
    <rPh sb="0" eb="1">
      <t>ダイ</t>
    </rPh>
    <rPh sb="2" eb="3">
      <t>カン</t>
    </rPh>
    <rPh sb="4" eb="5">
      <t>シ</t>
    </rPh>
    <phoneticPr fontId="5"/>
  </si>
  <si>
    <t xml:space="preserve">北秋田市 </t>
    <rPh sb="0" eb="1">
      <t>キタ</t>
    </rPh>
    <rPh sb="1" eb="2">
      <t>アキ</t>
    </rPh>
    <rPh sb="2" eb="3">
      <t>タ</t>
    </rPh>
    <rPh sb="3" eb="4">
      <t>シ</t>
    </rPh>
    <phoneticPr fontId="5"/>
  </si>
  <si>
    <t>能　代　市</t>
    <rPh sb="0" eb="1">
      <t>ノウ</t>
    </rPh>
    <rPh sb="2" eb="3">
      <t>ダイ</t>
    </rPh>
    <rPh sb="4" eb="5">
      <t>シ</t>
    </rPh>
    <phoneticPr fontId="5"/>
  </si>
  <si>
    <t>藤　里　町</t>
    <rPh sb="0" eb="1">
      <t>フジ</t>
    </rPh>
    <rPh sb="2" eb="3">
      <t>サト</t>
    </rPh>
    <rPh sb="4" eb="5">
      <t>マチ</t>
    </rPh>
    <phoneticPr fontId="5"/>
  </si>
  <si>
    <t>三　種　町</t>
    <rPh sb="0" eb="1">
      <t>サン</t>
    </rPh>
    <rPh sb="2" eb="3">
      <t>タネ</t>
    </rPh>
    <rPh sb="4" eb="5">
      <t>マチ</t>
    </rPh>
    <phoneticPr fontId="5"/>
  </si>
  <si>
    <t>八　峰　町</t>
    <rPh sb="0" eb="1">
      <t>ハチ</t>
    </rPh>
    <rPh sb="2" eb="3">
      <t>ミネ</t>
    </rPh>
    <rPh sb="4" eb="5">
      <t>マチ</t>
    </rPh>
    <phoneticPr fontId="5"/>
  </si>
  <si>
    <t>に か ほ 市</t>
    <rPh sb="6" eb="7">
      <t>シ</t>
    </rPh>
    <phoneticPr fontId="5"/>
  </si>
  <si>
    <t>大　仙　市</t>
    <rPh sb="0" eb="1">
      <t>ダイ</t>
    </rPh>
    <rPh sb="2" eb="3">
      <t>セン</t>
    </rPh>
    <rPh sb="4" eb="5">
      <t>シ</t>
    </rPh>
    <phoneticPr fontId="5"/>
  </si>
  <si>
    <t>仙　北　市</t>
    <rPh sb="0" eb="1">
      <t>セン</t>
    </rPh>
    <rPh sb="2" eb="3">
      <t>キタ</t>
    </rPh>
    <rPh sb="4" eb="5">
      <t>シ</t>
    </rPh>
    <phoneticPr fontId="5"/>
  </si>
  <si>
    <t>美　郷　町</t>
    <rPh sb="0" eb="1">
      <t>ビ</t>
    </rPh>
    <rPh sb="2" eb="3">
      <t>ゴウ</t>
    </rPh>
    <rPh sb="4" eb="5">
      <t>マチ</t>
    </rPh>
    <phoneticPr fontId="5"/>
  </si>
  <si>
    <t>横　手　市</t>
    <rPh sb="0" eb="1">
      <t>ヨコ</t>
    </rPh>
    <rPh sb="2" eb="3">
      <t>テ</t>
    </rPh>
    <rPh sb="4" eb="5">
      <t>シ</t>
    </rPh>
    <phoneticPr fontId="5"/>
  </si>
  <si>
    <t>湯　沢　市</t>
    <rPh sb="0" eb="1">
      <t>ユ</t>
    </rPh>
    <rPh sb="2" eb="3">
      <t>サワ</t>
    </rPh>
    <rPh sb="4" eb="5">
      <t>シ</t>
    </rPh>
    <phoneticPr fontId="5"/>
  </si>
  <si>
    <t>羽　後　町</t>
    <rPh sb="0" eb="1">
      <t>ハネ</t>
    </rPh>
    <rPh sb="2" eb="3">
      <t>アト</t>
    </rPh>
    <rPh sb="4" eb="5">
      <t>マチ</t>
    </rPh>
    <phoneticPr fontId="5"/>
  </si>
  <si>
    <t>東 成 瀬 村</t>
    <rPh sb="0" eb="1">
      <t>ヒガシ</t>
    </rPh>
    <rPh sb="2" eb="3">
      <t>シゲル</t>
    </rPh>
    <rPh sb="4" eb="5">
      <t>セ</t>
    </rPh>
    <rPh sb="6" eb="7">
      <t>ムラ</t>
    </rPh>
    <phoneticPr fontId="5"/>
  </si>
  <si>
    <t>割合</t>
    <rPh sb="0" eb="2">
      <t>ワリアイ</t>
    </rPh>
    <phoneticPr fontId="4"/>
  </si>
  <si>
    <t>市</t>
    <rPh sb="0" eb="1">
      <t>シ</t>
    </rPh>
    <phoneticPr fontId="4"/>
  </si>
  <si>
    <t>町</t>
    <rPh sb="0" eb="1">
      <t>マチ</t>
    </rPh>
    <phoneticPr fontId="4"/>
  </si>
  <si>
    <t>村</t>
    <rPh sb="0" eb="1">
      <t>ムラ</t>
    </rPh>
    <phoneticPr fontId="4"/>
  </si>
  <si>
    <t>窓</t>
    <rPh sb="0" eb="1">
      <t>マド</t>
    </rPh>
    <phoneticPr fontId="4"/>
  </si>
  <si>
    <t>口</t>
    <rPh sb="0" eb="1">
      <t>クチ</t>
    </rPh>
    <phoneticPr fontId="4"/>
  </si>
  <si>
    <t>窓口別
割　合</t>
    <rPh sb="0" eb="1">
      <t>マド</t>
    </rPh>
    <rPh sb="1" eb="2">
      <t>クチ</t>
    </rPh>
    <rPh sb="2" eb="3">
      <t>ベツ</t>
    </rPh>
    <rPh sb="4" eb="5">
      <t>ワリ</t>
    </rPh>
    <rPh sb="6" eb="7">
      <t>ゴウ</t>
    </rPh>
    <phoneticPr fontId="5"/>
  </si>
  <si>
    <t>市 町 村</t>
    <rPh sb="0" eb="1">
      <t>シ</t>
    </rPh>
    <rPh sb="2" eb="3">
      <t>マチ</t>
    </rPh>
    <rPh sb="4" eb="5">
      <t>ムラ</t>
    </rPh>
    <phoneticPr fontId="5"/>
  </si>
  <si>
    <t>潟　上　市　</t>
    <rPh sb="0" eb="1">
      <t>カタ</t>
    </rPh>
    <rPh sb="2" eb="3">
      <t>ウエ</t>
    </rPh>
    <rPh sb="4" eb="5">
      <t>シ</t>
    </rPh>
    <phoneticPr fontId="6"/>
  </si>
  <si>
    <t>大　仙　市　</t>
    <rPh sb="0" eb="1">
      <t>ダイ</t>
    </rPh>
    <rPh sb="2" eb="3">
      <t>セン</t>
    </rPh>
    <rPh sb="4" eb="5">
      <t>シ</t>
    </rPh>
    <phoneticPr fontId="6"/>
  </si>
  <si>
    <t>仙　北　市　</t>
    <rPh sb="0" eb="1">
      <t>セン</t>
    </rPh>
    <rPh sb="2" eb="3">
      <t>キタ</t>
    </rPh>
    <rPh sb="4" eb="5">
      <t>シ</t>
    </rPh>
    <phoneticPr fontId="6"/>
  </si>
  <si>
    <t xml:space="preserve">三　種　町 </t>
    <rPh sb="0" eb="1">
      <t>ミ</t>
    </rPh>
    <rPh sb="2" eb="3">
      <t>タネ</t>
    </rPh>
    <phoneticPr fontId="6"/>
  </si>
  <si>
    <t xml:space="preserve">八　峰　町 </t>
    <rPh sb="2" eb="3">
      <t>ミネ</t>
    </rPh>
    <phoneticPr fontId="6"/>
  </si>
  <si>
    <t>美　郷　町</t>
    <rPh sb="0" eb="1">
      <t>ビ</t>
    </rPh>
    <rPh sb="2" eb="3">
      <t>ゴウ</t>
    </rPh>
    <rPh sb="4" eb="5">
      <t>チョウ</t>
    </rPh>
    <phoneticPr fontId="5"/>
  </si>
  <si>
    <t>雄　勝　郡</t>
    <rPh sb="0" eb="1">
      <t>オス</t>
    </rPh>
    <rPh sb="2" eb="3">
      <t>カツ</t>
    </rPh>
    <rPh sb="4" eb="5">
      <t>グン</t>
    </rPh>
    <phoneticPr fontId="5"/>
  </si>
  <si>
    <t>仙　北　郡</t>
    <rPh sb="0" eb="1">
      <t>セン</t>
    </rPh>
    <rPh sb="2" eb="3">
      <t>キタ</t>
    </rPh>
    <rPh sb="4" eb="5">
      <t>グン</t>
    </rPh>
    <phoneticPr fontId="5"/>
  </si>
  <si>
    <t>山　本　郡</t>
    <rPh sb="0" eb="1">
      <t>ヤマ</t>
    </rPh>
    <rPh sb="2" eb="3">
      <t>ホン</t>
    </rPh>
    <rPh sb="4" eb="5">
      <t>グン</t>
    </rPh>
    <phoneticPr fontId="5"/>
  </si>
  <si>
    <t>鹿　角　郡</t>
    <rPh sb="0" eb="1">
      <t>シカ</t>
    </rPh>
    <rPh sb="2" eb="3">
      <t>カド</t>
    </rPh>
    <rPh sb="4" eb="5">
      <t>グン</t>
    </rPh>
    <phoneticPr fontId="5"/>
  </si>
  <si>
    <t>人口1,000人
当たりの件数</t>
    <rPh sb="0" eb="2">
      <t>ジンコウ</t>
    </rPh>
    <rPh sb="7" eb="8">
      <t>ニン</t>
    </rPh>
    <rPh sb="9" eb="10">
      <t>ア</t>
    </rPh>
    <rPh sb="13" eb="15">
      <t>シンセイケンスウ</t>
    </rPh>
    <phoneticPr fontId="5"/>
  </si>
  <si>
    <t>構 成 比</t>
    <rPh sb="0" eb="1">
      <t>カマエ</t>
    </rPh>
    <rPh sb="2" eb="3">
      <t>シゲル</t>
    </rPh>
    <rPh sb="4" eb="5">
      <t>ヒ</t>
    </rPh>
    <phoneticPr fontId="5"/>
  </si>
  <si>
    <t>順 位</t>
    <rPh sb="0" eb="1">
      <t>ジュン</t>
    </rPh>
    <rPh sb="2" eb="3">
      <t>クライ</t>
    </rPh>
    <phoneticPr fontId="5"/>
  </si>
  <si>
    <t>市  町  村  名</t>
    <rPh sb="0" eb="1">
      <t>シ</t>
    </rPh>
    <rPh sb="3" eb="4">
      <t>マチ</t>
    </rPh>
    <rPh sb="6" eb="7">
      <t>ムラ</t>
    </rPh>
    <rPh sb="9" eb="10">
      <t>メイ</t>
    </rPh>
    <phoneticPr fontId="5"/>
  </si>
  <si>
    <t>合　　　　　計</t>
    <phoneticPr fontId="4"/>
  </si>
  <si>
    <t>小　　　計</t>
    <rPh sb="0" eb="1">
      <t>ショウ</t>
    </rPh>
    <rPh sb="4" eb="5">
      <t>ケイ</t>
    </rPh>
    <phoneticPr fontId="5"/>
  </si>
  <si>
    <t>区　　　分</t>
    <phoneticPr fontId="4"/>
  </si>
  <si>
    <t>交 付 件 数</t>
    <rPh sb="0" eb="1">
      <t>コウ</t>
    </rPh>
    <rPh sb="2" eb="3">
      <t>ツキ</t>
    </rPh>
    <rPh sb="4" eb="5">
      <t>ケン</t>
    </rPh>
    <rPh sb="6" eb="7">
      <t>スウ</t>
    </rPh>
    <phoneticPr fontId="5"/>
  </si>
  <si>
    <t>旅券所持率（旅券１冊当たり人口）</t>
    <rPh sb="0" eb="2">
      <t>リョケン</t>
    </rPh>
    <rPh sb="2" eb="5">
      <t>ショジリツ</t>
    </rPh>
    <rPh sb="6" eb="8">
      <t>リョケン</t>
    </rPh>
    <rPh sb="9" eb="10">
      <t>サツ</t>
    </rPh>
    <rPh sb="10" eb="11">
      <t>ア</t>
    </rPh>
    <rPh sb="13" eb="15">
      <t>ジンコウ</t>
    </rPh>
    <phoneticPr fontId="5"/>
  </si>
  <si>
    <t>　第１１表　―　附表　　　秋田県の出国者数の推移</t>
    <rPh sb="8" eb="9">
      <t>フゾク</t>
    </rPh>
    <rPh sb="9" eb="10">
      <t>フヒョウ</t>
    </rPh>
    <rPh sb="13" eb="16">
      <t>アキタケン</t>
    </rPh>
    <rPh sb="17" eb="20">
      <t>シュッコクシャ</t>
    </rPh>
    <rPh sb="20" eb="21">
      <t>スウ</t>
    </rPh>
    <rPh sb="22" eb="24">
      <t>スイイ</t>
    </rPh>
    <phoneticPr fontId="5"/>
  </si>
  <si>
    <t>出国者１人当たり
人口 （人） Ｂ／Ａ</t>
    <rPh sb="9" eb="11">
      <t>ジンコウ</t>
    </rPh>
    <rPh sb="13" eb="14">
      <t>ニン</t>
    </rPh>
    <phoneticPr fontId="4"/>
  </si>
  <si>
    <t>年齢階層別発行件数</t>
    <rPh sb="0" eb="2">
      <t>ネンレイ</t>
    </rPh>
    <rPh sb="2" eb="4">
      <t>カイソウ</t>
    </rPh>
    <rPh sb="4" eb="5">
      <t>ベツ</t>
    </rPh>
    <rPh sb="5" eb="7">
      <t>ハッコウ</t>
    </rPh>
    <rPh sb="7" eb="9">
      <t>ケンスウ</t>
    </rPh>
    <phoneticPr fontId="5"/>
  </si>
  <si>
    <t>男女別発行件数</t>
    <rPh sb="0" eb="3">
      <t>ダンジョベツ</t>
    </rPh>
    <rPh sb="3" eb="5">
      <t>ハッコウ</t>
    </rPh>
    <rPh sb="5" eb="7">
      <t>ケンスウ</t>
    </rPh>
    <phoneticPr fontId="5"/>
  </si>
  <si>
    <t>12～19歳　</t>
    <rPh sb="5" eb="6">
      <t>サイ</t>
    </rPh>
    <phoneticPr fontId="4"/>
  </si>
  <si>
    <t>20～29歳　</t>
    <rPh sb="5" eb="6">
      <t>サイ</t>
    </rPh>
    <phoneticPr fontId="4"/>
  </si>
  <si>
    <t>30～39歳　</t>
    <rPh sb="5" eb="6">
      <t>サイ</t>
    </rPh>
    <phoneticPr fontId="4"/>
  </si>
  <si>
    <t>40～49歳　</t>
    <rPh sb="5" eb="6">
      <t>サイ</t>
    </rPh>
    <phoneticPr fontId="4"/>
  </si>
  <si>
    <t>50～59歳　</t>
    <rPh sb="5" eb="6">
      <t>サイ</t>
    </rPh>
    <phoneticPr fontId="4"/>
  </si>
  <si>
    <t>60～69歳　</t>
    <rPh sb="5" eb="6">
      <t>サイ</t>
    </rPh>
    <phoneticPr fontId="4"/>
  </si>
  <si>
    <t>70～79歳　</t>
    <rPh sb="5" eb="6">
      <t>サイ</t>
    </rPh>
    <phoneticPr fontId="4"/>
  </si>
  <si>
    <t xml:space="preserve">12～19歳 </t>
    <rPh sb="5" eb="6">
      <t>サイ</t>
    </rPh>
    <phoneticPr fontId="4"/>
  </si>
  <si>
    <t xml:space="preserve">20～29歳 </t>
    <rPh sb="5" eb="6">
      <t>サイ</t>
    </rPh>
    <phoneticPr fontId="4"/>
  </si>
  <si>
    <t xml:space="preserve">30～39歳 </t>
    <rPh sb="5" eb="6">
      <t>サイ</t>
    </rPh>
    <phoneticPr fontId="4"/>
  </si>
  <si>
    <t xml:space="preserve">40～49歳 </t>
    <rPh sb="5" eb="6">
      <t>サイ</t>
    </rPh>
    <phoneticPr fontId="4"/>
  </si>
  <si>
    <t xml:space="preserve">50～59歳 </t>
    <rPh sb="5" eb="6">
      <t>サイ</t>
    </rPh>
    <phoneticPr fontId="4"/>
  </si>
  <si>
    <t xml:space="preserve">60～69歳 </t>
    <rPh sb="5" eb="6">
      <t>サイ</t>
    </rPh>
    <phoneticPr fontId="4"/>
  </si>
  <si>
    <t xml:space="preserve">70～79歳 </t>
    <rPh sb="5" eb="6">
      <t>サイ</t>
    </rPh>
    <phoneticPr fontId="4"/>
  </si>
  <si>
    <t>　第 ３ 表 ― 附表 １　　　男女年齢別件数　</t>
    <rPh sb="9" eb="11">
      <t>フヒョウ</t>
    </rPh>
    <rPh sb="16" eb="18">
      <t>ダンジョ</t>
    </rPh>
    <rPh sb="18" eb="21">
      <t>ネンレイベツ</t>
    </rPh>
    <rPh sb="21" eb="23">
      <t>ケンスウ</t>
    </rPh>
    <phoneticPr fontId="4"/>
  </si>
  <si>
    <t>　第 ３ 表 ― 附表 ２　　　男女年齢別構成比　</t>
    <rPh sb="10" eb="11">
      <t>ヒョウ</t>
    </rPh>
    <rPh sb="16" eb="18">
      <t>ダンジョ</t>
    </rPh>
    <rPh sb="18" eb="21">
      <t>ネンレイベツ</t>
    </rPh>
    <rPh sb="21" eb="24">
      <t>コウセイヒ</t>
    </rPh>
    <phoneticPr fontId="4"/>
  </si>
  <si>
    <t>県　　　　　庁</t>
    <rPh sb="0" eb="1">
      <t>ケン</t>
    </rPh>
    <phoneticPr fontId="4"/>
  </si>
  <si>
    <t>県　　　庁</t>
    <rPh sb="0" eb="1">
      <t>ケン</t>
    </rPh>
    <phoneticPr fontId="4"/>
  </si>
  <si>
    <t>県庁・市町村窓口別申請受付件数</t>
    <rPh sb="0" eb="2">
      <t>ケンチョウ</t>
    </rPh>
    <rPh sb="3" eb="6">
      <t>シチョウソン</t>
    </rPh>
    <rPh sb="6" eb="8">
      <t>マドグチ</t>
    </rPh>
    <rPh sb="8" eb="9">
      <t>ベツ</t>
    </rPh>
    <rPh sb="9" eb="11">
      <t>シンセイ</t>
    </rPh>
    <rPh sb="11" eb="13">
      <t>ウケツケ</t>
    </rPh>
    <rPh sb="13" eb="15">
      <t>ケンスウ</t>
    </rPh>
    <phoneticPr fontId="5"/>
  </si>
  <si>
    <t>県庁・市町村窓口別交付件数</t>
    <rPh sb="0" eb="2">
      <t>ケンチョウ</t>
    </rPh>
    <rPh sb="3" eb="6">
      <t>シチョウソン</t>
    </rPh>
    <rPh sb="6" eb="8">
      <t>マドグチ</t>
    </rPh>
    <rPh sb="8" eb="9">
      <t>ベツ</t>
    </rPh>
    <rPh sb="9" eb="11">
      <t>コウフ</t>
    </rPh>
    <rPh sb="11" eb="13">
      <t>ケンスウ</t>
    </rPh>
    <phoneticPr fontId="5"/>
  </si>
  <si>
    <t>目　　　　　　　　　　　次</t>
    <rPh sb="0" eb="1">
      <t>メ</t>
    </rPh>
    <rPh sb="12" eb="13">
      <t>ツギ</t>
    </rPh>
    <phoneticPr fontId="5"/>
  </si>
  <si>
    <t>（単位：件、％）　　</t>
    <phoneticPr fontId="4"/>
  </si>
  <si>
    <t>（単位：件、％）　　</t>
    <phoneticPr fontId="4"/>
  </si>
  <si>
    <t>　交付件数とは、新規、記載事項変更、渡航先追加、査証欄増補の申請に基づき、申請者に旅券を交付した件数。</t>
    <rPh sb="1" eb="3">
      <t>コウフ</t>
    </rPh>
    <rPh sb="3" eb="5">
      <t>ケンスウ</t>
    </rPh>
    <rPh sb="8" eb="10">
      <t>シンキ</t>
    </rPh>
    <rPh sb="15" eb="17">
      <t>ヘンコウ</t>
    </rPh>
    <rPh sb="18" eb="21">
      <t>トコウサキ</t>
    </rPh>
    <rPh sb="21" eb="23">
      <t>ツイカ</t>
    </rPh>
    <rPh sb="24" eb="26">
      <t>サショウ</t>
    </rPh>
    <rPh sb="26" eb="27">
      <t>ラン</t>
    </rPh>
    <rPh sb="27" eb="29">
      <t>ゾウホ</t>
    </rPh>
    <rPh sb="30" eb="32">
      <t>シンセイ</t>
    </rPh>
    <rPh sb="33" eb="34">
      <t>モト</t>
    </rPh>
    <phoneticPr fontId="5"/>
  </si>
  <si>
    <t>《統計資料利用上の注意》</t>
    <rPh sb="1" eb="3">
      <t>トウケイ</t>
    </rPh>
    <rPh sb="3" eb="5">
      <t>シリョウ</t>
    </rPh>
    <rPh sb="5" eb="8">
      <t>リヨウジョウ</t>
    </rPh>
    <rPh sb="9" eb="11">
      <t>チュウイ</t>
    </rPh>
    <phoneticPr fontId="5"/>
  </si>
  <si>
    <t>◎</t>
    <phoneticPr fontId="5"/>
  </si>
  <si>
    <t>◎</t>
    <phoneticPr fontId="5"/>
  </si>
  <si>
    <t>　申請受付件数とは、新規、記載事項変更（Ｈ２６年３月１９日までは記載事項訂正）、渡航先追加、査証欄増補の申請及び紛失等の届出を受理した件数。</t>
    <rPh sb="1" eb="3">
      <t>シンセイ</t>
    </rPh>
    <rPh sb="3" eb="5">
      <t>ウケツケ</t>
    </rPh>
    <rPh sb="5" eb="7">
      <t>ケンスウ</t>
    </rPh>
    <rPh sb="10" eb="12">
      <t>シンキ</t>
    </rPh>
    <rPh sb="13" eb="15">
      <t>キサイ</t>
    </rPh>
    <rPh sb="15" eb="17">
      <t>ジコウ</t>
    </rPh>
    <rPh sb="17" eb="19">
      <t>ヘンコウ</t>
    </rPh>
    <rPh sb="23" eb="24">
      <t>ネン</t>
    </rPh>
    <rPh sb="25" eb="26">
      <t>ガツ</t>
    </rPh>
    <rPh sb="28" eb="29">
      <t>ニチ</t>
    </rPh>
    <rPh sb="32" eb="34">
      <t>キサイ</t>
    </rPh>
    <rPh sb="34" eb="36">
      <t>ジコウ</t>
    </rPh>
    <rPh sb="36" eb="38">
      <t>テイセイ</t>
    </rPh>
    <rPh sb="46" eb="48">
      <t>サショウ</t>
    </rPh>
    <rPh sb="48" eb="49">
      <t>ラン</t>
    </rPh>
    <rPh sb="49" eb="51">
      <t>ゾウホ</t>
    </rPh>
    <rPh sb="52" eb="54">
      <t>シンセイ</t>
    </rPh>
    <phoneticPr fontId="5"/>
  </si>
  <si>
    <t>　発行件数とは、新規及び記載事項変更申請に基づき、新たに旅券を発行した件数で、渡航先追加、査証欄増補は含まない。</t>
    <rPh sb="1" eb="3">
      <t>ハッコウ</t>
    </rPh>
    <rPh sb="3" eb="5">
      <t>ケンスウ</t>
    </rPh>
    <rPh sb="8" eb="10">
      <t>シンキ</t>
    </rPh>
    <rPh sb="10" eb="11">
      <t>オヨ</t>
    </rPh>
    <rPh sb="12" eb="14">
      <t>キサイ</t>
    </rPh>
    <rPh sb="14" eb="16">
      <t>ジコウ</t>
    </rPh>
    <rPh sb="16" eb="18">
      <t>ヘンコウ</t>
    </rPh>
    <rPh sb="18" eb="20">
      <t>シンセイ</t>
    </rPh>
    <rPh sb="21" eb="22">
      <t>モト</t>
    </rPh>
    <rPh sb="25" eb="26">
      <t>アラ</t>
    </rPh>
    <rPh sb="28" eb="30">
      <t>リョケン</t>
    </rPh>
    <rPh sb="31" eb="33">
      <t>ハッコウ</t>
    </rPh>
    <rPh sb="35" eb="37">
      <t>ケンスウ</t>
    </rPh>
    <rPh sb="39" eb="42">
      <t>トコウサキ</t>
    </rPh>
    <rPh sb="42" eb="44">
      <t>ツイカ</t>
    </rPh>
    <phoneticPr fontId="5"/>
  </si>
  <si>
    <t xml:space="preserve">秋　田　市 </t>
    <phoneticPr fontId="4"/>
  </si>
  <si>
    <t xml:space="preserve">能　代　市 </t>
    <phoneticPr fontId="4"/>
  </si>
  <si>
    <t xml:space="preserve">横　手　市 </t>
    <phoneticPr fontId="4"/>
  </si>
  <si>
    <t xml:space="preserve">大　館　市 </t>
    <phoneticPr fontId="4"/>
  </si>
  <si>
    <t xml:space="preserve">男　鹿　市 </t>
    <phoneticPr fontId="4"/>
  </si>
  <si>
    <t xml:space="preserve">湯　沢　市 </t>
    <phoneticPr fontId="4"/>
  </si>
  <si>
    <t xml:space="preserve">鹿　角　市 </t>
    <phoneticPr fontId="4"/>
  </si>
  <si>
    <t>　　-</t>
    <phoneticPr fontId="5"/>
  </si>
  <si>
    <t>　　　　　-</t>
    <phoneticPr fontId="5"/>
  </si>
  <si>
    <t>　　-</t>
    <phoneticPr fontId="5"/>
  </si>
  <si>
    <t xml:space="preserve">藤　里　町 </t>
    <phoneticPr fontId="4"/>
  </si>
  <si>
    <t xml:space="preserve">井　川　町 </t>
    <phoneticPr fontId="4"/>
  </si>
  <si>
    <t xml:space="preserve">大　潟　村 </t>
    <phoneticPr fontId="4"/>
  </si>
  <si>
    <t xml:space="preserve">秋　田　市 </t>
    <phoneticPr fontId="4"/>
  </si>
  <si>
    <t xml:space="preserve">能　代　市 </t>
    <phoneticPr fontId="4"/>
  </si>
  <si>
    <t xml:space="preserve">横　手　市 </t>
    <phoneticPr fontId="4"/>
  </si>
  <si>
    <t xml:space="preserve">大　館　市 </t>
    <phoneticPr fontId="4"/>
  </si>
  <si>
    <t xml:space="preserve">男　鹿　市 </t>
    <phoneticPr fontId="4"/>
  </si>
  <si>
    <t xml:space="preserve">湯　沢　市 </t>
    <phoneticPr fontId="4"/>
  </si>
  <si>
    <t xml:space="preserve">鹿　角　市 </t>
    <phoneticPr fontId="4"/>
  </si>
  <si>
    <t xml:space="preserve">藤　里　町 </t>
    <phoneticPr fontId="4"/>
  </si>
  <si>
    <t xml:space="preserve">井　川　町 </t>
    <phoneticPr fontId="4"/>
  </si>
  <si>
    <t xml:space="preserve">大　潟　村 </t>
    <phoneticPr fontId="4"/>
  </si>
  <si>
    <t>　　-</t>
    <phoneticPr fontId="5"/>
  </si>
  <si>
    <t>　　　　　-</t>
    <phoneticPr fontId="5"/>
  </si>
  <si>
    <t>　　-</t>
    <phoneticPr fontId="5"/>
  </si>
  <si>
    <t>記載事項訂正</t>
    <phoneticPr fontId="4"/>
  </si>
  <si>
    <t>記載事項変更</t>
    <rPh sb="0" eb="1">
      <t>キ</t>
    </rPh>
    <rPh sb="1" eb="2">
      <t>ミツル</t>
    </rPh>
    <rPh sb="2" eb="3">
      <t>コト</t>
    </rPh>
    <rPh sb="3" eb="4">
      <t>コウ</t>
    </rPh>
    <rPh sb="4" eb="5">
      <t>ヘン</t>
    </rPh>
    <rPh sb="5" eb="6">
      <t>サラ</t>
    </rPh>
    <phoneticPr fontId="4"/>
  </si>
  <si>
    <t>※</t>
    <phoneticPr fontId="4"/>
  </si>
  <si>
    <t>（ １ 月 ～ １２月 ）</t>
    <rPh sb="4" eb="5">
      <t>ガツ</t>
    </rPh>
    <rPh sb="10" eb="11">
      <t>ガツ</t>
    </rPh>
    <phoneticPr fontId="4"/>
  </si>
  <si>
    <t>電　話 ： 018-860-1112</t>
    <rPh sb="0" eb="1">
      <t>デン</t>
    </rPh>
    <rPh sb="2" eb="3">
      <t>ハナシ</t>
    </rPh>
    <phoneticPr fontId="4"/>
  </si>
  <si>
    <t>ＦＡＸ ： 018-860-3877</t>
    <phoneticPr fontId="4"/>
  </si>
  <si>
    <t>秋田県生活環境部県民生活課旅券班</t>
  </si>
  <si>
    <t>　　《発行者》</t>
    <rPh sb="3" eb="6">
      <t>ハッコウシャ</t>
    </rPh>
    <phoneticPr fontId="4"/>
  </si>
  <si>
    <t>〒010-8570 秋田市山王四丁目１番１号</t>
    <rPh sb="10" eb="13">
      <t>アキタシ</t>
    </rPh>
    <rPh sb="13" eb="15">
      <t>サンノウ</t>
    </rPh>
    <rPh sb="15" eb="16">
      <t>4</t>
    </rPh>
    <rPh sb="16" eb="18">
      <t>チョウメ</t>
    </rPh>
    <rPh sb="19" eb="20">
      <t>バン</t>
    </rPh>
    <rPh sb="21" eb="22">
      <t>ゴウ</t>
    </rPh>
    <phoneticPr fontId="4"/>
  </si>
  <si>
    <t>　　　　２６年</t>
    <phoneticPr fontId="4"/>
  </si>
  <si>
    <t>五城目町</t>
    <rPh sb="0" eb="4">
      <t>ゴジョウメマチ</t>
    </rPh>
    <phoneticPr fontId="5"/>
  </si>
  <si>
    <t>２８年</t>
    <rPh sb="2" eb="3">
      <t>ネン</t>
    </rPh>
    <phoneticPr fontId="5"/>
  </si>
  <si>
    <t>　　２８年</t>
    <rPh sb="4" eb="5">
      <t>ネン</t>
    </rPh>
    <phoneticPr fontId="5"/>
  </si>
  <si>
    <t>平成２８年</t>
    <rPh sb="0" eb="2">
      <t>ヘイセイ</t>
    </rPh>
    <rPh sb="4" eb="5">
      <t>ネン</t>
    </rPh>
    <phoneticPr fontId="4"/>
  </si>
  <si>
    <t>　「申請受付件数」、「発行件数」、「交付件数」は、それぞれ処理日が異なることから、年間合計の数値は一致しない。</t>
    <rPh sb="2" eb="4">
      <t>シンセイ</t>
    </rPh>
    <rPh sb="4" eb="6">
      <t>ウケツケ</t>
    </rPh>
    <rPh sb="6" eb="8">
      <t>ケンスウ</t>
    </rPh>
    <rPh sb="11" eb="13">
      <t>ハッコウ</t>
    </rPh>
    <rPh sb="13" eb="15">
      <t>ケンスウ</t>
    </rPh>
    <rPh sb="18" eb="20">
      <t>コウフ</t>
    </rPh>
    <rPh sb="20" eb="22">
      <t>ケンスウ</t>
    </rPh>
    <rPh sb="29" eb="31">
      <t>ショリ</t>
    </rPh>
    <rPh sb="31" eb="32">
      <t>ビ</t>
    </rPh>
    <rPh sb="33" eb="34">
      <t>コト</t>
    </rPh>
    <rPh sb="41" eb="43">
      <t>ネンカン</t>
    </rPh>
    <rPh sb="43" eb="45">
      <t>ゴウケイ</t>
    </rPh>
    <phoneticPr fontId="5"/>
  </si>
  <si>
    <t>２９年</t>
    <rPh sb="2" eb="3">
      <t>ネン</t>
    </rPh>
    <phoneticPr fontId="2"/>
  </si>
  <si>
    <t>平成２９年</t>
    <rPh sb="0" eb="2">
      <t>ヘイセイ</t>
    </rPh>
    <rPh sb="4" eb="5">
      <t>ネン</t>
    </rPh>
    <phoneticPr fontId="4"/>
  </si>
  <si>
    <t>２４</t>
    <phoneticPr fontId="4"/>
  </si>
  <si>
    <t>２５</t>
    <phoneticPr fontId="4"/>
  </si>
  <si>
    <t>２６</t>
    <phoneticPr fontId="4"/>
  </si>
  <si>
    <t>２７</t>
    <phoneticPr fontId="4"/>
  </si>
  <si>
    <t>２８</t>
    <phoneticPr fontId="4"/>
  </si>
  <si>
    <t>２９</t>
    <phoneticPr fontId="4"/>
  </si>
  <si>
    <t>　　２９年</t>
    <rPh sb="4" eb="5">
      <t>ネン</t>
    </rPh>
    <phoneticPr fontId="5"/>
  </si>
  <si>
    <t>２９年</t>
    <rPh sb="2" eb="3">
      <t>ネン</t>
    </rPh>
    <phoneticPr fontId="5"/>
  </si>
  <si>
    <t>　　平成３０年 旅 券 統 計</t>
    <rPh sb="2" eb="4">
      <t>ヘイセイ</t>
    </rPh>
    <rPh sb="6" eb="7">
      <t>ネン</t>
    </rPh>
    <rPh sb="8" eb="9">
      <t>タビ</t>
    </rPh>
    <rPh sb="10" eb="11">
      <t>ケン</t>
    </rPh>
    <rPh sb="12" eb="13">
      <t>オサム</t>
    </rPh>
    <rPh sb="14" eb="15">
      <t>ケイ</t>
    </rPh>
    <phoneticPr fontId="4"/>
  </si>
  <si>
    <t>平成３１年３月発行</t>
    <rPh sb="0" eb="2">
      <t>ヘイセイ</t>
    </rPh>
    <rPh sb="4" eb="5">
      <t>ネン</t>
    </rPh>
    <rPh sb="6" eb="7">
      <t>ガツ</t>
    </rPh>
    <rPh sb="7" eb="9">
      <t>ハッコウ</t>
    </rPh>
    <phoneticPr fontId="4"/>
  </si>
  <si>
    <t>平成　２５年</t>
    <rPh sb="0" eb="2">
      <t>ヘイセイ</t>
    </rPh>
    <phoneticPr fontId="5"/>
  </si>
  <si>
    <t>　　　　２９年</t>
    <phoneticPr fontId="4"/>
  </si>
  <si>
    <t>（２９年件数）</t>
    <phoneticPr fontId="5"/>
  </si>
  <si>
    <t>（２５年件数）</t>
    <phoneticPr fontId="5"/>
  </si>
  <si>
    <t>３０年</t>
    <rPh sb="2" eb="3">
      <t>ネン</t>
    </rPh>
    <phoneticPr fontId="5"/>
  </si>
  <si>
    <t>平成２６年</t>
    <rPh sb="0" eb="2">
      <t>ヘイセイ</t>
    </rPh>
    <rPh sb="4" eb="5">
      <t>ネン</t>
    </rPh>
    <phoneticPr fontId="5"/>
  </si>
  <si>
    <t>　　３０年</t>
    <rPh sb="4" eb="5">
      <t>ネン</t>
    </rPh>
    <phoneticPr fontId="5"/>
  </si>
  <si>
    <t>３０年全国</t>
    <rPh sb="2" eb="3">
      <t>ネン</t>
    </rPh>
    <rPh sb="3" eb="5">
      <t>ゼンコク</t>
    </rPh>
    <phoneticPr fontId="5"/>
  </si>
  <si>
    <r>
      <t xml:space="preserve">平成１６年
</t>
    </r>
    <r>
      <rPr>
        <sz val="11"/>
        <color theme="1"/>
        <rFont val="ＭＳ Ｐゴシック"/>
        <family val="3"/>
        <charset val="128"/>
        <scheme val="minor"/>
      </rPr>
      <t>（２００４）</t>
    </r>
    <rPh sb="0" eb="2">
      <t>ヘイセイ</t>
    </rPh>
    <rPh sb="4" eb="5">
      <t>ネン</t>
    </rPh>
    <phoneticPr fontId="4"/>
  </si>
  <si>
    <t>１９</t>
    <phoneticPr fontId="4"/>
  </si>
  <si>
    <t>３０</t>
    <phoneticPr fontId="4"/>
  </si>
  <si>
    <t>平成３０年</t>
    <rPh sb="0" eb="2">
      <t>ヘイセイ</t>
    </rPh>
    <rPh sb="4" eb="5">
      <t>ネン</t>
    </rPh>
    <phoneticPr fontId="4"/>
  </si>
  <si>
    <t>２６年</t>
    <rPh sb="2" eb="3">
      <t>ネン</t>
    </rPh>
    <phoneticPr fontId="2"/>
  </si>
  <si>
    <t>２７年</t>
    <phoneticPr fontId="2"/>
  </si>
  <si>
    <t>２８年</t>
    <phoneticPr fontId="2"/>
  </si>
  <si>
    <t>３０年</t>
    <rPh sb="2" eb="3">
      <t>ネン</t>
    </rPh>
    <phoneticPr fontId="2"/>
  </si>
  <si>
    <t>平成３０年旅券統計</t>
    <rPh sb="0" eb="2">
      <t>ヘイセイ</t>
    </rPh>
    <rPh sb="4" eb="5">
      <t>ネン</t>
    </rPh>
    <rPh sb="5" eb="7">
      <t>リョケン</t>
    </rPh>
    <rPh sb="7" eb="9">
      <t>トウケイ</t>
    </rPh>
    <phoneticPr fontId="5"/>
  </si>
  <si>
    <t>　（注２）　人口は平成２９年１０月１日現在　〔出典：「人口推計」（総務省統計局）〕</t>
    <rPh sb="2" eb="3">
      <t>チュウ</t>
    </rPh>
    <rPh sb="23" eb="25">
      <t>シュッテン</t>
    </rPh>
    <rPh sb="27" eb="29">
      <t>ジンコウ</t>
    </rPh>
    <rPh sb="29" eb="31">
      <t>スイケイ</t>
    </rPh>
    <rPh sb="33" eb="36">
      <t>ソウムショウ</t>
    </rPh>
    <rPh sb="36" eb="39">
      <t>トウケイキョク</t>
    </rPh>
    <phoneticPr fontId="4"/>
  </si>
  <si>
    <r>
      <t>　（注１）　海外渡航者数は平成２９年の出国者数　</t>
    </r>
    <r>
      <rPr>
        <sz val="9"/>
        <color theme="1"/>
        <rFont val="ＭＳ Ｐゴシック"/>
        <family val="3"/>
        <charset val="128"/>
        <scheme val="minor"/>
      </rPr>
      <t>〔出典：「出入国管理統計」（法務省）〕</t>
    </r>
    <rPh sb="2" eb="3">
      <t>チュウ</t>
    </rPh>
    <rPh sb="13" eb="15">
      <t>ヘイセイ</t>
    </rPh>
    <rPh sb="17" eb="18">
      <t>ネン</t>
    </rPh>
    <rPh sb="19" eb="21">
      <t>シュッコク</t>
    </rPh>
    <rPh sb="21" eb="22">
      <t>シャ</t>
    </rPh>
    <rPh sb="22" eb="23">
      <t>スウ</t>
    </rPh>
    <rPh sb="23" eb="24">
      <t>ヘイブン</t>
    </rPh>
    <rPh sb="25" eb="27">
      <t>シュッテン</t>
    </rPh>
    <rPh sb="29" eb="32">
      <t>シュツニュウコク</t>
    </rPh>
    <rPh sb="32" eb="34">
      <t>カンリ</t>
    </rPh>
    <rPh sb="34" eb="36">
      <t>トウケイ</t>
    </rPh>
    <rPh sb="38" eb="41">
      <t>ホウムショウ</t>
    </rPh>
    <phoneticPr fontId="5"/>
  </si>
  <si>
    <t>　（注１）　有効旅券数　〔出典：「旅券統計（平成３０年１月～１２月）」（外務省領事局旅券課）〕</t>
    <rPh sb="2" eb="3">
      <t>チュウ</t>
    </rPh>
    <rPh sb="6" eb="8">
      <t>ユウコウ</t>
    </rPh>
    <rPh sb="8" eb="10">
      <t>リョケン</t>
    </rPh>
    <rPh sb="10" eb="11">
      <t>スウ</t>
    </rPh>
    <rPh sb="13" eb="15">
      <t>シュッテン</t>
    </rPh>
    <rPh sb="17" eb="19">
      <t>リョケン</t>
    </rPh>
    <rPh sb="19" eb="21">
      <t>トウケイ</t>
    </rPh>
    <rPh sb="22" eb="24">
      <t>ヘイセイ</t>
    </rPh>
    <rPh sb="26" eb="27">
      <t>ネン</t>
    </rPh>
    <rPh sb="28" eb="29">
      <t>ガツ</t>
    </rPh>
    <rPh sb="32" eb="33">
      <t>ガツ</t>
    </rPh>
    <rPh sb="36" eb="39">
      <t>ガイムショウ</t>
    </rPh>
    <rPh sb="39" eb="41">
      <t>リョウジ</t>
    </rPh>
    <rPh sb="41" eb="42">
      <t>キョク</t>
    </rPh>
    <rPh sb="42" eb="45">
      <t>リョケンカ</t>
    </rPh>
    <phoneticPr fontId="4"/>
  </si>
  <si>
    <t>　（注２）　人口は平成２９年１０月１日現在　〔出典：「人口推計」（総務省統計局）〕</t>
    <rPh sb="2" eb="3">
      <t>チュウ</t>
    </rPh>
    <rPh sb="6" eb="8">
      <t>ジンコウ</t>
    </rPh>
    <rPh sb="23" eb="25">
      <t>シュッテン</t>
    </rPh>
    <rPh sb="27" eb="29">
      <t>ジンコウ</t>
    </rPh>
    <rPh sb="29" eb="31">
      <t>スイケイ</t>
    </rPh>
    <rPh sb="33" eb="36">
      <t>ソウムショウ</t>
    </rPh>
    <rPh sb="36" eb="39">
      <t>トウケイキョク</t>
    </rPh>
    <phoneticPr fontId="4"/>
  </si>
  <si>
    <t>（注）人口1,000人当たりの件数は平成３０年１０月１日現在の人口　〔出典：「秋田県の人口と世帯（月報）」</t>
    <rPh sb="1" eb="2">
      <t>チュウ</t>
    </rPh>
    <rPh sb="3" eb="5">
      <t>ジンコウ</t>
    </rPh>
    <rPh sb="10" eb="11">
      <t>ニン</t>
    </rPh>
    <rPh sb="11" eb="12">
      <t>ア</t>
    </rPh>
    <rPh sb="15" eb="17">
      <t>ケンスウ</t>
    </rPh>
    <rPh sb="18" eb="20">
      <t>ヘイセイ</t>
    </rPh>
    <rPh sb="22" eb="23">
      <t>ネン</t>
    </rPh>
    <rPh sb="25" eb="26">
      <t>ガツ</t>
    </rPh>
    <rPh sb="27" eb="28">
      <t>ニチ</t>
    </rPh>
    <rPh sb="28" eb="30">
      <t>ゲンザイ</t>
    </rPh>
    <rPh sb="31" eb="33">
      <t>ジンコウ</t>
    </rPh>
    <rPh sb="39" eb="42">
      <t>アキタケン</t>
    </rPh>
    <rPh sb="43" eb="45">
      <t>ジンコウ</t>
    </rPh>
    <rPh sb="46" eb="48">
      <t>セタイ</t>
    </rPh>
    <rPh sb="49" eb="51">
      <t>ゲッポウ</t>
    </rPh>
    <phoneticPr fontId="5"/>
  </si>
  <si>
    <t>　　（秋田県企画振興部調査統計課）〕を基に算出</t>
    <phoneticPr fontId="4"/>
  </si>
  <si>
    <t>合　　　　計</t>
    <rPh sb="0" eb="1">
      <t>ア</t>
    </rPh>
    <rPh sb="5" eb="6">
      <t>ケイ</t>
    </rPh>
    <phoneticPr fontId="4"/>
  </si>
  <si>
    <t>５ 年</t>
    <rPh sb="2" eb="3">
      <t>ネン</t>
    </rPh>
    <phoneticPr fontId="4"/>
  </si>
  <si>
    <t>（何人に１人一般旅券を所持しているか）　　</t>
    <rPh sb="1" eb="3">
      <t>ナンニン</t>
    </rPh>
    <rPh sb="4" eb="6">
      <t>ヒトリ</t>
    </rPh>
    <rPh sb="6" eb="8">
      <t>イッパン</t>
    </rPh>
    <rPh sb="8" eb="10">
      <t>リョケン</t>
    </rPh>
    <rPh sb="11" eb="13">
      <t>ショジ</t>
    </rPh>
    <phoneticPr fontId="4"/>
  </si>
  <si>
    <t>C</t>
    <phoneticPr fontId="4"/>
  </si>
  <si>
    <t>D</t>
    <phoneticPr fontId="4"/>
  </si>
  <si>
    <t>区　　　分</t>
    <phoneticPr fontId="4"/>
  </si>
  <si>
    <t>渡航者数</t>
    <phoneticPr fontId="4"/>
  </si>
  <si>
    <t>日本人人口</t>
    <rPh sb="0" eb="3">
      <t>ニホンジン</t>
    </rPh>
    <phoneticPr fontId="4"/>
  </si>
  <si>
    <t>A　　（人）</t>
    <phoneticPr fontId="4"/>
  </si>
  <si>
    <t>B　（千人）</t>
    <phoneticPr fontId="4"/>
  </si>
  <si>
    <t>Ａ／Ｂ</t>
    <phoneticPr fontId="4"/>
  </si>
  <si>
    <t>　　　　２７年</t>
    <phoneticPr fontId="4"/>
  </si>
  <si>
    <t>　　　　２８年</t>
    <phoneticPr fontId="4"/>
  </si>
  <si>
    <t>区　分　</t>
    <phoneticPr fontId="4"/>
  </si>
  <si>
    <t>日本人人口</t>
    <rPh sb="0" eb="3">
      <t>ニホンジン</t>
    </rPh>
    <phoneticPr fontId="4"/>
  </si>
  <si>
    <t>千人当たり発行件数</t>
    <phoneticPr fontId="5"/>
  </si>
  <si>
    <t xml:space="preserve"> 取扱官庁</t>
    <phoneticPr fontId="4"/>
  </si>
  <si>
    <t>Ａ　　（件）</t>
    <phoneticPr fontId="5"/>
  </si>
  <si>
    <t>（％）</t>
    <phoneticPr fontId="4"/>
  </si>
  <si>
    <t>Ｂ 　（千人）</t>
    <phoneticPr fontId="5"/>
  </si>
  <si>
    <t>北　　海　　道</t>
    <phoneticPr fontId="4"/>
  </si>
  <si>
    <t>岩　　手　　県</t>
    <phoneticPr fontId="4"/>
  </si>
  <si>
    <t>宮　　城　　県</t>
    <phoneticPr fontId="4"/>
  </si>
  <si>
    <t>秋　　田　　県</t>
    <phoneticPr fontId="5"/>
  </si>
  <si>
    <t>山　　形　　県</t>
    <phoneticPr fontId="4"/>
  </si>
  <si>
    <t>福　　島　　県</t>
    <phoneticPr fontId="4"/>
  </si>
  <si>
    <t>茨　　城　　県</t>
    <phoneticPr fontId="4"/>
  </si>
  <si>
    <t>栃　　木　　県</t>
    <phoneticPr fontId="4"/>
  </si>
  <si>
    <t>群　　馬　　県</t>
    <phoneticPr fontId="4"/>
  </si>
  <si>
    <t>埼　　玉　　県</t>
    <phoneticPr fontId="4"/>
  </si>
  <si>
    <t>東　　京　　都</t>
    <phoneticPr fontId="4"/>
  </si>
  <si>
    <t>神　奈　川　県</t>
    <phoneticPr fontId="4"/>
  </si>
  <si>
    <t>新　　潟　　県</t>
    <phoneticPr fontId="4"/>
  </si>
  <si>
    <t>富　　山　　県</t>
    <phoneticPr fontId="4"/>
  </si>
  <si>
    <t>石　　川　　県</t>
    <phoneticPr fontId="4"/>
  </si>
  <si>
    <t>福　　井　　県</t>
    <phoneticPr fontId="4"/>
  </si>
  <si>
    <t>山　　梨　　県</t>
    <phoneticPr fontId="4"/>
  </si>
  <si>
    <t>長　　野　　県</t>
    <phoneticPr fontId="4"/>
  </si>
  <si>
    <t>岐　　阜　　県</t>
    <phoneticPr fontId="4"/>
  </si>
  <si>
    <t>静　　岡　　県</t>
    <phoneticPr fontId="4"/>
  </si>
  <si>
    <t>愛　　知　　県</t>
    <phoneticPr fontId="4"/>
  </si>
  <si>
    <t>三　　重　　県</t>
    <phoneticPr fontId="4"/>
  </si>
  <si>
    <t>滋　　賀　　県</t>
    <phoneticPr fontId="4"/>
  </si>
  <si>
    <t>京　　都　　府</t>
    <phoneticPr fontId="4"/>
  </si>
  <si>
    <t>大　　阪　　府</t>
    <phoneticPr fontId="4"/>
  </si>
  <si>
    <t>兵　　庫　　県</t>
    <phoneticPr fontId="4"/>
  </si>
  <si>
    <t>岡　　山　　県</t>
    <phoneticPr fontId="4"/>
  </si>
  <si>
    <t>広　　島　　県</t>
    <phoneticPr fontId="4"/>
  </si>
  <si>
    <t>山　　口　　県</t>
    <phoneticPr fontId="4"/>
  </si>
  <si>
    <t>徳　　島　　県</t>
    <phoneticPr fontId="4"/>
  </si>
  <si>
    <t>香　　川　　県</t>
    <phoneticPr fontId="4"/>
  </si>
  <si>
    <t>愛　　媛　　県</t>
    <phoneticPr fontId="4"/>
  </si>
  <si>
    <t>高　　知　　県</t>
    <phoneticPr fontId="4"/>
  </si>
  <si>
    <t>福　　岡　　県</t>
    <phoneticPr fontId="4"/>
  </si>
  <si>
    <t>佐　　賀　　県</t>
    <phoneticPr fontId="4"/>
  </si>
  <si>
    <t>長　　崎　　県</t>
    <phoneticPr fontId="4"/>
  </si>
  <si>
    <t>熊　　本　　県</t>
    <phoneticPr fontId="4"/>
  </si>
  <si>
    <t>大　　分　　県</t>
    <phoneticPr fontId="4"/>
  </si>
  <si>
    <t>宮　　崎　　県</t>
    <phoneticPr fontId="4"/>
  </si>
  <si>
    <t>沖　　縄　　県</t>
    <phoneticPr fontId="4"/>
  </si>
  <si>
    <t>外　　務　　省</t>
    <phoneticPr fontId="4"/>
  </si>
  <si>
    <t>合　　　　計</t>
    <phoneticPr fontId="4"/>
  </si>
  <si>
    <t>　（注１）　旅券発行件数　〔出典：「旅券統計（平成３０年１月～１２月）」（外務省領事局旅券課）〕</t>
    <rPh sb="2" eb="3">
      <t>チュウ</t>
    </rPh>
    <rPh sb="6" eb="8">
      <t>リョケン</t>
    </rPh>
    <rPh sb="8" eb="10">
      <t>ハッコウ</t>
    </rPh>
    <rPh sb="10" eb="12">
      <t>ケンスウ</t>
    </rPh>
    <rPh sb="14" eb="16">
      <t>シュッテン</t>
    </rPh>
    <rPh sb="18" eb="20">
      <t>リョケン</t>
    </rPh>
    <rPh sb="20" eb="22">
      <t>トウケイ</t>
    </rPh>
    <rPh sb="23" eb="25">
      <t>ヘイセイ</t>
    </rPh>
    <rPh sb="27" eb="28">
      <t>ネン</t>
    </rPh>
    <rPh sb="29" eb="30">
      <t>ガツ</t>
    </rPh>
    <rPh sb="33" eb="34">
      <t>ガツ</t>
    </rPh>
    <rPh sb="37" eb="40">
      <t>ガイムショウ</t>
    </rPh>
    <rPh sb="40" eb="42">
      <t>リョウジ</t>
    </rPh>
    <rPh sb="42" eb="43">
      <t>キョク</t>
    </rPh>
    <rPh sb="43" eb="46">
      <t>リョケンカ</t>
    </rPh>
    <phoneticPr fontId="4"/>
  </si>
  <si>
    <t>区　分　</t>
    <phoneticPr fontId="4"/>
  </si>
  <si>
    <t xml:space="preserve"> 取扱官庁</t>
    <phoneticPr fontId="4"/>
  </si>
  <si>
    <t>Ｂ　（千人）</t>
    <phoneticPr fontId="5"/>
  </si>
  <si>
    <t>北　　海　　道</t>
    <phoneticPr fontId="4"/>
  </si>
  <si>
    <t>岩　　手　　県</t>
    <phoneticPr fontId="4"/>
  </si>
  <si>
    <t>宮　　城　　県</t>
    <phoneticPr fontId="4"/>
  </si>
  <si>
    <t>秋　　田　　県</t>
    <phoneticPr fontId="5"/>
  </si>
  <si>
    <t>山　　形　　県</t>
    <phoneticPr fontId="4"/>
  </si>
  <si>
    <t>福　　島　　県</t>
    <phoneticPr fontId="4"/>
  </si>
  <si>
    <t>茨　　城　　県</t>
    <phoneticPr fontId="4"/>
  </si>
  <si>
    <t>栃　　木　　県</t>
    <phoneticPr fontId="4"/>
  </si>
  <si>
    <t>群　　馬　　県</t>
    <phoneticPr fontId="4"/>
  </si>
  <si>
    <t>埼　　玉　　県</t>
    <phoneticPr fontId="4"/>
  </si>
  <si>
    <t>東　　京　　都</t>
    <phoneticPr fontId="4"/>
  </si>
  <si>
    <t>神　奈　川　県</t>
    <phoneticPr fontId="4"/>
  </si>
  <si>
    <t>新　　潟　　県</t>
    <phoneticPr fontId="4"/>
  </si>
  <si>
    <t>富　　山　　県</t>
    <phoneticPr fontId="4"/>
  </si>
  <si>
    <t>石　　川　　県</t>
    <phoneticPr fontId="4"/>
  </si>
  <si>
    <t>福　　井　　県</t>
    <phoneticPr fontId="4"/>
  </si>
  <si>
    <t>山　　梨　　県</t>
    <phoneticPr fontId="4"/>
  </si>
  <si>
    <t>長　　野　　県</t>
    <phoneticPr fontId="4"/>
  </si>
  <si>
    <t>岐　　阜　　県</t>
    <phoneticPr fontId="4"/>
  </si>
  <si>
    <t>静　　岡　　県</t>
    <phoneticPr fontId="4"/>
  </si>
  <si>
    <t>愛　　知　　県</t>
    <phoneticPr fontId="4"/>
  </si>
  <si>
    <t>三　　重　　県</t>
    <phoneticPr fontId="4"/>
  </si>
  <si>
    <t>滋　　賀　　県</t>
    <phoneticPr fontId="4"/>
  </si>
  <si>
    <t>京　　都　　府</t>
    <phoneticPr fontId="4"/>
  </si>
  <si>
    <t>大　　阪　　府</t>
    <phoneticPr fontId="4"/>
  </si>
  <si>
    <t>兵　　庫　　県</t>
    <phoneticPr fontId="4"/>
  </si>
  <si>
    <t>岡　　山　　県</t>
    <phoneticPr fontId="4"/>
  </si>
  <si>
    <t>広　　島　　県</t>
    <phoneticPr fontId="4"/>
  </si>
  <si>
    <t>山　　口　　県</t>
    <phoneticPr fontId="4"/>
  </si>
  <si>
    <t>徳　　島　　県</t>
    <phoneticPr fontId="4"/>
  </si>
  <si>
    <t>香　　川　　県</t>
    <phoneticPr fontId="4"/>
  </si>
  <si>
    <t>愛　　媛　　県</t>
    <phoneticPr fontId="4"/>
  </si>
  <si>
    <t>高　　知　　県</t>
    <phoneticPr fontId="4"/>
  </si>
  <si>
    <t>福　　岡　　県</t>
    <phoneticPr fontId="4"/>
  </si>
  <si>
    <t>佐　　賀　　県</t>
    <phoneticPr fontId="4"/>
  </si>
  <si>
    <t>長　　崎　　県</t>
    <phoneticPr fontId="4"/>
  </si>
  <si>
    <t>熊　　本　　県</t>
    <phoneticPr fontId="4"/>
  </si>
  <si>
    <t>大　　分　　県</t>
    <phoneticPr fontId="4"/>
  </si>
  <si>
    <t>宮　　崎　　県</t>
    <phoneticPr fontId="4"/>
  </si>
  <si>
    <t>沖　　縄　　県</t>
    <phoneticPr fontId="4"/>
  </si>
  <si>
    <t>外　　務　　省</t>
    <phoneticPr fontId="4"/>
  </si>
  <si>
    <t>合　　　　計</t>
    <phoneticPr fontId="4"/>
  </si>
  <si>
    <t xml:space="preserve">Ａ　　 （人）  </t>
    <phoneticPr fontId="5"/>
  </si>
  <si>
    <t>青　　森　　県</t>
    <phoneticPr fontId="4"/>
  </si>
  <si>
    <t>岡　　山　　県</t>
    <phoneticPr fontId="4"/>
  </si>
  <si>
    <t>旅券発行件数</t>
    <phoneticPr fontId="5"/>
  </si>
  <si>
    <t>順 位</t>
    <phoneticPr fontId="4"/>
  </si>
  <si>
    <t>順 位</t>
    <rPh sb="0" eb="1">
      <t>ジュン</t>
    </rPh>
    <rPh sb="2" eb="3">
      <t>クライ</t>
    </rPh>
    <phoneticPr fontId="4"/>
  </si>
  <si>
    <t>申請件数</t>
    <rPh sb="0" eb="1">
      <t>サル</t>
    </rPh>
    <rPh sb="1" eb="2">
      <t>ショウ</t>
    </rPh>
    <rPh sb="2" eb="3">
      <t>ケン</t>
    </rPh>
    <rPh sb="3" eb="4">
      <t>スウ</t>
    </rPh>
    <phoneticPr fontId="5"/>
  </si>
  <si>
    <t>有効旅券数</t>
    <rPh sb="0" eb="1">
      <t>ユウ</t>
    </rPh>
    <rPh sb="1" eb="2">
      <t>コウ</t>
    </rPh>
    <rPh sb="2" eb="3">
      <t>タビ</t>
    </rPh>
    <rPh sb="3" eb="4">
      <t>ケン</t>
    </rPh>
    <rPh sb="4" eb="5">
      <t>スウ</t>
    </rPh>
    <phoneticPr fontId="5"/>
  </si>
  <si>
    <t xml:space="preserve">海外渡航者数 </t>
    <rPh sb="0" eb="2">
      <t>カイガイ</t>
    </rPh>
    <rPh sb="2" eb="3">
      <t>ワタル</t>
    </rPh>
    <rPh sb="3" eb="4">
      <t>ワタル</t>
    </rPh>
    <rPh sb="4" eb="5">
      <t>シャ</t>
    </rPh>
    <rPh sb="5" eb="6">
      <t>スウ</t>
    </rPh>
    <phoneticPr fontId="5"/>
  </si>
  <si>
    <t>出国率</t>
    <rPh sb="0" eb="1">
      <t>デ</t>
    </rPh>
    <rPh sb="1" eb="2">
      <t>クニ</t>
    </rPh>
    <rPh sb="2" eb="3">
      <t>リツ</t>
    </rPh>
    <phoneticPr fontId="5"/>
  </si>
  <si>
    <t>Ａ／Ｂ　（％）　</t>
    <phoneticPr fontId="4"/>
  </si>
  <si>
    <t>Ｂ　（千人）</t>
    <phoneticPr fontId="5"/>
  </si>
  <si>
    <t>全国</t>
    <phoneticPr fontId="4"/>
  </si>
  <si>
    <t>出国率　　（％）</t>
    <phoneticPr fontId="4"/>
  </si>
  <si>
    <t>Ａ／Ｂ（件）</t>
    <phoneticPr fontId="4"/>
  </si>
  <si>
    <t>B／A　（人）</t>
    <rPh sb="5" eb="6">
      <t>ニン</t>
    </rPh>
    <phoneticPr fontId="4"/>
  </si>
  <si>
    <t xml:space="preserve">Ａ　　（件） </t>
    <phoneticPr fontId="5"/>
  </si>
  <si>
    <t>その他（外国・不詳）</t>
    <rPh sb="2" eb="3">
      <t>タ</t>
    </rPh>
    <rPh sb="4" eb="6">
      <t>ガイコク</t>
    </rPh>
    <rPh sb="7" eb="9">
      <t>フショウ</t>
    </rPh>
    <phoneticPr fontId="4"/>
  </si>
  <si>
    <t>第１０表　平成３０年１２月３１日現在 都道府県別有効旅券数及び所持率</t>
    <rPh sb="5" eb="7">
      <t>ヘイセイ</t>
    </rPh>
    <rPh sb="9" eb="10">
      <t>ネン</t>
    </rPh>
    <rPh sb="12" eb="13">
      <t>ガツ</t>
    </rPh>
    <rPh sb="15" eb="16">
      <t>ニチ</t>
    </rPh>
    <rPh sb="16" eb="18">
      <t>ゲンザイ</t>
    </rPh>
    <rPh sb="24" eb="26">
      <t>ユウコウ</t>
    </rPh>
    <rPh sb="26" eb="28">
      <t>リョケン</t>
    </rPh>
    <rPh sb="28" eb="29">
      <t>スウ</t>
    </rPh>
    <rPh sb="29" eb="30">
      <t>オヨ</t>
    </rPh>
    <rPh sb="31" eb="33">
      <t>ショジ</t>
    </rPh>
    <phoneticPr fontId="5"/>
  </si>
  <si>
    <t>第１１表　　平成２９年 都道府県別出国者数</t>
    <rPh sb="6" eb="8">
      <t>ヘイセイ</t>
    </rPh>
    <rPh sb="10" eb="11">
      <t>ネン</t>
    </rPh>
    <rPh sb="12" eb="16">
      <t>トドウフケン</t>
    </rPh>
    <rPh sb="16" eb="17">
      <t>ベツ</t>
    </rPh>
    <rPh sb="17" eb="20">
      <t>シュッコクシャ</t>
    </rPh>
    <rPh sb="20" eb="21">
      <t>スウ</t>
    </rPh>
    <phoneticPr fontId="5"/>
  </si>
  <si>
    <t>第４表　平成３０年 都道府県別発行件数とその人口比率</t>
    <rPh sb="4" eb="6">
      <t>ヘイセイ</t>
    </rPh>
    <rPh sb="8" eb="9">
      <t>ネン</t>
    </rPh>
    <phoneticPr fontId="5"/>
  </si>
  <si>
    <t>第５表　　一般旅券申請受付件数</t>
    <phoneticPr fontId="4"/>
  </si>
  <si>
    <t>第６表　　平成３０年 県庁・市町村窓口別一般旅券申請受付件数</t>
    <rPh sb="11" eb="13">
      <t>ケンチョウ</t>
    </rPh>
    <rPh sb="14" eb="17">
      <t>シチョウソン</t>
    </rPh>
    <rPh sb="17" eb="19">
      <t>マドグチ</t>
    </rPh>
    <rPh sb="19" eb="20">
      <t>ベツ</t>
    </rPh>
    <phoneticPr fontId="5"/>
  </si>
  <si>
    <t>第７表　　平成３０年 市町村（申請者の住所）別申請受付件数</t>
    <rPh sb="0" eb="1">
      <t>ダイ</t>
    </rPh>
    <rPh sb="2" eb="3">
      <t>ヒョウ</t>
    </rPh>
    <rPh sb="5" eb="7">
      <t>ヘイセイ</t>
    </rPh>
    <rPh sb="9" eb="10">
      <t>ネン</t>
    </rPh>
    <rPh sb="11" eb="14">
      <t>シチョウソン</t>
    </rPh>
    <rPh sb="15" eb="18">
      <t>シンセイシャ</t>
    </rPh>
    <rPh sb="19" eb="21">
      <t>ジュウショ</t>
    </rPh>
    <rPh sb="22" eb="23">
      <t>ベツ</t>
    </rPh>
    <rPh sb="23" eb="25">
      <t>シンセイ</t>
    </rPh>
    <rPh sb="25" eb="27">
      <t>ウケツケ</t>
    </rPh>
    <rPh sb="27" eb="29">
      <t>ケンスウ</t>
    </rPh>
    <phoneticPr fontId="5"/>
  </si>
  <si>
    <t>第８表　　平成３０年 県庁・市町村窓口別一般旅券交付件数</t>
    <rPh sb="11" eb="13">
      <t>ケンチョウ</t>
    </rPh>
    <rPh sb="14" eb="17">
      <t>シチョウソン</t>
    </rPh>
    <rPh sb="17" eb="19">
      <t>マドグチ</t>
    </rPh>
    <rPh sb="19" eb="20">
      <t>ベツ</t>
    </rPh>
    <rPh sb="24" eb="26">
      <t>コウフ</t>
    </rPh>
    <phoneticPr fontId="5"/>
  </si>
  <si>
    <t>第９表　　平成３０年 市町村（申請者の住所）別交付件数</t>
    <rPh sb="0" eb="1">
      <t>ダイ</t>
    </rPh>
    <rPh sb="2" eb="3">
      <t>ヒョウ</t>
    </rPh>
    <rPh sb="5" eb="7">
      <t>ヘイセイ</t>
    </rPh>
    <rPh sb="9" eb="10">
      <t>ネン</t>
    </rPh>
    <rPh sb="11" eb="14">
      <t>シチョウソン</t>
    </rPh>
    <rPh sb="15" eb="18">
      <t>シンセイシャ</t>
    </rPh>
    <rPh sb="19" eb="21">
      <t>ジュウショ</t>
    </rPh>
    <rPh sb="22" eb="23">
      <t>ベツ</t>
    </rPh>
    <rPh sb="23" eb="25">
      <t>コウフ</t>
    </rPh>
    <rPh sb="25" eb="27">
      <t>ケンスウ</t>
    </rPh>
    <phoneticPr fontId="5"/>
  </si>
  <si>
    <t>　第３表　　　男女別一般旅券発行件数　</t>
    <phoneticPr fontId="4"/>
  </si>
  <si>
    <t xml:space="preserve"> 第２表　　　年齢階層別一般旅券発行件数　</t>
    <phoneticPr fontId="4"/>
  </si>
  <si>
    <t>　第１表　―　附表１　　　種類別発行件数(月別）</t>
    <rPh sb="7" eb="8">
      <t>フゾク</t>
    </rPh>
    <rPh sb="8" eb="9">
      <t>フヒョウ</t>
    </rPh>
    <rPh sb="13" eb="16">
      <t>シュルイベツ</t>
    </rPh>
    <rPh sb="16" eb="18">
      <t>ハッコウ</t>
    </rPh>
    <rPh sb="18" eb="20">
      <t>ケンスウ</t>
    </rPh>
    <rPh sb="21" eb="23">
      <t>ツキベツ</t>
    </rPh>
    <phoneticPr fontId="5"/>
  </si>
  <si>
    <t>　第１表　―　附表２　　　種類別発行件数(年次別）</t>
    <rPh sb="7" eb="8">
      <t>フゾク</t>
    </rPh>
    <rPh sb="8" eb="9">
      <t>フヒョウ</t>
    </rPh>
    <rPh sb="13" eb="16">
      <t>シュルイベツ</t>
    </rPh>
    <rPh sb="16" eb="18">
      <t>ハッコウ</t>
    </rPh>
    <rPh sb="18" eb="20">
      <t>ケンスウ</t>
    </rPh>
    <rPh sb="21" eb="24">
      <t>ネンジベツ</t>
    </rPh>
    <phoneticPr fontId="5"/>
  </si>
  <si>
    <t>　第１表　　　一般旅券発行件数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</si>
</sst>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6" formatCode="&quot;¥&quot;#,##0;[Red]&quot;¥&quot;\-#,##0"/>
    <numFmt numFmtId="176" formatCode="#,##0_ "/>
    <numFmt numFmtId="177" formatCode="0.0"/>
    <numFmt numFmtId="178" formatCode="0.0_ "/>
    <numFmt numFmtId="179" formatCode="#,##0.0;[Red]\-#,##0.0"/>
    <numFmt numFmtId="180" formatCode="0.0_);[Red]\(0.0\)"/>
    <numFmt numFmtId="181" formatCode="#,##0_);[Red]\(#,##0\)"/>
    <numFmt numFmtId="182" formatCode="#,##0.0_);[Red]\(#,##0.0\)"/>
    <numFmt numFmtId="183" formatCode="0.00_ "/>
    <numFmt numFmtId="184" formatCode="#,##0_ ;[Red]\-#,##0\ "/>
    <numFmt numFmtId="185" formatCode="#,##0.0_ "/>
    <numFmt numFmtId="186" formatCode="0_ "/>
    <numFmt numFmtId="187" formatCode="#,##0.0_ ;[Red]\-#,##0.0\ "/>
    <numFmt numFmtId="188" formatCode="0.00_);[Red]\(0.00\)"/>
    <numFmt numFmtId="189" formatCode="#,##0.00_);[Red]\(#,##0.00\)"/>
    <numFmt numFmtId="190" formatCode="0.000_);[Red]\(0.000\)"/>
  </numFmts>
  <fonts count="8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3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</font>
    <font>
      <sz val="10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6"/>
      <name val="ＭＳ Ｐゴシック"/>
      <family val="3"/>
      <charset val="128"/>
      <scheme val="major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2"/>
      <color theme="2" tint="-0.89999084444715716"/>
      <name val="ＤＦ平成明朝体W7"/>
      <family val="1"/>
      <charset val="128"/>
    </font>
    <font>
      <sz val="16"/>
      <color theme="2" tint="-0.89999084444715716"/>
      <name val="ＤＦ平成明朝体W7"/>
      <family val="1"/>
      <charset val="128"/>
    </font>
    <font>
      <sz val="11"/>
      <color theme="2" tint="-0.89999084444715716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6"/>
      <color theme="2" tint="-0.89999084444715716"/>
      <name val="ＭＳ Ｐゴシック"/>
      <family val="3"/>
      <charset val="128"/>
      <scheme val="minor"/>
    </font>
    <font>
      <sz val="11"/>
      <color theme="2" tint="-0.89999084444715716"/>
      <name val="ＭＳ Ｐゴシック"/>
      <family val="3"/>
      <charset val="128"/>
      <scheme val="minor"/>
    </font>
    <font>
      <sz val="12"/>
      <color theme="2" tint="-0.89999084444715716"/>
      <name val="ＭＳ Ｐゴシック"/>
      <family val="3"/>
      <charset val="128"/>
      <scheme val="minor"/>
    </font>
    <font>
      <b/>
      <sz val="11"/>
      <color theme="2" tint="-0.89999084444715716"/>
      <name val="ＤＦ平成明朝体W7"/>
      <family val="1"/>
      <charset val="128"/>
    </font>
    <font>
      <sz val="11"/>
      <color theme="2" tint="-0.89999084444715716"/>
      <name val="ＭＳ ゴシック"/>
      <family val="3"/>
      <charset val="128"/>
    </font>
    <font>
      <sz val="14"/>
      <color theme="2" tint="-0.89999084444715716"/>
      <name val="ＭＳ ゴシック"/>
      <family val="3"/>
      <charset val="128"/>
    </font>
    <font>
      <sz val="12"/>
      <color theme="2" tint="-0.89999084444715716"/>
      <name val="ＭＳ ゴシック"/>
      <family val="3"/>
      <charset val="128"/>
    </font>
    <font>
      <b/>
      <sz val="14"/>
      <color theme="2" tint="-0.89999084444715716"/>
      <name val="ＭＳ ゴシック"/>
      <family val="3"/>
      <charset val="128"/>
    </font>
    <font>
      <b/>
      <sz val="12"/>
      <color theme="2" tint="-0.89999084444715716"/>
      <name val="ＭＳ ゴシック"/>
      <family val="3"/>
      <charset val="128"/>
    </font>
    <font>
      <b/>
      <sz val="10"/>
      <color theme="2" tint="-0.89999084444715716"/>
      <name val="ＭＳ ゴシック"/>
      <family val="3"/>
      <charset val="128"/>
    </font>
    <font>
      <sz val="9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b/>
      <sz val="14"/>
      <color theme="1"/>
      <name val="ＭＳ Ｐゴシック"/>
      <family val="2"/>
      <charset val="128"/>
      <scheme val="minor"/>
    </font>
    <font>
      <b/>
      <sz val="10"/>
      <color theme="1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2" tint="-9.9978637043366805E-2"/>
      <name val="ＭＳ Ｐゴシック"/>
      <family val="2"/>
      <charset val="128"/>
      <scheme val="minor"/>
    </font>
    <font>
      <sz val="11"/>
      <color rgb="FFC00000"/>
      <name val="ＭＳ Ｐゴシック"/>
      <family val="2"/>
      <charset val="128"/>
      <scheme val="minor"/>
    </font>
    <font>
      <sz val="9"/>
      <color rgb="FFC00000"/>
      <name val="ＭＳ Ｐゴシック"/>
      <family val="3"/>
      <charset val="128"/>
    </font>
    <font>
      <sz val="10"/>
      <color rgb="FFC00000"/>
      <name val="ＭＳ Ｐゴシック"/>
      <family val="3"/>
      <charset val="128"/>
    </font>
    <font>
      <sz val="11"/>
      <color theme="2" tint="-9.9978637043366805E-2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inor"/>
    </font>
    <font>
      <strike/>
      <sz val="12"/>
      <name val="ＭＳ ゴシック"/>
      <family val="3"/>
      <charset val="128"/>
    </font>
    <font>
      <sz val="11"/>
      <color theme="2" tint="-9.9978637043366805E-2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6337778862885"/>
        <bgColor indexed="64"/>
      </patternFill>
    </fill>
  </fills>
  <borders count="18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slantDashDot">
        <color theme="5" tint="-0.499984740745262"/>
      </left>
      <right/>
      <top style="slantDashDot">
        <color theme="5" tint="-0.499984740745262"/>
      </top>
      <bottom/>
      <diagonal/>
    </border>
    <border>
      <left/>
      <right/>
      <top style="slantDashDot">
        <color theme="5" tint="-0.499984740745262"/>
      </top>
      <bottom/>
      <diagonal/>
    </border>
    <border>
      <left/>
      <right style="slantDashDot">
        <color theme="5" tint="-0.499984740745262"/>
      </right>
      <top style="slantDashDot">
        <color theme="5" tint="-0.499984740745262"/>
      </top>
      <bottom/>
      <diagonal/>
    </border>
    <border>
      <left style="slantDashDot">
        <color theme="5" tint="-0.499984740745262"/>
      </left>
      <right/>
      <top/>
      <bottom/>
      <diagonal/>
    </border>
    <border>
      <left/>
      <right style="slantDashDot">
        <color theme="5" tint="-0.499984740745262"/>
      </right>
      <top/>
      <bottom/>
      <diagonal/>
    </border>
    <border>
      <left style="slantDashDot">
        <color theme="5" tint="-0.499984740745262"/>
      </left>
      <right/>
      <top/>
      <bottom style="slantDashDot">
        <color theme="5" tint="-0.499984740745262"/>
      </bottom>
      <diagonal/>
    </border>
    <border>
      <left/>
      <right/>
      <top/>
      <bottom style="slantDashDot">
        <color theme="5" tint="-0.499984740745262"/>
      </bottom>
      <diagonal/>
    </border>
    <border>
      <left/>
      <right style="slantDashDot">
        <color theme="5" tint="-0.499984740745262"/>
      </right>
      <top/>
      <bottom style="slantDashDot">
        <color theme="5" tint="-0.4999847407452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6" fontId="2" fillId="0" borderId="0" applyFont="0" applyFill="0" applyBorder="0" applyAlignment="0" applyProtection="0"/>
  </cellStyleXfs>
  <cellXfs count="891">
    <xf numFmtId="0" fontId="0" fillId="0" borderId="0" xfId="0">
      <alignment vertical="center"/>
    </xf>
    <xf numFmtId="0" fontId="2" fillId="0" borderId="0" xfId="2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10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0" fillId="0" borderId="0" xfId="0" applyBorder="1" applyAlignment="1"/>
    <xf numFmtId="0" fontId="13" fillId="0" borderId="0" xfId="0" applyFont="1" applyFill="1" applyBorder="1" applyAlignment="1"/>
    <xf numFmtId="3" fontId="0" fillId="0" borderId="0" xfId="0" applyNumberFormat="1" applyAlignment="1"/>
    <xf numFmtId="0" fontId="0" fillId="0" borderId="0" xfId="0" applyBorder="1" applyAlignment="1">
      <alignment horizontal="center"/>
    </xf>
    <xf numFmtId="3" fontId="0" fillId="0" borderId="0" xfId="0" applyNumberFormat="1" applyBorder="1" applyAlignment="1"/>
    <xf numFmtId="0" fontId="0" fillId="0" borderId="0" xfId="0" applyFill="1" applyAlignment="1"/>
    <xf numFmtId="0" fontId="13" fillId="0" borderId="0" xfId="0" applyFont="1" applyFill="1" applyAlignment="1"/>
    <xf numFmtId="176" fontId="13" fillId="0" borderId="0" xfId="0" applyNumberFormat="1" applyFont="1" applyFill="1" applyAlignment="1"/>
    <xf numFmtId="176" fontId="0" fillId="0" borderId="0" xfId="0" applyNumberFormat="1" applyFill="1" applyAlignment="1"/>
    <xf numFmtId="38" fontId="2" fillId="0" borderId="0" xfId="1" applyFont="1" applyFill="1" applyBorder="1" applyAlignment="1"/>
    <xf numFmtId="0" fontId="0" fillId="0" borderId="0" xfId="0" applyFill="1" applyBorder="1" applyAlignment="1"/>
    <xf numFmtId="38" fontId="2" fillId="0" borderId="0" xfId="1" applyFont="1" applyFill="1" applyAlignment="1"/>
    <xf numFmtId="180" fontId="0" fillId="0" borderId="0" xfId="0" applyNumberFormat="1" applyAlignment="1"/>
    <xf numFmtId="0" fontId="6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1" fillId="0" borderId="0" xfId="1" applyNumberFormat="1" applyBorder="1" applyAlignment="1">
      <alignment vertical="center"/>
    </xf>
    <xf numFmtId="177" fontId="0" fillId="0" borderId="0" xfId="0" applyNumberFormat="1" applyBorder="1" applyAlignment="1"/>
    <xf numFmtId="38" fontId="1" fillId="0" borderId="0" xfId="1" applyBorder="1" applyAlignment="1">
      <alignment vertical="center"/>
    </xf>
    <xf numFmtId="180" fontId="1" fillId="0" borderId="0" xfId="1" applyNumberFormat="1" applyBorder="1" applyAlignment="1">
      <alignment vertical="center"/>
    </xf>
    <xf numFmtId="0" fontId="0" fillId="0" borderId="0" xfId="0" applyBorder="1" applyAlignment="1">
      <alignment horizontal="centerContinuous" vertical="center"/>
    </xf>
    <xf numFmtId="0" fontId="0" fillId="0" borderId="0" xfId="0" applyBorder="1" applyAlignment="1">
      <alignment horizontal="right" vertical="center"/>
    </xf>
    <xf numFmtId="3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179" fontId="1" fillId="0" borderId="0" xfId="1" applyNumberFormat="1" applyBorder="1" applyAlignment="1">
      <alignment vertical="center"/>
    </xf>
    <xf numFmtId="182" fontId="1" fillId="0" borderId="0" xfId="1" applyNumberFormat="1" applyBorder="1" applyAlignment="1">
      <alignment vertical="center"/>
    </xf>
    <xf numFmtId="0" fontId="0" fillId="0" borderId="0" xfId="0" applyBorder="1" applyAlignment="1">
      <alignment horizontal="right"/>
    </xf>
    <xf numFmtId="38" fontId="0" fillId="0" borderId="0" xfId="0" applyNumberFormat="1" applyBorder="1" applyAlignment="1">
      <alignment vertical="center"/>
    </xf>
    <xf numFmtId="38" fontId="1" fillId="0" borderId="0" xfId="1" applyBorder="1" applyAlignment="1">
      <alignment horizontal="center" vertical="center"/>
    </xf>
    <xf numFmtId="179" fontId="2" fillId="0" borderId="0" xfId="1" applyNumberFormat="1" applyFont="1" applyBorder="1" applyAlignment="1">
      <alignment vertical="center"/>
    </xf>
    <xf numFmtId="178" fontId="0" fillId="0" borderId="0" xfId="0" applyNumberFormat="1" applyBorder="1" applyAlignment="1">
      <alignment vertical="center"/>
    </xf>
    <xf numFmtId="38" fontId="1" fillId="0" borderId="0" xfId="1" applyAlignment="1">
      <alignment vertical="center"/>
    </xf>
    <xf numFmtId="3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38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 applyAlignment="1"/>
    <xf numFmtId="0" fontId="13" fillId="0" borderId="0" xfId="0" applyFont="1" applyBorder="1" applyAlignment="1"/>
    <xf numFmtId="180" fontId="16" fillId="0" borderId="0" xfId="0" applyNumberFormat="1" applyFont="1" applyBorder="1" applyAlignment="1">
      <alignment vertical="center"/>
    </xf>
    <xf numFmtId="180" fontId="16" fillId="0" borderId="0" xfId="0" applyNumberFormat="1" applyFont="1" applyBorder="1" applyAlignment="1">
      <alignment horizontal="right" vertical="center"/>
    </xf>
    <xf numFmtId="178" fontId="16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176" fontId="0" fillId="0" borderId="0" xfId="0" applyNumberFormat="1" applyAlignment="1"/>
    <xf numFmtId="176" fontId="0" fillId="0" borderId="0" xfId="0" applyNumberFormat="1" applyBorder="1" applyAlignment="1"/>
    <xf numFmtId="0" fontId="0" fillId="0" borderId="0" xfId="0" applyFill="1" applyBorder="1" applyAlignment="1">
      <alignment horizontal="center" vertical="center"/>
    </xf>
    <xf numFmtId="0" fontId="1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58" xfId="0" applyBorder="1" applyAlignment="1">
      <alignment horizontal="center" vertical="center"/>
    </xf>
    <xf numFmtId="181" fontId="8" fillId="0" borderId="33" xfId="0" applyNumberFormat="1" applyFont="1" applyBorder="1" applyAlignment="1">
      <alignment vertical="center"/>
    </xf>
    <xf numFmtId="180" fontId="8" fillId="0" borderId="33" xfId="0" applyNumberFormat="1" applyFont="1" applyBorder="1" applyAlignment="1">
      <alignment vertical="center"/>
    </xf>
    <xf numFmtId="181" fontId="8" fillId="0" borderId="6" xfId="0" applyNumberFormat="1" applyFont="1" applyBorder="1" applyAlignment="1">
      <alignment vertical="center"/>
    </xf>
    <xf numFmtId="180" fontId="8" fillId="0" borderId="6" xfId="0" applyNumberFormat="1" applyFont="1" applyBorder="1" applyAlignment="1">
      <alignment vertical="center"/>
    </xf>
    <xf numFmtId="0" fontId="2" fillId="0" borderId="0" xfId="5"/>
    <xf numFmtId="0" fontId="10" fillId="0" borderId="0" xfId="5" applyFont="1" applyAlignment="1">
      <alignment vertical="center"/>
    </xf>
    <xf numFmtId="0" fontId="2" fillId="0" borderId="0" xfId="5" applyAlignment="1">
      <alignment vertical="center"/>
    </xf>
    <xf numFmtId="176" fontId="2" fillId="0" borderId="0" xfId="5" applyNumberFormat="1" applyAlignment="1">
      <alignment vertical="center"/>
    </xf>
    <xf numFmtId="0" fontId="2" fillId="0" borderId="0" xfId="5" applyFill="1" applyBorder="1" applyAlignment="1">
      <alignment vertical="center"/>
    </xf>
    <xf numFmtId="0" fontId="12" fillId="0" borderId="0" xfId="5" applyFont="1" applyAlignment="1">
      <alignment vertical="center"/>
    </xf>
    <xf numFmtId="0" fontId="2" fillId="0" borderId="0" xfId="5" applyBorder="1" applyAlignment="1">
      <alignment vertical="center"/>
    </xf>
    <xf numFmtId="178" fontId="2" fillId="0" borderId="0" xfId="5" applyNumberFormat="1"/>
    <xf numFmtId="38" fontId="0" fillId="0" borderId="0" xfId="4" applyFont="1"/>
    <xf numFmtId="38" fontId="0" fillId="0" borderId="0" xfId="4" applyFont="1" applyBorder="1" applyAlignment="1">
      <alignment horizontal="center" vertical="center"/>
    </xf>
    <xf numFmtId="38" fontId="19" fillId="0" borderId="0" xfId="4" applyFont="1" applyBorder="1"/>
    <xf numFmtId="3" fontId="2" fillId="0" borderId="0" xfId="5" applyNumberFormat="1"/>
    <xf numFmtId="38" fontId="0" fillId="0" borderId="0" xfId="4" applyFont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/>
    </xf>
    <xf numFmtId="181" fontId="8" fillId="0" borderId="32" xfId="0" applyNumberFormat="1" applyFont="1" applyBorder="1" applyAlignment="1">
      <alignment vertical="center"/>
    </xf>
    <xf numFmtId="0" fontId="14" fillId="0" borderId="0" xfId="5" applyFont="1" applyBorder="1" applyAlignment="1">
      <alignment vertical="center"/>
    </xf>
    <xf numFmtId="176" fontId="14" fillId="0" borderId="0" xfId="5" applyNumberFormat="1" applyFont="1" applyBorder="1" applyAlignment="1">
      <alignment vertical="center"/>
    </xf>
    <xf numFmtId="0" fontId="14" fillId="0" borderId="0" xfId="5" applyFont="1"/>
    <xf numFmtId="0" fontId="14" fillId="0" borderId="0" xfId="5" applyFont="1" applyAlignment="1">
      <alignment vertical="center"/>
    </xf>
    <xf numFmtId="49" fontId="14" fillId="0" borderId="0" xfId="5" applyNumberFormat="1" applyFont="1" applyBorder="1" applyAlignment="1">
      <alignment vertical="center"/>
    </xf>
    <xf numFmtId="0" fontId="6" fillId="0" borderId="0" xfId="5" applyFont="1" applyAlignment="1">
      <alignment vertical="center"/>
    </xf>
    <xf numFmtId="0" fontId="2" fillId="0" borderId="0" xfId="5" applyFont="1" applyAlignment="1">
      <alignment vertical="center"/>
    </xf>
    <xf numFmtId="0" fontId="14" fillId="0" borderId="0" xfId="5" applyFont="1" applyAlignment="1"/>
    <xf numFmtId="0" fontId="2" fillId="0" borderId="0" xfId="5" applyFont="1" applyAlignment="1">
      <alignment horizontal="center" vertical="center"/>
    </xf>
    <xf numFmtId="0" fontId="2" fillId="0" borderId="0" xfId="5" applyFont="1" applyBorder="1" applyAlignment="1">
      <alignment vertical="center"/>
    </xf>
    <xf numFmtId="0" fontId="14" fillId="0" borderId="0" xfId="5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20" xfId="0" applyFont="1" applyFill="1" applyBorder="1" applyAlignment="1">
      <alignment horizontal="center" vertical="center"/>
    </xf>
    <xf numFmtId="0" fontId="9" fillId="0" borderId="0" xfId="0" applyFont="1" applyAlignment="1"/>
    <xf numFmtId="0" fontId="9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0" fillId="0" borderId="58" xfId="0" applyBorder="1" applyAlignment="1">
      <alignment horizontal="center" vertical="center" wrapText="1"/>
    </xf>
    <xf numFmtId="184" fontId="1" fillId="0" borderId="58" xfId="1" applyNumberFormat="1" applyBorder="1" applyAlignment="1">
      <alignment vertical="center"/>
    </xf>
    <xf numFmtId="184" fontId="1" fillId="0" borderId="0" xfId="1" applyNumberFormat="1" applyBorder="1" applyAlignment="1">
      <alignment vertical="center"/>
    </xf>
    <xf numFmtId="178" fontId="0" fillId="0" borderId="58" xfId="0" applyNumberFormat="1" applyBorder="1" applyAlignment="1">
      <alignment vertical="center"/>
    </xf>
    <xf numFmtId="0" fontId="22" fillId="0" borderId="32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 wrapText="1"/>
    </xf>
    <xf numFmtId="0" fontId="20" fillId="0" borderId="32" xfId="0" quotePrefix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2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/>
    </xf>
    <xf numFmtId="184" fontId="8" fillId="0" borderId="0" xfId="1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right" vertical="center"/>
    </xf>
    <xf numFmtId="0" fontId="0" fillId="0" borderId="125" xfId="0" applyBorder="1" applyAlignment="1">
      <alignment horizontal="right" vertical="center"/>
    </xf>
    <xf numFmtId="0" fontId="34" fillId="0" borderId="0" xfId="0" applyFont="1" applyBorder="1" applyAlignment="1">
      <alignment horizontal="center" vertical="center"/>
    </xf>
    <xf numFmtId="180" fontId="0" fillId="0" borderId="0" xfId="0" applyNumberForma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176" fontId="17" fillId="0" borderId="0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vertical="center"/>
    </xf>
    <xf numFmtId="185" fontId="17" fillId="0" borderId="0" xfId="0" applyNumberFormat="1" applyFont="1" applyBorder="1" applyAlignment="1">
      <alignment horizontal="right" vertical="center"/>
    </xf>
    <xf numFmtId="185" fontId="18" fillId="0" borderId="0" xfId="0" applyNumberFormat="1" applyFont="1" applyBorder="1" applyAlignment="1">
      <alignment vertical="center"/>
    </xf>
    <xf numFmtId="0" fontId="36" fillId="0" borderId="10" xfId="0" applyFont="1" applyBorder="1" applyAlignment="1">
      <alignment horizontal="center" vertical="center" shrinkToFit="1"/>
    </xf>
    <xf numFmtId="6" fontId="35" fillId="0" borderId="33" xfId="3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20" fontId="34" fillId="0" borderId="33" xfId="0" applyNumberFormat="1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3" fillId="0" borderId="33" xfId="0" applyFont="1" applyBorder="1" applyAlignment="1">
      <alignment horizontal="right" vertical="center"/>
    </xf>
    <xf numFmtId="0" fontId="39" fillId="0" borderId="58" xfId="0" applyFont="1" applyBorder="1" applyAlignment="1">
      <alignment vertical="center"/>
    </xf>
    <xf numFmtId="180" fontId="8" fillId="0" borderId="34" xfId="0" applyNumberFormat="1" applyFont="1" applyBorder="1" applyAlignment="1">
      <alignment vertical="center"/>
    </xf>
    <xf numFmtId="0" fontId="40" fillId="0" borderId="36" xfId="0" applyFont="1" applyBorder="1" applyAlignment="1">
      <alignment horizontal="center" vertical="center"/>
    </xf>
    <xf numFmtId="0" fontId="38" fillId="2" borderId="33" xfId="0" applyFont="1" applyFill="1" applyBorder="1" applyAlignment="1">
      <alignment horizontal="center" vertical="center"/>
    </xf>
    <xf numFmtId="181" fontId="11" fillId="2" borderId="33" xfId="0" applyNumberFormat="1" applyFont="1" applyFill="1" applyBorder="1" applyAlignment="1">
      <alignment vertical="center"/>
    </xf>
    <xf numFmtId="180" fontId="11" fillId="2" borderId="33" xfId="0" applyNumberFormat="1" applyFont="1" applyFill="1" applyBorder="1" applyAlignment="1">
      <alignment vertical="center"/>
    </xf>
    <xf numFmtId="0" fontId="24" fillId="0" borderId="5" xfId="0" applyFont="1" applyFill="1" applyBorder="1" applyAlignment="1">
      <alignment horizontal="center" vertical="center"/>
    </xf>
    <xf numFmtId="176" fontId="24" fillId="0" borderId="30" xfId="0" applyNumberFormat="1" applyFont="1" applyFill="1" applyBorder="1" applyAlignment="1">
      <alignment vertical="center"/>
    </xf>
    <xf numFmtId="0" fontId="24" fillId="0" borderId="25" xfId="0" applyFont="1" applyFill="1" applyBorder="1" applyAlignment="1">
      <alignment horizontal="center" vertical="center"/>
    </xf>
    <xf numFmtId="176" fontId="24" fillId="0" borderId="31" xfId="0" applyNumberFormat="1" applyFont="1" applyFill="1" applyBorder="1" applyAlignment="1">
      <alignment vertical="center"/>
    </xf>
    <xf numFmtId="0" fontId="9" fillId="0" borderId="0" xfId="5" applyFont="1" applyAlignment="1">
      <alignment vertical="center"/>
    </xf>
    <xf numFmtId="0" fontId="8" fillId="0" borderId="0" xfId="5" applyFont="1" applyAlignment="1">
      <alignment horizontal="right"/>
    </xf>
    <xf numFmtId="0" fontId="8" fillId="0" borderId="14" xfId="5" applyFont="1" applyBorder="1" applyAlignment="1">
      <alignment vertical="center"/>
    </xf>
    <xf numFmtId="0" fontId="8" fillId="0" borderId="63" xfId="5" applyFont="1" applyBorder="1" applyAlignment="1">
      <alignment horizontal="center" vertical="center"/>
    </xf>
    <xf numFmtId="0" fontId="8" fillId="0" borderId="64" xfId="5" applyFont="1" applyBorder="1" applyAlignment="1">
      <alignment horizontal="center" vertical="center"/>
    </xf>
    <xf numFmtId="0" fontId="8" fillId="0" borderId="16" xfId="5" applyFont="1" applyBorder="1" applyAlignment="1">
      <alignment vertical="center"/>
    </xf>
    <xf numFmtId="0" fontId="24" fillId="0" borderId="43" xfId="0" applyFont="1" applyFill="1" applyBorder="1" applyAlignment="1">
      <alignment horizontal="center" vertical="center"/>
    </xf>
    <xf numFmtId="176" fontId="24" fillId="0" borderId="42" xfId="0" applyNumberFormat="1" applyFont="1" applyFill="1" applyBorder="1" applyAlignment="1">
      <alignment vertical="center"/>
    </xf>
    <xf numFmtId="0" fontId="25" fillId="2" borderId="86" xfId="0" applyFont="1" applyFill="1" applyBorder="1" applyAlignment="1">
      <alignment horizontal="center" vertical="center"/>
    </xf>
    <xf numFmtId="0" fontId="10" fillId="2" borderId="88" xfId="0" applyFont="1" applyFill="1" applyBorder="1" applyAlignment="1">
      <alignment horizontal="center" vertical="center"/>
    </xf>
    <xf numFmtId="0" fontId="2" fillId="0" borderId="0" xfId="5" applyAlignment="1">
      <alignment horizontal="center"/>
    </xf>
    <xf numFmtId="0" fontId="11" fillId="2" borderId="86" xfId="5" applyFont="1" applyFill="1" applyBorder="1" applyAlignment="1">
      <alignment vertical="center"/>
    </xf>
    <xf numFmtId="0" fontId="8" fillId="0" borderId="84" xfId="5" applyFont="1" applyBorder="1" applyAlignment="1">
      <alignment vertical="center"/>
    </xf>
    <xf numFmtId="0" fontId="8" fillId="0" borderId="60" xfId="5" applyFont="1" applyBorder="1"/>
    <xf numFmtId="0" fontId="8" fillId="0" borderId="84" xfId="5" applyFont="1" applyBorder="1"/>
    <xf numFmtId="0" fontId="8" fillId="0" borderId="84" xfId="5" applyFont="1" applyBorder="1" applyAlignment="1">
      <alignment horizontal="center" vertical="center"/>
    </xf>
    <xf numFmtId="0" fontId="8" fillId="0" borderId="63" xfId="5" applyFont="1" applyBorder="1" applyAlignment="1">
      <alignment horizontal="centerContinuous" vertical="center"/>
    </xf>
    <xf numFmtId="0" fontId="8" fillId="0" borderId="102" xfId="5" applyFont="1" applyBorder="1" applyAlignment="1">
      <alignment horizontal="centerContinuous" vertical="center"/>
    </xf>
    <xf numFmtId="0" fontId="2" fillId="0" borderId="28" xfId="5" applyFont="1" applyBorder="1" applyAlignment="1">
      <alignment vertical="center"/>
    </xf>
    <xf numFmtId="0" fontId="8" fillId="0" borderId="21" xfId="5" applyFont="1" applyBorder="1" applyAlignment="1">
      <alignment horizontal="distributed" vertical="center" justifyLastLine="1"/>
    </xf>
    <xf numFmtId="0" fontId="8" fillId="0" borderId="5" xfId="5" applyFont="1" applyBorder="1" applyAlignment="1">
      <alignment horizontal="distributed" vertical="center" justifyLastLine="1"/>
    </xf>
    <xf numFmtId="0" fontId="8" fillId="0" borderId="15" xfId="5" applyFont="1" applyBorder="1" applyAlignment="1">
      <alignment horizontal="distributed" vertical="center" justifyLastLine="1"/>
    </xf>
    <xf numFmtId="0" fontId="8" fillId="0" borderId="16" xfId="5" applyFont="1" applyBorder="1" applyAlignment="1">
      <alignment horizontal="distributed" vertical="center" justifyLastLine="1"/>
    </xf>
    <xf numFmtId="0" fontId="8" fillId="0" borderId="43" xfId="5" applyFont="1" applyBorder="1" applyAlignment="1">
      <alignment horizontal="distributed" vertical="center" justifyLastLine="1"/>
    </xf>
    <xf numFmtId="0" fontId="8" fillId="0" borderId="137" xfId="5" applyFont="1" applyBorder="1" applyAlignment="1">
      <alignment horizontal="center" vertical="center"/>
    </xf>
    <xf numFmtId="181" fontId="21" fillId="0" borderId="32" xfId="4" applyNumberFormat="1" applyFont="1" applyFill="1" applyBorder="1" applyAlignment="1"/>
    <xf numFmtId="181" fontId="21" fillId="2" borderId="32" xfId="4" applyNumberFormat="1" applyFont="1" applyFill="1" applyBorder="1" applyAlignment="1"/>
    <xf numFmtId="0" fontId="0" fillId="0" borderId="0" xfId="0" applyFont="1" applyAlignment="1">
      <alignment horizontal="right"/>
    </xf>
    <xf numFmtId="181" fontId="6" fillId="0" borderId="15" xfId="0" applyNumberFormat="1" applyFont="1" applyBorder="1" applyAlignment="1">
      <alignment vertical="center"/>
    </xf>
    <xf numFmtId="181" fontId="24" fillId="0" borderId="16" xfId="0" applyNumberFormat="1" applyFont="1" applyBorder="1" applyAlignment="1">
      <alignment vertical="center"/>
    </xf>
    <xf numFmtId="181" fontId="25" fillId="2" borderId="86" xfId="0" applyNumberFormat="1" applyFont="1" applyFill="1" applyBorder="1" applyAlignment="1">
      <alignment vertical="center"/>
    </xf>
    <xf numFmtId="176" fontId="24" fillId="0" borderId="3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10" fillId="2" borderId="155" xfId="0" applyNumberFormat="1" applyFont="1" applyFill="1" applyBorder="1" applyAlignment="1">
      <alignment vertical="center"/>
    </xf>
    <xf numFmtId="176" fontId="24" fillId="0" borderId="3" xfId="0" applyNumberFormat="1" applyFont="1" applyFill="1" applyBorder="1" applyAlignment="1">
      <alignment vertical="center"/>
    </xf>
    <xf numFmtId="176" fontId="24" fillId="0" borderId="7" xfId="0" applyNumberFormat="1" applyFont="1" applyFill="1" applyBorder="1" applyAlignment="1">
      <alignment vertical="center"/>
    </xf>
    <xf numFmtId="176" fontId="24" fillId="0" borderId="19" xfId="0" applyNumberFormat="1" applyFont="1" applyFill="1" applyBorder="1" applyAlignment="1">
      <alignment vertical="center"/>
    </xf>
    <xf numFmtId="0" fontId="8" fillId="3" borderId="137" xfId="5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88" fontId="8" fillId="0" borderId="33" xfId="0" applyNumberFormat="1" applyFont="1" applyBorder="1" applyAlignment="1">
      <alignment vertical="center"/>
    </xf>
    <xf numFmtId="188" fontId="11" fillId="2" borderId="33" xfId="0" applyNumberFormat="1" applyFont="1" applyFill="1" applyBorder="1" applyAlignment="1">
      <alignment vertical="center"/>
    </xf>
    <xf numFmtId="181" fontId="8" fillId="0" borderId="33" xfId="0" applyNumberFormat="1" applyFont="1" applyFill="1" applyBorder="1" applyAlignment="1">
      <alignment vertical="center"/>
    </xf>
    <xf numFmtId="181" fontId="8" fillId="0" borderId="32" xfId="0" applyNumberFormat="1" applyFont="1" applyFill="1" applyBorder="1" applyAlignment="1">
      <alignment vertical="center"/>
    </xf>
    <xf numFmtId="188" fontId="8" fillId="0" borderId="33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176" fontId="14" fillId="0" borderId="0" xfId="5" applyNumberFormat="1" applyFont="1" applyAlignment="1">
      <alignment vertical="center"/>
    </xf>
    <xf numFmtId="0" fontId="14" fillId="0" borderId="1" xfId="5" applyFont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181" fontId="8" fillId="3" borderId="6" xfId="0" applyNumberFormat="1" applyFont="1" applyFill="1" applyBorder="1" applyAlignment="1">
      <alignment vertical="center"/>
    </xf>
    <xf numFmtId="181" fontId="8" fillId="3" borderId="32" xfId="0" applyNumberFormat="1" applyFont="1" applyFill="1" applyBorder="1" applyAlignment="1">
      <alignment vertical="center"/>
    </xf>
    <xf numFmtId="188" fontId="8" fillId="3" borderId="6" xfId="0" applyNumberFormat="1" applyFont="1" applyFill="1" applyBorder="1" applyAlignment="1">
      <alignment vertical="center"/>
    </xf>
    <xf numFmtId="0" fontId="30" fillId="0" borderId="0" xfId="2" applyFont="1">
      <alignment vertical="center"/>
    </xf>
    <xf numFmtId="0" fontId="30" fillId="0" borderId="0" xfId="2" applyFont="1" applyAlignment="1">
      <alignment horizontal="center" vertical="center"/>
    </xf>
    <xf numFmtId="0" fontId="43" fillId="0" borderId="0" xfId="2" applyFont="1" applyAlignment="1">
      <alignment horizontal="center" vertical="center"/>
    </xf>
    <xf numFmtId="49" fontId="30" fillId="0" borderId="0" xfId="2" applyNumberFormat="1" applyFont="1" applyAlignment="1">
      <alignment horizontal="center" vertical="center"/>
    </xf>
    <xf numFmtId="0" fontId="8" fillId="0" borderId="0" xfId="2" applyFont="1">
      <alignment vertical="center"/>
    </xf>
    <xf numFmtId="186" fontId="8" fillId="0" borderId="36" xfId="0" applyNumberFormat="1" applyFont="1" applyBorder="1" applyAlignment="1">
      <alignment vertical="center"/>
    </xf>
    <xf numFmtId="186" fontId="11" fillId="2" borderId="36" xfId="0" applyNumberFormat="1" applyFont="1" applyFill="1" applyBorder="1" applyAlignment="1">
      <alignment vertical="center"/>
    </xf>
    <xf numFmtId="186" fontId="8" fillId="0" borderId="32" xfId="0" applyNumberFormat="1" applyFont="1" applyBorder="1" applyAlignment="1">
      <alignment vertical="center"/>
    </xf>
    <xf numFmtId="0" fontId="44" fillId="0" borderId="0" xfId="5" applyFont="1" applyAlignment="1">
      <alignment horizontal="right" vertical="center"/>
    </xf>
    <xf numFmtId="0" fontId="44" fillId="0" borderId="0" xfId="5" applyFont="1" applyAlignment="1">
      <alignment vertical="center"/>
    </xf>
    <xf numFmtId="0" fontId="45" fillId="0" borderId="0" xfId="5" applyFont="1" applyAlignment="1">
      <alignment horizontal="left" vertical="center"/>
    </xf>
    <xf numFmtId="0" fontId="45" fillId="0" borderId="0" xfId="5" applyFont="1" applyAlignment="1">
      <alignment vertical="center"/>
    </xf>
    <xf numFmtId="186" fontId="6" fillId="0" borderId="0" xfId="5" applyNumberFormat="1" applyFont="1" applyBorder="1" applyAlignment="1">
      <alignment horizontal="center" vertical="center"/>
    </xf>
    <xf numFmtId="186" fontId="6" fillId="0" borderId="120" xfId="5" applyNumberFormat="1" applyFont="1" applyBorder="1" applyAlignment="1">
      <alignment horizontal="center" vertical="center"/>
    </xf>
    <xf numFmtId="186" fontId="6" fillId="3" borderId="123" xfId="5" applyNumberFormat="1" applyFont="1" applyFill="1" applyBorder="1" applyAlignment="1">
      <alignment horizontal="center" vertical="center"/>
    </xf>
    <xf numFmtId="186" fontId="6" fillId="3" borderId="124" xfId="5" applyNumberFormat="1" applyFont="1" applyFill="1" applyBorder="1" applyAlignment="1">
      <alignment horizontal="center" vertical="center"/>
    </xf>
    <xf numFmtId="176" fontId="24" fillId="0" borderId="53" xfId="4" applyNumberFormat="1" applyFont="1" applyBorder="1" applyAlignment="1">
      <alignment vertical="center"/>
    </xf>
    <xf numFmtId="176" fontId="24" fillId="0" borderId="54" xfId="4" applyNumberFormat="1" applyFont="1" applyBorder="1" applyAlignment="1">
      <alignment vertical="center"/>
    </xf>
    <xf numFmtId="176" fontId="24" fillId="0" borderId="118" xfId="4" applyNumberFormat="1" applyFont="1" applyBorder="1" applyAlignment="1">
      <alignment vertical="center"/>
    </xf>
    <xf numFmtId="176" fontId="6" fillId="3" borderId="123" xfId="5" applyNumberFormat="1" applyFont="1" applyFill="1" applyBorder="1" applyAlignment="1">
      <alignment vertical="center"/>
    </xf>
    <xf numFmtId="186" fontId="6" fillId="0" borderId="53" xfId="5" applyNumberFormat="1" applyFont="1" applyBorder="1" applyAlignment="1">
      <alignment vertical="center"/>
    </xf>
    <xf numFmtId="186" fontId="6" fillId="0" borderId="54" xfId="5" applyNumberFormat="1" applyFont="1" applyBorder="1" applyAlignment="1">
      <alignment vertical="center"/>
    </xf>
    <xf numFmtId="186" fontId="6" fillId="0" borderId="56" xfId="5" applyNumberFormat="1" applyFont="1" applyBorder="1" applyAlignment="1">
      <alignment vertical="center"/>
    </xf>
    <xf numFmtId="183" fontId="24" fillId="0" borderId="119" xfId="4" applyNumberFormat="1" applyFont="1" applyBorder="1" applyAlignment="1">
      <alignment horizontal="center" vertical="center"/>
    </xf>
    <xf numFmtId="181" fontId="24" fillId="0" borderId="53" xfId="4" applyNumberFormat="1" applyFont="1" applyBorder="1" applyAlignment="1">
      <alignment vertical="center"/>
    </xf>
    <xf numFmtId="181" fontId="6" fillId="0" borderId="113" xfId="5" applyNumberFormat="1" applyFont="1" applyBorder="1" applyAlignment="1">
      <alignment vertical="center"/>
    </xf>
    <xf numFmtId="181" fontId="24" fillId="0" borderId="54" xfId="4" applyNumberFormat="1" applyFont="1" applyBorder="1" applyAlignment="1">
      <alignment vertical="center"/>
    </xf>
    <xf numFmtId="181" fontId="6" fillId="0" borderId="115" xfId="5" applyNumberFormat="1" applyFont="1" applyBorder="1" applyAlignment="1">
      <alignment vertical="center"/>
    </xf>
    <xf numFmtId="181" fontId="6" fillId="0" borderId="116" xfId="5" applyNumberFormat="1" applyFont="1" applyBorder="1" applyAlignment="1">
      <alignment vertical="center"/>
    </xf>
    <xf numFmtId="181" fontId="24" fillId="0" borderId="118" xfId="4" applyNumberFormat="1" applyFont="1" applyBorder="1" applyAlignment="1">
      <alignment vertical="center"/>
    </xf>
    <xf numFmtId="181" fontId="6" fillId="0" borderId="0" xfId="5" applyNumberFormat="1" applyFont="1" applyBorder="1" applyAlignment="1">
      <alignment horizontal="center" vertical="center"/>
    </xf>
    <xf numFmtId="181" fontId="6" fillId="0" borderId="120" xfId="5" applyNumberFormat="1" applyFont="1" applyBorder="1" applyAlignment="1">
      <alignment horizontal="center" vertical="center"/>
    </xf>
    <xf numFmtId="181" fontId="6" fillId="3" borderId="123" xfId="5" applyNumberFormat="1" applyFont="1" applyFill="1" applyBorder="1" applyAlignment="1">
      <alignment vertical="center"/>
    </xf>
    <xf numFmtId="181" fontId="6" fillId="3" borderId="124" xfId="5" applyNumberFormat="1" applyFont="1" applyFill="1" applyBorder="1" applyAlignment="1">
      <alignment horizontal="center" vertical="center"/>
    </xf>
    <xf numFmtId="181" fontId="6" fillId="3" borderId="123" xfId="5" applyNumberFormat="1" applyFont="1" applyFill="1" applyBorder="1" applyAlignment="1">
      <alignment horizontal="center" vertical="center"/>
    </xf>
    <xf numFmtId="181" fontId="6" fillId="0" borderId="53" xfId="5" applyNumberFormat="1" applyFont="1" applyBorder="1" applyAlignment="1">
      <alignment vertical="center"/>
    </xf>
    <xf numFmtId="181" fontId="6" fillId="0" borderId="54" xfId="5" applyNumberFormat="1" applyFont="1" applyBorder="1" applyAlignment="1">
      <alignment vertical="center"/>
    </xf>
    <xf numFmtId="181" fontId="6" fillId="0" borderId="56" xfId="5" applyNumberFormat="1" applyFont="1" applyBorder="1" applyAlignment="1">
      <alignment vertical="center"/>
    </xf>
    <xf numFmtId="188" fontId="6" fillId="0" borderId="53" xfId="5" applyNumberFormat="1" applyFont="1" applyBorder="1" applyAlignment="1">
      <alignment vertical="center"/>
    </xf>
    <xf numFmtId="188" fontId="6" fillId="0" borderId="55" xfId="5" applyNumberFormat="1" applyFont="1" applyBorder="1" applyAlignment="1">
      <alignment vertical="center"/>
    </xf>
    <xf numFmtId="0" fontId="44" fillId="0" borderId="0" xfId="5" applyFont="1"/>
    <xf numFmtId="186" fontId="8" fillId="3" borderId="32" xfId="0" applyNumberFormat="1" applyFont="1" applyFill="1" applyBorder="1" applyAlignment="1">
      <alignment vertical="center"/>
    </xf>
    <xf numFmtId="0" fontId="34" fillId="0" borderId="33" xfId="0" applyFont="1" applyFill="1" applyBorder="1" applyAlignment="1">
      <alignment horizontal="center" vertical="center"/>
    </xf>
    <xf numFmtId="186" fontId="8" fillId="0" borderId="36" xfId="0" applyNumberFormat="1" applyFont="1" applyFill="1" applyBorder="1" applyAlignment="1">
      <alignment vertical="center"/>
    </xf>
    <xf numFmtId="0" fontId="46" fillId="0" borderId="0" xfId="5" applyFont="1"/>
    <xf numFmtId="0" fontId="47" fillId="0" borderId="0" xfId="5" applyFont="1" applyBorder="1"/>
    <xf numFmtId="0" fontId="46" fillId="0" borderId="0" xfId="5" applyFont="1" applyBorder="1"/>
    <xf numFmtId="0" fontId="46" fillId="0" borderId="163" xfId="5" applyFont="1" applyBorder="1"/>
    <xf numFmtId="0" fontId="46" fillId="0" borderId="164" xfId="5" applyFont="1" applyBorder="1"/>
    <xf numFmtId="0" fontId="46" fillId="0" borderId="165" xfId="5" applyFont="1" applyBorder="1"/>
    <xf numFmtId="0" fontId="46" fillId="0" borderId="166" xfId="5" applyFont="1" applyBorder="1"/>
    <xf numFmtId="0" fontId="46" fillId="0" borderId="167" xfId="5" applyFont="1" applyBorder="1"/>
    <xf numFmtId="0" fontId="46" fillId="0" borderId="168" xfId="5" applyFont="1" applyBorder="1"/>
    <xf numFmtId="0" fontId="46" fillId="0" borderId="169" xfId="5" applyFont="1" applyBorder="1"/>
    <xf numFmtId="0" fontId="46" fillId="0" borderId="170" xfId="5" applyFont="1" applyBorder="1"/>
    <xf numFmtId="0" fontId="48" fillId="0" borderId="0" xfId="0" applyFont="1" applyBorder="1" applyAlignment="1">
      <alignment vertical="center" wrapText="1"/>
    </xf>
    <xf numFmtId="0" fontId="20" fillId="0" borderId="32" xfId="0" quotePrefix="1" applyFont="1" applyBorder="1" applyAlignment="1">
      <alignment horizontal="center" vertical="center" wrapText="1"/>
    </xf>
    <xf numFmtId="183" fontId="50" fillId="0" borderId="0" xfId="5" applyNumberFormat="1" applyFont="1" applyAlignment="1">
      <alignment horizontal="right" vertical="center"/>
    </xf>
    <xf numFmtId="189" fontId="50" fillId="0" borderId="0" xfId="5" applyNumberFormat="1" applyFont="1" applyAlignment="1">
      <alignment horizontal="right" vertical="center"/>
    </xf>
    <xf numFmtId="0" fontId="2" fillId="0" borderId="125" xfId="5" applyFont="1" applyBorder="1" applyAlignment="1">
      <alignment horizontal="center" vertical="top" textRotation="255" justifyLastLine="1"/>
    </xf>
    <xf numFmtId="0" fontId="8" fillId="0" borderId="137" xfId="5" applyFont="1" applyBorder="1" applyAlignment="1">
      <alignment vertical="distributed" textRotation="255" justifyLastLine="1"/>
    </xf>
    <xf numFmtId="0" fontId="51" fillId="0" borderId="0" xfId="5" applyFont="1" applyBorder="1"/>
    <xf numFmtId="0" fontId="52" fillId="0" borderId="0" xfId="0" applyFont="1" applyBorder="1" applyAlignment="1">
      <alignment vertical="center" wrapText="1"/>
    </xf>
    <xf numFmtId="0" fontId="53" fillId="0" borderId="0" xfId="5" applyFont="1" applyBorder="1" applyAlignment="1">
      <alignment vertical="center"/>
    </xf>
    <xf numFmtId="0" fontId="53" fillId="0" borderId="0" xfId="5" applyFont="1" applyBorder="1"/>
    <xf numFmtId="0" fontId="52" fillId="0" borderId="0" xfId="0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46" fillId="0" borderId="0" xfId="5" applyFont="1" applyBorder="1" applyAlignment="1"/>
    <xf numFmtId="0" fontId="53" fillId="0" borderId="0" xfId="0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56" fillId="0" borderId="0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52" fillId="0" borderId="173" xfId="5" applyFont="1" applyBorder="1" applyAlignment="1">
      <alignment vertical="center"/>
    </xf>
    <xf numFmtId="0" fontId="52" fillId="0" borderId="174" xfId="0" applyFont="1" applyBorder="1" applyAlignment="1">
      <alignment vertical="center"/>
    </xf>
    <xf numFmtId="0" fontId="52" fillId="0" borderId="175" xfId="0" applyFont="1" applyBorder="1" applyAlignment="1">
      <alignment vertical="center"/>
    </xf>
    <xf numFmtId="0" fontId="52" fillId="0" borderId="176" xfId="0" applyFont="1" applyBorder="1" applyAlignment="1">
      <alignment vertical="center"/>
    </xf>
    <xf numFmtId="0" fontId="52" fillId="0" borderId="177" xfId="0" applyFont="1" applyBorder="1" applyAlignment="1">
      <alignment vertical="center"/>
    </xf>
    <xf numFmtId="0" fontId="52" fillId="0" borderId="176" xfId="5" applyFont="1" applyBorder="1" applyAlignment="1">
      <alignment vertical="center"/>
    </xf>
    <xf numFmtId="0" fontId="53" fillId="0" borderId="176" xfId="0" applyFont="1" applyBorder="1" applyAlignment="1">
      <alignment vertical="center"/>
    </xf>
    <xf numFmtId="0" fontId="48" fillId="0" borderId="176" xfId="0" applyFont="1" applyBorder="1" applyAlignment="1">
      <alignment vertical="center"/>
    </xf>
    <xf numFmtId="0" fontId="48" fillId="0" borderId="177" xfId="0" applyFont="1" applyBorder="1" applyAlignment="1">
      <alignment vertical="center"/>
    </xf>
    <xf numFmtId="0" fontId="54" fillId="0" borderId="178" xfId="5" applyFont="1" applyBorder="1" applyAlignment="1">
      <alignment vertical="center"/>
    </xf>
    <xf numFmtId="0" fontId="54" fillId="0" borderId="179" xfId="0" applyFont="1" applyBorder="1" applyAlignment="1">
      <alignment vertical="center"/>
    </xf>
    <xf numFmtId="0" fontId="54" fillId="0" borderId="180" xfId="0" applyFont="1" applyBorder="1" applyAlignment="1">
      <alignment vertical="center"/>
    </xf>
    <xf numFmtId="190" fontId="8" fillId="0" borderId="33" xfId="0" applyNumberFormat="1" applyFont="1" applyBorder="1" applyAlignment="1">
      <alignment vertical="center"/>
    </xf>
    <xf numFmtId="57" fontId="0" fillId="0" borderId="0" xfId="0" applyNumberFormat="1" applyAlignment="1">
      <alignment horizontal="left" vertical="center"/>
    </xf>
    <xf numFmtId="0" fontId="8" fillId="0" borderId="0" xfId="5" applyFont="1" applyFill="1" applyBorder="1" applyAlignment="1">
      <alignment horizontal="center" vertical="center"/>
    </xf>
    <xf numFmtId="176" fontId="6" fillId="0" borderId="0" xfId="5" applyNumberFormat="1" applyFont="1" applyFill="1" applyBorder="1" applyAlignment="1">
      <alignment vertical="center"/>
    </xf>
    <xf numFmtId="186" fontId="6" fillId="0" borderId="0" xfId="5" applyNumberFormat="1" applyFont="1" applyFill="1" applyBorder="1" applyAlignment="1">
      <alignment horizontal="center" vertical="center"/>
    </xf>
    <xf numFmtId="183" fontId="24" fillId="0" borderId="0" xfId="4" applyNumberFormat="1" applyFont="1" applyFill="1" applyBorder="1" applyAlignment="1">
      <alignment vertical="center"/>
    </xf>
    <xf numFmtId="183" fontId="61" fillId="0" borderId="0" xfId="5" applyNumberFormat="1" applyFont="1" applyFill="1" applyBorder="1" applyAlignment="1">
      <alignment vertical="center"/>
    </xf>
    <xf numFmtId="0" fontId="62" fillId="0" borderId="0" xfId="5" applyFont="1" applyFill="1" applyBorder="1" applyAlignment="1">
      <alignment horizontal="center" vertical="center"/>
    </xf>
    <xf numFmtId="181" fontId="63" fillId="0" borderId="0" xfId="5" applyNumberFormat="1" applyFont="1" applyFill="1" applyBorder="1" applyAlignment="1">
      <alignment vertical="center"/>
    </xf>
    <xf numFmtId="181" fontId="63" fillId="0" borderId="0" xfId="5" applyNumberFormat="1" applyFont="1" applyFill="1" applyBorder="1" applyAlignment="1">
      <alignment horizontal="center" vertical="center"/>
    </xf>
    <xf numFmtId="183" fontId="64" fillId="0" borderId="0" xfId="4" applyNumberFormat="1" applyFont="1" applyFill="1" applyBorder="1" applyAlignment="1">
      <alignment vertical="center"/>
    </xf>
    <xf numFmtId="189" fontId="61" fillId="0" borderId="0" xfId="5" applyNumberFormat="1" applyFont="1" applyFill="1" applyBorder="1" applyAlignment="1">
      <alignment vertical="center"/>
    </xf>
    <xf numFmtId="180" fontId="2" fillId="0" borderId="0" xfId="5" applyNumberFormat="1" applyAlignment="1">
      <alignment vertical="center"/>
    </xf>
    <xf numFmtId="186" fontId="6" fillId="0" borderId="113" xfId="5" applyNumberFormat="1" applyFont="1" applyFill="1" applyBorder="1" applyAlignment="1">
      <alignment vertical="center"/>
    </xf>
    <xf numFmtId="186" fontId="6" fillId="0" borderId="115" xfId="5" applyNumberFormat="1" applyFont="1" applyFill="1" applyBorder="1" applyAlignment="1">
      <alignment vertical="center"/>
    </xf>
    <xf numFmtId="186" fontId="6" fillId="0" borderId="116" xfId="5" applyNumberFormat="1" applyFont="1" applyFill="1" applyBorder="1" applyAlignment="1">
      <alignment vertical="center"/>
    </xf>
    <xf numFmtId="183" fontId="24" fillId="0" borderId="99" xfId="4" applyNumberFormat="1" applyFont="1" applyFill="1" applyBorder="1" applyAlignment="1">
      <alignment vertical="center"/>
    </xf>
    <xf numFmtId="0" fontId="6" fillId="0" borderId="17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65" fillId="0" borderId="17" xfId="5" applyFont="1" applyBorder="1" applyAlignment="1">
      <alignment horizontal="center" vertical="center"/>
    </xf>
    <xf numFmtId="0" fontId="65" fillId="0" borderId="1" xfId="5" applyFont="1" applyBorder="1" applyAlignment="1">
      <alignment horizontal="center" vertical="center"/>
    </xf>
    <xf numFmtId="187" fontId="29" fillId="0" borderId="15" xfId="4" applyNumberFormat="1" applyFont="1" applyBorder="1" applyAlignment="1">
      <alignment vertical="center"/>
    </xf>
    <xf numFmtId="187" fontId="29" fillId="0" borderId="6" xfId="4" applyNumberFormat="1" applyFont="1" applyBorder="1" applyAlignment="1">
      <alignment vertical="center"/>
    </xf>
    <xf numFmtId="187" fontId="29" fillId="4" borderId="109" xfId="4" applyNumberFormat="1" applyFont="1" applyFill="1" applyBorder="1" applyAlignment="1">
      <alignment vertical="center"/>
    </xf>
    <xf numFmtId="187" fontId="30" fillId="0" borderId="31" xfId="5" applyNumberFormat="1" applyFont="1" applyBorder="1" applyAlignment="1">
      <alignment vertical="center"/>
    </xf>
    <xf numFmtId="187" fontId="30" fillId="0" borderId="49" xfId="5" applyNumberFormat="1" applyFont="1" applyBorder="1" applyAlignment="1">
      <alignment vertical="center"/>
    </xf>
    <xf numFmtId="187" fontId="30" fillId="0" borderId="1" xfId="5" applyNumberFormat="1" applyFont="1" applyBorder="1" applyAlignment="1">
      <alignment vertical="center"/>
    </xf>
    <xf numFmtId="187" fontId="30" fillId="4" borderId="110" xfId="5" applyNumberFormat="1" applyFont="1" applyFill="1" applyBorder="1" applyAlignment="1">
      <alignment vertical="center"/>
    </xf>
    <xf numFmtId="180" fontId="30" fillId="4" borderId="91" xfId="5" applyNumberFormat="1" applyFont="1" applyFill="1" applyBorder="1" applyAlignment="1">
      <alignment vertical="center"/>
    </xf>
    <xf numFmtId="180" fontId="30" fillId="0" borderId="56" xfId="5" applyNumberFormat="1" applyFont="1" applyBorder="1" applyAlignment="1">
      <alignment vertical="center"/>
    </xf>
    <xf numFmtId="180" fontId="30" fillId="4" borderId="106" xfId="5" applyNumberFormat="1" applyFont="1" applyFill="1" applyBorder="1" applyAlignment="1">
      <alignment vertical="center"/>
    </xf>
    <xf numFmtId="180" fontId="30" fillId="3" borderId="108" xfId="5" applyNumberFormat="1" applyFont="1" applyFill="1" applyBorder="1" applyAlignment="1">
      <alignment vertical="center"/>
    </xf>
    <xf numFmtId="178" fontId="30" fillId="0" borderId="61" xfId="5" applyNumberFormat="1" applyFont="1" applyFill="1" applyBorder="1" applyAlignment="1">
      <alignment vertical="center"/>
    </xf>
    <xf numFmtId="178" fontId="30" fillId="0" borderId="15" xfId="5" applyNumberFormat="1" applyFont="1" applyFill="1" applyBorder="1" applyAlignment="1">
      <alignment vertical="center"/>
    </xf>
    <xf numFmtId="178" fontId="30" fillId="0" borderId="14" xfId="5" applyNumberFormat="1" applyFont="1" applyFill="1" applyBorder="1" applyAlignment="1">
      <alignment vertical="center"/>
    </xf>
    <xf numFmtId="178" fontId="30" fillId="0" borderId="35" xfId="5" applyNumberFormat="1" applyFont="1" applyFill="1" applyBorder="1" applyAlignment="1">
      <alignment vertical="center"/>
    </xf>
    <xf numFmtId="178" fontId="30" fillId="0" borderId="71" xfId="5" applyNumberFormat="1" applyFont="1" applyBorder="1" applyAlignment="1">
      <alignment vertical="center"/>
    </xf>
    <xf numFmtId="178" fontId="30" fillId="3" borderId="123" xfId="5" applyNumberFormat="1" applyFont="1" applyFill="1" applyBorder="1" applyAlignment="1">
      <alignment vertical="center"/>
    </xf>
    <xf numFmtId="180" fontId="30" fillId="0" borderId="5" xfId="0" applyNumberFormat="1" applyFont="1" applyBorder="1" applyAlignment="1">
      <alignment vertical="center"/>
    </xf>
    <xf numFmtId="180" fontId="29" fillId="0" borderId="2" xfId="0" applyNumberFormat="1" applyFont="1" applyBorder="1" applyAlignment="1">
      <alignment vertical="center"/>
    </xf>
    <xf numFmtId="180" fontId="29" fillId="0" borderId="98" xfId="0" applyNumberFormat="1" applyFont="1" applyBorder="1" applyAlignment="1">
      <alignment vertical="center"/>
    </xf>
    <xf numFmtId="180" fontId="29" fillId="0" borderId="100" xfId="0" applyNumberFormat="1" applyFont="1" applyBorder="1" applyAlignment="1">
      <alignment vertical="center"/>
    </xf>
    <xf numFmtId="180" fontId="29" fillId="0" borderId="122" xfId="0" applyNumberFormat="1" applyFont="1" applyBorder="1" applyAlignment="1">
      <alignment vertical="center"/>
    </xf>
    <xf numFmtId="180" fontId="30" fillId="0" borderId="27" xfId="0" applyNumberFormat="1" applyFont="1" applyBorder="1" applyAlignment="1">
      <alignment vertical="center"/>
    </xf>
    <xf numFmtId="180" fontId="29" fillId="0" borderId="9" xfId="0" applyNumberFormat="1" applyFont="1" applyBorder="1" applyAlignment="1">
      <alignment vertical="center"/>
    </xf>
    <xf numFmtId="180" fontId="29" fillId="0" borderId="58" xfId="0" applyNumberFormat="1" applyFont="1" applyBorder="1" applyAlignment="1">
      <alignment vertical="center"/>
    </xf>
    <xf numFmtId="180" fontId="66" fillId="2" borderId="89" xfId="0" applyNumberFormat="1" applyFont="1" applyFill="1" applyBorder="1" applyAlignment="1">
      <alignment vertical="center"/>
    </xf>
    <xf numFmtId="180" fontId="29" fillId="0" borderId="9" xfId="0" quotePrefix="1" applyNumberFormat="1" applyFont="1" applyFill="1" applyBorder="1" applyAlignment="1">
      <alignment vertical="center"/>
    </xf>
    <xf numFmtId="180" fontId="29" fillId="0" borderId="6" xfId="1" applyNumberFormat="1" applyFont="1" applyFill="1" applyBorder="1" applyAlignment="1">
      <alignment vertical="center"/>
    </xf>
    <xf numFmtId="180" fontId="29" fillId="0" borderId="6" xfId="0" applyNumberFormat="1" applyFont="1" applyFill="1" applyBorder="1" applyAlignment="1">
      <alignment vertical="center"/>
    </xf>
    <xf numFmtId="180" fontId="29" fillId="0" borderId="6" xfId="0" quotePrefix="1" applyNumberFormat="1" applyFont="1" applyFill="1" applyBorder="1" applyAlignment="1">
      <alignment vertical="center"/>
    </xf>
    <xf numFmtId="180" fontId="29" fillId="0" borderId="1" xfId="0" applyNumberFormat="1" applyFont="1" applyFill="1" applyBorder="1" applyAlignment="1">
      <alignment vertical="center"/>
    </xf>
    <xf numFmtId="180" fontId="30" fillId="0" borderId="45" xfId="0" applyNumberFormat="1" applyFont="1" applyBorder="1" applyAlignment="1">
      <alignment vertical="center"/>
    </xf>
    <xf numFmtId="180" fontId="66" fillId="2" borderId="156" xfId="1" applyNumberFormat="1" applyFont="1" applyFill="1" applyBorder="1" applyAlignment="1">
      <alignment vertical="center"/>
    </xf>
    <xf numFmtId="180" fontId="29" fillId="0" borderId="43" xfId="0" applyNumberFormat="1" applyFont="1" applyFill="1" applyBorder="1" applyAlignment="1">
      <alignment vertical="center"/>
    </xf>
    <xf numFmtId="180" fontId="29" fillId="0" borderId="5" xfId="0" applyNumberFormat="1" applyFont="1" applyFill="1" applyBorder="1" applyAlignment="1">
      <alignment vertical="center"/>
    </xf>
    <xf numFmtId="180" fontId="29" fillId="0" borderId="25" xfId="0" applyNumberFormat="1" applyFont="1" applyFill="1" applyBorder="1" applyAlignment="1">
      <alignment vertical="center"/>
    </xf>
    <xf numFmtId="180" fontId="34" fillId="0" borderId="3" xfId="0" applyNumberFormat="1" applyFont="1" applyBorder="1" applyAlignment="1">
      <alignment vertical="center"/>
    </xf>
    <xf numFmtId="180" fontId="35" fillId="0" borderId="32" xfId="0" applyNumberFormat="1" applyFont="1" applyBorder="1" applyAlignment="1">
      <alignment vertical="center"/>
    </xf>
    <xf numFmtId="180" fontId="35" fillId="0" borderId="5" xfId="0" applyNumberFormat="1" applyFont="1" applyBorder="1" applyAlignment="1">
      <alignment vertical="center"/>
    </xf>
    <xf numFmtId="180" fontId="35" fillId="0" borderId="7" xfId="0" applyNumberFormat="1" applyFont="1" applyBorder="1" applyAlignment="1">
      <alignment vertical="center"/>
    </xf>
    <xf numFmtId="180" fontId="35" fillId="0" borderId="27" xfId="0" applyNumberFormat="1" applyFont="1" applyBorder="1" applyAlignment="1">
      <alignment vertical="center"/>
    </xf>
    <xf numFmtId="180" fontId="38" fillId="2" borderId="8" xfId="0" applyNumberFormat="1" applyFont="1" applyFill="1" applyBorder="1" applyAlignment="1">
      <alignment vertical="center"/>
    </xf>
    <xf numFmtId="180" fontId="38" fillId="2" borderId="39" xfId="0" applyNumberFormat="1" applyFont="1" applyFill="1" applyBorder="1" applyAlignment="1">
      <alignment vertical="center"/>
    </xf>
    <xf numFmtId="180" fontId="38" fillId="2" borderId="27" xfId="0" applyNumberFormat="1" applyFont="1" applyFill="1" applyBorder="1" applyAlignment="1">
      <alignment vertical="center"/>
    </xf>
    <xf numFmtId="180" fontId="35" fillId="0" borderId="12" xfId="0" applyNumberFormat="1" applyFont="1" applyBorder="1" applyAlignment="1">
      <alignment vertical="center"/>
    </xf>
    <xf numFmtId="180" fontId="35" fillId="0" borderId="26" xfId="0" applyNumberFormat="1" applyFont="1" applyBorder="1" applyAlignment="1">
      <alignment vertical="center"/>
    </xf>
    <xf numFmtId="182" fontId="35" fillId="0" borderId="33" xfId="0" applyNumberFormat="1" applyFont="1" applyBorder="1" applyAlignment="1">
      <alignment horizontal="right" vertical="center"/>
    </xf>
    <xf numFmtId="182" fontId="35" fillId="2" borderId="33" xfId="0" applyNumberFormat="1" applyFont="1" applyFill="1" applyBorder="1" applyAlignment="1">
      <alignment horizontal="right" vertical="center"/>
    </xf>
    <xf numFmtId="182" fontId="35" fillId="0" borderId="32" xfId="0" applyNumberFormat="1" applyFont="1" applyBorder="1" applyAlignment="1">
      <alignment horizontal="right" vertical="center"/>
    </xf>
    <xf numFmtId="182" fontId="30" fillId="0" borderId="61" xfId="5" applyNumberFormat="1" applyFont="1" applyFill="1" applyBorder="1" applyAlignment="1">
      <alignment vertical="center"/>
    </xf>
    <xf numFmtId="182" fontId="30" fillId="0" borderId="15" xfId="5" applyNumberFormat="1" applyFont="1" applyFill="1" applyBorder="1" applyAlignment="1">
      <alignment vertical="center"/>
    </xf>
    <xf numFmtId="182" fontId="30" fillId="0" borderId="14" xfId="5" applyNumberFormat="1" applyFont="1" applyFill="1" applyBorder="1" applyAlignment="1">
      <alignment vertical="center"/>
    </xf>
    <xf numFmtId="182" fontId="30" fillId="0" borderId="35" xfId="5" applyNumberFormat="1" applyFont="1" applyFill="1" applyBorder="1" applyAlignment="1">
      <alignment vertical="center"/>
    </xf>
    <xf numFmtId="182" fontId="30" fillId="0" borderId="71" xfId="5" applyNumberFormat="1" applyFont="1" applyFill="1" applyBorder="1" applyAlignment="1">
      <alignment vertical="center"/>
    </xf>
    <xf numFmtId="182" fontId="30" fillId="3" borderId="123" xfId="5" applyNumberFormat="1" applyFont="1" applyFill="1" applyBorder="1" applyAlignment="1">
      <alignment vertical="center"/>
    </xf>
    <xf numFmtId="188" fontId="35" fillId="0" borderId="33" xfId="0" applyNumberFormat="1" applyFont="1" applyBorder="1" applyAlignment="1">
      <alignment vertical="center"/>
    </xf>
    <xf numFmtId="190" fontId="35" fillId="0" borderId="33" xfId="0" applyNumberFormat="1" applyFont="1" applyBorder="1" applyAlignment="1">
      <alignment vertical="center"/>
    </xf>
    <xf numFmtId="188" fontId="35" fillId="0" borderId="33" xfId="0" applyNumberFormat="1" applyFont="1" applyFill="1" applyBorder="1" applyAlignment="1">
      <alignment vertical="center"/>
    </xf>
    <xf numFmtId="188" fontId="35" fillId="3" borderId="6" xfId="0" applyNumberFormat="1" applyFont="1" applyFill="1" applyBorder="1" applyAlignment="1">
      <alignment vertical="center"/>
    </xf>
    <xf numFmtId="182" fontId="30" fillId="0" borderId="7" xfId="5" applyNumberFormat="1" applyFont="1" applyBorder="1" applyAlignment="1">
      <alignment vertical="center"/>
    </xf>
    <xf numFmtId="182" fontId="30" fillId="0" borderId="8" xfId="5" applyNumberFormat="1" applyFont="1" applyBorder="1" applyAlignment="1">
      <alignment vertical="center"/>
    </xf>
    <xf numFmtId="182" fontId="30" fillId="0" borderId="19" xfId="5" applyNumberFormat="1" applyFont="1" applyBorder="1" applyAlignment="1">
      <alignment vertical="center"/>
    </xf>
    <xf numFmtId="182" fontId="30" fillId="0" borderId="75" xfId="5" applyNumberFormat="1" applyFont="1" applyBorder="1" applyAlignment="1">
      <alignment vertical="center"/>
    </xf>
    <xf numFmtId="182" fontId="30" fillId="0" borderId="32" xfId="5" applyNumberFormat="1" applyFont="1" applyBorder="1" applyAlignment="1">
      <alignment vertical="center"/>
    </xf>
    <xf numFmtId="49" fontId="19" fillId="0" borderId="125" xfId="5" applyNumberFormat="1" applyFont="1" applyBorder="1" applyAlignment="1">
      <alignment horizontal="centerContinuous" vertical="center"/>
    </xf>
    <xf numFmtId="180" fontId="29" fillId="0" borderId="5" xfId="0" applyNumberFormat="1" applyFont="1" applyBorder="1" applyAlignment="1">
      <alignment vertical="center"/>
    </xf>
    <xf numFmtId="176" fontId="69" fillId="0" borderId="0" xfId="5" applyNumberFormat="1" applyFont="1" applyAlignment="1">
      <alignment vertical="center"/>
    </xf>
    <xf numFmtId="0" fontId="69" fillId="0" borderId="0" xfId="5" applyFont="1" applyAlignment="1">
      <alignment vertical="center"/>
    </xf>
    <xf numFmtId="0" fontId="4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0" fontId="71" fillId="0" borderId="0" xfId="0" applyFont="1" applyAlignment="1">
      <alignment vertical="center"/>
    </xf>
    <xf numFmtId="180" fontId="30" fillId="4" borderId="91" xfId="5" applyNumberFormat="1" applyFont="1" applyFill="1" applyBorder="1" applyAlignment="1">
      <alignment vertical="center" shrinkToFit="1"/>
    </xf>
    <xf numFmtId="180" fontId="30" fillId="0" borderId="56" xfId="5" applyNumberFormat="1" applyFont="1" applyBorder="1" applyAlignment="1">
      <alignment vertical="center" shrinkToFit="1"/>
    </xf>
    <xf numFmtId="180" fontId="30" fillId="4" borderId="106" xfId="5" applyNumberFormat="1" applyFont="1" applyFill="1" applyBorder="1" applyAlignment="1">
      <alignment vertical="center" shrinkToFit="1"/>
    </xf>
    <xf numFmtId="180" fontId="30" fillId="3" borderId="108" xfId="5" applyNumberFormat="1" applyFont="1" applyFill="1" applyBorder="1" applyAlignment="1">
      <alignment vertical="center" shrinkToFit="1"/>
    </xf>
    <xf numFmtId="187" fontId="29" fillId="0" borderId="15" xfId="4" applyNumberFormat="1" applyFont="1" applyBorder="1" applyAlignment="1">
      <alignment vertical="center" shrinkToFit="1"/>
    </xf>
    <xf numFmtId="187" fontId="29" fillId="0" borderId="6" xfId="4" applyNumberFormat="1" applyFont="1" applyBorder="1" applyAlignment="1">
      <alignment vertical="center" shrinkToFit="1"/>
    </xf>
    <xf numFmtId="187" fontId="29" fillId="4" borderId="109" xfId="4" applyNumberFormat="1" applyFont="1" applyFill="1" applyBorder="1" applyAlignment="1">
      <alignment vertical="center" shrinkToFit="1"/>
    </xf>
    <xf numFmtId="182" fontId="6" fillId="0" borderId="53" xfId="5" applyNumberFormat="1" applyFont="1" applyBorder="1" applyAlignment="1">
      <alignment vertical="center" shrinkToFit="1"/>
    </xf>
    <xf numFmtId="187" fontId="30" fillId="0" borderId="31" xfId="5" applyNumberFormat="1" applyFont="1" applyBorder="1" applyAlignment="1">
      <alignment vertical="center" shrinkToFit="1"/>
    </xf>
    <xf numFmtId="187" fontId="30" fillId="0" borderId="49" xfId="5" applyNumberFormat="1" applyFont="1" applyBorder="1" applyAlignment="1">
      <alignment vertical="center" shrinkToFit="1"/>
    </xf>
    <xf numFmtId="187" fontId="30" fillId="0" borderId="1" xfId="5" applyNumberFormat="1" applyFont="1" applyBorder="1" applyAlignment="1">
      <alignment vertical="center" shrinkToFit="1"/>
    </xf>
    <xf numFmtId="187" fontId="30" fillId="4" borderId="110" xfId="5" applyNumberFormat="1" applyFont="1" applyFill="1" applyBorder="1" applyAlignment="1">
      <alignment vertical="center" shrinkToFit="1"/>
    </xf>
    <xf numFmtId="182" fontId="6" fillId="0" borderId="55" xfId="5" applyNumberFormat="1" applyFont="1" applyBorder="1" applyAlignment="1">
      <alignment vertical="center" shrinkToFit="1"/>
    </xf>
    <xf numFmtId="0" fontId="72" fillId="0" borderId="0" xfId="5" applyFont="1"/>
    <xf numFmtId="0" fontId="73" fillId="0" borderId="0" xfId="5" applyFont="1"/>
    <xf numFmtId="183" fontId="24" fillId="0" borderId="133" xfId="4" applyNumberFormat="1" applyFont="1" applyFill="1" applyBorder="1" applyAlignment="1">
      <alignment vertical="center"/>
    </xf>
    <xf numFmtId="183" fontId="24" fillId="3" borderId="11" xfId="4" applyNumberFormat="1" applyFont="1" applyFill="1" applyBorder="1" applyAlignment="1">
      <alignment vertical="center"/>
    </xf>
    <xf numFmtId="181" fontId="21" fillId="5" borderId="32" xfId="4" applyNumberFormat="1" applyFont="1" applyFill="1" applyBorder="1" applyAlignment="1"/>
    <xf numFmtId="188" fontId="38" fillId="5" borderId="33" xfId="0" applyNumberFormat="1" applyFont="1" applyFill="1" applyBorder="1" applyAlignment="1">
      <alignment vertical="center"/>
    </xf>
    <xf numFmtId="184" fontId="23" fillId="0" borderId="32" xfId="1" applyNumberFormat="1" applyFont="1" applyBorder="1" applyAlignment="1">
      <alignment vertical="center" shrinkToFit="1"/>
    </xf>
    <xf numFmtId="178" fontId="29" fillId="0" borderId="32" xfId="0" applyNumberFormat="1" applyFont="1" applyBorder="1" applyAlignment="1">
      <alignment vertical="center" shrinkToFit="1"/>
    </xf>
    <xf numFmtId="178" fontId="0" fillId="0" borderId="0" xfId="0" applyNumberFormat="1" applyBorder="1" applyAlignment="1">
      <alignment vertical="center" shrinkToFit="1"/>
    </xf>
    <xf numFmtId="0" fontId="20" fillId="0" borderId="32" xfId="0" quotePrefix="1" applyFont="1" applyBorder="1" applyAlignment="1">
      <alignment horizontal="center" vertical="center" shrinkToFit="1"/>
    </xf>
    <xf numFmtId="0" fontId="20" fillId="0" borderId="6" xfId="0" quotePrefix="1" applyFont="1" applyBorder="1" applyAlignment="1">
      <alignment horizontal="center" vertical="center" shrinkToFit="1"/>
    </xf>
    <xf numFmtId="0" fontId="31" fillId="2" borderId="53" xfId="0" quotePrefix="1" applyFont="1" applyFill="1" applyBorder="1" applyAlignment="1">
      <alignment horizontal="center" vertical="center" shrinkToFit="1"/>
    </xf>
    <xf numFmtId="184" fontId="67" fillId="2" borderId="54" xfId="1" applyNumberFormat="1" applyFont="1" applyFill="1" applyBorder="1" applyAlignment="1">
      <alignment vertical="center" shrinkToFit="1"/>
    </xf>
    <xf numFmtId="178" fontId="29" fillId="0" borderId="6" xfId="0" applyNumberFormat="1" applyFont="1" applyBorder="1" applyAlignment="1">
      <alignment vertical="center" shrinkToFit="1"/>
    </xf>
    <xf numFmtId="178" fontId="32" fillId="2" borderId="55" xfId="0" applyNumberFormat="1" applyFont="1" applyFill="1" applyBorder="1" applyAlignment="1">
      <alignment vertical="center" shrinkToFit="1"/>
    </xf>
    <xf numFmtId="181" fontId="20" fillId="0" borderId="3" xfId="0" applyNumberFormat="1" applyFont="1" applyBorder="1" applyAlignment="1">
      <alignment horizontal="right" vertical="center" shrinkToFit="1"/>
    </xf>
    <xf numFmtId="181" fontId="20" fillId="0" borderId="37" xfId="0" applyNumberFormat="1" applyFont="1" applyBorder="1" applyAlignment="1">
      <alignment horizontal="right" vertical="center" shrinkToFit="1"/>
    </xf>
    <xf numFmtId="181" fontId="20" fillId="0" borderId="9" xfId="0" applyNumberFormat="1" applyFont="1" applyBorder="1" applyAlignment="1">
      <alignment horizontal="right" vertical="center" shrinkToFit="1"/>
    </xf>
    <xf numFmtId="184" fontId="8" fillId="0" borderId="72" xfId="1" applyNumberFormat="1" applyFont="1" applyBorder="1" applyAlignment="1">
      <alignment horizontal="right" vertical="center" shrinkToFit="1"/>
    </xf>
    <xf numFmtId="181" fontId="31" fillId="2" borderId="3" xfId="0" applyNumberFormat="1" applyFont="1" applyFill="1" applyBorder="1" applyAlignment="1">
      <alignment horizontal="right" vertical="center" shrinkToFit="1"/>
    </xf>
    <xf numFmtId="181" fontId="31" fillId="2" borderId="37" xfId="0" applyNumberFormat="1" applyFont="1" applyFill="1" applyBorder="1" applyAlignment="1">
      <alignment horizontal="right" vertical="center" shrinkToFit="1"/>
    </xf>
    <xf numFmtId="181" fontId="31" fillId="2" borderId="9" xfId="0" applyNumberFormat="1" applyFont="1" applyFill="1" applyBorder="1" applyAlignment="1">
      <alignment horizontal="right" vertical="center" shrinkToFit="1"/>
    </xf>
    <xf numFmtId="184" fontId="11" fillId="2" borderId="136" xfId="1" applyNumberFormat="1" applyFont="1" applyFill="1" applyBorder="1" applyAlignment="1">
      <alignment horizontal="right" vertical="center" shrinkToFit="1"/>
    </xf>
    <xf numFmtId="181" fontId="8" fillId="0" borderId="12" xfId="0" applyNumberFormat="1" applyFont="1" applyBorder="1" applyAlignment="1">
      <alignment horizontal="right" vertical="center" shrinkToFit="1"/>
    </xf>
    <xf numFmtId="181" fontId="8" fillId="0" borderId="127" xfId="0" applyNumberFormat="1" applyFont="1" applyBorder="1" applyAlignment="1">
      <alignment horizontal="right" vertical="center" shrinkToFit="1"/>
    </xf>
    <xf numFmtId="184" fontId="8" fillId="0" borderId="134" xfId="1" applyNumberFormat="1" applyFont="1" applyBorder="1" applyAlignment="1">
      <alignment horizontal="right" vertical="center" shrinkToFit="1"/>
    </xf>
    <xf numFmtId="178" fontId="34" fillId="0" borderId="3" xfId="0" applyNumberFormat="1" applyFont="1" applyBorder="1" applyAlignment="1">
      <alignment vertical="center" shrinkToFit="1"/>
    </xf>
    <xf numFmtId="178" fontId="34" fillId="0" borderId="35" xfId="0" applyNumberFormat="1" applyFont="1" applyBorder="1" applyAlignment="1">
      <alignment vertical="center" shrinkToFit="1"/>
    </xf>
    <xf numFmtId="178" fontId="34" fillId="0" borderId="133" xfId="0" applyNumberFormat="1" applyFont="1" applyBorder="1" applyAlignment="1">
      <alignment vertical="center" shrinkToFit="1"/>
    </xf>
    <xf numFmtId="178" fontId="34" fillId="0" borderId="72" xfId="0" applyNumberFormat="1" applyFont="1" applyBorder="1" applyAlignment="1">
      <alignment vertical="center" shrinkToFit="1"/>
    </xf>
    <xf numFmtId="178" fontId="35" fillId="0" borderId="7" xfId="0" applyNumberFormat="1" applyFont="1" applyBorder="1" applyAlignment="1">
      <alignment vertical="center" shrinkToFit="1"/>
    </xf>
    <xf numFmtId="178" fontId="35" fillId="0" borderId="32" xfId="0" applyNumberFormat="1" applyFont="1" applyBorder="1" applyAlignment="1">
      <alignment vertical="center" shrinkToFit="1"/>
    </xf>
    <xf numFmtId="178" fontId="35" fillId="0" borderId="6" xfId="0" applyNumberFormat="1" applyFont="1" applyBorder="1" applyAlignment="1">
      <alignment vertical="center" shrinkToFit="1"/>
    </xf>
    <xf numFmtId="178" fontId="35" fillId="0" borderId="99" xfId="0" applyNumberFormat="1" applyFont="1" applyBorder="1" applyAlignment="1">
      <alignment vertical="center" shrinkToFit="1"/>
    </xf>
    <xf numFmtId="178" fontId="35" fillId="0" borderId="8" xfId="0" applyNumberFormat="1" applyFont="1" applyBorder="1" applyAlignment="1">
      <alignment vertical="center" shrinkToFit="1"/>
    </xf>
    <xf numFmtId="178" fontId="35" fillId="0" borderId="36" xfId="0" applyNumberFormat="1" applyFont="1" applyBorder="1" applyAlignment="1">
      <alignment vertical="center" shrinkToFit="1"/>
    </xf>
    <xf numFmtId="178" fontId="35" fillId="0" borderId="33" xfId="0" applyNumberFormat="1" applyFont="1" applyBorder="1" applyAlignment="1">
      <alignment vertical="center" shrinkToFit="1"/>
    </xf>
    <xf numFmtId="178" fontId="35" fillId="0" borderId="135" xfId="0" applyNumberFormat="1" applyFont="1" applyBorder="1" applyAlignment="1">
      <alignment vertical="center" shrinkToFit="1"/>
    </xf>
    <xf numFmtId="178" fontId="38" fillId="2" borderId="8" xfId="0" applyNumberFormat="1" applyFont="1" applyFill="1" applyBorder="1" applyAlignment="1">
      <alignment vertical="center" shrinkToFit="1"/>
    </xf>
    <xf numFmtId="178" fontId="38" fillId="2" borderId="36" xfId="0" applyNumberFormat="1" applyFont="1" applyFill="1" applyBorder="1" applyAlignment="1">
      <alignment vertical="center" shrinkToFit="1"/>
    </xf>
    <xf numFmtId="178" fontId="38" fillId="2" borderId="33" xfId="0" applyNumberFormat="1" applyFont="1" applyFill="1" applyBorder="1" applyAlignment="1">
      <alignment vertical="center" shrinkToFit="1"/>
    </xf>
    <xf numFmtId="178" fontId="38" fillId="2" borderId="135" xfId="0" applyNumberFormat="1" applyFont="1" applyFill="1" applyBorder="1" applyAlignment="1">
      <alignment vertical="center" shrinkToFit="1"/>
    </xf>
    <xf numFmtId="178" fontId="35" fillId="0" borderId="12" xfId="0" applyNumberFormat="1" applyFont="1" applyBorder="1" applyAlignment="1">
      <alignment vertical="center" shrinkToFit="1"/>
    </xf>
    <xf numFmtId="178" fontId="35" fillId="0" borderId="41" xfId="0" applyNumberFormat="1" applyFont="1" applyBorder="1" applyAlignment="1">
      <alignment vertical="center" shrinkToFit="1"/>
    </xf>
    <xf numFmtId="178" fontId="35" fillId="0" borderId="13" xfId="0" applyNumberFormat="1" applyFont="1" applyBorder="1" applyAlignment="1">
      <alignment vertical="center" shrinkToFit="1"/>
    </xf>
    <xf numFmtId="178" fontId="35" fillId="0" borderId="134" xfId="0" applyNumberFormat="1" applyFont="1" applyBorder="1" applyAlignment="1">
      <alignment vertical="center" shrinkToFit="1"/>
    </xf>
    <xf numFmtId="176" fontId="74" fillId="0" borderId="0" xfId="0" applyNumberFormat="1" applyFont="1" applyAlignment="1">
      <alignment vertical="center"/>
    </xf>
    <xf numFmtId="178" fontId="30" fillId="0" borderId="53" xfId="5" applyNumberFormat="1" applyFont="1" applyBorder="1" applyAlignment="1">
      <alignment vertical="center" shrinkToFit="1"/>
    </xf>
    <xf numFmtId="178" fontId="30" fillId="0" borderId="56" xfId="5" applyNumberFormat="1" applyFont="1" applyBorder="1" applyAlignment="1">
      <alignment vertical="center" shrinkToFit="1"/>
    </xf>
    <xf numFmtId="178" fontId="30" fillId="0" borderId="85" xfId="5" applyNumberFormat="1" applyFont="1" applyBorder="1" applyAlignment="1">
      <alignment vertical="center" shrinkToFit="1"/>
    </xf>
    <xf numFmtId="178" fontId="66" fillId="2" borderId="91" xfId="5" applyNumberFormat="1" applyFont="1" applyFill="1" applyBorder="1" applyAlignment="1">
      <alignment vertical="center" shrinkToFit="1"/>
    </xf>
    <xf numFmtId="178" fontId="30" fillId="0" borderId="66" xfId="5" applyNumberFormat="1" applyFont="1" applyBorder="1" applyAlignment="1">
      <alignment vertical="center" shrinkToFit="1"/>
    </xf>
    <xf numFmtId="184" fontId="20" fillId="4" borderId="103" xfId="4" applyNumberFormat="1" applyFont="1" applyFill="1" applyBorder="1" applyAlignment="1" applyProtection="1">
      <alignment vertical="center" shrinkToFit="1"/>
      <protection locked="0"/>
    </xf>
    <xf numFmtId="184" fontId="20" fillId="3" borderId="105" xfId="4" applyNumberFormat="1" applyFont="1" applyFill="1" applyBorder="1" applyAlignment="1">
      <alignment vertical="center" shrinkToFit="1"/>
    </xf>
    <xf numFmtId="184" fontId="20" fillId="3" borderId="65" xfId="4" applyNumberFormat="1" applyFont="1" applyFill="1" applyBorder="1" applyAlignment="1">
      <alignment vertical="center" shrinkToFit="1"/>
    </xf>
    <xf numFmtId="184" fontId="20" fillId="3" borderId="107" xfId="4" applyNumberFormat="1" applyFont="1" applyFill="1" applyBorder="1" applyAlignment="1">
      <alignment vertical="center" shrinkToFit="1"/>
    </xf>
    <xf numFmtId="184" fontId="20" fillId="4" borderId="86" xfId="4" applyNumberFormat="1" applyFont="1" applyFill="1" applyBorder="1" applyAlignment="1" applyProtection="1">
      <alignment vertical="center" shrinkToFit="1"/>
      <protection locked="0"/>
    </xf>
    <xf numFmtId="184" fontId="20" fillId="4" borderId="89" xfId="4" applyNumberFormat="1" applyFont="1" applyFill="1" applyBorder="1" applyAlignment="1" applyProtection="1">
      <alignment vertical="center" shrinkToFit="1"/>
      <protection locked="0"/>
    </xf>
    <xf numFmtId="184" fontId="20" fillId="3" borderId="90" xfId="4" applyNumberFormat="1" applyFont="1" applyFill="1" applyBorder="1" applyAlignment="1">
      <alignment vertical="center" shrinkToFit="1"/>
    </xf>
    <xf numFmtId="184" fontId="20" fillId="0" borderId="94" xfId="4" applyNumberFormat="1" applyFont="1" applyBorder="1" applyAlignment="1" applyProtection="1">
      <alignment vertical="center" shrinkToFit="1"/>
      <protection locked="0"/>
    </xf>
    <xf numFmtId="184" fontId="20" fillId="0" borderId="95" xfId="4" applyNumberFormat="1" applyFont="1" applyBorder="1" applyAlignment="1" applyProtection="1">
      <alignment vertical="center" shrinkToFit="1"/>
      <protection locked="0"/>
    </xf>
    <xf numFmtId="184" fontId="20" fillId="0" borderId="96" xfId="4" applyNumberFormat="1" applyFont="1" applyBorder="1" applyAlignment="1" applyProtection="1">
      <alignment vertical="center" shrinkToFit="1"/>
      <protection locked="0"/>
    </xf>
    <xf numFmtId="184" fontId="20" fillId="3" borderId="97" xfId="4" applyNumberFormat="1" applyFont="1" applyFill="1" applyBorder="1" applyAlignment="1">
      <alignment vertical="center" shrinkToFit="1"/>
    </xf>
    <xf numFmtId="184" fontId="20" fillId="0" borderId="30" xfId="4" applyNumberFormat="1" applyFont="1" applyBorder="1" applyAlignment="1" applyProtection="1">
      <alignment vertical="center" shrinkToFit="1"/>
      <protection locked="0"/>
    </xf>
    <xf numFmtId="184" fontId="20" fillId="0" borderId="32" xfId="4" applyNumberFormat="1" applyFont="1" applyBorder="1" applyAlignment="1" applyProtection="1">
      <alignment vertical="center" shrinkToFit="1"/>
      <protection locked="0"/>
    </xf>
    <xf numFmtId="184" fontId="20" fillId="0" borderId="59" xfId="4" applyNumberFormat="1" applyFont="1" applyBorder="1" applyAlignment="1" applyProtection="1">
      <alignment vertical="center" shrinkToFit="1"/>
      <protection locked="0"/>
    </xf>
    <xf numFmtId="184" fontId="20" fillId="3" borderId="99" xfId="4" applyNumberFormat="1" applyFont="1" applyFill="1" applyBorder="1" applyAlignment="1">
      <alignment vertical="center" shrinkToFit="1"/>
    </xf>
    <xf numFmtId="184" fontId="20" fillId="0" borderId="74" xfId="4" applyNumberFormat="1" applyFont="1" applyBorder="1" applyAlignment="1" applyProtection="1">
      <alignment vertical="center" shrinkToFit="1"/>
      <protection locked="0"/>
    </xf>
    <xf numFmtId="184" fontId="20" fillId="0" borderId="101" xfId="4" applyNumberFormat="1" applyFont="1" applyBorder="1" applyAlignment="1" applyProtection="1">
      <alignment vertical="center" shrinkToFit="1"/>
      <protection locked="0"/>
    </xf>
    <xf numFmtId="184" fontId="20" fillId="0" borderId="70" xfId="4" applyNumberFormat="1" applyFont="1" applyBorder="1" applyAlignment="1" applyProtection="1">
      <alignment vertical="center" shrinkToFit="1"/>
      <protection locked="0"/>
    </xf>
    <xf numFmtId="176" fontId="8" fillId="0" borderId="29" xfId="5" applyNumberFormat="1" applyFont="1" applyBorder="1" applyAlignment="1" applyProtection="1">
      <alignment vertical="center"/>
      <protection locked="0"/>
    </xf>
    <xf numFmtId="176" fontId="20" fillId="0" borderId="4" xfId="4" applyNumberFormat="1" applyFont="1" applyBorder="1" applyAlignment="1" applyProtection="1">
      <alignment vertical="center" shrinkToFit="1"/>
      <protection locked="0"/>
    </xf>
    <xf numFmtId="176" fontId="20" fillId="0" borderId="133" xfId="4" applyNumberFormat="1" applyFont="1" applyBorder="1" applyAlignment="1" applyProtection="1">
      <alignment vertical="center" shrinkToFit="1"/>
      <protection locked="0"/>
    </xf>
    <xf numFmtId="176" fontId="20" fillId="0" borderId="28" xfId="4" applyNumberFormat="1" applyFont="1" applyBorder="1" applyAlignment="1" applyProtection="1">
      <alignment vertical="center" shrinkToFit="1"/>
      <protection locked="0"/>
    </xf>
    <xf numFmtId="176" fontId="20" fillId="0" borderId="4" xfId="4" applyNumberFormat="1" applyFont="1" applyBorder="1" applyAlignment="1" applyProtection="1">
      <alignment horizontal="right" vertical="center" shrinkToFit="1"/>
      <protection locked="0"/>
    </xf>
    <xf numFmtId="176" fontId="20" fillId="0" borderId="83" xfId="4" applyNumberFormat="1" applyFont="1" applyBorder="1" applyAlignment="1">
      <alignment vertical="center" shrinkToFit="1"/>
    </xf>
    <xf numFmtId="176" fontId="8" fillId="0" borderId="42" xfId="5" applyNumberFormat="1" applyFont="1" applyBorder="1" applyAlignment="1" applyProtection="1">
      <alignment vertical="center"/>
      <protection locked="0"/>
    </xf>
    <xf numFmtId="176" fontId="8" fillId="0" borderId="33" xfId="4" applyNumberFormat="1" applyFont="1" applyBorder="1" applyAlignment="1" applyProtection="1">
      <alignment vertical="center" shrinkToFit="1"/>
      <protection locked="0"/>
    </xf>
    <xf numFmtId="176" fontId="8" fillId="0" borderId="136" xfId="4" applyNumberFormat="1" applyFont="1" applyBorder="1" applyAlignment="1" applyProtection="1">
      <alignment vertical="center" shrinkToFit="1"/>
      <protection locked="0"/>
    </xf>
    <xf numFmtId="176" fontId="8" fillId="0" borderId="63" xfId="4" applyNumberFormat="1" applyFont="1" applyBorder="1" applyAlignment="1" applyProtection="1">
      <alignment vertical="center" shrinkToFit="1"/>
      <protection locked="0"/>
    </xf>
    <xf numFmtId="176" fontId="8" fillId="0" borderId="183" xfId="4" applyNumberFormat="1" applyFont="1" applyBorder="1" applyAlignment="1" applyProtection="1">
      <alignment vertical="center" shrinkToFit="1"/>
      <protection locked="0"/>
    </xf>
    <xf numFmtId="176" fontId="8" fillId="0" borderId="57" xfId="4" applyNumberFormat="1" applyFont="1" applyBorder="1" applyAlignment="1" applyProtection="1">
      <alignment vertical="center" shrinkToFit="1"/>
      <protection locked="0"/>
    </xf>
    <xf numFmtId="176" fontId="20" fillId="0" borderId="67" xfId="4" applyNumberFormat="1" applyFont="1" applyBorder="1" applyAlignment="1">
      <alignment vertical="center" shrinkToFit="1"/>
    </xf>
    <xf numFmtId="176" fontId="8" fillId="0" borderId="23" xfId="4" applyNumberFormat="1" applyFont="1" applyBorder="1" applyAlignment="1" applyProtection="1">
      <alignment vertical="center"/>
      <protection locked="0"/>
    </xf>
    <xf numFmtId="176" fontId="8" fillId="0" borderId="99" xfId="4" applyNumberFormat="1" applyFont="1" applyBorder="1" applyAlignment="1" applyProtection="1">
      <alignment vertical="center" shrinkToFit="1"/>
      <protection locked="0"/>
    </xf>
    <xf numFmtId="176" fontId="8" fillId="0" borderId="16" xfId="4" applyNumberFormat="1" applyFont="1" applyBorder="1" applyAlignment="1" applyProtection="1">
      <alignment vertical="center" shrinkToFit="1"/>
      <protection locked="0"/>
    </xf>
    <xf numFmtId="176" fontId="8" fillId="0" borderId="44" xfId="4" applyNumberFormat="1" applyFont="1" applyBorder="1" applyAlignment="1" applyProtection="1">
      <alignment vertical="center"/>
      <protection locked="0"/>
    </xf>
    <xf numFmtId="176" fontId="8" fillId="0" borderId="135" xfId="4" applyNumberFormat="1" applyFont="1" applyBorder="1" applyAlignment="1" applyProtection="1">
      <alignment vertical="center" shrinkToFit="1"/>
      <protection locked="0"/>
    </xf>
    <xf numFmtId="176" fontId="8" fillId="0" borderId="182" xfId="4" applyNumberFormat="1" applyFont="1" applyBorder="1" applyAlignment="1" applyProtection="1">
      <alignment vertical="center" shrinkToFit="1"/>
      <protection locked="0"/>
    </xf>
    <xf numFmtId="176" fontId="8" fillId="0" borderId="135" xfId="4" applyNumberFormat="1" applyFont="1" applyBorder="1" applyAlignment="1">
      <alignment vertical="center" shrinkToFit="1"/>
    </xf>
    <xf numFmtId="176" fontId="11" fillId="2" borderId="86" xfId="4" applyNumberFormat="1" applyFont="1" applyFill="1" applyBorder="1" applyAlignment="1" applyProtection="1">
      <alignment vertical="center"/>
      <protection locked="0"/>
    </xf>
    <xf numFmtId="176" fontId="11" fillId="2" borderId="89" xfId="4" applyNumberFormat="1" applyFont="1" applyFill="1" applyBorder="1" applyAlignment="1" applyProtection="1">
      <alignment horizontal="right" vertical="center" shrinkToFit="1"/>
      <protection locked="0"/>
    </xf>
    <xf numFmtId="176" fontId="11" fillId="2" borderId="90" xfId="4" applyNumberFormat="1" applyFont="1" applyFill="1" applyBorder="1" applyAlignment="1" applyProtection="1">
      <alignment vertical="center" shrinkToFit="1"/>
      <protection locked="0"/>
    </xf>
    <xf numFmtId="176" fontId="11" fillId="2" borderId="86" xfId="4" applyNumberFormat="1" applyFont="1" applyFill="1" applyBorder="1" applyAlignment="1" applyProtection="1">
      <alignment vertical="center" shrinkToFit="1"/>
      <protection locked="0"/>
    </xf>
    <xf numFmtId="176" fontId="11" fillId="2" borderId="157" xfId="4" applyNumberFormat="1" applyFont="1" applyFill="1" applyBorder="1" applyAlignment="1" applyProtection="1">
      <alignment vertical="center" shrinkToFit="1"/>
      <protection locked="0"/>
    </xf>
    <xf numFmtId="176" fontId="11" fillId="2" borderId="89" xfId="4" applyNumberFormat="1" applyFont="1" applyFill="1" applyBorder="1" applyAlignment="1" applyProtection="1">
      <alignment vertical="center" shrinkToFit="1"/>
      <protection locked="0"/>
    </xf>
    <xf numFmtId="176" fontId="11" fillId="2" borderId="90" xfId="4" applyNumberFormat="1" applyFont="1" applyFill="1" applyBorder="1" applyAlignment="1">
      <alignment vertical="center" shrinkToFit="1"/>
    </xf>
    <xf numFmtId="176" fontId="20" fillId="0" borderId="14" xfId="4" applyNumberFormat="1" applyFont="1" applyBorder="1" applyAlignment="1" applyProtection="1">
      <alignment vertical="center"/>
      <protection locked="0"/>
    </xf>
    <xf numFmtId="176" fontId="20" fillId="0" borderId="9" xfId="4" applyNumberFormat="1" applyFont="1" applyBorder="1" applyAlignment="1" applyProtection="1">
      <alignment horizontal="right" vertical="center" shrinkToFit="1"/>
      <protection locked="0"/>
    </xf>
    <xf numFmtId="176" fontId="20" fillId="0" borderId="72" xfId="4" applyNumberFormat="1" applyFont="1" applyBorder="1" applyAlignment="1" applyProtection="1">
      <alignment vertical="center" shrinkToFit="1"/>
      <protection locked="0"/>
    </xf>
    <xf numFmtId="176" fontId="20" fillId="0" borderId="14" xfId="4" applyNumberFormat="1" applyFont="1" applyBorder="1" applyAlignment="1" applyProtection="1">
      <alignment vertical="center" shrinkToFit="1"/>
      <protection locked="0"/>
    </xf>
    <xf numFmtId="176" fontId="20" fillId="0" borderId="158" xfId="4" applyNumberFormat="1" applyFont="1" applyBorder="1" applyAlignment="1" applyProtection="1">
      <alignment vertical="center" shrinkToFit="1"/>
      <protection locked="0"/>
    </xf>
    <xf numFmtId="176" fontId="20" fillId="0" borderId="9" xfId="4" applyNumberFormat="1" applyFont="1" applyBorder="1" applyAlignment="1" applyProtection="1">
      <alignment vertical="center" shrinkToFit="1"/>
      <protection locked="0"/>
    </xf>
    <xf numFmtId="176" fontId="20" fillId="0" borderId="72" xfId="4" applyNumberFormat="1" applyFont="1" applyBorder="1" applyAlignment="1">
      <alignment vertical="center" shrinkToFit="1"/>
    </xf>
    <xf numFmtId="176" fontId="20" fillId="0" borderId="159" xfId="4" applyNumberFormat="1" applyFont="1" applyBorder="1" applyAlignment="1" applyProtection="1">
      <alignment vertical="center" shrinkToFit="1"/>
      <protection locked="0"/>
    </xf>
    <xf numFmtId="176" fontId="20" fillId="0" borderId="31" xfId="4" applyNumberFormat="1" applyFont="1" applyBorder="1" applyAlignment="1" applyProtection="1">
      <alignment vertical="center"/>
      <protection locked="0"/>
    </xf>
    <xf numFmtId="176" fontId="20" fillId="0" borderId="65" xfId="4" applyNumberFormat="1" applyFont="1" applyBorder="1" applyAlignment="1" applyProtection="1">
      <alignment horizontal="right" vertical="center" shrinkToFit="1"/>
      <protection locked="0"/>
    </xf>
    <xf numFmtId="176" fontId="20" fillId="0" borderId="80" xfId="4" applyNumberFormat="1" applyFont="1" applyBorder="1" applyAlignment="1" applyProtection="1">
      <alignment vertical="center" shrinkToFit="1"/>
      <protection locked="0"/>
    </xf>
    <xf numFmtId="176" fontId="20" fillId="0" borderId="17" xfId="4" applyNumberFormat="1" applyFont="1" applyBorder="1" applyAlignment="1" applyProtection="1">
      <alignment vertical="center" shrinkToFit="1"/>
      <protection locked="0"/>
    </xf>
    <xf numFmtId="176" fontId="20" fillId="0" borderId="160" xfId="4" applyNumberFormat="1" applyFont="1" applyBorder="1" applyAlignment="1" applyProtection="1">
      <alignment vertical="center" shrinkToFit="1"/>
      <protection locked="0"/>
    </xf>
    <xf numFmtId="176" fontId="20" fillId="0" borderId="1" xfId="4" applyNumberFormat="1" applyFont="1" applyBorder="1" applyAlignment="1" applyProtection="1">
      <alignment vertical="center" shrinkToFit="1"/>
      <protection locked="0"/>
    </xf>
    <xf numFmtId="176" fontId="20" fillId="0" borderId="73" xfId="4" applyNumberFormat="1" applyFont="1" applyBorder="1" applyAlignment="1" applyProtection="1">
      <alignment horizontal="right" vertical="center" shrinkToFit="1"/>
      <protection locked="0"/>
    </xf>
    <xf numFmtId="176" fontId="20" fillId="0" borderId="80" xfId="4" applyNumberFormat="1" applyFont="1" applyBorder="1" applyAlignment="1">
      <alignment vertical="center" shrinkToFit="1"/>
    </xf>
    <xf numFmtId="184" fontId="20" fillId="4" borderId="86" xfId="4" applyNumberFormat="1" applyFont="1" applyFill="1" applyBorder="1" applyAlignment="1" applyProtection="1">
      <alignment vertical="center"/>
      <protection locked="0"/>
    </xf>
    <xf numFmtId="184" fontId="20" fillId="4" borderId="89" xfId="4" applyNumberFormat="1" applyFont="1" applyFill="1" applyBorder="1" applyAlignment="1" applyProtection="1">
      <alignment vertical="center"/>
      <protection locked="0"/>
    </xf>
    <xf numFmtId="184" fontId="20" fillId="3" borderId="90" xfId="4" applyNumberFormat="1" applyFont="1" applyFill="1" applyBorder="1" applyAlignment="1">
      <alignment vertical="center"/>
    </xf>
    <xf numFmtId="184" fontId="20" fillId="0" borderId="94" xfId="4" applyNumberFormat="1" applyFont="1" applyBorder="1" applyAlignment="1" applyProtection="1">
      <alignment vertical="center"/>
      <protection locked="0"/>
    </xf>
    <xf numFmtId="184" fontId="20" fillId="0" borderId="95" xfId="4" applyNumberFormat="1" applyFont="1" applyBorder="1" applyAlignment="1" applyProtection="1">
      <alignment vertical="center"/>
      <protection locked="0"/>
    </xf>
    <xf numFmtId="184" fontId="20" fillId="0" borderId="96" xfId="4" applyNumberFormat="1" applyFont="1" applyBorder="1" applyAlignment="1" applyProtection="1">
      <alignment vertical="center"/>
      <protection locked="0"/>
    </xf>
    <xf numFmtId="184" fontId="20" fillId="3" borderId="97" xfId="4" applyNumberFormat="1" applyFont="1" applyFill="1" applyBorder="1" applyAlignment="1">
      <alignment vertical="center"/>
    </xf>
    <xf numFmtId="184" fontId="20" fillId="0" borderId="30" xfId="4" applyNumberFormat="1" applyFont="1" applyBorder="1" applyAlignment="1" applyProtection="1">
      <alignment vertical="center"/>
      <protection locked="0"/>
    </xf>
    <xf numFmtId="184" fontId="20" fillId="0" borderId="32" xfId="4" applyNumberFormat="1" applyFont="1" applyBorder="1" applyAlignment="1" applyProtection="1">
      <alignment vertical="center"/>
      <protection locked="0"/>
    </xf>
    <xf numFmtId="184" fontId="20" fillId="0" borderId="59" xfId="4" applyNumberFormat="1" applyFont="1" applyBorder="1" applyAlignment="1" applyProtection="1">
      <alignment vertical="center"/>
      <protection locked="0"/>
    </xf>
    <xf numFmtId="184" fontId="20" fillId="3" borderId="99" xfId="4" applyNumberFormat="1" applyFont="1" applyFill="1" applyBorder="1" applyAlignment="1">
      <alignment vertical="center"/>
    </xf>
    <xf numFmtId="184" fontId="20" fillId="0" borderId="74" xfId="4" applyNumberFormat="1" applyFont="1" applyBorder="1" applyAlignment="1" applyProtection="1">
      <alignment vertical="center"/>
      <protection locked="0"/>
    </xf>
    <xf numFmtId="184" fontId="20" fillId="0" borderId="101" xfId="4" applyNumberFormat="1" applyFont="1" applyBorder="1" applyAlignment="1" applyProtection="1">
      <alignment vertical="center"/>
      <protection locked="0"/>
    </xf>
    <xf numFmtId="184" fontId="20" fillId="0" borderId="70" xfId="4" applyNumberFormat="1" applyFont="1" applyBorder="1" applyAlignment="1" applyProtection="1">
      <alignment vertical="center"/>
      <protection locked="0"/>
    </xf>
    <xf numFmtId="184" fontId="20" fillId="4" borderId="103" xfId="4" applyNumberFormat="1" applyFont="1" applyFill="1" applyBorder="1" applyAlignment="1" applyProtection="1">
      <alignment vertical="center"/>
      <protection locked="0"/>
    </xf>
    <xf numFmtId="184" fontId="20" fillId="3" borderId="105" xfId="4" applyNumberFormat="1" applyFont="1" applyFill="1" applyBorder="1" applyAlignment="1">
      <alignment vertical="center"/>
    </xf>
    <xf numFmtId="184" fontId="20" fillId="3" borderId="65" xfId="4" applyNumberFormat="1" applyFont="1" applyFill="1" applyBorder="1" applyAlignment="1">
      <alignment vertical="center"/>
    </xf>
    <xf numFmtId="184" fontId="20" fillId="3" borderId="107" xfId="4" applyNumberFormat="1" applyFont="1" applyFill="1" applyBorder="1" applyAlignment="1">
      <alignment vertical="center"/>
    </xf>
    <xf numFmtId="181" fontId="20" fillId="0" borderId="42" xfId="0" applyNumberFormat="1" applyFont="1" applyBorder="1" applyAlignment="1">
      <alignment vertical="center" shrinkToFit="1"/>
    </xf>
    <xf numFmtId="181" fontId="20" fillId="0" borderId="37" xfId="0" applyNumberFormat="1" applyFont="1" applyBorder="1" applyAlignment="1">
      <alignment vertical="center" shrinkToFit="1"/>
    </xf>
    <xf numFmtId="181" fontId="20" fillId="0" borderId="37" xfId="1" applyNumberFormat="1" applyFont="1" applyBorder="1" applyAlignment="1">
      <alignment vertical="center" shrinkToFit="1"/>
    </xf>
    <xf numFmtId="181" fontId="20" fillId="0" borderId="9" xfId="0" applyNumberFormat="1" applyFont="1" applyBorder="1" applyAlignment="1">
      <alignment vertical="center" shrinkToFit="1"/>
    </xf>
    <xf numFmtId="181" fontId="20" fillId="0" borderId="30" xfId="0" applyNumberFormat="1" applyFont="1" applyBorder="1" applyAlignment="1">
      <alignment vertical="center" shrinkToFit="1"/>
    </xf>
    <xf numFmtId="181" fontId="20" fillId="0" borderId="32" xfId="0" applyNumberFormat="1" applyFont="1" applyBorder="1" applyAlignment="1">
      <alignment vertical="center" shrinkToFit="1"/>
    </xf>
    <xf numFmtId="181" fontId="20" fillId="0" borderId="32" xfId="1" applyNumberFormat="1" applyFont="1" applyBorder="1" applyAlignment="1">
      <alignment vertical="center" shrinkToFit="1"/>
    </xf>
    <xf numFmtId="181" fontId="20" fillId="0" borderId="6" xfId="0" applyNumberFormat="1" applyFont="1" applyBorder="1" applyAlignment="1">
      <alignment vertical="center" shrinkToFit="1"/>
    </xf>
    <xf numFmtId="181" fontId="20" fillId="0" borderId="44" xfId="0" applyNumberFormat="1" applyFont="1" applyBorder="1" applyAlignment="1">
      <alignment vertical="center" shrinkToFit="1"/>
    </xf>
    <xf numFmtId="181" fontId="20" fillId="0" borderId="36" xfId="0" applyNumberFormat="1" applyFont="1" applyBorder="1" applyAlignment="1">
      <alignment vertical="center" shrinkToFit="1"/>
    </xf>
    <xf numFmtId="181" fontId="20" fillId="0" borderId="36" xfId="1" applyNumberFormat="1" applyFont="1" applyBorder="1" applyAlignment="1">
      <alignment vertical="center" shrinkToFit="1"/>
    </xf>
    <xf numFmtId="181" fontId="20" fillId="0" borderId="33" xfId="0" applyNumberFormat="1" applyFont="1" applyBorder="1" applyAlignment="1">
      <alignment vertical="center" shrinkToFit="1"/>
    </xf>
    <xf numFmtId="181" fontId="20" fillId="0" borderId="138" xfId="0" applyNumberFormat="1" applyFont="1" applyBorder="1" applyAlignment="1">
      <alignment horizontal="right" vertical="center" shrinkToFit="1"/>
    </xf>
    <xf numFmtId="181" fontId="20" fillId="0" borderId="139" xfId="0" applyNumberFormat="1" applyFont="1" applyBorder="1" applyAlignment="1">
      <alignment horizontal="right" vertical="center" shrinkToFit="1"/>
    </xf>
    <xf numFmtId="181" fontId="20" fillId="0" borderId="72" xfId="0" applyNumberFormat="1" applyFont="1" applyBorder="1" applyAlignment="1">
      <alignment vertical="center" shrinkToFit="1"/>
    </xf>
    <xf numFmtId="181" fontId="20" fillId="0" borderId="99" xfId="0" applyNumberFormat="1" applyFont="1" applyBorder="1" applyAlignment="1">
      <alignment vertical="center" shrinkToFit="1"/>
    </xf>
    <xf numFmtId="181" fontId="20" fillId="0" borderId="135" xfId="0" applyNumberFormat="1" applyFont="1" applyBorder="1" applyAlignment="1">
      <alignment vertical="center" shrinkToFit="1"/>
    </xf>
    <xf numFmtId="181" fontId="20" fillId="0" borderId="140" xfId="0" applyNumberFormat="1" applyFont="1" applyBorder="1" applyAlignment="1">
      <alignment horizontal="right" vertical="center" shrinkToFit="1"/>
    </xf>
    <xf numFmtId="0" fontId="15" fillId="0" borderId="26" xfId="0" applyFont="1" applyBorder="1" applyAlignment="1">
      <alignment horizontal="center" vertical="center" wrapText="1"/>
    </xf>
    <xf numFmtId="176" fontId="75" fillId="2" borderId="40" xfId="0" applyNumberFormat="1" applyFont="1" applyFill="1" applyBorder="1" applyAlignment="1">
      <alignment vertical="center" shrinkToFit="1"/>
    </xf>
    <xf numFmtId="176" fontId="76" fillId="0" borderId="30" xfId="0" applyNumberFormat="1" applyFont="1" applyBorder="1" applyAlignment="1">
      <alignment vertical="center" shrinkToFit="1"/>
    </xf>
    <xf numFmtId="176" fontId="76" fillId="0" borderId="5" xfId="0" applyNumberFormat="1" applyFont="1" applyBorder="1" applyAlignment="1">
      <alignment vertical="center" shrinkToFit="1"/>
    </xf>
    <xf numFmtId="176" fontId="76" fillId="0" borderId="7" xfId="0" applyNumberFormat="1" applyFont="1" applyBorder="1" applyAlignment="1">
      <alignment vertical="center" shrinkToFit="1"/>
    </xf>
    <xf numFmtId="176" fontId="76" fillId="0" borderId="6" xfId="0" applyNumberFormat="1" applyFont="1" applyBorder="1" applyAlignment="1">
      <alignment vertical="center" shrinkToFit="1"/>
    </xf>
    <xf numFmtId="176" fontId="76" fillId="0" borderId="23" xfId="0" applyNumberFormat="1" applyFont="1" applyBorder="1" applyAlignment="1">
      <alignment vertical="center" shrinkToFit="1"/>
    </xf>
    <xf numFmtId="176" fontId="76" fillId="0" borderId="27" xfId="0" applyNumberFormat="1" applyFont="1" applyBorder="1" applyAlignment="1">
      <alignment vertical="center" shrinkToFit="1"/>
    </xf>
    <xf numFmtId="176" fontId="76" fillId="0" borderId="130" xfId="0" applyNumberFormat="1" applyFont="1" applyBorder="1" applyAlignment="1">
      <alignment vertical="center" shrinkToFit="1"/>
    </xf>
    <xf numFmtId="176" fontId="76" fillId="0" borderId="58" xfId="0" applyNumberFormat="1" applyFont="1" applyBorder="1" applyAlignment="1">
      <alignment vertical="center" shrinkToFit="1"/>
    </xf>
    <xf numFmtId="176" fontId="76" fillId="0" borderId="31" xfId="0" applyNumberFormat="1" applyFont="1" applyBorder="1" applyAlignment="1">
      <alignment vertical="center" shrinkToFit="1"/>
    </xf>
    <xf numFmtId="176" fontId="76" fillId="0" borderId="25" xfId="0" applyNumberFormat="1" applyFont="1" applyBorder="1" applyAlignment="1">
      <alignment vertical="center" shrinkToFit="1"/>
    </xf>
    <xf numFmtId="176" fontId="76" fillId="0" borderId="19" xfId="0" applyNumberFormat="1" applyFont="1" applyBorder="1" applyAlignment="1">
      <alignment vertical="center" shrinkToFit="1"/>
    </xf>
    <xf numFmtId="176" fontId="76" fillId="0" borderId="1" xfId="0" applyNumberFormat="1" applyFont="1" applyBorder="1" applyAlignment="1">
      <alignment vertical="center" shrinkToFit="1"/>
    </xf>
    <xf numFmtId="176" fontId="75" fillId="2" borderId="26" xfId="0" applyNumberFormat="1" applyFont="1" applyFill="1" applyBorder="1" applyAlignment="1">
      <alignment vertical="center" shrinkToFit="1"/>
    </xf>
    <xf numFmtId="176" fontId="75" fillId="2" borderId="12" xfId="0" applyNumberFormat="1" applyFont="1" applyFill="1" applyBorder="1" applyAlignment="1">
      <alignment vertical="center" shrinkToFit="1"/>
    </xf>
    <xf numFmtId="176" fontId="75" fillId="2" borderId="13" xfId="0" applyNumberFormat="1" applyFont="1" applyFill="1" applyBorder="1" applyAlignment="1">
      <alignment vertical="center" shrinkToFit="1"/>
    </xf>
    <xf numFmtId="185" fontId="41" fillId="0" borderId="42" xfId="0" applyNumberFormat="1" applyFont="1" applyBorder="1" applyAlignment="1">
      <alignment horizontal="right" vertical="center" shrinkToFit="1"/>
    </xf>
    <xf numFmtId="185" fontId="41" fillId="0" borderId="43" xfId="0" applyNumberFormat="1" applyFont="1" applyBorder="1" applyAlignment="1">
      <alignment horizontal="right" vertical="center" shrinkToFit="1"/>
    </xf>
    <xf numFmtId="185" fontId="41" fillId="0" borderId="29" xfId="0" applyNumberFormat="1" applyFont="1" applyBorder="1" applyAlignment="1">
      <alignment horizontal="right" vertical="center" shrinkToFit="1"/>
    </xf>
    <xf numFmtId="185" fontId="41" fillId="0" borderId="21" xfId="0" applyNumberFormat="1" applyFont="1" applyBorder="1" applyAlignment="1">
      <alignment horizontal="right" vertical="center" shrinkToFit="1"/>
    </xf>
    <xf numFmtId="185" fontId="41" fillId="0" borderId="29" xfId="0" applyNumberFormat="1" applyFont="1" applyBorder="1" applyAlignment="1">
      <alignment vertical="center" shrinkToFit="1"/>
    </xf>
    <xf numFmtId="185" fontId="41" fillId="0" borderId="21" xfId="0" applyNumberFormat="1" applyFont="1" applyBorder="1" applyAlignment="1">
      <alignment vertical="center" shrinkToFit="1"/>
    </xf>
    <xf numFmtId="185" fontId="41" fillId="0" borderId="30" xfId="0" applyNumberFormat="1" applyFont="1" applyBorder="1" applyAlignment="1">
      <alignment horizontal="right" vertical="center" shrinkToFit="1"/>
    </xf>
    <xf numFmtId="185" fontId="41" fillId="0" borderId="5" xfId="0" applyNumberFormat="1" applyFont="1" applyBorder="1" applyAlignment="1">
      <alignment horizontal="right" vertical="center" shrinkToFit="1"/>
    </xf>
    <xf numFmtId="185" fontId="41" fillId="0" borderId="30" xfId="0" applyNumberFormat="1" applyFont="1" applyBorder="1" applyAlignment="1">
      <alignment vertical="center" shrinkToFit="1"/>
    </xf>
    <xf numFmtId="185" fontId="41" fillId="0" borderId="5" xfId="0" applyNumberFormat="1" applyFont="1" applyBorder="1" applyAlignment="1">
      <alignment vertical="center" shrinkToFit="1"/>
    </xf>
    <xf numFmtId="185" fontId="41" fillId="0" borderId="23" xfId="0" applyNumberFormat="1" applyFont="1" applyBorder="1" applyAlignment="1">
      <alignment horizontal="right" vertical="center" shrinkToFit="1"/>
    </xf>
    <xf numFmtId="185" fontId="41" fillId="0" borderId="27" xfId="0" applyNumberFormat="1" applyFont="1" applyBorder="1" applyAlignment="1">
      <alignment horizontal="right" vertical="center" shrinkToFit="1"/>
    </xf>
    <xf numFmtId="185" fontId="41" fillId="0" borderId="44" xfId="0" applyNumberFormat="1" applyFont="1" applyBorder="1" applyAlignment="1">
      <alignment horizontal="right" vertical="center" shrinkToFit="1"/>
    </xf>
    <xf numFmtId="185" fontId="41" fillId="0" borderId="45" xfId="0" applyNumberFormat="1" applyFont="1" applyBorder="1" applyAlignment="1">
      <alignment horizontal="right" vertical="center" shrinkToFit="1"/>
    </xf>
    <xf numFmtId="185" fontId="41" fillId="0" borderId="44" xfId="0" applyNumberFormat="1" applyFont="1" applyBorder="1" applyAlignment="1">
      <alignment vertical="center" shrinkToFit="1"/>
    </xf>
    <xf numFmtId="185" fontId="41" fillId="0" borderId="45" xfId="0" applyNumberFormat="1" applyFont="1" applyBorder="1" applyAlignment="1">
      <alignment vertical="center" shrinkToFit="1"/>
    </xf>
    <xf numFmtId="185" fontId="77" fillId="2" borderId="40" xfId="0" applyNumberFormat="1" applyFont="1" applyFill="1" applyBorder="1" applyAlignment="1">
      <alignment horizontal="right" vertical="center" shrinkToFit="1"/>
    </xf>
    <xf numFmtId="185" fontId="77" fillId="2" borderId="26" xfId="0" applyNumberFormat="1" applyFont="1" applyFill="1" applyBorder="1" applyAlignment="1">
      <alignment horizontal="right" vertical="center" shrinkToFit="1"/>
    </xf>
    <xf numFmtId="185" fontId="77" fillId="2" borderId="40" xfId="0" applyNumberFormat="1" applyFont="1" applyFill="1" applyBorder="1" applyAlignment="1">
      <alignment vertical="center" shrinkToFit="1"/>
    </xf>
    <xf numFmtId="185" fontId="77" fillId="2" borderId="26" xfId="0" applyNumberFormat="1" applyFont="1" applyFill="1" applyBorder="1" applyAlignment="1">
      <alignment vertical="center" shrinkToFit="1"/>
    </xf>
    <xf numFmtId="185" fontId="78" fillId="0" borderId="40" xfId="0" applyNumberFormat="1" applyFont="1" applyBorder="1" applyAlignment="1">
      <alignment vertical="center" shrinkToFit="1"/>
    </xf>
    <xf numFmtId="185" fontId="78" fillId="0" borderId="26" xfId="0" applyNumberFormat="1" applyFont="1" applyBorder="1" applyAlignment="1">
      <alignment vertical="center" shrinkToFit="1"/>
    </xf>
    <xf numFmtId="0" fontId="40" fillId="0" borderId="34" xfId="0" applyFont="1" applyBorder="1" applyAlignment="1">
      <alignment horizontal="center" vertical="center"/>
    </xf>
    <xf numFmtId="0" fontId="40" fillId="0" borderId="58" xfId="0" applyFont="1" applyBorder="1" applyAlignment="1">
      <alignment horizontal="right" vertical="center"/>
    </xf>
    <xf numFmtId="0" fontId="40" fillId="0" borderId="0" xfId="0" applyFont="1" applyBorder="1" applyAlignment="1">
      <alignment horizontal="right" vertical="center"/>
    </xf>
    <xf numFmtId="0" fontId="40" fillId="0" borderId="37" xfId="0" applyFont="1" applyBorder="1" applyAlignment="1">
      <alignment horizontal="right" vertical="center"/>
    </xf>
    <xf numFmtId="0" fontId="40" fillId="0" borderId="32" xfId="0" applyFont="1" applyBorder="1" applyAlignment="1">
      <alignment horizontal="center" vertical="center"/>
    </xf>
    <xf numFmtId="0" fontId="2" fillId="0" borderId="64" xfId="5" applyFont="1" applyBorder="1" applyAlignment="1">
      <alignment vertical="distributed" textRotation="255" justifyLastLine="1"/>
    </xf>
    <xf numFmtId="0" fontId="2" fillId="0" borderId="65" xfId="5" applyFont="1" applyBorder="1" applyAlignment="1">
      <alignment vertical="distributed" textRotation="255" justifyLastLine="1"/>
    </xf>
    <xf numFmtId="0" fontId="2" fillId="0" borderId="65" xfId="5" applyFont="1" applyBorder="1" applyAlignment="1">
      <alignment horizontal="right" vertical="center" textRotation="255" justifyLastLine="1"/>
    </xf>
    <xf numFmtId="0" fontId="2" fillId="0" borderId="61" xfId="5" applyFont="1" applyBorder="1" applyAlignment="1">
      <alignment horizontal="right" vertical="center"/>
    </xf>
    <xf numFmtId="0" fontId="2" fillId="0" borderId="35" xfId="5" applyFont="1" applyBorder="1" applyAlignment="1">
      <alignment horizontal="right" vertical="center"/>
    </xf>
    <xf numFmtId="0" fontId="2" fillId="0" borderId="0" xfId="5" applyFont="1" applyBorder="1" applyAlignment="1">
      <alignment horizontal="right" vertical="center"/>
    </xf>
    <xf numFmtId="0" fontId="12" fillId="2" borderId="87" xfId="5" applyFont="1" applyFill="1" applyBorder="1" applyAlignment="1">
      <alignment horizontal="right" vertical="center"/>
    </xf>
    <xf numFmtId="0" fontId="2" fillId="0" borderId="9" xfId="5" applyFont="1" applyBorder="1" applyAlignment="1">
      <alignment horizontal="right" vertical="center"/>
    </xf>
    <xf numFmtId="0" fontId="2" fillId="0" borderId="65" xfId="5" applyFont="1" applyBorder="1" applyAlignment="1">
      <alignment horizontal="right" vertical="center"/>
    </xf>
    <xf numFmtId="0" fontId="2" fillId="0" borderId="0" xfId="5" applyFont="1" applyAlignment="1">
      <alignment horizontal="right"/>
    </xf>
    <xf numFmtId="0" fontId="2" fillId="0" borderId="111" xfId="5" applyFont="1" applyBorder="1" applyAlignment="1">
      <alignment horizontal="center" vertical="center"/>
    </xf>
    <xf numFmtId="0" fontId="2" fillId="0" borderId="112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 wrapText="1"/>
    </xf>
    <xf numFmtId="0" fontId="80" fillId="0" borderId="0" xfId="5" applyFont="1" applyAlignment="1">
      <alignment vertical="center"/>
    </xf>
    <xf numFmtId="0" fontId="76" fillId="0" borderId="0" xfId="5" applyFont="1" applyAlignment="1">
      <alignment vertical="top"/>
    </xf>
    <xf numFmtId="0" fontId="36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68" fillId="2" borderId="10" xfId="0" applyFont="1" applyFill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36" fillId="0" borderId="25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4" fillId="0" borderId="111" xfId="0" applyFont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0" fontId="35" fillId="0" borderId="85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7" fillId="2" borderId="118" xfId="0" applyFont="1" applyFill="1" applyBorder="1" applyAlignment="1">
      <alignment horizontal="center" vertical="center"/>
    </xf>
    <xf numFmtId="0" fontId="19" fillId="0" borderId="111" xfId="0" applyFont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" fillId="0" borderId="41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3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" fontId="20" fillId="0" borderId="43" xfId="0" applyNumberFormat="1" applyFont="1" applyBorder="1" applyAlignment="1">
      <alignment horizontal="center" vertical="center"/>
    </xf>
    <xf numFmtId="3" fontId="20" fillId="0" borderId="5" xfId="0" applyNumberFormat="1" applyFont="1" applyBorder="1" applyAlignment="1">
      <alignment horizontal="center" vertical="center"/>
    </xf>
    <xf numFmtId="3" fontId="20" fillId="0" borderId="45" xfId="0" applyNumberFormat="1" applyFont="1" applyBorder="1" applyAlignment="1">
      <alignment horizontal="center" vertical="center"/>
    </xf>
    <xf numFmtId="3" fontId="20" fillId="0" borderId="9" xfId="0" applyNumberFormat="1" applyFont="1" applyBorder="1" applyAlignment="1">
      <alignment horizontal="center" vertical="center"/>
    </xf>
    <xf numFmtId="3" fontId="20" fillId="0" borderId="6" xfId="0" applyNumberFormat="1" applyFont="1" applyBorder="1" applyAlignment="1">
      <alignment horizontal="center" vertical="center"/>
    </xf>
    <xf numFmtId="3" fontId="20" fillId="0" borderId="33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0" fontId="11" fillId="0" borderId="0" xfId="0" applyFont="1" applyAlignment="1">
      <alignment horizontal="left" vertical="center"/>
    </xf>
    <xf numFmtId="0" fontId="17" fillId="0" borderId="33" xfId="0" applyFont="1" applyBorder="1" applyAlignment="1">
      <alignment horizontal="right" vertical="center"/>
    </xf>
    <xf numFmtId="0" fontId="40" fillId="0" borderId="58" xfId="0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4" fillId="0" borderId="128" xfId="5" applyFont="1" applyBorder="1" applyAlignment="1">
      <alignment horizontal="center" vertical="center"/>
    </xf>
    <xf numFmtId="176" fontId="14" fillId="0" borderId="128" xfId="5" applyNumberFormat="1" applyFont="1" applyBorder="1" applyAlignment="1">
      <alignment horizontal="centerContinuous" vertical="center"/>
    </xf>
    <xf numFmtId="0" fontId="14" fillId="0" borderId="128" xfId="5" applyFont="1" applyBorder="1" applyAlignment="1">
      <alignment horizontal="center" vertical="center" shrinkToFit="1"/>
    </xf>
    <xf numFmtId="0" fontId="14" fillId="0" borderId="129" xfId="5" applyFont="1" applyBorder="1" applyAlignment="1">
      <alignment horizontal="right" vertical="center"/>
    </xf>
    <xf numFmtId="49" fontId="14" fillId="0" borderId="129" xfId="5" applyNumberFormat="1" applyFont="1" applyBorder="1" applyAlignment="1">
      <alignment horizontal="right" vertical="center"/>
    </xf>
    <xf numFmtId="0" fontId="8" fillId="0" borderId="42" xfId="5" applyFont="1" applyBorder="1" applyAlignment="1">
      <alignment horizontal="center" vertical="center"/>
    </xf>
    <xf numFmtId="0" fontId="8" fillId="0" borderId="31" xfId="5" applyFont="1" applyBorder="1" applyAlignment="1">
      <alignment horizontal="center" vertical="center"/>
    </xf>
    <xf numFmtId="181" fontId="8" fillId="0" borderId="32" xfId="5" applyNumberFormat="1" applyFont="1" applyBorder="1" applyAlignment="1">
      <alignment vertical="center"/>
    </xf>
    <xf numFmtId="181" fontId="8" fillId="0" borderId="7" xfId="5" applyNumberFormat="1" applyFont="1" applyBorder="1" applyAlignment="1">
      <alignment vertical="center"/>
    </xf>
    <xf numFmtId="182" fontId="8" fillId="0" borderId="100" xfId="5" applyNumberFormat="1" applyFont="1" applyBorder="1" applyAlignment="1">
      <alignment vertical="center"/>
    </xf>
    <xf numFmtId="181" fontId="8" fillId="0" borderId="130" xfId="5" applyNumberFormat="1" applyFont="1" applyBorder="1" applyAlignment="1">
      <alignment vertical="center"/>
    </xf>
    <xf numFmtId="181" fontId="8" fillId="0" borderId="49" xfId="5" applyNumberFormat="1" applyFont="1" applyBorder="1" applyAlignment="1">
      <alignment vertical="center"/>
    </xf>
    <xf numFmtId="181" fontId="8" fillId="0" borderId="19" xfId="5" applyNumberFormat="1" applyFont="1" applyBorder="1" applyAlignment="1">
      <alignment vertical="center"/>
    </xf>
    <xf numFmtId="182" fontId="8" fillId="0" borderId="18" xfId="5" applyNumberFormat="1" applyFont="1" applyBorder="1" applyAlignment="1">
      <alignment vertical="center"/>
    </xf>
    <xf numFmtId="0" fontId="82" fillId="0" borderId="0" xfId="2" applyFont="1">
      <alignment vertical="center"/>
    </xf>
    <xf numFmtId="0" fontId="82" fillId="0" borderId="0" xfId="2" applyFont="1" applyAlignment="1">
      <alignment horizontal="center" vertical="center"/>
    </xf>
    <xf numFmtId="176" fontId="2" fillId="0" borderId="0" xfId="5" applyNumberFormat="1" applyBorder="1" applyAlignment="1">
      <alignment vertical="center"/>
    </xf>
    <xf numFmtId="0" fontId="83" fillId="0" borderId="0" xfId="5" applyFont="1" applyAlignment="1"/>
    <xf numFmtId="176" fontId="83" fillId="0" borderId="0" xfId="5" applyNumberFormat="1" applyFont="1" applyAlignment="1">
      <alignment vertical="center"/>
    </xf>
    <xf numFmtId="0" fontId="83" fillId="0" borderId="0" xfId="5" applyFont="1" applyAlignment="1">
      <alignment vertical="center"/>
    </xf>
    <xf numFmtId="176" fontId="83" fillId="0" borderId="0" xfId="5" applyNumberFormat="1" applyFont="1" applyBorder="1" applyAlignment="1">
      <alignment vertical="center"/>
    </xf>
    <xf numFmtId="0" fontId="79" fillId="0" borderId="36" xfId="0" applyFont="1" applyBorder="1" applyAlignment="1">
      <alignment horizontal="center" vertical="center" shrinkToFit="1"/>
    </xf>
    <xf numFmtId="0" fontId="84" fillId="0" borderId="0" xfId="0" applyFont="1" applyAlignment="1">
      <alignment horizontal="right"/>
    </xf>
    <xf numFmtId="0" fontId="84" fillId="0" borderId="0" xfId="0" applyFont="1" applyAlignment="1"/>
    <xf numFmtId="0" fontId="41" fillId="0" borderId="33" xfId="0" applyFont="1" applyFill="1" applyBorder="1" applyAlignment="1">
      <alignment horizontal="right" vertical="center" shrinkToFit="1"/>
    </xf>
    <xf numFmtId="0" fontId="3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52" fillId="0" borderId="0" xfId="5" applyFont="1" applyBorder="1" applyAlignment="1">
      <alignment vertical="center" wrapText="1"/>
    </xf>
    <xf numFmtId="0" fontId="52" fillId="0" borderId="0" xfId="0" applyFont="1" applyBorder="1" applyAlignment="1">
      <alignment vertical="center" wrapText="1"/>
    </xf>
    <xf numFmtId="0" fontId="54" fillId="0" borderId="0" xfId="5" applyFont="1" applyBorder="1" applyAlignment="1">
      <alignment vertical="center" wrapText="1"/>
    </xf>
    <xf numFmtId="0" fontId="54" fillId="0" borderId="0" xfId="0" applyFont="1" applyBorder="1" applyAlignment="1">
      <alignment vertical="center" wrapText="1"/>
    </xf>
    <xf numFmtId="0" fontId="42" fillId="0" borderId="0" xfId="2" applyFont="1" applyAlignment="1">
      <alignment horizontal="center" vertical="center"/>
    </xf>
    <xf numFmtId="0" fontId="23" fillId="0" borderId="23" xfId="0" applyFont="1" applyFill="1" applyBorder="1" applyAlignment="1">
      <alignment horizontal="center" vertical="top" textRotation="255"/>
    </xf>
    <xf numFmtId="0" fontId="24" fillId="0" borderId="23" xfId="0" applyFont="1" applyFill="1" applyBorder="1" applyAlignment="1">
      <alignment horizontal="center" vertical="top" textRotation="255"/>
    </xf>
    <xf numFmtId="0" fontId="24" fillId="0" borderId="24" xfId="0" applyFont="1" applyFill="1" applyBorder="1" applyAlignment="1">
      <alignment horizontal="center" vertical="top" textRotation="255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114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20" fillId="0" borderId="185" xfId="0" applyFont="1" applyBorder="1" applyAlignment="1">
      <alignment horizontal="center" vertical="center"/>
    </xf>
    <xf numFmtId="0" fontId="20" fillId="0" borderId="117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textRotation="255"/>
    </xf>
    <xf numFmtId="0" fontId="20" fillId="0" borderId="8" xfId="0" applyFont="1" applyBorder="1" applyAlignment="1">
      <alignment horizontal="center" vertical="center" textRotation="255"/>
    </xf>
    <xf numFmtId="0" fontId="20" fillId="0" borderId="63" xfId="0" applyFont="1" applyBorder="1" applyAlignment="1">
      <alignment horizontal="center" vertical="center" textRotation="255"/>
    </xf>
    <xf numFmtId="0" fontId="20" fillId="0" borderId="130" xfId="0" applyFont="1" applyBorder="1" applyAlignment="1">
      <alignment horizontal="center" vertical="center" textRotation="255"/>
    </xf>
    <xf numFmtId="0" fontId="20" fillId="0" borderId="14" xfId="0" applyFont="1" applyBorder="1" applyAlignment="1">
      <alignment horizontal="center" vertical="center" textRotation="255"/>
    </xf>
    <xf numFmtId="0" fontId="20" fillId="0" borderId="3" xfId="0" applyFont="1" applyBorder="1" applyAlignment="1">
      <alignment horizontal="center" vertical="center" textRotation="255"/>
    </xf>
    <xf numFmtId="0" fontId="0" fillId="0" borderId="60" xfId="0" applyFont="1" applyBorder="1" applyAlignment="1">
      <alignment horizontal="right"/>
    </xf>
    <xf numFmtId="0" fontId="15" fillId="0" borderId="84" xfId="0" applyFont="1" applyBorder="1" applyAlignment="1">
      <alignment horizontal="right"/>
    </xf>
    <xf numFmtId="0" fontId="15" fillId="0" borderId="81" xfId="0" applyFont="1" applyBorder="1" applyAlignment="1">
      <alignment horizontal="right"/>
    </xf>
    <xf numFmtId="0" fontId="20" fillId="0" borderId="138" xfId="0" applyFont="1" applyBorder="1" applyAlignment="1">
      <alignment horizontal="center" vertical="center"/>
    </xf>
    <xf numFmtId="0" fontId="20" fillId="0" borderId="139" xfId="0" applyFont="1" applyBorder="1" applyAlignment="1">
      <alignment horizontal="center" vertical="center"/>
    </xf>
    <xf numFmtId="0" fontId="20" fillId="0" borderId="132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3" fontId="0" fillId="0" borderId="0" xfId="0" applyNumberFormat="1" applyBorder="1" applyAlignment="1">
      <alignment horizontal="left" vertical="center"/>
    </xf>
    <xf numFmtId="176" fontId="25" fillId="2" borderId="149" xfId="0" applyNumberFormat="1" applyFont="1" applyFill="1" applyBorder="1" applyAlignment="1">
      <alignment horizontal="right" vertical="center"/>
    </xf>
    <xf numFmtId="176" fontId="25" fillId="2" borderId="150" xfId="0" applyNumberFormat="1" applyFont="1" applyFill="1" applyBorder="1" applyAlignment="1">
      <alignment horizontal="right" vertical="center"/>
    </xf>
    <xf numFmtId="176" fontId="24" fillId="0" borderId="132" xfId="0" applyNumberFormat="1" applyFont="1" applyBorder="1" applyAlignment="1">
      <alignment horizontal="right" vertical="center"/>
    </xf>
    <xf numFmtId="176" fontId="24" fillId="0" borderId="131" xfId="0" applyNumberFormat="1" applyFont="1" applyBorder="1" applyAlignment="1">
      <alignment horizontal="right" vertical="center"/>
    </xf>
    <xf numFmtId="176" fontId="24" fillId="0" borderId="142" xfId="0" applyNumberFormat="1" applyFont="1" applyBorder="1" applyAlignment="1">
      <alignment horizontal="right" vertical="center"/>
    </xf>
    <xf numFmtId="176" fontId="25" fillId="2" borderId="153" xfId="0" applyNumberFormat="1" applyFont="1" applyFill="1" applyBorder="1" applyAlignment="1">
      <alignment horizontal="right" vertical="center"/>
    </xf>
    <xf numFmtId="176" fontId="25" fillId="2" borderId="154" xfId="0" applyNumberFormat="1" applyFont="1" applyFill="1" applyBorder="1" applyAlignment="1">
      <alignment horizontal="right" vertical="center"/>
    </xf>
    <xf numFmtId="176" fontId="24" fillId="0" borderId="33" xfId="0" applyNumberFormat="1" applyFont="1" applyBorder="1" applyAlignment="1">
      <alignment horizontal="right" vertical="center"/>
    </xf>
    <xf numFmtId="176" fontId="24" fillId="0" borderId="34" xfId="0" applyNumberFormat="1" applyFont="1" applyBorder="1" applyAlignment="1">
      <alignment horizontal="right" vertical="center"/>
    </xf>
    <xf numFmtId="176" fontId="24" fillId="0" borderId="8" xfId="0" applyNumberFormat="1" applyFont="1" applyBorder="1" applyAlignment="1">
      <alignment horizontal="right" vertical="center"/>
    </xf>
    <xf numFmtId="176" fontId="25" fillId="2" borderId="151" xfId="0" applyNumberFormat="1" applyFont="1" applyFill="1" applyBorder="1" applyAlignment="1">
      <alignment horizontal="right" vertical="center"/>
    </xf>
    <xf numFmtId="176" fontId="25" fillId="2" borderId="152" xfId="0" applyNumberFormat="1" applyFont="1" applyFill="1" applyBorder="1" applyAlignment="1">
      <alignment horizontal="right" vertical="center"/>
    </xf>
    <xf numFmtId="176" fontId="24" fillId="0" borderId="6" xfId="0" applyNumberFormat="1" applyFont="1" applyBorder="1" applyAlignment="1">
      <alignment horizontal="right" vertical="center"/>
    </xf>
    <xf numFmtId="176" fontId="24" fillId="0" borderId="38" xfId="0" applyNumberFormat="1" applyFont="1" applyBorder="1" applyAlignment="1">
      <alignment horizontal="right" vertical="center"/>
    </xf>
    <xf numFmtId="176" fontId="24" fillId="0" borderId="7" xfId="0" applyNumberFormat="1" applyFont="1" applyBorder="1" applyAlignment="1">
      <alignment horizontal="right" vertical="center"/>
    </xf>
    <xf numFmtId="176" fontId="25" fillId="2" borderId="147" xfId="0" applyNumberFormat="1" applyFont="1" applyFill="1" applyBorder="1" applyAlignment="1">
      <alignment horizontal="right" vertical="center"/>
    </xf>
    <xf numFmtId="176" fontId="25" fillId="2" borderId="148" xfId="0" applyNumberFormat="1" applyFont="1" applyFill="1" applyBorder="1" applyAlignment="1">
      <alignment horizontal="right" vertical="center"/>
    </xf>
    <xf numFmtId="176" fontId="24" fillId="0" borderId="15" xfId="0" applyNumberFormat="1" applyFont="1" applyBorder="1" applyAlignment="1">
      <alignment horizontal="right" vertical="center"/>
    </xf>
    <xf numFmtId="176" fontId="24" fillId="0" borderId="9" xfId="0" applyNumberFormat="1" applyFont="1" applyBorder="1" applyAlignment="1">
      <alignment horizontal="right" vertical="center"/>
    </xf>
    <xf numFmtId="176" fontId="24" fillId="0" borderId="35" xfId="0" applyNumberFormat="1" applyFont="1" applyBorder="1" applyAlignment="1">
      <alignment horizontal="right" vertical="center"/>
    </xf>
    <xf numFmtId="176" fontId="24" fillId="0" borderId="3" xfId="0" applyNumberFormat="1" applyFont="1" applyBorder="1" applyAlignment="1">
      <alignment horizontal="right" vertical="center"/>
    </xf>
    <xf numFmtId="0" fontId="20" fillId="0" borderId="141" xfId="0" applyFont="1" applyBorder="1" applyAlignment="1">
      <alignment horizontal="center" vertical="center"/>
    </xf>
    <xf numFmtId="0" fontId="15" fillId="0" borderId="64" xfId="0" applyFont="1" applyBorder="1" applyAlignment="1">
      <alignment horizontal="left" vertical="top"/>
    </xf>
    <xf numFmtId="0" fontId="15" fillId="0" borderId="125" xfId="0" applyFont="1" applyBorder="1" applyAlignment="1">
      <alignment horizontal="left" vertical="top"/>
    </xf>
    <xf numFmtId="0" fontId="15" fillId="0" borderId="82" xfId="0" applyFont="1" applyBorder="1" applyAlignment="1">
      <alignment horizontal="left" vertical="top"/>
    </xf>
    <xf numFmtId="176" fontId="24" fillId="0" borderId="16" xfId="0" applyNumberFormat="1" applyFont="1" applyBorder="1" applyAlignment="1">
      <alignment horizontal="right" vertical="center"/>
    </xf>
    <xf numFmtId="176" fontId="24" fillId="0" borderId="14" xfId="0" applyNumberFormat="1" applyFont="1" applyBorder="1" applyAlignment="1">
      <alignment horizontal="right" vertical="center"/>
    </xf>
    <xf numFmtId="176" fontId="24" fillId="0" borderId="121" xfId="0" applyNumberFormat="1" applyFont="1" applyBorder="1" applyAlignment="1">
      <alignment horizontal="right" vertical="center"/>
    </xf>
    <xf numFmtId="0" fontId="20" fillId="0" borderId="60" xfId="0" applyFont="1" applyBorder="1" applyAlignment="1">
      <alignment horizontal="center" vertical="center"/>
    </xf>
    <xf numFmtId="0" fontId="20" fillId="0" borderId="84" xfId="0" applyFont="1" applyBorder="1" applyAlignment="1">
      <alignment horizontal="center" vertical="center"/>
    </xf>
    <xf numFmtId="0" fontId="20" fillId="0" borderId="128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0" fillId="0" borderId="125" xfId="0" applyFont="1" applyBorder="1" applyAlignment="1">
      <alignment horizontal="center" vertical="center"/>
    </xf>
    <xf numFmtId="0" fontId="20" fillId="0" borderId="129" xfId="0" applyFont="1" applyBorder="1" applyAlignment="1">
      <alignment horizontal="center" vertical="center"/>
    </xf>
    <xf numFmtId="0" fontId="20" fillId="0" borderId="126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81" fillId="2" borderId="143" xfId="0" applyFont="1" applyFill="1" applyBorder="1" applyAlignment="1">
      <alignment horizontal="center" vertical="center"/>
    </xf>
    <xf numFmtId="0" fontId="81" fillId="2" borderId="144" xfId="0" applyFont="1" applyFill="1" applyBorder="1" applyAlignment="1">
      <alignment horizontal="center" vertical="center"/>
    </xf>
    <xf numFmtId="0" fontId="81" fillId="2" borderId="145" xfId="0" applyFont="1" applyFill="1" applyBorder="1" applyAlignment="1">
      <alignment horizontal="center" vertical="center"/>
    </xf>
    <xf numFmtId="0" fontId="81" fillId="2" borderId="146" xfId="0" applyFont="1" applyFill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33" xfId="0" applyFont="1" applyBorder="1" applyAlignment="1">
      <alignment horizontal="center" vertical="center"/>
    </xf>
    <xf numFmtId="0" fontId="20" fillId="0" borderId="137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 wrapText="1"/>
    </xf>
    <xf numFmtId="0" fontId="15" fillId="0" borderId="82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33" fillId="0" borderId="0" xfId="0" applyFont="1" applyBorder="1" applyAlignment="1">
      <alignment horizontal="right"/>
    </xf>
    <xf numFmtId="0" fontId="39" fillId="0" borderId="0" xfId="0" applyFont="1" applyAlignment="1">
      <alignment horizontal="right"/>
    </xf>
    <xf numFmtId="0" fontId="39" fillId="0" borderId="125" xfId="0" applyFont="1" applyBorder="1" applyAlignment="1">
      <alignment horizontal="right"/>
    </xf>
    <xf numFmtId="0" fontId="36" fillId="0" borderId="29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36" fillId="0" borderId="25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19" fillId="0" borderId="28" xfId="0" applyFont="1" applyBorder="1" applyAlignment="1">
      <alignment horizontal="right" vertical="center"/>
    </xf>
    <xf numFmtId="0" fontId="19" fillId="0" borderId="114" xfId="0" applyFont="1" applyBorder="1" applyAlignment="1">
      <alignment horizontal="right" vertical="center"/>
    </xf>
    <xf numFmtId="181" fontId="0" fillId="0" borderId="8" xfId="0" applyNumberFormat="1" applyFont="1" applyBorder="1" applyAlignment="1">
      <alignment horizontal="right" vertical="center"/>
    </xf>
    <xf numFmtId="181" fontId="0" fillId="0" borderId="36" xfId="0" applyNumberFormat="1" applyFont="1" applyBorder="1" applyAlignment="1">
      <alignment horizontal="right" vertical="center"/>
    </xf>
    <xf numFmtId="181" fontId="26" fillId="2" borderId="12" xfId="0" applyNumberFormat="1" applyFont="1" applyFill="1" applyBorder="1" applyAlignment="1">
      <alignment horizontal="right" vertical="center"/>
    </xf>
    <xf numFmtId="181" fontId="26" fillId="2" borderId="41" xfId="0" applyNumberFormat="1" applyFont="1" applyFill="1" applyBorder="1" applyAlignment="1">
      <alignment horizontal="right" vertical="center"/>
    </xf>
    <xf numFmtId="181" fontId="0" fillId="0" borderId="4" xfId="0" applyNumberFormat="1" applyFont="1" applyBorder="1" applyAlignment="1">
      <alignment horizontal="right" vertical="center"/>
    </xf>
    <xf numFmtId="181" fontId="0" fillId="0" borderId="61" xfId="0" applyNumberFormat="1" applyFont="1" applyBorder="1" applyAlignment="1">
      <alignment horizontal="right" vertical="center"/>
    </xf>
    <xf numFmtId="181" fontId="0" fillId="0" borderId="184" xfId="0" applyNumberFormat="1" applyFont="1" applyBorder="1" applyAlignment="1">
      <alignment horizontal="right" vertical="center"/>
    </xf>
    <xf numFmtId="0" fontId="68" fillId="2" borderId="40" xfId="0" applyFont="1" applyFill="1" applyBorder="1" applyAlignment="1">
      <alignment horizontal="center" vertical="center"/>
    </xf>
    <xf numFmtId="0" fontId="68" fillId="2" borderId="26" xfId="0" applyFont="1" applyFill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181" fontId="0" fillId="0" borderId="7" xfId="0" applyNumberFormat="1" applyFont="1" applyBorder="1" applyAlignment="1">
      <alignment horizontal="right" vertical="center"/>
    </xf>
    <xf numFmtId="181" fontId="0" fillId="0" borderId="32" xfId="0" applyNumberFormat="1" applyFont="1" applyBorder="1" applyAlignment="1">
      <alignment horizontal="right" vertical="center"/>
    </xf>
    <xf numFmtId="0" fontId="36" fillId="0" borderId="42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181" fontId="0" fillId="0" borderId="46" xfId="0" applyNumberFormat="1" applyFont="1" applyBorder="1" applyAlignment="1">
      <alignment horizontal="right" vertical="center"/>
    </xf>
    <xf numFmtId="181" fontId="0" fillId="0" borderId="5" xfId="0" applyNumberFormat="1" applyFont="1" applyBorder="1" applyAlignment="1">
      <alignment horizontal="right" vertical="center"/>
    </xf>
    <xf numFmtId="181" fontId="0" fillId="0" borderId="28" xfId="0" applyNumberFormat="1" applyFont="1" applyBorder="1" applyAlignment="1">
      <alignment horizontal="right" vertical="center"/>
    </xf>
    <xf numFmtId="181" fontId="0" fillId="0" borderId="22" xfId="0" applyNumberFormat="1" applyFont="1" applyBorder="1" applyAlignment="1">
      <alignment horizontal="right" vertical="center"/>
    </xf>
    <xf numFmtId="181" fontId="0" fillId="0" borderId="6" xfId="0" applyNumberFormat="1" applyFont="1" applyBorder="1" applyAlignment="1">
      <alignment horizontal="right" vertical="center"/>
    </xf>
    <xf numFmtId="0" fontId="36" fillId="0" borderId="44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181" fontId="0" fillId="0" borderId="33" xfId="0" applyNumberFormat="1" applyFont="1" applyBorder="1" applyAlignment="1">
      <alignment horizontal="right" vertical="center"/>
    </xf>
    <xf numFmtId="181" fontId="0" fillId="0" borderId="51" xfId="0" applyNumberFormat="1" applyFont="1" applyBorder="1" applyAlignment="1">
      <alignment horizontal="right" vertical="center"/>
    </xf>
    <xf numFmtId="181" fontId="0" fillId="0" borderId="45" xfId="0" applyNumberFormat="1" applyFont="1" applyBorder="1" applyAlignment="1">
      <alignment horizontal="right" vertical="center"/>
    </xf>
    <xf numFmtId="180" fontId="36" fillId="0" borderId="36" xfId="0" applyNumberFormat="1" applyFont="1" applyBorder="1" applyAlignment="1">
      <alignment vertical="center"/>
    </xf>
    <xf numFmtId="180" fontId="36" fillId="0" borderId="45" xfId="0" applyNumberFormat="1" applyFont="1" applyBorder="1" applyAlignment="1">
      <alignment vertical="center"/>
    </xf>
    <xf numFmtId="180" fontId="36" fillId="0" borderId="8" xfId="0" applyNumberFormat="1" applyFont="1" applyBorder="1" applyAlignment="1">
      <alignment vertical="center"/>
    </xf>
    <xf numFmtId="181" fontId="26" fillId="2" borderId="13" xfId="0" applyNumberFormat="1" applyFont="1" applyFill="1" applyBorder="1" applyAlignment="1">
      <alignment horizontal="right" vertical="center"/>
    </xf>
    <xf numFmtId="181" fontId="26" fillId="2" borderId="52" xfId="0" applyNumberFormat="1" applyFont="1" applyFill="1" applyBorder="1" applyAlignment="1">
      <alignment horizontal="right" vertical="center"/>
    </xf>
    <xf numFmtId="181" fontId="26" fillId="2" borderId="26" xfId="0" applyNumberFormat="1" applyFont="1" applyFill="1" applyBorder="1" applyAlignment="1">
      <alignment horizontal="right" vertical="center"/>
    </xf>
    <xf numFmtId="0" fontId="19" fillId="0" borderId="29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180" fontId="68" fillId="2" borderId="41" xfId="0" applyNumberFormat="1" applyFont="1" applyFill="1" applyBorder="1" applyAlignment="1">
      <alignment vertical="center"/>
    </xf>
    <xf numFmtId="180" fontId="68" fillId="2" borderId="26" xfId="0" applyNumberFormat="1" applyFont="1" applyFill="1" applyBorder="1" applyAlignment="1">
      <alignment vertical="center"/>
    </xf>
    <xf numFmtId="0" fontId="33" fillId="0" borderId="0" xfId="0" applyFont="1" applyAlignment="1">
      <alignment horizontal="right"/>
    </xf>
    <xf numFmtId="180" fontId="36" fillId="0" borderId="7" xfId="0" applyNumberFormat="1" applyFont="1" applyBorder="1" applyAlignment="1">
      <alignment vertical="center"/>
    </xf>
    <xf numFmtId="180" fontId="36" fillId="0" borderId="32" xfId="0" applyNumberFormat="1" applyFont="1" applyBorder="1" applyAlignment="1">
      <alignment vertical="center"/>
    </xf>
    <xf numFmtId="180" fontId="68" fillId="2" borderId="12" xfId="0" applyNumberFormat="1" applyFont="1" applyFill="1" applyBorder="1" applyAlignment="1">
      <alignment vertical="center"/>
    </xf>
    <xf numFmtId="180" fontId="36" fillId="0" borderId="42" xfId="0" applyNumberFormat="1" applyFont="1" applyBorder="1" applyAlignment="1">
      <alignment vertical="center"/>
    </xf>
    <xf numFmtId="180" fontId="36" fillId="0" borderId="37" xfId="0" applyNumberFormat="1" applyFont="1" applyBorder="1" applyAlignment="1">
      <alignment vertical="center"/>
    </xf>
    <xf numFmtId="180" fontId="36" fillId="0" borderId="33" xfId="0" applyNumberFormat="1" applyFont="1" applyBorder="1" applyAlignment="1">
      <alignment vertical="center"/>
    </xf>
    <xf numFmtId="180" fontId="36" fillId="0" borderId="44" xfId="0" applyNumberFormat="1" applyFont="1" applyBorder="1" applyAlignment="1">
      <alignment vertical="center"/>
    </xf>
    <xf numFmtId="180" fontId="68" fillId="2" borderId="13" xfId="0" applyNumberFormat="1" applyFont="1" applyFill="1" applyBorder="1" applyAlignment="1">
      <alignment vertical="center"/>
    </xf>
    <xf numFmtId="180" fontId="68" fillId="2" borderId="40" xfId="0" applyNumberFormat="1" applyFont="1" applyFill="1" applyBorder="1" applyAlignment="1">
      <alignment vertical="center"/>
    </xf>
    <xf numFmtId="180" fontId="36" fillId="0" borderId="6" xfId="0" applyNumberFormat="1" applyFont="1" applyBorder="1" applyAlignment="1">
      <alignment vertical="center"/>
    </xf>
    <xf numFmtId="180" fontId="36" fillId="0" borderId="30" xfId="0" applyNumberFormat="1" applyFont="1" applyBorder="1" applyAlignment="1">
      <alignment vertical="center"/>
    </xf>
    <xf numFmtId="181" fontId="0" fillId="0" borderId="83" xfId="0" applyNumberFormat="1" applyFont="1" applyBorder="1" applyAlignment="1">
      <alignment horizontal="right" vertical="center"/>
    </xf>
    <xf numFmtId="181" fontId="0" fillId="0" borderId="114" xfId="0" applyNumberFormat="1" applyFont="1" applyBorder="1" applyAlignment="1">
      <alignment horizontal="right" vertical="center"/>
    </xf>
    <xf numFmtId="180" fontId="36" fillId="0" borderId="9" xfId="0" applyNumberFormat="1" applyFont="1" applyBorder="1" applyAlignment="1">
      <alignment vertical="center"/>
    </xf>
    <xf numFmtId="180" fontId="36" fillId="0" borderId="3" xfId="0" applyNumberFormat="1" applyFont="1" applyBorder="1" applyAlignment="1">
      <alignment vertical="center"/>
    </xf>
    <xf numFmtId="0" fontId="36" fillId="0" borderId="48" xfId="0" applyFont="1" applyBorder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180" fontId="36" fillId="0" borderId="43" xfId="0" applyNumberFormat="1" applyFont="1" applyBorder="1" applyAlignment="1">
      <alignment vertical="center"/>
    </xf>
    <xf numFmtId="180" fontId="36" fillId="0" borderId="5" xfId="0" applyNumberFormat="1" applyFont="1" applyBorder="1" applyAlignment="1">
      <alignment vertical="center"/>
    </xf>
    <xf numFmtId="0" fontId="40" fillId="0" borderId="33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176" fontId="20" fillId="0" borderId="6" xfId="4" applyNumberFormat="1" applyFont="1" applyBorder="1" applyAlignment="1" applyProtection="1">
      <alignment horizontal="right" vertical="center"/>
      <protection locked="0"/>
    </xf>
    <xf numFmtId="176" fontId="20" fillId="0" borderId="38" xfId="4" applyNumberFormat="1" applyFont="1" applyBorder="1" applyAlignment="1" applyProtection="1">
      <alignment horizontal="right" vertical="center"/>
      <protection locked="0"/>
    </xf>
    <xf numFmtId="176" fontId="20" fillId="0" borderId="1" xfId="4" applyNumberFormat="1" applyFont="1" applyBorder="1" applyAlignment="1" applyProtection="1">
      <alignment horizontal="right" vertical="center"/>
      <protection locked="0"/>
    </xf>
    <xf numFmtId="176" fontId="20" fillId="0" borderId="171" xfId="4" applyNumberFormat="1" applyFont="1" applyBorder="1" applyAlignment="1" applyProtection="1">
      <alignment horizontal="right" vertical="center"/>
      <protection locked="0"/>
    </xf>
    <xf numFmtId="176" fontId="20" fillId="0" borderId="92" xfId="4" applyNumberFormat="1" applyFont="1" applyBorder="1" applyAlignment="1" applyProtection="1">
      <alignment horizontal="right" vertical="center"/>
      <protection locked="0"/>
    </xf>
    <xf numFmtId="176" fontId="20" fillId="0" borderId="172" xfId="4" applyNumberFormat="1" applyFont="1" applyBorder="1" applyAlignment="1" applyProtection="1">
      <alignment horizontal="right" vertical="center"/>
      <protection locked="0"/>
    </xf>
    <xf numFmtId="176" fontId="11" fillId="2" borderId="89" xfId="4" applyNumberFormat="1" applyFont="1" applyFill="1" applyBorder="1" applyAlignment="1" applyProtection="1">
      <alignment horizontal="right" vertical="center"/>
      <protection locked="0"/>
    </xf>
    <xf numFmtId="176" fontId="11" fillId="2" borderId="87" xfId="4" applyNumberFormat="1" applyFont="1" applyFill="1" applyBorder="1" applyAlignment="1" applyProtection="1">
      <alignment horizontal="right" vertical="center"/>
      <protection locked="0"/>
    </xf>
    <xf numFmtId="176" fontId="20" fillId="0" borderId="4" xfId="4" applyNumberFormat="1" applyFont="1" applyBorder="1" applyAlignment="1" applyProtection="1">
      <alignment horizontal="right" vertical="center"/>
      <protection locked="0"/>
    </xf>
    <xf numFmtId="176" fontId="20" fillId="0" borderId="184" xfId="4" applyNumberFormat="1" applyFont="1" applyBorder="1" applyAlignment="1" applyProtection="1">
      <alignment horizontal="right" vertical="center"/>
      <protection locked="0"/>
    </xf>
    <xf numFmtId="176" fontId="8" fillId="0" borderId="6" xfId="4" applyNumberFormat="1" applyFont="1" applyBorder="1" applyAlignment="1" applyProtection="1">
      <alignment horizontal="right" vertical="center"/>
      <protection locked="0"/>
    </xf>
    <xf numFmtId="176" fontId="8" fillId="0" borderId="181" xfId="4" applyNumberFormat="1" applyFont="1" applyBorder="1" applyAlignment="1" applyProtection="1">
      <alignment horizontal="right" vertical="center"/>
      <protection locked="0"/>
    </xf>
    <xf numFmtId="176" fontId="8" fillId="0" borderId="1" xfId="4" applyNumberFormat="1" applyFont="1" applyBorder="1" applyAlignment="1" applyProtection="1">
      <alignment horizontal="right" vertical="center"/>
      <protection locked="0"/>
    </xf>
    <xf numFmtId="176" fontId="8" fillId="0" borderId="171" xfId="4" applyNumberFormat="1" applyFont="1" applyBorder="1" applyAlignment="1" applyProtection="1">
      <alignment horizontal="right" vertical="center"/>
      <protection locked="0"/>
    </xf>
    <xf numFmtId="0" fontId="2" fillId="0" borderId="60" xfId="5" applyFont="1" applyBorder="1" applyAlignment="1">
      <alignment horizontal="center" vertical="center"/>
    </xf>
    <xf numFmtId="0" fontId="2" fillId="0" borderId="81" xfId="5" applyFont="1" applyBorder="1" applyAlignment="1">
      <alignment horizontal="center" vertical="center"/>
    </xf>
    <xf numFmtId="0" fontId="2" fillId="0" borderId="64" xfId="5" applyFont="1" applyBorder="1" applyAlignment="1">
      <alignment horizontal="center" vertical="center"/>
    </xf>
    <xf numFmtId="0" fontId="2" fillId="0" borderId="82" xfId="5" applyFont="1" applyBorder="1" applyAlignment="1">
      <alignment horizontal="center" vertical="center"/>
    </xf>
    <xf numFmtId="0" fontId="8" fillId="0" borderId="79" xfId="5" applyFont="1" applyBorder="1" applyAlignment="1">
      <alignment horizontal="center" vertical="distributed" textRotation="255" justifyLastLine="1"/>
    </xf>
    <xf numFmtId="0" fontId="8" fillId="0" borderId="80" xfId="5" applyFont="1" applyBorder="1" applyAlignment="1">
      <alignment horizontal="center" vertical="distributed" textRotation="255" justifyLastLine="1"/>
    </xf>
    <xf numFmtId="0" fontId="2" fillId="0" borderId="62" xfId="5" applyFont="1" applyBorder="1" applyAlignment="1">
      <alignment horizontal="center" vertical="distributed" textRotation="255" justifyLastLine="1"/>
    </xf>
    <xf numFmtId="0" fontId="2" fillId="0" borderId="66" xfId="5" applyFont="1" applyBorder="1" applyAlignment="1">
      <alignment horizontal="center" vertical="distributed" textRotation="255" justifyLastLine="1"/>
    </xf>
    <xf numFmtId="0" fontId="8" fillId="0" borderId="28" xfId="5" applyFont="1" applyBorder="1" applyAlignment="1">
      <alignment horizontal="center" vertical="center"/>
    </xf>
    <xf numFmtId="0" fontId="8" fillId="0" borderId="61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distributed" textRotation="255" justifyLastLine="1"/>
    </xf>
    <xf numFmtId="0" fontId="2" fillId="0" borderId="24" xfId="5" applyFont="1" applyBorder="1" applyAlignment="1">
      <alignment horizontal="center" vertical="distributed" textRotation="255" justifyLastLine="1"/>
    </xf>
    <xf numFmtId="0" fontId="2" fillId="0" borderId="75" xfId="5" applyFont="1" applyBorder="1" applyAlignment="1">
      <alignment horizontal="center" vertical="distributed" textRotation="255" wrapText="1" justifyLastLine="1"/>
    </xf>
    <xf numFmtId="0" fontId="2" fillId="0" borderId="76" xfId="5" applyFont="1" applyBorder="1" applyAlignment="1">
      <alignment horizontal="center" vertical="distributed" textRotation="255" justifyLastLine="1"/>
    </xf>
    <xf numFmtId="0" fontId="2" fillId="0" borderId="75" xfId="5" applyFont="1" applyBorder="1" applyAlignment="1">
      <alignment horizontal="center" vertical="distributed" textRotation="255" justifyLastLine="1"/>
    </xf>
    <xf numFmtId="0" fontId="2" fillId="0" borderId="77" xfId="5" applyFont="1" applyBorder="1" applyAlignment="1">
      <alignment horizontal="center" vertical="distributed" textRotation="255" justifyLastLine="1"/>
    </xf>
    <xf numFmtId="0" fontId="2" fillId="0" borderId="78" xfId="5" applyFont="1" applyBorder="1" applyAlignment="1">
      <alignment horizontal="center" vertical="distributed" textRotation="255" justifyLastLine="1"/>
    </xf>
    <xf numFmtId="0" fontId="8" fillId="0" borderId="60" xfId="5" applyFont="1" applyBorder="1" applyAlignment="1">
      <alignment horizontal="center" vertical="center"/>
    </xf>
    <xf numFmtId="0" fontId="8" fillId="0" borderId="84" xfId="5" applyFont="1" applyBorder="1" applyAlignment="1">
      <alignment horizontal="center" vertical="center"/>
    </xf>
    <xf numFmtId="0" fontId="8" fillId="0" borderId="81" xfId="5" applyFont="1" applyBorder="1" applyAlignment="1">
      <alignment horizontal="center" vertical="center"/>
    </xf>
    <xf numFmtId="0" fontId="8" fillId="0" borderId="64" xfId="5" applyFont="1" applyBorder="1" applyAlignment="1">
      <alignment horizontal="center" vertical="center"/>
    </xf>
    <xf numFmtId="0" fontId="8" fillId="0" borderId="125" xfId="5" applyFont="1" applyBorder="1" applyAlignment="1">
      <alignment horizontal="center" vertical="center"/>
    </xf>
    <xf numFmtId="0" fontId="8" fillId="0" borderId="82" xfId="5" applyFont="1" applyBorder="1" applyAlignment="1">
      <alignment horizontal="center" vertical="center"/>
    </xf>
    <xf numFmtId="0" fontId="30" fillId="0" borderId="62" xfId="5" applyFont="1" applyBorder="1" applyAlignment="1">
      <alignment horizontal="center" vertical="center" wrapText="1"/>
    </xf>
    <xf numFmtId="0" fontId="30" fillId="0" borderId="66" xfId="5" applyFont="1" applyBorder="1" applyAlignment="1">
      <alignment horizontal="center" vertical="center" wrapText="1"/>
    </xf>
    <xf numFmtId="0" fontId="8" fillId="4" borderId="86" xfId="5" applyFont="1" applyFill="1" applyBorder="1" applyAlignment="1">
      <alignment horizontal="center" vertical="center"/>
    </xf>
    <xf numFmtId="0" fontId="8" fillId="4" borderId="87" xfId="5" applyFont="1" applyFill="1" applyBorder="1" applyAlignment="1">
      <alignment horizontal="center" vertical="center"/>
    </xf>
    <xf numFmtId="0" fontId="8" fillId="4" borderId="88" xfId="5" applyFont="1" applyFill="1" applyBorder="1" applyAlignment="1">
      <alignment horizontal="center" vertical="center"/>
    </xf>
    <xf numFmtId="0" fontId="8" fillId="0" borderId="20" xfId="5" applyFont="1" applyBorder="1" applyAlignment="1">
      <alignment horizontal="center" vertical="center" textRotation="255"/>
    </xf>
    <xf numFmtId="0" fontId="8" fillId="0" borderId="24" xfId="5" applyFont="1" applyBorder="1" applyAlignment="1">
      <alignment horizontal="center" vertical="center" textRotation="255"/>
    </xf>
    <xf numFmtId="0" fontId="8" fillId="4" borderId="103" xfId="5" applyFont="1" applyFill="1" applyBorder="1" applyAlignment="1">
      <alignment horizontal="center" vertical="center"/>
    </xf>
    <xf numFmtId="0" fontId="8" fillId="4" borderId="104" xfId="5" applyFont="1" applyFill="1" applyBorder="1" applyAlignment="1">
      <alignment horizontal="center" vertical="center"/>
    </xf>
    <xf numFmtId="0" fontId="8" fillId="0" borderId="4" xfId="5" applyFont="1" applyBorder="1" applyAlignment="1">
      <alignment horizontal="distributed" vertical="center" justifyLastLine="1"/>
    </xf>
    <xf numFmtId="0" fontId="8" fillId="0" borderId="114" xfId="5" applyFont="1" applyBorder="1" applyAlignment="1">
      <alignment horizontal="distributed" vertical="center" justifyLastLine="1"/>
    </xf>
    <xf numFmtId="0" fontId="8" fillId="0" borderId="1" xfId="5" applyFont="1" applyBorder="1" applyAlignment="1">
      <alignment horizontal="distributed" vertical="center" justifyLastLine="1"/>
    </xf>
    <xf numFmtId="0" fontId="8" fillId="0" borderId="18" xfId="5" applyFont="1" applyBorder="1" applyAlignment="1">
      <alignment horizontal="distributed" vertical="center" justifyLastLine="1"/>
    </xf>
    <xf numFmtId="0" fontId="8" fillId="3" borderId="121" xfId="5" applyFont="1" applyFill="1" applyBorder="1" applyAlignment="1">
      <alignment horizontal="center" vertical="center"/>
    </xf>
    <xf numFmtId="0" fontId="8" fillId="3" borderId="131" xfId="5" applyFont="1" applyFill="1" applyBorder="1" applyAlignment="1">
      <alignment horizontal="center" vertical="center"/>
    </xf>
    <xf numFmtId="0" fontId="8" fillId="3" borderId="122" xfId="5" applyFont="1" applyFill="1" applyBorder="1" applyAlignment="1">
      <alignment horizontal="center" vertical="center"/>
    </xf>
    <xf numFmtId="0" fontId="8" fillId="0" borderId="6" xfId="5" applyFont="1" applyBorder="1" applyAlignment="1">
      <alignment horizontal="distributed" vertical="center" justifyLastLine="1"/>
    </xf>
    <xf numFmtId="0" fontId="8" fillId="0" borderId="98" xfId="5" applyFont="1" applyBorder="1" applyAlignment="1">
      <alignment horizontal="distributed" vertical="center" justifyLastLine="1"/>
    </xf>
    <xf numFmtId="0" fontId="8" fillId="0" borderId="69" xfId="5" applyFont="1" applyBorder="1" applyAlignment="1">
      <alignment horizontal="distributed" vertical="center" justifyLastLine="1"/>
    </xf>
    <xf numFmtId="0" fontId="8" fillId="0" borderId="117" xfId="5" applyFont="1" applyBorder="1" applyAlignment="1">
      <alignment horizontal="distributed" vertical="center" justifyLastLine="1"/>
    </xf>
    <xf numFmtId="0" fontId="8" fillId="0" borderId="92" xfId="5" applyFont="1" applyBorder="1" applyAlignment="1">
      <alignment horizontal="distributed" vertical="center" justifyLastLine="1"/>
    </xf>
    <xf numFmtId="0" fontId="8" fillId="0" borderId="93" xfId="5" applyFont="1" applyBorder="1" applyAlignment="1">
      <alignment horizontal="distributed" vertical="center" justifyLastLine="1"/>
    </xf>
    <xf numFmtId="0" fontId="2" fillId="0" borderId="10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8" fillId="0" borderId="60" xfId="5" applyFont="1" applyBorder="1" applyAlignment="1">
      <alignment horizontal="distributed" vertical="center" justifyLastLine="1"/>
    </xf>
    <xf numFmtId="0" fontId="8" fillId="0" borderId="63" xfId="5" applyFont="1" applyBorder="1" applyAlignment="1">
      <alignment horizontal="distributed" vertical="center" justifyLastLine="1"/>
    </xf>
    <xf numFmtId="0" fontId="8" fillId="0" borderId="14" xfId="5" applyFont="1" applyBorder="1" applyAlignment="1">
      <alignment horizontal="distributed" vertical="center" justifyLastLine="1"/>
    </xf>
    <xf numFmtId="0" fontId="8" fillId="0" borderId="44" xfId="5" applyFont="1" applyBorder="1" applyAlignment="1">
      <alignment horizontal="distributed" vertical="center" justifyLastLine="1"/>
    </xf>
    <xf numFmtId="0" fontId="8" fillId="0" borderId="23" xfId="5" applyFont="1" applyBorder="1" applyAlignment="1">
      <alignment horizontal="distributed" vertical="center" justifyLastLine="1"/>
    </xf>
    <xf numFmtId="0" fontId="8" fillId="0" borderId="42" xfId="5" applyFont="1" applyBorder="1" applyAlignment="1">
      <alignment horizontal="distributed" vertical="center" justifyLastLine="1"/>
    </xf>
    <xf numFmtId="0" fontId="8" fillId="0" borderId="68" xfId="5" applyFont="1" applyBorder="1" applyAlignment="1">
      <alignment horizontal="distributed" vertical="center" justifyLastLine="1"/>
    </xf>
    <xf numFmtId="0" fontId="79" fillId="0" borderId="33" xfId="0" applyFont="1" applyBorder="1" applyAlignment="1">
      <alignment horizontal="center" vertical="center"/>
    </xf>
    <xf numFmtId="0" fontId="79" fillId="0" borderId="8" xfId="0" applyFont="1" applyBorder="1" applyAlignment="1">
      <alignment horizontal="center" vertical="center"/>
    </xf>
    <xf numFmtId="0" fontId="49" fillId="0" borderId="0" xfId="5" applyFont="1" applyBorder="1" applyAlignment="1">
      <alignment horizontal="center" vertical="center" wrapText="1"/>
    </xf>
    <xf numFmtId="0" fontId="49" fillId="0" borderId="0" xfId="5" applyFont="1" applyBorder="1" applyAlignment="1">
      <alignment horizontal="center" vertical="center"/>
    </xf>
    <xf numFmtId="0" fontId="45" fillId="0" borderId="0" xfId="5" applyFont="1" applyBorder="1" applyAlignment="1">
      <alignment horizontal="center" vertical="center" wrapText="1"/>
    </xf>
    <xf numFmtId="0" fontId="45" fillId="0" borderId="0" xfId="5" applyFont="1" applyBorder="1" applyAlignment="1">
      <alignment horizontal="center" vertical="center"/>
    </xf>
    <xf numFmtId="49" fontId="14" fillId="0" borderId="20" xfId="5" applyNumberFormat="1" applyFont="1" applyBorder="1" applyAlignment="1">
      <alignment horizontal="center" vertical="center"/>
    </xf>
    <xf numFmtId="49" fontId="14" fillId="0" borderId="24" xfId="5" applyNumberFormat="1" applyFont="1" applyBorder="1" applyAlignment="1">
      <alignment horizontal="center" vertical="center"/>
    </xf>
    <xf numFmtId="49" fontId="14" fillId="0" borderId="126" xfId="5" applyNumberFormat="1" applyFont="1" applyBorder="1" applyAlignment="1">
      <alignment horizontal="right" vertical="center"/>
    </xf>
    <xf numFmtId="49" fontId="14" fillId="0" borderId="128" xfId="5" applyNumberFormat="1" applyFont="1" applyBorder="1" applyAlignment="1">
      <alignment horizontal="right" vertical="center"/>
    </xf>
    <xf numFmtId="0" fontId="14" fillId="0" borderId="161" xfId="5" applyFont="1" applyBorder="1" applyAlignment="1">
      <alignment horizontal="center" vertical="center" wrapText="1"/>
    </xf>
    <xf numFmtId="0" fontId="14" fillId="0" borderId="162" xfId="5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0" fontId="58" fillId="0" borderId="0" xfId="0" applyFont="1" applyBorder="1" applyAlignment="1">
      <alignment horizontal="left" vertical="center"/>
    </xf>
    <xf numFmtId="0" fontId="60" fillId="0" borderId="0" xfId="0" applyFont="1" applyBorder="1" applyAlignment="1">
      <alignment horizontal="center" vertical="center"/>
    </xf>
    <xf numFmtId="0" fontId="55" fillId="0" borderId="0" xfId="0" applyFont="1" applyBorder="1" applyAlignment="1">
      <alignment horizontal="right" vertical="center"/>
    </xf>
  </cellXfs>
  <cellStyles count="7">
    <cellStyle name="桁区切り" xfId="1" builtinId="6"/>
    <cellStyle name="桁区切り 3" xfId="4"/>
    <cellStyle name="通貨" xfId="3" builtinId="7"/>
    <cellStyle name="通貨 2" xfId="6"/>
    <cellStyle name="標準" xfId="0" builtinId="0"/>
    <cellStyle name="標準 2" xfId="5"/>
    <cellStyle name="標準_22年旅券統計・表紙" xfId="2"/>
  </cellStyles>
  <dxfs count="0"/>
  <tableStyles count="0" defaultTableStyle="TableStyleMedium2" defaultPivotStyle="PivotStyleLight16"/>
  <colors>
    <mruColors>
      <color rgb="FF000000"/>
      <color rgb="FFFFFF99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 － １　　  一般旅券発行件数の推移</a:t>
            </a:r>
          </a:p>
        </c:rich>
      </c:tx>
      <c:layout>
        <c:manualLayout>
          <c:xMode val="edge"/>
          <c:yMode val="edge"/>
          <c:x val="0.17589341991023461"/>
          <c:y val="1.59243640337587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69499176542018"/>
          <c:y val="0.1177571168197985"/>
          <c:w val="0.85941372263549776"/>
          <c:h val="0.79626240897197076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'(図１) 推移'!$B$50:$B$64</c:f>
              <c:numCache>
                <c:formatCode>General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'(図１) 推移'!$G$46:$U$46</c:f>
              <c:numCache>
                <c:formatCode>General</c:formatCode>
                <c:ptCount val="15"/>
              </c:numCache>
            </c:numRef>
          </c:val>
        </c:ser>
        <c:ser>
          <c:idx val="1"/>
          <c:order val="1"/>
          <c:spPr>
            <a:solidFill>
              <a:schemeClr val="accent6">
                <a:lumMod val="60000"/>
                <a:lumOff val="40000"/>
              </a:schemeClr>
            </a:solidFill>
            <a:ln w="9525" cap="flat" cmpd="sng">
              <a:solidFill>
                <a:schemeClr val="accent2">
                  <a:lumMod val="50000"/>
                </a:schemeClr>
              </a:solidFill>
              <a:prstDash val="solid"/>
              <a:bevel/>
            </a:ln>
            <a:effectLst/>
          </c:spPr>
          <c:invertIfNegative val="0"/>
          <c:cat>
            <c:numRef>
              <c:f>'(図１) 推移'!$B$50:$B$64</c:f>
              <c:numCache>
                <c:formatCode>General</c:formatCode>
                <c:ptCount val="1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</c:numCache>
            </c:numRef>
          </c:cat>
          <c:val>
            <c:numRef>
              <c:f>'(図１) 推移'!$C$50:$C$64</c:f>
              <c:numCache>
                <c:formatCode>#,##0_ </c:formatCode>
                <c:ptCount val="15"/>
                <c:pt idx="0">
                  <c:v>17748</c:v>
                </c:pt>
                <c:pt idx="1">
                  <c:v>14568</c:v>
                </c:pt>
                <c:pt idx="2">
                  <c:v>16689</c:v>
                </c:pt>
                <c:pt idx="3">
                  <c:v>15888</c:v>
                </c:pt>
                <c:pt idx="4">
                  <c:v>15429</c:v>
                </c:pt>
                <c:pt idx="5">
                  <c:v>14136</c:v>
                </c:pt>
                <c:pt idx="6">
                  <c:v>15937</c:v>
                </c:pt>
                <c:pt idx="7">
                  <c:v>15101</c:v>
                </c:pt>
                <c:pt idx="8">
                  <c:v>16378</c:v>
                </c:pt>
                <c:pt idx="9">
                  <c:v>12669</c:v>
                </c:pt>
                <c:pt idx="10">
                  <c:v>10693</c:v>
                </c:pt>
                <c:pt idx="11">
                  <c:v>9861</c:v>
                </c:pt>
                <c:pt idx="12">
                  <c:v>11341</c:v>
                </c:pt>
                <c:pt idx="13">
                  <c:v>11616</c:v>
                </c:pt>
                <c:pt idx="14">
                  <c:v>12235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46877440"/>
        <c:axId val="146887424"/>
      </c:barChart>
      <c:catAx>
        <c:axId val="146877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6887424"/>
        <c:crosses val="autoZero"/>
        <c:auto val="0"/>
        <c:lblAlgn val="ctr"/>
        <c:lblOffset val="100"/>
        <c:noMultiLvlLbl val="0"/>
      </c:catAx>
      <c:valAx>
        <c:axId val="146887424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6877440"/>
        <c:crosses val="autoZero"/>
        <c:crossBetween val="between"/>
      </c:valAx>
      <c:spPr>
        <a:ln w="25400">
          <a:noFill/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  <c:userShapes r:id="rId1"/>
</c:chartSpace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572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572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10582</xdr:rowOff>
    </xdr:from>
    <xdr:to>
      <xdr:col>1</xdr:col>
      <xdr:colOff>1332438</xdr:colOff>
      <xdr:row>3</xdr:row>
      <xdr:rowOff>179911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200025" y="458257"/>
          <a:ext cx="1332438" cy="35982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914650" y="434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914650" y="434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096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096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35</xdr:row>
      <xdr:rowOff>138642</xdr:rowOff>
    </xdr:from>
    <xdr:to>
      <xdr:col>8</xdr:col>
      <xdr:colOff>0</xdr:colOff>
      <xdr:row>35</xdr:row>
      <xdr:rowOff>138642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569883" y="8340725"/>
          <a:ext cx="637117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349250</xdr:colOff>
      <xdr:row>38</xdr:row>
      <xdr:rowOff>116417</xdr:rowOff>
    </xdr:from>
    <xdr:to>
      <xdr:col>7</xdr:col>
      <xdr:colOff>635000</xdr:colOff>
      <xdr:row>38</xdr:row>
      <xdr:rowOff>117475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587750" y="9017000"/>
          <a:ext cx="1598083" cy="1058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247651</xdr:colOff>
      <xdr:row>32</xdr:row>
      <xdr:rowOff>138642</xdr:rowOff>
    </xdr:from>
    <xdr:to>
      <xdr:col>8</xdr:col>
      <xdr:colOff>1</xdr:colOff>
      <xdr:row>32</xdr:row>
      <xdr:rowOff>138642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486151" y="7642225"/>
          <a:ext cx="17208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285751</xdr:colOff>
      <xdr:row>29</xdr:row>
      <xdr:rowOff>126999</xdr:rowOff>
    </xdr:from>
    <xdr:to>
      <xdr:col>8</xdr:col>
      <xdr:colOff>2</xdr:colOff>
      <xdr:row>29</xdr:row>
      <xdr:rowOff>126999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4180418" y="6932082"/>
          <a:ext cx="1026584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571500</xdr:colOff>
      <xdr:row>23</xdr:row>
      <xdr:rowOff>137584</xdr:rowOff>
    </xdr:from>
    <xdr:to>
      <xdr:col>7</xdr:col>
      <xdr:colOff>656166</xdr:colOff>
      <xdr:row>23</xdr:row>
      <xdr:rowOff>138642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4466167" y="5545667"/>
          <a:ext cx="740832" cy="1058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19051</xdr:colOff>
      <xdr:row>17</xdr:row>
      <xdr:rowOff>128058</xdr:rowOff>
    </xdr:from>
    <xdr:to>
      <xdr:col>8</xdr:col>
      <xdr:colOff>1</xdr:colOff>
      <xdr:row>17</xdr:row>
      <xdr:rowOff>128058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4569884" y="4139141"/>
          <a:ext cx="637117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42333</xdr:colOff>
      <xdr:row>14</xdr:row>
      <xdr:rowOff>127000</xdr:rowOff>
    </xdr:from>
    <xdr:to>
      <xdr:col>7</xdr:col>
      <xdr:colOff>656165</xdr:colOff>
      <xdr:row>14</xdr:row>
      <xdr:rowOff>128056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280833" y="3439583"/>
          <a:ext cx="1926165" cy="1056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295275</xdr:colOff>
      <xdr:row>5</xdr:row>
      <xdr:rowOff>85725</xdr:rowOff>
    </xdr:from>
    <xdr:to>
      <xdr:col>8</xdr:col>
      <xdr:colOff>0</xdr:colOff>
      <xdr:row>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2114550" y="1162050"/>
          <a:ext cx="31337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508000</xdr:colOff>
      <xdr:row>26</xdr:row>
      <xdr:rowOff>116416</xdr:rowOff>
    </xdr:from>
    <xdr:to>
      <xdr:col>8</xdr:col>
      <xdr:colOff>10583</xdr:colOff>
      <xdr:row>26</xdr:row>
      <xdr:rowOff>117474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746500" y="6222999"/>
          <a:ext cx="1471083" cy="1058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497416</xdr:colOff>
      <xdr:row>20</xdr:row>
      <xdr:rowOff>137583</xdr:rowOff>
    </xdr:from>
    <xdr:to>
      <xdr:col>7</xdr:col>
      <xdr:colOff>656166</xdr:colOff>
      <xdr:row>20</xdr:row>
      <xdr:rowOff>138641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735916" y="4847166"/>
          <a:ext cx="1471083" cy="1058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317500</xdr:colOff>
      <xdr:row>11</xdr:row>
      <xdr:rowOff>116415</xdr:rowOff>
    </xdr:from>
    <xdr:to>
      <xdr:col>7</xdr:col>
      <xdr:colOff>613834</xdr:colOff>
      <xdr:row>11</xdr:row>
      <xdr:rowOff>116417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3556000" y="2730498"/>
          <a:ext cx="1608667" cy="2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8</xdr:row>
      <xdr:rowOff>85725</xdr:rowOff>
    </xdr:from>
    <xdr:to>
      <xdr:col>8</xdr:col>
      <xdr:colOff>0</xdr:colOff>
      <xdr:row>8</xdr:row>
      <xdr:rowOff>85725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3438525" y="1885950"/>
          <a:ext cx="18097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3</xdr:col>
      <xdr:colOff>9525</xdr:colOff>
      <xdr:row>4</xdr:row>
      <xdr:rowOff>0</xdr:rowOff>
    </xdr:to>
    <xdr:cxnSp macro="">
      <xdr:nvCxnSpPr>
        <xdr:cNvPr id="7" name="直線コネクタ 6"/>
        <xdr:cNvCxnSpPr/>
      </xdr:nvCxnSpPr>
      <xdr:spPr>
        <a:xfrm>
          <a:off x="9525" y="695325"/>
          <a:ext cx="1457325" cy="4476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14</xdr:row>
      <xdr:rowOff>9525</xdr:rowOff>
    </xdr:from>
    <xdr:to>
      <xdr:col>3</xdr:col>
      <xdr:colOff>9525</xdr:colOff>
      <xdr:row>16</xdr:row>
      <xdr:rowOff>0</xdr:rowOff>
    </xdr:to>
    <xdr:cxnSp macro="">
      <xdr:nvCxnSpPr>
        <xdr:cNvPr id="6" name="直線コネクタ 5"/>
        <xdr:cNvCxnSpPr/>
      </xdr:nvCxnSpPr>
      <xdr:spPr>
        <a:xfrm>
          <a:off x="9525" y="695325"/>
          <a:ext cx="1076325" cy="4476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19051</xdr:rowOff>
    </xdr:from>
    <xdr:to>
      <xdr:col>6</xdr:col>
      <xdr:colOff>973666</xdr:colOff>
      <xdr:row>30</xdr:row>
      <xdr:rowOff>42333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21167</xdr:colOff>
      <xdr:row>27</xdr:row>
      <xdr:rowOff>31752</xdr:rowOff>
    </xdr:from>
    <xdr:to>
      <xdr:col>1</xdr:col>
      <xdr:colOff>698500</xdr:colOff>
      <xdr:row>30</xdr:row>
      <xdr:rowOff>74084</xdr:rowOff>
    </xdr:to>
    <xdr:sp macro="" textlink="">
      <xdr:nvSpPr>
        <xdr:cNvPr id="4" name="テキスト ボックス 3"/>
        <xdr:cNvSpPr txBox="1"/>
      </xdr:nvSpPr>
      <xdr:spPr>
        <a:xfrm>
          <a:off x="222250" y="4603752"/>
          <a:ext cx="677333" cy="560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t"/>
        <a:lstStyle/>
        <a:p>
          <a:r>
            <a:rPr kumimoji="1" lang="ja-JP" altLang="en-US" sz="900"/>
            <a:t>件数</a:t>
          </a:r>
          <a:endParaRPr kumimoji="1" lang="en-US" altLang="ja-JP" sz="900"/>
        </a:p>
        <a:p>
          <a:r>
            <a:rPr kumimoji="1" lang="ja-JP" altLang="en-US" sz="900"/>
            <a:t>　　     </a:t>
          </a:r>
          <a:r>
            <a:rPr kumimoji="1" lang="ja-JP" altLang="en-US" sz="900" baseline="0"/>
            <a:t>  </a:t>
          </a:r>
          <a:r>
            <a:rPr kumimoji="1" lang="ja-JP" altLang="en-US" sz="900"/>
            <a:t> </a:t>
          </a:r>
          <a:r>
            <a:rPr kumimoji="1" lang="ja-JP" altLang="en-US" sz="900">
              <a:solidFill>
                <a:schemeClr val="dk1"/>
              </a:solidFill>
            </a:rPr>
            <a:t>平成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0.07719</cdr:x>
      <cdr:y>0.96575</cdr:y>
    </cdr:from>
    <cdr:to>
      <cdr:x>0.17153</cdr:x>
      <cdr:y>0.99144</cdr:y>
    </cdr:to>
    <cdr:sp macro="" textlink="">
      <cdr:nvSpPr>
        <cdr:cNvPr id="16385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49" y="4775200"/>
          <a:ext cx="582084" cy="12699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（２００４）</a:t>
          </a:r>
        </a:p>
      </cdr:txBody>
    </cdr:sp>
  </cdr:relSizeAnchor>
  <cdr:relSizeAnchor xmlns:cdr="http://schemas.openxmlformats.org/drawingml/2006/chartDrawing">
    <cdr:from>
      <cdr:x>0.05489</cdr:x>
      <cdr:y>0.03896</cdr:y>
    </cdr:from>
    <cdr:to>
      <cdr:x>0.1235</cdr:x>
      <cdr:y>0.11601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38667" y="192616"/>
          <a:ext cx="423333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10582</xdr:rowOff>
    </xdr:from>
    <xdr:to>
      <xdr:col>1</xdr:col>
      <xdr:colOff>1332438</xdr:colOff>
      <xdr:row>3</xdr:row>
      <xdr:rowOff>179911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200025" y="439207"/>
          <a:ext cx="1332438" cy="35982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28</xdr:row>
      <xdr:rowOff>9525</xdr:rowOff>
    </xdr:from>
    <xdr:to>
      <xdr:col>3</xdr:col>
      <xdr:colOff>571500</xdr:colOff>
      <xdr:row>28</xdr:row>
      <xdr:rowOff>9525</xdr:rowOff>
    </xdr:to>
    <xdr:sp macro="" textlink="">
      <xdr:nvSpPr>
        <xdr:cNvPr id="4" name="Line 8"/>
        <xdr:cNvSpPr>
          <a:spLocks noChangeShapeType="1"/>
        </xdr:cNvSpPr>
      </xdr:nvSpPr>
      <xdr:spPr bwMode="auto">
        <a:xfrm flipH="1">
          <a:off x="1600200" y="9363075"/>
          <a:ext cx="952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28</xdr:row>
      <xdr:rowOff>9525</xdr:rowOff>
    </xdr:from>
    <xdr:to>
      <xdr:col>3</xdr:col>
      <xdr:colOff>571500</xdr:colOff>
      <xdr:row>28</xdr:row>
      <xdr:rowOff>9525</xdr:rowOff>
    </xdr:to>
    <xdr:sp macro="" textlink="">
      <xdr:nvSpPr>
        <xdr:cNvPr id="2" name="Line 8"/>
        <xdr:cNvSpPr>
          <a:spLocks noChangeShapeType="1"/>
        </xdr:cNvSpPr>
      </xdr:nvSpPr>
      <xdr:spPr bwMode="auto">
        <a:xfrm flipH="1">
          <a:off x="1323975" y="6400800"/>
          <a:ext cx="952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10582</xdr:rowOff>
    </xdr:from>
    <xdr:to>
      <xdr:col>1</xdr:col>
      <xdr:colOff>1332438</xdr:colOff>
      <xdr:row>3</xdr:row>
      <xdr:rowOff>179911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200025" y="429682"/>
          <a:ext cx="1332438" cy="35982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3:I46"/>
  <sheetViews>
    <sheetView topLeftCell="A10" zoomScaleNormal="100" zoomScaleSheetLayoutView="90" workbookViewId="0">
      <selection activeCell="H11" sqref="H11"/>
    </sheetView>
  </sheetViews>
  <sheetFormatPr defaultRowHeight="13.5"/>
  <cols>
    <col min="1" max="16384" width="9" style="1"/>
  </cols>
  <sheetData>
    <row r="13" spans="2:9" ht="55.5" customHeight="1">
      <c r="B13" s="649" t="s">
        <v>323</v>
      </c>
      <c r="C13" s="649"/>
      <c r="D13" s="649"/>
      <c r="E13" s="649"/>
      <c r="F13" s="649"/>
      <c r="G13" s="649"/>
      <c r="H13" s="649"/>
      <c r="I13" s="649"/>
    </row>
    <row r="15" spans="2:9" ht="17.25">
      <c r="C15" s="650" t="s">
        <v>0</v>
      </c>
      <c r="D15" s="650"/>
      <c r="E15" s="650"/>
      <c r="F15" s="650"/>
      <c r="G15" s="650"/>
      <c r="H15" s="650"/>
    </row>
    <row r="46" spans="2:9" ht="25.5">
      <c r="B46" s="651" t="s">
        <v>1</v>
      </c>
      <c r="C46" s="651"/>
      <c r="D46" s="651"/>
      <c r="E46" s="651"/>
      <c r="F46" s="651"/>
      <c r="G46" s="651"/>
      <c r="H46" s="651"/>
      <c r="I46" s="651"/>
    </row>
  </sheetData>
  <mergeCells count="3">
    <mergeCell ref="B13:I13"/>
    <mergeCell ref="C15:H15"/>
    <mergeCell ref="B46:I46"/>
  </mergeCells>
  <phoneticPr fontId="4"/>
  <pageMargins left="0.78740157480314965" right="0.78740157480314965" top="0.78740157480314965" bottom="0.78740157480314965" header="0.19685039370078741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S28"/>
  <sheetViews>
    <sheetView zoomScaleNormal="100" zoomScaleSheetLayoutView="90" workbookViewId="0">
      <selection activeCell="N2" sqref="N2"/>
    </sheetView>
  </sheetViews>
  <sheetFormatPr defaultRowHeight="13.5"/>
  <cols>
    <col min="1" max="1" width="0.75" style="60" customWidth="1"/>
    <col min="2" max="2" width="4.625" style="60" customWidth="1"/>
    <col min="3" max="3" width="5.75" style="60" customWidth="1"/>
    <col min="4" max="4" width="6.625" style="60" customWidth="1"/>
    <col min="5" max="5" width="9.5" style="60" customWidth="1"/>
    <col min="6" max="6" width="4.875" style="60" customWidth="1"/>
    <col min="7" max="7" width="2.375" style="60" customWidth="1"/>
    <col min="8" max="8" width="9.5" style="60" customWidth="1"/>
    <col min="9" max="9" width="6.625" style="60" customWidth="1"/>
    <col min="10" max="10" width="6.5" style="60" customWidth="1"/>
    <col min="11" max="12" width="6.625" style="60" customWidth="1"/>
    <col min="13" max="13" width="9.75" style="60" customWidth="1"/>
    <col min="14" max="14" width="8.625" style="60" customWidth="1"/>
    <col min="15" max="15" width="2.625" style="60" customWidth="1"/>
    <col min="16" max="16" width="4.5" style="60" customWidth="1"/>
    <col min="17" max="17" width="2.875" style="60" customWidth="1"/>
    <col min="18" max="18" width="10.375" style="60" customWidth="1"/>
    <col min="19" max="255" width="9" style="60"/>
    <col min="256" max="256" width="4.625" style="60" customWidth="1"/>
    <col min="257" max="257" width="4.75" style="60" customWidth="1"/>
    <col min="258" max="258" width="5.625" style="60" customWidth="1"/>
    <col min="259" max="261" width="6.625" style="60" customWidth="1"/>
    <col min="262" max="264" width="7.125" style="60" customWidth="1"/>
    <col min="265" max="268" width="6.625" style="60" customWidth="1"/>
    <col min="269" max="269" width="7" style="60" customWidth="1"/>
    <col min="270" max="270" width="6.625" style="60" customWidth="1"/>
    <col min="271" max="271" width="3" style="60" customWidth="1"/>
    <col min="272" max="272" width="9" style="60"/>
    <col min="273" max="273" width="2.875" style="60" customWidth="1"/>
    <col min="274" max="274" width="10.375" style="60" customWidth="1"/>
    <col min="275" max="511" width="9" style="60"/>
    <col min="512" max="512" width="4.625" style="60" customWidth="1"/>
    <col min="513" max="513" width="4.75" style="60" customWidth="1"/>
    <col min="514" max="514" width="5.625" style="60" customWidth="1"/>
    <col min="515" max="517" width="6.625" style="60" customWidth="1"/>
    <col min="518" max="520" width="7.125" style="60" customWidth="1"/>
    <col min="521" max="524" width="6.625" style="60" customWidth="1"/>
    <col min="525" max="525" width="7" style="60" customWidth="1"/>
    <col min="526" max="526" width="6.625" style="60" customWidth="1"/>
    <col min="527" max="527" width="3" style="60" customWidth="1"/>
    <col min="528" max="528" width="9" style="60"/>
    <col min="529" max="529" width="2.875" style="60" customWidth="1"/>
    <col min="530" max="530" width="10.375" style="60" customWidth="1"/>
    <col min="531" max="767" width="9" style="60"/>
    <col min="768" max="768" width="4.625" style="60" customWidth="1"/>
    <col min="769" max="769" width="4.75" style="60" customWidth="1"/>
    <col min="770" max="770" width="5.625" style="60" customWidth="1"/>
    <col min="771" max="773" width="6.625" style="60" customWidth="1"/>
    <col min="774" max="776" width="7.125" style="60" customWidth="1"/>
    <col min="777" max="780" width="6.625" style="60" customWidth="1"/>
    <col min="781" max="781" width="7" style="60" customWidth="1"/>
    <col min="782" max="782" width="6.625" style="60" customWidth="1"/>
    <col min="783" max="783" width="3" style="60" customWidth="1"/>
    <col min="784" max="784" width="9" style="60"/>
    <col min="785" max="785" width="2.875" style="60" customWidth="1"/>
    <col min="786" max="786" width="10.375" style="60" customWidth="1"/>
    <col min="787" max="1023" width="9" style="60"/>
    <col min="1024" max="1024" width="4.625" style="60" customWidth="1"/>
    <col min="1025" max="1025" width="4.75" style="60" customWidth="1"/>
    <col min="1026" max="1026" width="5.625" style="60" customWidth="1"/>
    <col min="1027" max="1029" width="6.625" style="60" customWidth="1"/>
    <col min="1030" max="1032" width="7.125" style="60" customWidth="1"/>
    <col min="1033" max="1036" width="6.625" style="60" customWidth="1"/>
    <col min="1037" max="1037" width="7" style="60" customWidth="1"/>
    <col min="1038" max="1038" width="6.625" style="60" customWidth="1"/>
    <col min="1039" max="1039" width="3" style="60" customWidth="1"/>
    <col min="1040" max="1040" width="9" style="60"/>
    <col min="1041" max="1041" width="2.875" style="60" customWidth="1"/>
    <col min="1042" max="1042" width="10.375" style="60" customWidth="1"/>
    <col min="1043" max="1279" width="9" style="60"/>
    <col min="1280" max="1280" width="4.625" style="60" customWidth="1"/>
    <col min="1281" max="1281" width="4.75" style="60" customWidth="1"/>
    <col min="1282" max="1282" width="5.625" style="60" customWidth="1"/>
    <col min="1283" max="1285" width="6.625" style="60" customWidth="1"/>
    <col min="1286" max="1288" width="7.125" style="60" customWidth="1"/>
    <col min="1289" max="1292" width="6.625" style="60" customWidth="1"/>
    <col min="1293" max="1293" width="7" style="60" customWidth="1"/>
    <col min="1294" max="1294" width="6.625" style="60" customWidth="1"/>
    <col min="1295" max="1295" width="3" style="60" customWidth="1"/>
    <col min="1296" max="1296" width="9" style="60"/>
    <col min="1297" max="1297" width="2.875" style="60" customWidth="1"/>
    <col min="1298" max="1298" width="10.375" style="60" customWidth="1"/>
    <col min="1299" max="1535" width="9" style="60"/>
    <col min="1536" max="1536" width="4.625" style="60" customWidth="1"/>
    <col min="1537" max="1537" width="4.75" style="60" customWidth="1"/>
    <col min="1538" max="1538" width="5.625" style="60" customWidth="1"/>
    <col min="1539" max="1541" width="6.625" style="60" customWidth="1"/>
    <col min="1542" max="1544" width="7.125" style="60" customWidth="1"/>
    <col min="1545" max="1548" width="6.625" style="60" customWidth="1"/>
    <col min="1549" max="1549" width="7" style="60" customWidth="1"/>
    <col min="1550" max="1550" width="6.625" style="60" customWidth="1"/>
    <col min="1551" max="1551" width="3" style="60" customWidth="1"/>
    <col min="1552" max="1552" width="9" style="60"/>
    <col min="1553" max="1553" width="2.875" style="60" customWidth="1"/>
    <col min="1554" max="1554" width="10.375" style="60" customWidth="1"/>
    <col min="1555" max="1791" width="9" style="60"/>
    <col min="1792" max="1792" width="4.625" style="60" customWidth="1"/>
    <col min="1793" max="1793" width="4.75" style="60" customWidth="1"/>
    <col min="1794" max="1794" width="5.625" style="60" customWidth="1"/>
    <col min="1795" max="1797" width="6.625" style="60" customWidth="1"/>
    <col min="1798" max="1800" width="7.125" style="60" customWidth="1"/>
    <col min="1801" max="1804" width="6.625" style="60" customWidth="1"/>
    <col min="1805" max="1805" width="7" style="60" customWidth="1"/>
    <col min="1806" max="1806" width="6.625" style="60" customWidth="1"/>
    <col min="1807" max="1807" width="3" style="60" customWidth="1"/>
    <col min="1808" max="1808" width="9" style="60"/>
    <col min="1809" max="1809" width="2.875" style="60" customWidth="1"/>
    <col min="1810" max="1810" width="10.375" style="60" customWidth="1"/>
    <col min="1811" max="2047" width="9" style="60"/>
    <col min="2048" max="2048" width="4.625" style="60" customWidth="1"/>
    <col min="2049" max="2049" width="4.75" style="60" customWidth="1"/>
    <col min="2050" max="2050" width="5.625" style="60" customWidth="1"/>
    <col min="2051" max="2053" width="6.625" style="60" customWidth="1"/>
    <col min="2054" max="2056" width="7.125" style="60" customWidth="1"/>
    <col min="2057" max="2060" width="6.625" style="60" customWidth="1"/>
    <col min="2061" max="2061" width="7" style="60" customWidth="1"/>
    <col min="2062" max="2062" width="6.625" style="60" customWidth="1"/>
    <col min="2063" max="2063" width="3" style="60" customWidth="1"/>
    <col min="2064" max="2064" width="9" style="60"/>
    <col min="2065" max="2065" width="2.875" style="60" customWidth="1"/>
    <col min="2066" max="2066" width="10.375" style="60" customWidth="1"/>
    <col min="2067" max="2303" width="9" style="60"/>
    <col min="2304" max="2304" width="4.625" style="60" customWidth="1"/>
    <col min="2305" max="2305" width="4.75" style="60" customWidth="1"/>
    <col min="2306" max="2306" width="5.625" style="60" customWidth="1"/>
    <col min="2307" max="2309" width="6.625" style="60" customWidth="1"/>
    <col min="2310" max="2312" width="7.125" style="60" customWidth="1"/>
    <col min="2313" max="2316" width="6.625" style="60" customWidth="1"/>
    <col min="2317" max="2317" width="7" style="60" customWidth="1"/>
    <col min="2318" max="2318" width="6.625" style="60" customWidth="1"/>
    <col min="2319" max="2319" width="3" style="60" customWidth="1"/>
    <col min="2320" max="2320" width="9" style="60"/>
    <col min="2321" max="2321" width="2.875" style="60" customWidth="1"/>
    <col min="2322" max="2322" width="10.375" style="60" customWidth="1"/>
    <col min="2323" max="2559" width="9" style="60"/>
    <col min="2560" max="2560" width="4.625" style="60" customWidth="1"/>
    <col min="2561" max="2561" width="4.75" style="60" customWidth="1"/>
    <col min="2562" max="2562" width="5.625" style="60" customWidth="1"/>
    <col min="2563" max="2565" width="6.625" style="60" customWidth="1"/>
    <col min="2566" max="2568" width="7.125" style="60" customWidth="1"/>
    <col min="2569" max="2572" width="6.625" style="60" customWidth="1"/>
    <col min="2573" max="2573" width="7" style="60" customWidth="1"/>
    <col min="2574" max="2574" width="6.625" style="60" customWidth="1"/>
    <col min="2575" max="2575" width="3" style="60" customWidth="1"/>
    <col min="2576" max="2576" width="9" style="60"/>
    <col min="2577" max="2577" width="2.875" style="60" customWidth="1"/>
    <col min="2578" max="2578" width="10.375" style="60" customWidth="1"/>
    <col min="2579" max="2815" width="9" style="60"/>
    <col min="2816" max="2816" width="4.625" style="60" customWidth="1"/>
    <col min="2817" max="2817" width="4.75" style="60" customWidth="1"/>
    <col min="2818" max="2818" width="5.625" style="60" customWidth="1"/>
    <col min="2819" max="2821" width="6.625" style="60" customWidth="1"/>
    <col min="2822" max="2824" width="7.125" style="60" customWidth="1"/>
    <col min="2825" max="2828" width="6.625" style="60" customWidth="1"/>
    <col min="2829" max="2829" width="7" style="60" customWidth="1"/>
    <col min="2830" max="2830" width="6.625" style="60" customWidth="1"/>
    <col min="2831" max="2831" width="3" style="60" customWidth="1"/>
    <col min="2832" max="2832" width="9" style="60"/>
    <col min="2833" max="2833" width="2.875" style="60" customWidth="1"/>
    <col min="2834" max="2834" width="10.375" style="60" customWidth="1"/>
    <col min="2835" max="3071" width="9" style="60"/>
    <col min="3072" max="3072" width="4.625" style="60" customWidth="1"/>
    <col min="3073" max="3073" width="4.75" style="60" customWidth="1"/>
    <col min="3074" max="3074" width="5.625" style="60" customWidth="1"/>
    <col min="3075" max="3077" width="6.625" style="60" customWidth="1"/>
    <col min="3078" max="3080" width="7.125" style="60" customWidth="1"/>
    <col min="3081" max="3084" width="6.625" style="60" customWidth="1"/>
    <col min="3085" max="3085" width="7" style="60" customWidth="1"/>
    <col min="3086" max="3086" width="6.625" style="60" customWidth="1"/>
    <col min="3087" max="3087" width="3" style="60" customWidth="1"/>
    <col min="3088" max="3088" width="9" style="60"/>
    <col min="3089" max="3089" width="2.875" style="60" customWidth="1"/>
    <col min="3090" max="3090" width="10.375" style="60" customWidth="1"/>
    <col min="3091" max="3327" width="9" style="60"/>
    <col min="3328" max="3328" width="4.625" style="60" customWidth="1"/>
    <col min="3329" max="3329" width="4.75" style="60" customWidth="1"/>
    <col min="3330" max="3330" width="5.625" style="60" customWidth="1"/>
    <col min="3331" max="3333" width="6.625" style="60" customWidth="1"/>
    <col min="3334" max="3336" width="7.125" style="60" customWidth="1"/>
    <col min="3337" max="3340" width="6.625" style="60" customWidth="1"/>
    <col min="3341" max="3341" width="7" style="60" customWidth="1"/>
    <col min="3342" max="3342" width="6.625" style="60" customWidth="1"/>
    <col min="3343" max="3343" width="3" style="60" customWidth="1"/>
    <col min="3344" max="3344" width="9" style="60"/>
    <col min="3345" max="3345" width="2.875" style="60" customWidth="1"/>
    <col min="3346" max="3346" width="10.375" style="60" customWidth="1"/>
    <col min="3347" max="3583" width="9" style="60"/>
    <col min="3584" max="3584" width="4.625" style="60" customWidth="1"/>
    <col min="3585" max="3585" width="4.75" style="60" customWidth="1"/>
    <col min="3586" max="3586" width="5.625" style="60" customWidth="1"/>
    <col min="3587" max="3589" width="6.625" style="60" customWidth="1"/>
    <col min="3590" max="3592" width="7.125" style="60" customWidth="1"/>
    <col min="3593" max="3596" width="6.625" style="60" customWidth="1"/>
    <col min="3597" max="3597" width="7" style="60" customWidth="1"/>
    <col min="3598" max="3598" width="6.625" style="60" customWidth="1"/>
    <col min="3599" max="3599" width="3" style="60" customWidth="1"/>
    <col min="3600" max="3600" width="9" style="60"/>
    <col min="3601" max="3601" width="2.875" style="60" customWidth="1"/>
    <col min="3602" max="3602" width="10.375" style="60" customWidth="1"/>
    <col min="3603" max="3839" width="9" style="60"/>
    <col min="3840" max="3840" width="4.625" style="60" customWidth="1"/>
    <col min="3841" max="3841" width="4.75" style="60" customWidth="1"/>
    <col min="3842" max="3842" width="5.625" style="60" customWidth="1"/>
    <col min="3843" max="3845" width="6.625" style="60" customWidth="1"/>
    <col min="3846" max="3848" width="7.125" style="60" customWidth="1"/>
    <col min="3849" max="3852" width="6.625" style="60" customWidth="1"/>
    <col min="3853" max="3853" width="7" style="60" customWidth="1"/>
    <col min="3854" max="3854" width="6.625" style="60" customWidth="1"/>
    <col min="3855" max="3855" width="3" style="60" customWidth="1"/>
    <col min="3856" max="3856" width="9" style="60"/>
    <col min="3857" max="3857" width="2.875" style="60" customWidth="1"/>
    <col min="3858" max="3858" width="10.375" style="60" customWidth="1"/>
    <col min="3859" max="4095" width="9" style="60"/>
    <col min="4096" max="4096" width="4.625" style="60" customWidth="1"/>
    <col min="4097" max="4097" width="4.75" style="60" customWidth="1"/>
    <col min="4098" max="4098" width="5.625" style="60" customWidth="1"/>
    <col min="4099" max="4101" width="6.625" style="60" customWidth="1"/>
    <col min="4102" max="4104" width="7.125" style="60" customWidth="1"/>
    <col min="4105" max="4108" width="6.625" style="60" customWidth="1"/>
    <col min="4109" max="4109" width="7" style="60" customWidth="1"/>
    <col min="4110" max="4110" width="6.625" style="60" customWidth="1"/>
    <col min="4111" max="4111" width="3" style="60" customWidth="1"/>
    <col min="4112" max="4112" width="9" style="60"/>
    <col min="4113" max="4113" width="2.875" style="60" customWidth="1"/>
    <col min="4114" max="4114" width="10.375" style="60" customWidth="1"/>
    <col min="4115" max="4351" width="9" style="60"/>
    <col min="4352" max="4352" width="4.625" style="60" customWidth="1"/>
    <col min="4353" max="4353" width="4.75" style="60" customWidth="1"/>
    <col min="4354" max="4354" width="5.625" style="60" customWidth="1"/>
    <col min="4355" max="4357" width="6.625" style="60" customWidth="1"/>
    <col min="4358" max="4360" width="7.125" style="60" customWidth="1"/>
    <col min="4361" max="4364" width="6.625" style="60" customWidth="1"/>
    <col min="4365" max="4365" width="7" style="60" customWidth="1"/>
    <col min="4366" max="4366" width="6.625" style="60" customWidth="1"/>
    <col min="4367" max="4367" width="3" style="60" customWidth="1"/>
    <col min="4368" max="4368" width="9" style="60"/>
    <col min="4369" max="4369" width="2.875" style="60" customWidth="1"/>
    <col min="4370" max="4370" width="10.375" style="60" customWidth="1"/>
    <col min="4371" max="4607" width="9" style="60"/>
    <col min="4608" max="4608" width="4.625" style="60" customWidth="1"/>
    <col min="4609" max="4609" width="4.75" style="60" customWidth="1"/>
    <col min="4610" max="4610" width="5.625" style="60" customWidth="1"/>
    <col min="4611" max="4613" width="6.625" style="60" customWidth="1"/>
    <col min="4614" max="4616" width="7.125" style="60" customWidth="1"/>
    <col min="4617" max="4620" width="6.625" style="60" customWidth="1"/>
    <col min="4621" max="4621" width="7" style="60" customWidth="1"/>
    <col min="4622" max="4622" width="6.625" style="60" customWidth="1"/>
    <col min="4623" max="4623" width="3" style="60" customWidth="1"/>
    <col min="4624" max="4624" width="9" style="60"/>
    <col min="4625" max="4625" width="2.875" style="60" customWidth="1"/>
    <col min="4626" max="4626" width="10.375" style="60" customWidth="1"/>
    <col min="4627" max="4863" width="9" style="60"/>
    <col min="4864" max="4864" width="4.625" style="60" customWidth="1"/>
    <col min="4865" max="4865" width="4.75" style="60" customWidth="1"/>
    <col min="4866" max="4866" width="5.625" style="60" customWidth="1"/>
    <col min="4867" max="4869" width="6.625" style="60" customWidth="1"/>
    <col min="4870" max="4872" width="7.125" style="60" customWidth="1"/>
    <col min="4873" max="4876" width="6.625" style="60" customWidth="1"/>
    <col min="4877" max="4877" width="7" style="60" customWidth="1"/>
    <col min="4878" max="4878" width="6.625" style="60" customWidth="1"/>
    <col min="4879" max="4879" width="3" style="60" customWidth="1"/>
    <col min="4880" max="4880" width="9" style="60"/>
    <col min="4881" max="4881" width="2.875" style="60" customWidth="1"/>
    <col min="4882" max="4882" width="10.375" style="60" customWidth="1"/>
    <col min="4883" max="5119" width="9" style="60"/>
    <col min="5120" max="5120" width="4.625" style="60" customWidth="1"/>
    <col min="5121" max="5121" width="4.75" style="60" customWidth="1"/>
    <col min="5122" max="5122" width="5.625" style="60" customWidth="1"/>
    <col min="5123" max="5125" width="6.625" style="60" customWidth="1"/>
    <col min="5126" max="5128" width="7.125" style="60" customWidth="1"/>
    <col min="5129" max="5132" width="6.625" style="60" customWidth="1"/>
    <col min="5133" max="5133" width="7" style="60" customWidth="1"/>
    <col min="5134" max="5134" width="6.625" style="60" customWidth="1"/>
    <col min="5135" max="5135" width="3" style="60" customWidth="1"/>
    <col min="5136" max="5136" width="9" style="60"/>
    <col min="5137" max="5137" width="2.875" style="60" customWidth="1"/>
    <col min="5138" max="5138" width="10.375" style="60" customWidth="1"/>
    <col min="5139" max="5375" width="9" style="60"/>
    <col min="5376" max="5376" width="4.625" style="60" customWidth="1"/>
    <col min="5377" max="5377" width="4.75" style="60" customWidth="1"/>
    <col min="5378" max="5378" width="5.625" style="60" customWidth="1"/>
    <col min="5379" max="5381" width="6.625" style="60" customWidth="1"/>
    <col min="5382" max="5384" width="7.125" style="60" customWidth="1"/>
    <col min="5385" max="5388" width="6.625" style="60" customWidth="1"/>
    <col min="5389" max="5389" width="7" style="60" customWidth="1"/>
    <col min="5390" max="5390" width="6.625" style="60" customWidth="1"/>
    <col min="5391" max="5391" width="3" style="60" customWidth="1"/>
    <col min="5392" max="5392" width="9" style="60"/>
    <col min="5393" max="5393" width="2.875" style="60" customWidth="1"/>
    <col min="5394" max="5394" width="10.375" style="60" customWidth="1"/>
    <col min="5395" max="5631" width="9" style="60"/>
    <col min="5632" max="5632" width="4.625" style="60" customWidth="1"/>
    <col min="5633" max="5633" width="4.75" style="60" customWidth="1"/>
    <col min="5634" max="5634" width="5.625" style="60" customWidth="1"/>
    <col min="5635" max="5637" width="6.625" style="60" customWidth="1"/>
    <col min="5638" max="5640" width="7.125" style="60" customWidth="1"/>
    <col min="5641" max="5644" width="6.625" style="60" customWidth="1"/>
    <col min="5645" max="5645" width="7" style="60" customWidth="1"/>
    <col min="5646" max="5646" width="6.625" style="60" customWidth="1"/>
    <col min="5647" max="5647" width="3" style="60" customWidth="1"/>
    <col min="5648" max="5648" width="9" style="60"/>
    <col min="5649" max="5649" width="2.875" style="60" customWidth="1"/>
    <col min="5650" max="5650" width="10.375" style="60" customWidth="1"/>
    <col min="5651" max="5887" width="9" style="60"/>
    <col min="5888" max="5888" width="4.625" style="60" customWidth="1"/>
    <col min="5889" max="5889" width="4.75" style="60" customWidth="1"/>
    <col min="5890" max="5890" width="5.625" style="60" customWidth="1"/>
    <col min="5891" max="5893" width="6.625" style="60" customWidth="1"/>
    <col min="5894" max="5896" width="7.125" style="60" customWidth="1"/>
    <col min="5897" max="5900" width="6.625" style="60" customWidth="1"/>
    <col min="5901" max="5901" width="7" style="60" customWidth="1"/>
    <col min="5902" max="5902" width="6.625" style="60" customWidth="1"/>
    <col min="5903" max="5903" width="3" style="60" customWidth="1"/>
    <col min="5904" max="5904" width="9" style="60"/>
    <col min="5905" max="5905" width="2.875" style="60" customWidth="1"/>
    <col min="5906" max="5906" width="10.375" style="60" customWidth="1"/>
    <col min="5907" max="6143" width="9" style="60"/>
    <col min="6144" max="6144" width="4.625" style="60" customWidth="1"/>
    <col min="6145" max="6145" width="4.75" style="60" customWidth="1"/>
    <col min="6146" max="6146" width="5.625" style="60" customWidth="1"/>
    <col min="6147" max="6149" width="6.625" style="60" customWidth="1"/>
    <col min="6150" max="6152" width="7.125" style="60" customWidth="1"/>
    <col min="6153" max="6156" width="6.625" style="60" customWidth="1"/>
    <col min="6157" max="6157" width="7" style="60" customWidth="1"/>
    <col min="6158" max="6158" width="6.625" style="60" customWidth="1"/>
    <col min="6159" max="6159" width="3" style="60" customWidth="1"/>
    <col min="6160" max="6160" width="9" style="60"/>
    <col min="6161" max="6161" width="2.875" style="60" customWidth="1"/>
    <col min="6162" max="6162" width="10.375" style="60" customWidth="1"/>
    <col min="6163" max="6399" width="9" style="60"/>
    <col min="6400" max="6400" width="4.625" style="60" customWidth="1"/>
    <col min="6401" max="6401" width="4.75" style="60" customWidth="1"/>
    <col min="6402" max="6402" width="5.625" style="60" customWidth="1"/>
    <col min="6403" max="6405" width="6.625" style="60" customWidth="1"/>
    <col min="6406" max="6408" width="7.125" style="60" customWidth="1"/>
    <col min="6409" max="6412" width="6.625" style="60" customWidth="1"/>
    <col min="6413" max="6413" width="7" style="60" customWidth="1"/>
    <col min="6414" max="6414" width="6.625" style="60" customWidth="1"/>
    <col min="6415" max="6415" width="3" style="60" customWidth="1"/>
    <col min="6416" max="6416" width="9" style="60"/>
    <col min="6417" max="6417" width="2.875" style="60" customWidth="1"/>
    <col min="6418" max="6418" width="10.375" style="60" customWidth="1"/>
    <col min="6419" max="6655" width="9" style="60"/>
    <col min="6656" max="6656" width="4.625" style="60" customWidth="1"/>
    <col min="6657" max="6657" width="4.75" style="60" customWidth="1"/>
    <col min="6658" max="6658" width="5.625" style="60" customWidth="1"/>
    <col min="6659" max="6661" width="6.625" style="60" customWidth="1"/>
    <col min="6662" max="6664" width="7.125" style="60" customWidth="1"/>
    <col min="6665" max="6668" width="6.625" style="60" customWidth="1"/>
    <col min="6669" max="6669" width="7" style="60" customWidth="1"/>
    <col min="6670" max="6670" width="6.625" style="60" customWidth="1"/>
    <col min="6671" max="6671" width="3" style="60" customWidth="1"/>
    <col min="6672" max="6672" width="9" style="60"/>
    <col min="6673" max="6673" width="2.875" style="60" customWidth="1"/>
    <col min="6674" max="6674" width="10.375" style="60" customWidth="1"/>
    <col min="6675" max="6911" width="9" style="60"/>
    <col min="6912" max="6912" width="4.625" style="60" customWidth="1"/>
    <col min="6913" max="6913" width="4.75" style="60" customWidth="1"/>
    <col min="6914" max="6914" width="5.625" style="60" customWidth="1"/>
    <col min="6915" max="6917" width="6.625" style="60" customWidth="1"/>
    <col min="6918" max="6920" width="7.125" style="60" customWidth="1"/>
    <col min="6921" max="6924" width="6.625" style="60" customWidth="1"/>
    <col min="6925" max="6925" width="7" style="60" customWidth="1"/>
    <col min="6926" max="6926" width="6.625" style="60" customWidth="1"/>
    <col min="6927" max="6927" width="3" style="60" customWidth="1"/>
    <col min="6928" max="6928" width="9" style="60"/>
    <col min="6929" max="6929" width="2.875" style="60" customWidth="1"/>
    <col min="6930" max="6930" width="10.375" style="60" customWidth="1"/>
    <col min="6931" max="7167" width="9" style="60"/>
    <col min="7168" max="7168" width="4.625" style="60" customWidth="1"/>
    <col min="7169" max="7169" width="4.75" style="60" customWidth="1"/>
    <col min="7170" max="7170" width="5.625" style="60" customWidth="1"/>
    <col min="7171" max="7173" width="6.625" style="60" customWidth="1"/>
    <col min="7174" max="7176" width="7.125" style="60" customWidth="1"/>
    <col min="7177" max="7180" width="6.625" style="60" customWidth="1"/>
    <col min="7181" max="7181" width="7" style="60" customWidth="1"/>
    <col min="7182" max="7182" width="6.625" style="60" customWidth="1"/>
    <col min="7183" max="7183" width="3" style="60" customWidth="1"/>
    <col min="7184" max="7184" width="9" style="60"/>
    <col min="7185" max="7185" width="2.875" style="60" customWidth="1"/>
    <col min="7186" max="7186" width="10.375" style="60" customWidth="1"/>
    <col min="7187" max="7423" width="9" style="60"/>
    <col min="7424" max="7424" width="4.625" style="60" customWidth="1"/>
    <col min="7425" max="7425" width="4.75" style="60" customWidth="1"/>
    <col min="7426" max="7426" width="5.625" style="60" customWidth="1"/>
    <col min="7427" max="7429" width="6.625" style="60" customWidth="1"/>
    <col min="7430" max="7432" width="7.125" style="60" customWidth="1"/>
    <col min="7433" max="7436" width="6.625" style="60" customWidth="1"/>
    <col min="7437" max="7437" width="7" style="60" customWidth="1"/>
    <col min="7438" max="7438" width="6.625" style="60" customWidth="1"/>
    <col min="7439" max="7439" width="3" style="60" customWidth="1"/>
    <col min="7440" max="7440" width="9" style="60"/>
    <col min="7441" max="7441" width="2.875" style="60" customWidth="1"/>
    <col min="7442" max="7442" width="10.375" style="60" customWidth="1"/>
    <col min="7443" max="7679" width="9" style="60"/>
    <col min="7680" max="7680" width="4.625" style="60" customWidth="1"/>
    <col min="7681" max="7681" width="4.75" style="60" customWidth="1"/>
    <col min="7682" max="7682" width="5.625" style="60" customWidth="1"/>
    <col min="7683" max="7685" width="6.625" style="60" customWidth="1"/>
    <col min="7686" max="7688" width="7.125" style="60" customWidth="1"/>
    <col min="7689" max="7692" width="6.625" style="60" customWidth="1"/>
    <col min="7693" max="7693" width="7" style="60" customWidth="1"/>
    <col min="7694" max="7694" width="6.625" style="60" customWidth="1"/>
    <col min="7695" max="7695" width="3" style="60" customWidth="1"/>
    <col min="7696" max="7696" width="9" style="60"/>
    <col min="7697" max="7697" width="2.875" style="60" customWidth="1"/>
    <col min="7698" max="7698" width="10.375" style="60" customWidth="1"/>
    <col min="7699" max="7935" width="9" style="60"/>
    <col min="7936" max="7936" width="4.625" style="60" customWidth="1"/>
    <col min="7937" max="7937" width="4.75" style="60" customWidth="1"/>
    <col min="7938" max="7938" width="5.625" style="60" customWidth="1"/>
    <col min="7939" max="7941" width="6.625" style="60" customWidth="1"/>
    <col min="7942" max="7944" width="7.125" style="60" customWidth="1"/>
    <col min="7945" max="7948" width="6.625" style="60" customWidth="1"/>
    <col min="7949" max="7949" width="7" style="60" customWidth="1"/>
    <col min="7950" max="7950" width="6.625" style="60" customWidth="1"/>
    <col min="7951" max="7951" width="3" style="60" customWidth="1"/>
    <col min="7952" max="7952" width="9" style="60"/>
    <col min="7953" max="7953" width="2.875" style="60" customWidth="1"/>
    <col min="7954" max="7954" width="10.375" style="60" customWidth="1"/>
    <col min="7955" max="8191" width="9" style="60"/>
    <col min="8192" max="8192" width="4.625" style="60" customWidth="1"/>
    <col min="8193" max="8193" width="4.75" style="60" customWidth="1"/>
    <col min="8194" max="8194" width="5.625" style="60" customWidth="1"/>
    <col min="8195" max="8197" width="6.625" style="60" customWidth="1"/>
    <col min="8198" max="8200" width="7.125" style="60" customWidth="1"/>
    <col min="8201" max="8204" width="6.625" style="60" customWidth="1"/>
    <col min="8205" max="8205" width="7" style="60" customWidth="1"/>
    <col min="8206" max="8206" width="6.625" style="60" customWidth="1"/>
    <col min="8207" max="8207" width="3" style="60" customWidth="1"/>
    <col min="8208" max="8208" width="9" style="60"/>
    <col min="8209" max="8209" width="2.875" style="60" customWidth="1"/>
    <col min="8210" max="8210" width="10.375" style="60" customWidth="1"/>
    <col min="8211" max="8447" width="9" style="60"/>
    <col min="8448" max="8448" width="4.625" style="60" customWidth="1"/>
    <col min="8449" max="8449" width="4.75" style="60" customWidth="1"/>
    <col min="8450" max="8450" width="5.625" style="60" customWidth="1"/>
    <col min="8451" max="8453" width="6.625" style="60" customWidth="1"/>
    <col min="8454" max="8456" width="7.125" style="60" customWidth="1"/>
    <col min="8457" max="8460" width="6.625" style="60" customWidth="1"/>
    <col min="8461" max="8461" width="7" style="60" customWidth="1"/>
    <col min="8462" max="8462" width="6.625" style="60" customWidth="1"/>
    <col min="8463" max="8463" width="3" style="60" customWidth="1"/>
    <col min="8464" max="8464" width="9" style="60"/>
    <col min="8465" max="8465" width="2.875" style="60" customWidth="1"/>
    <col min="8466" max="8466" width="10.375" style="60" customWidth="1"/>
    <col min="8467" max="8703" width="9" style="60"/>
    <col min="8704" max="8704" width="4.625" style="60" customWidth="1"/>
    <col min="8705" max="8705" width="4.75" style="60" customWidth="1"/>
    <col min="8706" max="8706" width="5.625" style="60" customWidth="1"/>
    <col min="8707" max="8709" width="6.625" style="60" customWidth="1"/>
    <col min="8710" max="8712" width="7.125" style="60" customWidth="1"/>
    <col min="8713" max="8716" width="6.625" style="60" customWidth="1"/>
    <col min="8717" max="8717" width="7" style="60" customWidth="1"/>
    <col min="8718" max="8718" width="6.625" style="60" customWidth="1"/>
    <col min="8719" max="8719" width="3" style="60" customWidth="1"/>
    <col min="8720" max="8720" width="9" style="60"/>
    <col min="8721" max="8721" width="2.875" style="60" customWidth="1"/>
    <col min="8722" max="8722" width="10.375" style="60" customWidth="1"/>
    <col min="8723" max="8959" width="9" style="60"/>
    <col min="8960" max="8960" width="4.625" style="60" customWidth="1"/>
    <col min="8961" max="8961" width="4.75" style="60" customWidth="1"/>
    <col min="8962" max="8962" width="5.625" style="60" customWidth="1"/>
    <col min="8963" max="8965" width="6.625" style="60" customWidth="1"/>
    <col min="8966" max="8968" width="7.125" style="60" customWidth="1"/>
    <col min="8969" max="8972" width="6.625" style="60" customWidth="1"/>
    <col min="8973" max="8973" width="7" style="60" customWidth="1"/>
    <col min="8974" max="8974" width="6.625" style="60" customWidth="1"/>
    <col min="8975" max="8975" width="3" style="60" customWidth="1"/>
    <col min="8976" max="8976" width="9" style="60"/>
    <col min="8977" max="8977" width="2.875" style="60" customWidth="1"/>
    <col min="8978" max="8978" width="10.375" style="60" customWidth="1"/>
    <col min="8979" max="9215" width="9" style="60"/>
    <col min="9216" max="9216" width="4.625" style="60" customWidth="1"/>
    <col min="9217" max="9217" width="4.75" style="60" customWidth="1"/>
    <col min="9218" max="9218" width="5.625" style="60" customWidth="1"/>
    <col min="9219" max="9221" width="6.625" style="60" customWidth="1"/>
    <col min="9222" max="9224" width="7.125" style="60" customWidth="1"/>
    <col min="9225" max="9228" width="6.625" style="60" customWidth="1"/>
    <col min="9229" max="9229" width="7" style="60" customWidth="1"/>
    <col min="9230" max="9230" width="6.625" style="60" customWidth="1"/>
    <col min="9231" max="9231" width="3" style="60" customWidth="1"/>
    <col min="9232" max="9232" width="9" style="60"/>
    <col min="9233" max="9233" width="2.875" style="60" customWidth="1"/>
    <col min="9234" max="9234" width="10.375" style="60" customWidth="1"/>
    <col min="9235" max="9471" width="9" style="60"/>
    <col min="9472" max="9472" width="4.625" style="60" customWidth="1"/>
    <col min="9473" max="9473" width="4.75" style="60" customWidth="1"/>
    <col min="9474" max="9474" width="5.625" style="60" customWidth="1"/>
    <col min="9475" max="9477" width="6.625" style="60" customWidth="1"/>
    <col min="9478" max="9480" width="7.125" style="60" customWidth="1"/>
    <col min="9481" max="9484" width="6.625" style="60" customWidth="1"/>
    <col min="9485" max="9485" width="7" style="60" customWidth="1"/>
    <col min="9486" max="9486" width="6.625" style="60" customWidth="1"/>
    <col min="9487" max="9487" width="3" style="60" customWidth="1"/>
    <col min="9488" max="9488" width="9" style="60"/>
    <col min="9489" max="9489" width="2.875" style="60" customWidth="1"/>
    <col min="9490" max="9490" width="10.375" style="60" customWidth="1"/>
    <col min="9491" max="9727" width="9" style="60"/>
    <col min="9728" max="9728" width="4.625" style="60" customWidth="1"/>
    <col min="9729" max="9729" width="4.75" style="60" customWidth="1"/>
    <col min="9730" max="9730" width="5.625" style="60" customWidth="1"/>
    <col min="9731" max="9733" width="6.625" style="60" customWidth="1"/>
    <col min="9734" max="9736" width="7.125" style="60" customWidth="1"/>
    <col min="9737" max="9740" width="6.625" style="60" customWidth="1"/>
    <col min="9741" max="9741" width="7" style="60" customWidth="1"/>
    <col min="9742" max="9742" width="6.625" style="60" customWidth="1"/>
    <col min="9743" max="9743" width="3" style="60" customWidth="1"/>
    <col min="9744" max="9744" width="9" style="60"/>
    <col min="9745" max="9745" width="2.875" style="60" customWidth="1"/>
    <col min="9746" max="9746" width="10.375" style="60" customWidth="1"/>
    <col min="9747" max="9983" width="9" style="60"/>
    <col min="9984" max="9984" width="4.625" style="60" customWidth="1"/>
    <col min="9985" max="9985" width="4.75" style="60" customWidth="1"/>
    <col min="9986" max="9986" width="5.625" style="60" customWidth="1"/>
    <col min="9987" max="9989" width="6.625" style="60" customWidth="1"/>
    <col min="9990" max="9992" width="7.125" style="60" customWidth="1"/>
    <col min="9993" max="9996" width="6.625" style="60" customWidth="1"/>
    <col min="9997" max="9997" width="7" style="60" customWidth="1"/>
    <col min="9998" max="9998" width="6.625" style="60" customWidth="1"/>
    <col min="9999" max="9999" width="3" style="60" customWidth="1"/>
    <col min="10000" max="10000" width="9" style="60"/>
    <col min="10001" max="10001" width="2.875" style="60" customWidth="1"/>
    <col min="10002" max="10002" width="10.375" style="60" customWidth="1"/>
    <col min="10003" max="10239" width="9" style="60"/>
    <col min="10240" max="10240" width="4.625" style="60" customWidth="1"/>
    <col min="10241" max="10241" width="4.75" style="60" customWidth="1"/>
    <col min="10242" max="10242" width="5.625" style="60" customWidth="1"/>
    <col min="10243" max="10245" width="6.625" style="60" customWidth="1"/>
    <col min="10246" max="10248" width="7.125" style="60" customWidth="1"/>
    <col min="10249" max="10252" width="6.625" style="60" customWidth="1"/>
    <col min="10253" max="10253" width="7" style="60" customWidth="1"/>
    <col min="10254" max="10254" width="6.625" style="60" customWidth="1"/>
    <col min="10255" max="10255" width="3" style="60" customWidth="1"/>
    <col min="10256" max="10256" width="9" style="60"/>
    <col min="10257" max="10257" width="2.875" style="60" customWidth="1"/>
    <col min="10258" max="10258" width="10.375" style="60" customWidth="1"/>
    <col min="10259" max="10495" width="9" style="60"/>
    <col min="10496" max="10496" width="4.625" style="60" customWidth="1"/>
    <col min="10497" max="10497" width="4.75" style="60" customWidth="1"/>
    <col min="10498" max="10498" width="5.625" style="60" customWidth="1"/>
    <col min="10499" max="10501" width="6.625" style="60" customWidth="1"/>
    <col min="10502" max="10504" width="7.125" style="60" customWidth="1"/>
    <col min="10505" max="10508" width="6.625" style="60" customWidth="1"/>
    <col min="10509" max="10509" width="7" style="60" customWidth="1"/>
    <col min="10510" max="10510" width="6.625" style="60" customWidth="1"/>
    <col min="10511" max="10511" width="3" style="60" customWidth="1"/>
    <col min="10512" max="10512" width="9" style="60"/>
    <col min="10513" max="10513" width="2.875" style="60" customWidth="1"/>
    <col min="10514" max="10514" width="10.375" style="60" customWidth="1"/>
    <col min="10515" max="10751" width="9" style="60"/>
    <col min="10752" max="10752" width="4.625" style="60" customWidth="1"/>
    <col min="10753" max="10753" width="4.75" style="60" customWidth="1"/>
    <col min="10754" max="10754" width="5.625" style="60" customWidth="1"/>
    <col min="10755" max="10757" width="6.625" style="60" customWidth="1"/>
    <col min="10758" max="10760" width="7.125" style="60" customWidth="1"/>
    <col min="10761" max="10764" width="6.625" style="60" customWidth="1"/>
    <col min="10765" max="10765" width="7" style="60" customWidth="1"/>
    <col min="10766" max="10766" width="6.625" style="60" customWidth="1"/>
    <col min="10767" max="10767" width="3" style="60" customWidth="1"/>
    <col min="10768" max="10768" width="9" style="60"/>
    <col min="10769" max="10769" width="2.875" style="60" customWidth="1"/>
    <col min="10770" max="10770" width="10.375" style="60" customWidth="1"/>
    <col min="10771" max="11007" width="9" style="60"/>
    <col min="11008" max="11008" width="4.625" style="60" customWidth="1"/>
    <col min="11009" max="11009" width="4.75" style="60" customWidth="1"/>
    <col min="11010" max="11010" width="5.625" style="60" customWidth="1"/>
    <col min="11011" max="11013" width="6.625" style="60" customWidth="1"/>
    <col min="11014" max="11016" width="7.125" style="60" customWidth="1"/>
    <col min="11017" max="11020" width="6.625" style="60" customWidth="1"/>
    <col min="11021" max="11021" width="7" style="60" customWidth="1"/>
    <col min="11022" max="11022" width="6.625" style="60" customWidth="1"/>
    <col min="11023" max="11023" width="3" style="60" customWidth="1"/>
    <col min="11024" max="11024" width="9" style="60"/>
    <col min="11025" max="11025" width="2.875" style="60" customWidth="1"/>
    <col min="11026" max="11026" width="10.375" style="60" customWidth="1"/>
    <col min="11027" max="11263" width="9" style="60"/>
    <col min="11264" max="11264" width="4.625" style="60" customWidth="1"/>
    <col min="11265" max="11265" width="4.75" style="60" customWidth="1"/>
    <col min="11266" max="11266" width="5.625" style="60" customWidth="1"/>
    <col min="11267" max="11269" width="6.625" style="60" customWidth="1"/>
    <col min="11270" max="11272" width="7.125" style="60" customWidth="1"/>
    <col min="11273" max="11276" width="6.625" style="60" customWidth="1"/>
    <col min="11277" max="11277" width="7" style="60" customWidth="1"/>
    <col min="11278" max="11278" width="6.625" style="60" customWidth="1"/>
    <col min="11279" max="11279" width="3" style="60" customWidth="1"/>
    <col min="11280" max="11280" width="9" style="60"/>
    <col min="11281" max="11281" width="2.875" style="60" customWidth="1"/>
    <col min="11282" max="11282" width="10.375" style="60" customWidth="1"/>
    <col min="11283" max="11519" width="9" style="60"/>
    <col min="11520" max="11520" width="4.625" style="60" customWidth="1"/>
    <col min="11521" max="11521" width="4.75" style="60" customWidth="1"/>
    <col min="11522" max="11522" width="5.625" style="60" customWidth="1"/>
    <col min="11523" max="11525" width="6.625" style="60" customWidth="1"/>
    <col min="11526" max="11528" width="7.125" style="60" customWidth="1"/>
    <col min="11529" max="11532" width="6.625" style="60" customWidth="1"/>
    <col min="11533" max="11533" width="7" style="60" customWidth="1"/>
    <col min="11534" max="11534" width="6.625" style="60" customWidth="1"/>
    <col min="11535" max="11535" width="3" style="60" customWidth="1"/>
    <col min="11536" max="11536" width="9" style="60"/>
    <col min="11537" max="11537" width="2.875" style="60" customWidth="1"/>
    <col min="11538" max="11538" width="10.375" style="60" customWidth="1"/>
    <col min="11539" max="11775" width="9" style="60"/>
    <col min="11776" max="11776" width="4.625" style="60" customWidth="1"/>
    <col min="11777" max="11777" width="4.75" style="60" customWidth="1"/>
    <col min="11778" max="11778" width="5.625" style="60" customWidth="1"/>
    <col min="11779" max="11781" width="6.625" style="60" customWidth="1"/>
    <col min="11782" max="11784" width="7.125" style="60" customWidth="1"/>
    <col min="11785" max="11788" width="6.625" style="60" customWidth="1"/>
    <col min="11789" max="11789" width="7" style="60" customWidth="1"/>
    <col min="11790" max="11790" width="6.625" style="60" customWidth="1"/>
    <col min="11791" max="11791" width="3" style="60" customWidth="1"/>
    <col min="11792" max="11792" width="9" style="60"/>
    <col min="11793" max="11793" width="2.875" style="60" customWidth="1"/>
    <col min="11794" max="11794" width="10.375" style="60" customWidth="1"/>
    <col min="11795" max="12031" width="9" style="60"/>
    <col min="12032" max="12032" width="4.625" style="60" customWidth="1"/>
    <col min="12033" max="12033" width="4.75" style="60" customWidth="1"/>
    <col min="12034" max="12034" width="5.625" style="60" customWidth="1"/>
    <col min="12035" max="12037" width="6.625" style="60" customWidth="1"/>
    <col min="12038" max="12040" width="7.125" style="60" customWidth="1"/>
    <col min="12041" max="12044" width="6.625" style="60" customWidth="1"/>
    <col min="12045" max="12045" width="7" style="60" customWidth="1"/>
    <col min="12046" max="12046" width="6.625" style="60" customWidth="1"/>
    <col min="12047" max="12047" width="3" style="60" customWidth="1"/>
    <col min="12048" max="12048" width="9" style="60"/>
    <col min="12049" max="12049" width="2.875" style="60" customWidth="1"/>
    <col min="12050" max="12050" width="10.375" style="60" customWidth="1"/>
    <col min="12051" max="12287" width="9" style="60"/>
    <col min="12288" max="12288" width="4.625" style="60" customWidth="1"/>
    <col min="12289" max="12289" width="4.75" style="60" customWidth="1"/>
    <col min="12290" max="12290" width="5.625" style="60" customWidth="1"/>
    <col min="12291" max="12293" width="6.625" style="60" customWidth="1"/>
    <col min="12294" max="12296" width="7.125" style="60" customWidth="1"/>
    <col min="12297" max="12300" width="6.625" style="60" customWidth="1"/>
    <col min="12301" max="12301" width="7" style="60" customWidth="1"/>
    <col min="12302" max="12302" width="6.625" style="60" customWidth="1"/>
    <col min="12303" max="12303" width="3" style="60" customWidth="1"/>
    <col min="12304" max="12304" width="9" style="60"/>
    <col min="12305" max="12305" width="2.875" style="60" customWidth="1"/>
    <col min="12306" max="12306" width="10.375" style="60" customWidth="1"/>
    <col min="12307" max="12543" width="9" style="60"/>
    <col min="12544" max="12544" width="4.625" style="60" customWidth="1"/>
    <col min="12545" max="12545" width="4.75" style="60" customWidth="1"/>
    <col min="12546" max="12546" width="5.625" style="60" customWidth="1"/>
    <col min="12547" max="12549" width="6.625" style="60" customWidth="1"/>
    <col min="12550" max="12552" width="7.125" style="60" customWidth="1"/>
    <col min="12553" max="12556" width="6.625" style="60" customWidth="1"/>
    <col min="12557" max="12557" width="7" style="60" customWidth="1"/>
    <col min="12558" max="12558" width="6.625" style="60" customWidth="1"/>
    <col min="12559" max="12559" width="3" style="60" customWidth="1"/>
    <col min="12560" max="12560" width="9" style="60"/>
    <col min="12561" max="12561" width="2.875" style="60" customWidth="1"/>
    <col min="12562" max="12562" width="10.375" style="60" customWidth="1"/>
    <col min="12563" max="12799" width="9" style="60"/>
    <col min="12800" max="12800" width="4.625" style="60" customWidth="1"/>
    <col min="12801" max="12801" width="4.75" style="60" customWidth="1"/>
    <col min="12802" max="12802" width="5.625" style="60" customWidth="1"/>
    <col min="12803" max="12805" width="6.625" style="60" customWidth="1"/>
    <col min="12806" max="12808" width="7.125" style="60" customWidth="1"/>
    <col min="12809" max="12812" width="6.625" style="60" customWidth="1"/>
    <col min="12813" max="12813" width="7" style="60" customWidth="1"/>
    <col min="12814" max="12814" width="6.625" style="60" customWidth="1"/>
    <col min="12815" max="12815" width="3" style="60" customWidth="1"/>
    <col min="12816" max="12816" width="9" style="60"/>
    <col min="12817" max="12817" width="2.875" style="60" customWidth="1"/>
    <col min="12818" max="12818" width="10.375" style="60" customWidth="1"/>
    <col min="12819" max="13055" width="9" style="60"/>
    <col min="13056" max="13056" width="4.625" style="60" customWidth="1"/>
    <col min="13057" max="13057" width="4.75" style="60" customWidth="1"/>
    <col min="13058" max="13058" width="5.625" style="60" customWidth="1"/>
    <col min="13059" max="13061" width="6.625" style="60" customWidth="1"/>
    <col min="13062" max="13064" width="7.125" style="60" customWidth="1"/>
    <col min="13065" max="13068" width="6.625" style="60" customWidth="1"/>
    <col min="13069" max="13069" width="7" style="60" customWidth="1"/>
    <col min="13070" max="13070" width="6.625" style="60" customWidth="1"/>
    <col min="13071" max="13071" width="3" style="60" customWidth="1"/>
    <col min="13072" max="13072" width="9" style="60"/>
    <col min="13073" max="13073" width="2.875" style="60" customWidth="1"/>
    <col min="13074" max="13074" width="10.375" style="60" customWidth="1"/>
    <col min="13075" max="13311" width="9" style="60"/>
    <col min="13312" max="13312" width="4.625" style="60" customWidth="1"/>
    <col min="13313" max="13313" width="4.75" style="60" customWidth="1"/>
    <col min="13314" max="13314" width="5.625" style="60" customWidth="1"/>
    <col min="13315" max="13317" width="6.625" style="60" customWidth="1"/>
    <col min="13318" max="13320" width="7.125" style="60" customWidth="1"/>
    <col min="13321" max="13324" width="6.625" style="60" customWidth="1"/>
    <col min="13325" max="13325" width="7" style="60" customWidth="1"/>
    <col min="13326" max="13326" width="6.625" style="60" customWidth="1"/>
    <col min="13327" max="13327" width="3" style="60" customWidth="1"/>
    <col min="13328" max="13328" width="9" style="60"/>
    <col min="13329" max="13329" width="2.875" style="60" customWidth="1"/>
    <col min="13330" max="13330" width="10.375" style="60" customWidth="1"/>
    <col min="13331" max="13567" width="9" style="60"/>
    <col min="13568" max="13568" width="4.625" style="60" customWidth="1"/>
    <col min="13569" max="13569" width="4.75" style="60" customWidth="1"/>
    <col min="13570" max="13570" width="5.625" style="60" customWidth="1"/>
    <col min="13571" max="13573" width="6.625" style="60" customWidth="1"/>
    <col min="13574" max="13576" width="7.125" style="60" customWidth="1"/>
    <col min="13577" max="13580" width="6.625" style="60" customWidth="1"/>
    <col min="13581" max="13581" width="7" style="60" customWidth="1"/>
    <col min="13582" max="13582" width="6.625" style="60" customWidth="1"/>
    <col min="13583" max="13583" width="3" style="60" customWidth="1"/>
    <col min="13584" max="13584" width="9" style="60"/>
    <col min="13585" max="13585" width="2.875" style="60" customWidth="1"/>
    <col min="13586" max="13586" width="10.375" style="60" customWidth="1"/>
    <col min="13587" max="13823" width="9" style="60"/>
    <col min="13824" max="13824" width="4.625" style="60" customWidth="1"/>
    <col min="13825" max="13825" width="4.75" style="60" customWidth="1"/>
    <col min="13826" max="13826" width="5.625" style="60" customWidth="1"/>
    <col min="13827" max="13829" width="6.625" style="60" customWidth="1"/>
    <col min="13830" max="13832" width="7.125" style="60" customWidth="1"/>
    <col min="13833" max="13836" width="6.625" style="60" customWidth="1"/>
    <col min="13837" max="13837" width="7" style="60" customWidth="1"/>
    <col min="13838" max="13838" width="6.625" style="60" customWidth="1"/>
    <col min="13839" max="13839" width="3" style="60" customWidth="1"/>
    <col min="13840" max="13840" width="9" style="60"/>
    <col min="13841" max="13841" width="2.875" style="60" customWidth="1"/>
    <col min="13842" max="13842" width="10.375" style="60" customWidth="1"/>
    <col min="13843" max="14079" width="9" style="60"/>
    <col min="14080" max="14080" width="4.625" style="60" customWidth="1"/>
    <col min="14081" max="14081" width="4.75" style="60" customWidth="1"/>
    <col min="14082" max="14082" width="5.625" style="60" customWidth="1"/>
    <col min="14083" max="14085" width="6.625" style="60" customWidth="1"/>
    <col min="14086" max="14088" width="7.125" style="60" customWidth="1"/>
    <col min="14089" max="14092" width="6.625" style="60" customWidth="1"/>
    <col min="14093" max="14093" width="7" style="60" customWidth="1"/>
    <col min="14094" max="14094" width="6.625" style="60" customWidth="1"/>
    <col min="14095" max="14095" width="3" style="60" customWidth="1"/>
    <col min="14096" max="14096" width="9" style="60"/>
    <col min="14097" max="14097" width="2.875" style="60" customWidth="1"/>
    <col min="14098" max="14098" width="10.375" style="60" customWidth="1"/>
    <col min="14099" max="14335" width="9" style="60"/>
    <col min="14336" max="14336" width="4.625" style="60" customWidth="1"/>
    <col min="14337" max="14337" width="4.75" style="60" customWidth="1"/>
    <col min="14338" max="14338" width="5.625" style="60" customWidth="1"/>
    <col min="14339" max="14341" width="6.625" style="60" customWidth="1"/>
    <col min="14342" max="14344" width="7.125" style="60" customWidth="1"/>
    <col min="14345" max="14348" width="6.625" style="60" customWidth="1"/>
    <col min="14349" max="14349" width="7" style="60" customWidth="1"/>
    <col min="14350" max="14350" width="6.625" style="60" customWidth="1"/>
    <col min="14351" max="14351" width="3" style="60" customWidth="1"/>
    <col min="14352" max="14352" width="9" style="60"/>
    <col min="14353" max="14353" width="2.875" style="60" customWidth="1"/>
    <col min="14354" max="14354" width="10.375" style="60" customWidth="1"/>
    <col min="14355" max="14591" width="9" style="60"/>
    <col min="14592" max="14592" width="4.625" style="60" customWidth="1"/>
    <col min="14593" max="14593" width="4.75" style="60" customWidth="1"/>
    <col min="14594" max="14594" width="5.625" style="60" customWidth="1"/>
    <col min="14595" max="14597" width="6.625" style="60" customWidth="1"/>
    <col min="14598" max="14600" width="7.125" style="60" customWidth="1"/>
    <col min="14601" max="14604" width="6.625" style="60" customWidth="1"/>
    <col min="14605" max="14605" width="7" style="60" customWidth="1"/>
    <col min="14606" max="14606" width="6.625" style="60" customWidth="1"/>
    <col min="14607" max="14607" width="3" style="60" customWidth="1"/>
    <col min="14608" max="14608" width="9" style="60"/>
    <col min="14609" max="14609" width="2.875" style="60" customWidth="1"/>
    <col min="14610" max="14610" width="10.375" style="60" customWidth="1"/>
    <col min="14611" max="14847" width="9" style="60"/>
    <col min="14848" max="14848" width="4.625" style="60" customWidth="1"/>
    <col min="14849" max="14849" width="4.75" style="60" customWidth="1"/>
    <col min="14850" max="14850" width="5.625" style="60" customWidth="1"/>
    <col min="14851" max="14853" width="6.625" style="60" customWidth="1"/>
    <col min="14854" max="14856" width="7.125" style="60" customWidth="1"/>
    <col min="14857" max="14860" width="6.625" style="60" customWidth="1"/>
    <col min="14861" max="14861" width="7" style="60" customWidth="1"/>
    <col min="14862" max="14862" width="6.625" style="60" customWidth="1"/>
    <col min="14863" max="14863" width="3" style="60" customWidth="1"/>
    <col min="14864" max="14864" width="9" style="60"/>
    <col min="14865" max="14865" width="2.875" style="60" customWidth="1"/>
    <col min="14866" max="14866" width="10.375" style="60" customWidth="1"/>
    <col min="14867" max="15103" width="9" style="60"/>
    <col min="15104" max="15104" width="4.625" style="60" customWidth="1"/>
    <col min="15105" max="15105" width="4.75" style="60" customWidth="1"/>
    <col min="15106" max="15106" width="5.625" style="60" customWidth="1"/>
    <col min="15107" max="15109" width="6.625" style="60" customWidth="1"/>
    <col min="15110" max="15112" width="7.125" style="60" customWidth="1"/>
    <col min="15113" max="15116" width="6.625" style="60" customWidth="1"/>
    <col min="15117" max="15117" width="7" style="60" customWidth="1"/>
    <col min="15118" max="15118" width="6.625" style="60" customWidth="1"/>
    <col min="15119" max="15119" width="3" style="60" customWidth="1"/>
    <col min="15120" max="15120" width="9" style="60"/>
    <col min="15121" max="15121" width="2.875" style="60" customWidth="1"/>
    <col min="15122" max="15122" width="10.375" style="60" customWidth="1"/>
    <col min="15123" max="15359" width="9" style="60"/>
    <col min="15360" max="15360" width="4.625" style="60" customWidth="1"/>
    <col min="15361" max="15361" width="4.75" style="60" customWidth="1"/>
    <col min="15362" max="15362" width="5.625" style="60" customWidth="1"/>
    <col min="15363" max="15365" width="6.625" style="60" customWidth="1"/>
    <col min="15366" max="15368" width="7.125" style="60" customWidth="1"/>
    <col min="15369" max="15372" width="6.625" style="60" customWidth="1"/>
    <col min="15373" max="15373" width="7" style="60" customWidth="1"/>
    <col min="15374" max="15374" width="6.625" style="60" customWidth="1"/>
    <col min="15375" max="15375" width="3" style="60" customWidth="1"/>
    <col min="15376" max="15376" width="9" style="60"/>
    <col min="15377" max="15377" width="2.875" style="60" customWidth="1"/>
    <col min="15378" max="15378" width="10.375" style="60" customWidth="1"/>
    <col min="15379" max="15615" width="9" style="60"/>
    <col min="15616" max="15616" width="4.625" style="60" customWidth="1"/>
    <col min="15617" max="15617" width="4.75" style="60" customWidth="1"/>
    <col min="15618" max="15618" width="5.625" style="60" customWidth="1"/>
    <col min="15619" max="15621" width="6.625" style="60" customWidth="1"/>
    <col min="15622" max="15624" width="7.125" style="60" customWidth="1"/>
    <col min="15625" max="15628" width="6.625" style="60" customWidth="1"/>
    <col min="15629" max="15629" width="7" style="60" customWidth="1"/>
    <col min="15630" max="15630" width="6.625" style="60" customWidth="1"/>
    <col min="15631" max="15631" width="3" style="60" customWidth="1"/>
    <col min="15632" max="15632" width="9" style="60"/>
    <col min="15633" max="15633" width="2.875" style="60" customWidth="1"/>
    <col min="15634" max="15634" width="10.375" style="60" customWidth="1"/>
    <col min="15635" max="15871" width="9" style="60"/>
    <col min="15872" max="15872" width="4.625" style="60" customWidth="1"/>
    <col min="15873" max="15873" width="4.75" style="60" customWidth="1"/>
    <col min="15874" max="15874" width="5.625" style="60" customWidth="1"/>
    <col min="15875" max="15877" width="6.625" style="60" customWidth="1"/>
    <col min="15878" max="15880" width="7.125" style="60" customWidth="1"/>
    <col min="15881" max="15884" width="6.625" style="60" customWidth="1"/>
    <col min="15885" max="15885" width="7" style="60" customWidth="1"/>
    <col min="15886" max="15886" width="6.625" style="60" customWidth="1"/>
    <col min="15887" max="15887" width="3" style="60" customWidth="1"/>
    <col min="15888" max="15888" width="9" style="60"/>
    <col min="15889" max="15889" width="2.875" style="60" customWidth="1"/>
    <col min="15890" max="15890" width="10.375" style="60" customWidth="1"/>
    <col min="15891" max="16127" width="9" style="60"/>
    <col min="16128" max="16128" width="4.625" style="60" customWidth="1"/>
    <col min="16129" max="16129" width="4.75" style="60" customWidth="1"/>
    <col min="16130" max="16130" width="5.625" style="60" customWidth="1"/>
    <col min="16131" max="16133" width="6.625" style="60" customWidth="1"/>
    <col min="16134" max="16136" width="7.125" style="60" customWidth="1"/>
    <col min="16137" max="16140" width="6.625" style="60" customWidth="1"/>
    <col min="16141" max="16141" width="7" style="60" customWidth="1"/>
    <col min="16142" max="16142" width="6.625" style="60" customWidth="1"/>
    <col min="16143" max="16143" width="3" style="60" customWidth="1"/>
    <col min="16144" max="16144" width="9" style="60"/>
    <col min="16145" max="16145" width="2.875" style="60" customWidth="1"/>
    <col min="16146" max="16146" width="10.375" style="60" customWidth="1"/>
    <col min="16147" max="16384" width="9" style="60"/>
  </cols>
  <sheetData>
    <row r="1" spans="2:19" ht="3.75" customHeight="1"/>
    <row r="2" spans="2:19" s="62" customFormat="1" ht="27" customHeight="1">
      <c r="B2" s="142" t="s">
        <v>459</v>
      </c>
    </row>
    <row r="3" spans="2:19" s="62" customFormat="1" ht="24.75" customHeight="1" thickBot="1">
      <c r="F3" s="152"/>
      <c r="G3" s="152"/>
      <c r="J3" s="152" t="s">
        <v>175</v>
      </c>
      <c r="N3" s="586" t="s">
        <v>55</v>
      </c>
    </row>
    <row r="4" spans="2:19" s="62" customFormat="1" ht="24" customHeight="1">
      <c r="B4" s="820" t="s">
        <v>73</v>
      </c>
      <c r="C4" s="821"/>
      <c r="D4" s="828" t="s">
        <v>177</v>
      </c>
      <c r="E4" s="829"/>
      <c r="F4" s="829"/>
      <c r="G4" s="829"/>
      <c r="H4" s="829"/>
      <c r="I4" s="830" t="s">
        <v>172</v>
      </c>
      <c r="J4" s="832" t="s">
        <v>280</v>
      </c>
      <c r="K4" s="834" t="s">
        <v>173</v>
      </c>
      <c r="L4" s="835" t="s">
        <v>174</v>
      </c>
      <c r="M4" s="824" t="s">
        <v>64</v>
      </c>
      <c r="N4" s="826" t="s">
        <v>65</v>
      </c>
    </row>
    <row r="5" spans="2:19" ht="100.5" customHeight="1" thickBot="1">
      <c r="B5" s="822"/>
      <c r="C5" s="823"/>
      <c r="D5" s="577" t="s">
        <v>72</v>
      </c>
      <c r="E5" s="578" t="s">
        <v>71</v>
      </c>
      <c r="F5" s="579" t="s">
        <v>281</v>
      </c>
      <c r="G5" s="252" t="s">
        <v>282</v>
      </c>
      <c r="H5" s="253" t="s">
        <v>70</v>
      </c>
      <c r="I5" s="831"/>
      <c r="J5" s="833"/>
      <c r="K5" s="833"/>
      <c r="L5" s="836"/>
      <c r="M5" s="825"/>
      <c r="N5" s="827"/>
      <c r="R5" s="641" t="s">
        <v>310</v>
      </c>
      <c r="S5" s="63"/>
    </row>
    <row r="6" spans="2:19" s="62" customFormat="1" ht="36" customHeight="1">
      <c r="B6" s="160" t="s">
        <v>45</v>
      </c>
      <c r="C6" s="580" t="s">
        <v>170</v>
      </c>
      <c r="D6" s="454">
        <v>3</v>
      </c>
      <c r="E6" s="455">
        <v>10517</v>
      </c>
      <c r="F6" s="814">
        <v>11</v>
      </c>
      <c r="G6" s="815"/>
      <c r="H6" s="456">
        <f>SUM(D6:F6)</f>
        <v>10531</v>
      </c>
      <c r="I6" s="457">
        <v>0</v>
      </c>
      <c r="J6" s="455">
        <v>170</v>
      </c>
      <c r="K6" s="455">
        <v>23</v>
      </c>
      <c r="L6" s="458">
        <v>70</v>
      </c>
      <c r="M6" s="459">
        <f t="shared" ref="M6:M14" si="0">H6+I6+J6+K6+L6</f>
        <v>10794</v>
      </c>
      <c r="N6" s="431">
        <f>ROUND(M6/R6*100,1)</f>
        <v>83.4</v>
      </c>
      <c r="R6" s="642">
        <v>12950</v>
      </c>
    </row>
    <row r="7" spans="2:19" s="62" customFormat="1" ht="36" customHeight="1">
      <c r="B7" s="144"/>
      <c r="C7" s="581" t="s">
        <v>171</v>
      </c>
      <c r="D7" s="460">
        <v>2</v>
      </c>
      <c r="E7" s="461">
        <v>9680</v>
      </c>
      <c r="F7" s="816">
        <v>204</v>
      </c>
      <c r="G7" s="817"/>
      <c r="H7" s="462">
        <f>SUM(D7:F7)</f>
        <v>9886</v>
      </c>
      <c r="I7" s="463">
        <v>0</v>
      </c>
      <c r="J7" s="464"/>
      <c r="K7" s="461">
        <v>26</v>
      </c>
      <c r="L7" s="465">
        <v>83</v>
      </c>
      <c r="M7" s="466">
        <f t="shared" si="0"/>
        <v>9995</v>
      </c>
      <c r="N7" s="432">
        <f>ROUND(M7/M6*100,1)</f>
        <v>92.6</v>
      </c>
      <c r="R7" s="643"/>
    </row>
    <row r="8" spans="2:19" s="62" customFormat="1" ht="36" customHeight="1">
      <c r="B8" s="144"/>
      <c r="C8" s="581" t="s">
        <v>291</v>
      </c>
      <c r="D8" s="467">
        <v>1</v>
      </c>
      <c r="E8" s="461">
        <v>11146</v>
      </c>
      <c r="F8" s="816">
        <v>176</v>
      </c>
      <c r="G8" s="817"/>
      <c r="H8" s="468">
        <f>SUM(D8:F8)</f>
        <v>11323</v>
      </c>
      <c r="I8" s="469">
        <v>0</v>
      </c>
      <c r="J8" s="464"/>
      <c r="K8" s="461">
        <v>27</v>
      </c>
      <c r="L8" s="465">
        <v>62</v>
      </c>
      <c r="M8" s="466">
        <f t="shared" si="0"/>
        <v>11412</v>
      </c>
      <c r="N8" s="432">
        <f>ROUND(M8/M7*100,1)</f>
        <v>114.2</v>
      </c>
      <c r="R8" s="643" t="s">
        <v>309</v>
      </c>
    </row>
    <row r="9" spans="2:19" s="62" customFormat="1" ht="36" customHeight="1" thickBot="1">
      <c r="B9" s="147"/>
      <c r="C9" s="582" t="s">
        <v>304</v>
      </c>
      <c r="D9" s="470">
        <v>3</v>
      </c>
      <c r="E9" s="461">
        <v>11420</v>
      </c>
      <c r="F9" s="818">
        <v>190</v>
      </c>
      <c r="G9" s="819"/>
      <c r="H9" s="471">
        <f>SUM(D9:F9)</f>
        <v>11613</v>
      </c>
      <c r="I9" s="469">
        <v>0</v>
      </c>
      <c r="J9" s="472"/>
      <c r="K9" s="461">
        <v>25</v>
      </c>
      <c r="L9" s="465">
        <v>71</v>
      </c>
      <c r="M9" s="473">
        <f t="shared" si="0"/>
        <v>11709</v>
      </c>
      <c r="N9" s="433">
        <f>ROUND(M9/M8*100,1)</f>
        <v>102.6</v>
      </c>
      <c r="R9" s="644">
        <f>SUM(R11:R22)</f>
        <v>11709</v>
      </c>
    </row>
    <row r="10" spans="2:19" s="62" customFormat="1" ht="36" customHeight="1" thickBot="1">
      <c r="B10" s="153"/>
      <c r="C10" s="583" t="s">
        <v>311</v>
      </c>
      <c r="D10" s="474">
        <v>3</v>
      </c>
      <c r="E10" s="475">
        <v>12033</v>
      </c>
      <c r="F10" s="812">
        <v>184</v>
      </c>
      <c r="G10" s="813"/>
      <c r="H10" s="476">
        <f>SUM(H11:H22)</f>
        <v>12220</v>
      </c>
      <c r="I10" s="477">
        <f>SUM(I11:I22)</f>
        <v>0</v>
      </c>
      <c r="J10" s="478"/>
      <c r="K10" s="479">
        <f>SUM(K11:K22)</f>
        <v>28</v>
      </c>
      <c r="L10" s="479">
        <f>SUM(L11:L22)</f>
        <v>56</v>
      </c>
      <c r="M10" s="480">
        <f t="shared" si="0"/>
        <v>12304</v>
      </c>
      <c r="N10" s="434">
        <f>ROUND(M10/M9*100,1)</f>
        <v>105.1</v>
      </c>
      <c r="R10" s="644"/>
    </row>
    <row r="11" spans="2:19" s="62" customFormat="1" ht="33.75" customHeight="1" thickTop="1">
      <c r="B11" s="145"/>
      <c r="C11" s="584" t="s">
        <v>46</v>
      </c>
      <c r="D11" s="481"/>
      <c r="E11" s="482">
        <v>982</v>
      </c>
      <c r="F11" s="810">
        <v>19</v>
      </c>
      <c r="G11" s="811"/>
      <c r="H11" s="483">
        <f>SUM(D11:F11)</f>
        <v>1001</v>
      </c>
      <c r="I11" s="484">
        <v>0</v>
      </c>
      <c r="J11" s="485"/>
      <c r="K11" s="486">
        <v>4</v>
      </c>
      <c r="L11" s="482">
        <v>5</v>
      </c>
      <c r="M11" s="487">
        <f t="shared" si="0"/>
        <v>1010</v>
      </c>
      <c r="N11" s="432">
        <f>ROUND(M11/R11*100,1)</f>
        <v>90.1</v>
      </c>
      <c r="R11" s="644">
        <v>1121</v>
      </c>
    </row>
    <row r="12" spans="2:19" s="62" customFormat="1" ht="33.75" customHeight="1">
      <c r="B12" s="145"/>
      <c r="C12" s="584" t="s">
        <v>47</v>
      </c>
      <c r="D12" s="481"/>
      <c r="E12" s="482">
        <v>820</v>
      </c>
      <c r="F12" s="806">
        <v>13</v>
      </c>
      <c r="G12" s="807"/>
      <c r="H12" s="483">
        <f>SUM(D12:F12)</f>
        <v>833</v>
      </c>
      <c r="I12" s="484">
        <v>0</v>
      </c>
      <c r="J12" s="488"/>
      <c r="K12" s="486">
        <v>3</v>
      </c>
      <c r="L12" s="482">
        <v>6</v>
      </c>
      <c r="M12" s="487">
        <f t="shared" si="0"/>
        <v>842</v>
      </c>
      <c r="N12" s="432">
        <f t="shared" ref="N12:N22" si="1">ROUND(M12/R12*100,1)</f>
        <v>89.8</v>
      </c>
      <c r="R12" s="644">
        <v>938</v>
      </c>
    </row>
    <row r="13" spans="2:19" s="62" customFormat="1" ht="33.75" customHeight="1">
      <c r="B13" s="145" t="s">
        <v>66</v>
      </c>
      <c r="C13" s="584" t="s">
        <v>33</v>
      </c>
      <c r="D13" s="481"/>
      <c r="E13" s="482">
        <v>971</v>
      </c>
      <c r="F13" s="806">
        <v>22</v>
      </c>
      <c r="G13" s="807"/>
      <c r="H13" s="483">
        <f>SUM(D13:F13)</f>
        <v>993</v>
      </c>
      <c r="I13" s="484">
        <v>0</v>
      </c>
      <c r="J13" s="488"/>
      <c r="K13" s="486">
        <v>0</v>
      </c>
      <c r="L13" s="482">
        <v>5</v>
      </c>
      <c r="M13" s="487">
        <f t="shared" si="0"/>
        <v>998</v>
      </c>
      <c r="N13" s="432">
        <f t="shared" si="1"/>
        <v>106.2</v>
      </c>
      <c r="R13" s="644">
        <v>940</v>
      </c>
    </row>
    <row r="14" spans="2:19" s="62" customFormat="1" ht="33.75" customHeight="1">
      <c r="B14" s="145"/>
      <c r="C14" s="584" t="s">
        <v>34</v>
      </c>
      <c r="D14" s="481">
        <v>1</v>
      </c>
      <c r="E14" s="482">
        <v>774</v>
      </c>
      <c r="F14" s="806">
        <v>13</v>
      </c>
      <c r="G14" s="807"/>
      <c r="H14" s="483">
        <f>SUM(D14:F14)</f>
        <v>788</v>
      </c>
      <c r="I14" s="484">
        <v>0</v>
      </c>
      <c r="J14" s="488"/>
      <c r="K14" s="486">
        <v>1</v>
      </c>
      <c r="L14" s="482">
        <v>4</v>
      </c>
      <c r="M14" s="487">
        <f t="shared" si="0"/>
        <v>793</v>
      </c>
      <c r="N14" s="432">
        <f t="shared" si="1"/>
        <v>98.5</v>
      </c>
      <c r="R14" s="644">
        <v>805</v>
      </c>
    </row>
    <row r="15" spans="2:19" s="62" customFormat="1" ht="33.75" customHeight="1">
      <c r="B15" s="145" t="s">
        <v>67</v>
      </c>
      <c r="C15" s="584" t="s">
        <v>35</v>
      </c>
      <c r="D15" s="481"/>
      <c r="E15" s="482">
        <v>923</v>
      </c>
      <c r="F15" s="806">
        <v>16</v>
      </c>
      <c r="G15" s="807"/>
      <c r="H15" s="483">
        <f t="shared" ref="H15:H22" si="2">SUM(D15:F15)</f>
        <v>939</v>
      </c>
      <c r="I15" s="484">
        <v>0</v>
      </c>
      <c r="J15" s="488"/>
      <c r="K15" s="486">
        <v>3</v>
      </c>
      <c r="L15" s="482">
        <v>5</v>
      </c>
      <c r="M15" s="487">
        <f t="shared" ref="M15:M22" si="3">H15+I15+J15+K15+L15</f>
        <v>947</v>
      </c>
      <c r="N15" s="432">
        <f t="shared" si="1"/>
        <v>124.9</v>
      </c>
      <c r="R15" s="644">
        <v>758</v>
      </c>
    </row>
    <row r="16" spans="2:19" s="62" customFormat="1" ht="33.75" customHeight="1">
      <c r="B16" s="145"/>
      <c r="C16" s="584" t="s">
        <v>36</v>
      </c>
      <c r="D16" s="481"/>
      <c r="E16" s="482">
        <v>933</v>
      </c>
      <c r="F16" s="806">
        <v>13</v>
      </c>
      <c r="G16" s="807"/>
      <c r="H16" s="483">
        <f t="shared" si="2"/>
        <v>946</v>
      </c>
      <c r="I16" s="484">
        <v>0</v>
      </c>
      <c r="J16" s="488"/>
      <c r="K16" s="486">
        <v>0</v>
      </c>
      <c r="L16" s="482">
        <v>6</v>
      </c>
      <c r="M16" s="487">
        <f t="shared" si="3"/>
        <v>952</v>
      </c>
      <c r="N16" s="432">
        <f t="shared" si="1"/>
        <v>75.3</v>
      </c>
      <c r="R16" s="644">
        <v>1264</v>
      </c>
    </row>
    <row r="17" spans="2:19" s="62" customFormat="1" ht="33.75" customHeight="1">
      <c r="B17" s="145" t="s">
        <v>68</v>
      </c>
      <c r="C17" s="584" t="s">
        <v>37</v>
      </c>
      <c r="D17" s="481"/>
      <c r="E17" s="482">
        <v>1357</v>
      </c>
      <c r="F17" s="806">
        <v>10</v>
      </c>
      <c r="G17" s="807"/>
      <c r="H17" s="483">
        <f t="shared" si="2"/>
        <v>1367</v>
      </c>
      <c r="I17" s="484">
        <v>0</v>
      </c>
      <c r="J17" s="488"/>
      <c r="K17" s="486">
        <v>3</v>
      </c>
      <c r="L17" s="482">
        <v>6</v>
      </c>
      <c r="M17" s="487">
        <f t="shared" si="3"/>
        <v>1376</v>
      </c>
      <c r="N17" s="432">
        <f t="shared" si="1"/>
        <v>135.69999999999999</v>
      </c>
      <c r="R17" s="644">
        <v>1014</v>
      </c>
    </row>
    <row r="18" spans="2:19" s="62" customFormat="1" ht="33.75" customHeight="1">
      <c r="B18" s="145"/>
      <c r="C18" s="584" t="s">
        <v>38</v>
      </c>
      <c r="D18" s="481"/>
      <c r="E18" s="482">
        <v>1444</v>
      </c>
      <c r="F18" s="806">
        <v>21</v>
      </c>
      <c r="G18" s="807"/>
      <c r="H18" s="483">
        <f t="shared" si="2"/>
        <v>1465</v>
      </c>
      <c r="I18" s="484">
        <v>0</v>
      </c>
      <c r="J18" s="488"/>
      <c r="K18" s="486">
        <v>5</v>
      </c>
      <c r="L18" s="482">
        <v>3</v>
      </c>
      <c r="M18" s="487">
        <f t="shared" si="3"/>
        <v>1473</v>
      </c>
      <c r="N18" s="432">
        <f t="shared" si="1"/>
        <v>121.1</v>
      </c>
      <c r="R18" s="644">
        <v>1216</v>
      </c>
    </row>
    <row r="19" spans="2:19" s="62" customFormat="1" ht="33.75" customHeight="1">
      <c r="B19" s="145" t="s">
        <v>69</v>
      </c>
      <c r="C19" s="584" t="s">
        <v>39</v>
      </c>
      <c r="D19" s="481"/>
      <c r="E19" s="482">
        <v>972</v>
      </c>
      <c r="F19" s="806">
        <v>10</v>
      </c>
      <c r="G19" s="807"/>
      <c r="H19" s="483">
        <f t="shared" si="2"/>
        <v>982</v>
      </c>
      <c r="I19" s="484">
        <v>0</v>
      </c>
      <c r="J19" s="488"/>
      <c r="K19" s="486">
        <v>1</v>
      </c>
      <c r="L19" s="482">
        <v>2</v>
      </c>
      <c r="M19" s="487">
        <f t="shared" si="3"/>
        <v>985</v>
      </c>
      <c r="N19" s="432">
        <f t="shared" si="1"/>
        <v>103</v>
      </c>
      <c r="R19" s="644">
        <v>956</v>
      </c>
    </row>
    <row r="20" spans="2:19" s="62" customFormat="1" ht="33.75" customHeight="1">
      <c r="B20" s="145"/>
      <c r="C20" s="584" t="s">
        <v>40</v>
      </c>
      <c r="D20" s="481">
        <v>1</v>
      </c>
      <c r="E20" s="482">
        <v>1075</v>
      </c>
      <c r="F20" s="806">
        <v>20</v>
      </c>
      <c r="G20" s="807"/>
      <c r="H20" s="483">
        <f t="shared" si="2"/>
        <v>1096</v>
      </c>
      <c r="I20" s="484">
        <v>0</v>
      </c>
      <c r="J20" s="488"/>
      <c r="K20" s="486">
        <v>4</v>
      </c>
      <c r="L20" s="482">
        <v>7</v>
      </c>
      <c r="M20" s="487">
        <f t="shared" si="3"/>
        <v>1107</v>
      </c>
      <c r="N20" s="432">
        <f t="shared" si="1"/>
        <v>120.3</v>
      </c>
      <c r="R20" s="644">
        <v>920</v>
      </c>
      <c r="S20" s="66"/>
    </row>
    <row r="21" spans="2:19" s="62" customFormat="1" ht="33.75" customHeight="1">
      <c r="B21" s="145"/>
      <c r="C21" s="584" t="s">
        <v>41</v>
      </c>
      <c r="D21" s="481">
        <v>1</v>
      </c>
      <c r="E21" s="482">
        <v>868</v>
      </c>
      <c r="F21" s="806">
        <v>13</v>
      </c>
      <c r="G21" s="807"/>
      <c r="H21" s="483">
        <f t="shared" si="2"/>
        <v>882</v>
      </c>
      <c r="I21" s="484">
        <v>0</v>
      </c>
      <c r="J21" s="488"/>
      <c r="K21" s="486">
        <v>0</v>
      </c>
      <c r="L21" s="482">
        <v>2</v>
      </c>
      <c r="M21" s="487">
        <f t="shared" si="3"/>
        <v>884</v>
      </c>
      <c r="N21" s="432">
        <f t="shared" si="1"/>
        <v>98.4</v>
      </c>
      <c r="R21" s="644">
        <v>898</v>
      </c>
    </row>
    <row r="22" spans="2:19" s="62" customFormat="1" ht="33.75" customHeight="1" thickBot="1">
      <c r="B22" s="146"/>
      <c r="C22" s="585" t="s">
        <v>42</v>
      </c>
      <c r="D22" s="489"/>
      <c r="E22" s="490">
        <v>914</v>
      </c>
      <c r="F22" s="808">
        <v>14</v>
      </c>
      <c r="G22" s="809"/>
      <c r="H22" s="491">
        <f t="shared" si="2"/>
        <v>928</v>
      </c>
      <c r="I22" s="492">
        <v>0</v>
      </c>
      <c r="J22" s="493"/>
      <c r="K22" s="494">
        <v>4</v>
      </c>
      <c r="L22" s="495">
        <v>5</v>
      </c>
      <c r="M22" s="496">
        <f t="shared" si="3"/>
        <v>937</v>
      </c>
      <c r="N22" s="435">
        <f t="shared" si="1"/>
        <v>106.6</v>
      </c>
      <c r="R22" s="644">
        <v>879</v>
      </c>
    </row>
    <row r="23" spans="2:19" s="62" customFormat="1" ht="30" customHeight="1">
      <c r="B23" s="79" t="s">
        <v>176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R23" s="640"/>
      <c r="S23" s="60"/>
    </row>
    <row r="24" spans="2:19" s="62" customFormat="1" ht="30" customHeight="1">
      <c r="B24" s="60"/>
      <c r="C24" s="64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</row>
    <row r="25" spans="2:19" s="62" customFormat="1" ht="30" customHeight="1">
      <c r="B25" s="60"/>
      <c r="C25" s="64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</row>
    <row r="26" spans="2:19" ht="15" customHeight="1">
      <c r="D26" s="385"/>
    </row>
    <row r="27" spans="2:19">
      <c r="F27" s="385"/>
    </row>
    <row r="28" spans="2:19">
      <c r="D28" s="385"/>
    </row>
  </sheetData>
  <mergeCells count="25">
    <mergeCell ref="B4:C5"/>
    <mergeCell ref="M4:M5"/>
    <mergeCell ref="N4:N5"/>
    <mergeCell ref="D4:H4"/>
    <mergeCell ref="I4:I5"/>
    <mergeCell ref="J4:J5"/>
    <mergeCell ref="K4:K5"/>
    <mergeCell ref="L4:L5"/>
    <mergeCell ref="F10:G10"/>
    <mergeCell ref="F6:G6"/>
    <mergeCell ref="F7:G7"/>
    <mergeCell ref="F8:G8"/>
    <mergeCell ref="F9:G9"/>
    <mergeCell ref="F11:G11"/>
    <mergeCell ref="F12:G12"/>
    <mergeCell ref="F13:G13"/>
    <mergeCell ref="F14:G14"/>
    <mergeCell ref="F17:G17"/>
    <mergeCell ref="F16:G16"/>
    <mergeCell ref="F15:G15"/>
    <mergeCell ref="F18:G18"/>
    <mergeCell ref="F19:G19"/>
    <mergeCell ref="F20:G20"/>
    <mergeCell ref="F21:G21"/>
    <mergeCell ref="F22:G22"/>
  </mergeCells>
  <phoneticPr fontId="4"/>
  <printOptions horizontalCentered="1" verticalCentered="1"/>
  <pageMargins left="0.59055118110236227" right="0.78740157480314965" top="0.78740157480314965" bottom="0.78740157480314965" header="0.19685039370078741" footer="0.39370078740157483"/>
  <pageSetup paperSize="9" orientation="portrait" r:id="rId1"/>
  <headerFooter scaleWithDoc="0" alignWithMargins="0">
    <oddFooter>&amp;C&amp;12- 10 -</oddFooter>
  </headerFooter>
  <colBreaks count="1" manualBreakCount="1">
    <brk id="15" max="2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30"/>
  <sheetViews>
    <sheetView zoomScaleNormal="100" zoomScaleSheetLayoutView="90" workbookViewId="0">
      <selection activeCell="R2" sqref="R2"/>
    </sheetView>
  </sheetViews>
  <sheetFormatPr defaultRowHeight="13.5"/>
  <cols>
    <col min="1" max="1" width="1.625" style="60" customWidth="1"/>
    <col min="2" max="2" width="4.625" style="60" customWidth="1"/>
    <col min="3" max="3" width="3.75" style="60" customWidth="1"/>
    <col min="4" max="4" width="10.5" style="60" customWidth="1"/>
    <col min="5" max="16" width="7.375" style="60" customWidth="1"/>
    <col min="17" max="17" width="9.625" style="60" customWidth="1"/>
    <col min="18" max="18" width="8.625" style="60" customWidth="1"/>
    <col min="19" max="256" width="9" style="60"/>
    <col min="257" max="257" width="6.75" style="60" customWidth="1"/>
    <col min="258" max="258" width="3.25" style="60" customWidth="1"/>
    <col min="259" max="259" width="3.625" style="60" customWidth="1"/>
    <col min="260" max="260" width="7.625" style="60" customWidth="1"/>
    <col min="261" max="272" width="5.625" style="60" customWidth="1"/>
    <col min="273" max="273" width="6.5" style="60" customWidth="1"/>
    <col min="274" max="274" width="6.875" style="60" customWidth="1"/>
    <col min="275" max="512" width="9" style="60"/>
    <col min="513" max="513" width="6.75" style="60" customWidth="1"/>
    <col min="514" max="514" width="3.25" style="60" customWidth="1"/>
    <col min="515" max="515" width="3.625" style="60" customWidth="1"/>
    <col min="516" max="516" width="7.625" style="60" customWidth="1"/>
    <col min="517" max="528" width="5.625" style="60" customWidth="1"/>
    <col min="529" max="529" width="6.5" style="60" customWidth="1"/>
    <col min="530" max="530" width="6.875" style="60" customWidth="1"/>
    <col min="531" max="768" width="9" style="60"/>
    <col min="769" max="769" width="6.75" style="60" customWidth="1"/>
    <col min="770" max="770" width="3.25" style="60" customWidth="1"/>
    <col min="771" max="771" width="3.625" style="60" customWidth="1"/>
    <col min="772" max="772" width="7.625" style="60" customWidth="1"/>
    <col min="773" max="784" width="5.625" style="60" customWidth="1"/>
    <col min="785" max="785" width="6.5" style="60" customWidth="1"/>
    <col min="786" max="786" width="6.875" style="60" customWidth="1"/>
    <col min="787" max="1024" width="9" style="60"/>
    <col min="1025" max="1025" width="6.75" style="60" customWidth="1"/>
    <col min="1026" max="1026" width="3.25" style="60" customWidth="1"/>
    <col min="1027" max="1027" width="3.625" style="60" customWidth="1"/>
    <col min="1028" max="1028" width="7.625" style="60" customWidth="1"/>
    <col min="1029" max="1040" width="5.625" style="60" customWidth="1"/>
    <col min="1041" max="1041" width="6.5" style="60" customWidth="1"/>
    <col min="1042" max="1042" width="6.875" style="60" customWidth="1"/>
    <col min="1043" max="1280" width="9" style="60"/>
    <col min="1281" max="1281" width="6.75" style="60" customWidth="1"/>
    <col min="1282" max="1282" width="3.25" style="60" customWidth="1"/>
    <col min="1283" max="1283" width="3.625" style="60" customWidth="1"/>
    <col min="1284" max="1284" width="7.625" style="60" customWidth="1"/>
    <col min="1285" max="1296" width="5.625" style="60" customWidth="1"/>
    <col min="1297" max="1297" width="6.5" style="60" customWidth="1"/>
    <col min="1298" max="1298" width="6.875" style="60" customWidth="1"/>
    <col min="1299" max="1536" width="9" style="60"/>
    <col min="1537" max="1537" width="6.75" style="60" customWidth="1"/>
    <col min="1538" max="1538" width="3.25" style="60" customWidth="1"/>
    <col min="1539" max="1539" width="3.625" style="60" customWidth="1"/>
    <col min="1540" max="1540" width="7.625" style="60" customWidth="1"/>
    <col min="1541" max="1552" width="5.625" style="60" customWidth="1"/>
    <col min="1553" max="1553" width="6.5" style="60" customWidth="1"/>
    <col min="1554" max="1554" width="6.875" style="60" customWidth="1"/>
    <col min="1555" max="1792" width="9" style="60"/>
    <col min="1793" max="1793" width="6.75" style="60" customWidth="1"/>
    <col min="1794" max="1794" width="3.25" style="60" customWidth="1"/>
    <col min="1795" max="1795" width="3.625" style="60" customWidth="1"/>
    <col min="1796" max="1796" width="7.625" style="60" customWidth="1"/>
    <col min="1797" max="1808" width="5.625" style="60" customWidth="1"/>
    <col min="1809" max="1809" width="6.5" style="60" customWidth="1"/>
    <col min="1810" max="1810" width="6.875" style="60" customWidth="1"/>
    <col min="1811" max="2048" width="9" style="60"/>
    <col min="2049" max="2049" width="6.75" style="60" customWidth="1"/>
    <col min="2050" max="2050" width="3.25" style="60" customWidth="1"/>
    <col min="2051" max="2051" width="3.625" style="60" customWidth="1"/>
    <col min="2052" max="2052" width="7.625" style="60" customWidth="1"/>
    <col min="2053" max="2064" width="5.625" style="60" customWidth="1"/>
    <col min="2065" max="2065" width="6.5" style="60" customWidth="1"/>
    <col min="2066" max="2066" width="6.875" style="60" customWidth="1"/>
    <col min="2067" max="2304" width="9" style="60"/>
    <col min="2305" max="2305" width="6.75" style="60" customWidth="1"/>
    <col min="2306" max="2306" width="3.25" style="60" customWidth="1"/>
    <col min="2307" max="2307" width="3.625" style="60" customWidth="1"/>
    <col min="2308" max="2308" width="7.625" style="60" customWidth="1"/>
    <col min="2309" max="2320" width="5.625" style="60" customWidth="1"/>
    <col min="2321" max="2321" width="6.5" style="60" customWidth="1"/>
    <col min="2322" max="2322" width="6.875" style="60" customWidth="1"/>
    <col min="2323" max="2560" width="9" style="60"/>
    <col min="2561" max="2561" width="6.75" style="60" customWidth="1"/>
    <col min="2562" max="2562" width="3.25" style="60" customWidth="1"/>
    <col min="2563" max="2563" width="3.625" style="60" customWidth="1"/>
    <col min="2564" max="2564" width="7.625" style="60" customWidth="1"/>
    <col min="2565" max="2576" width="5.625" style="60" customWidth="1"/>
    <col min="2577" max="2577" width="6.5" style="60" customWidth="1"/>
    <col min="2578" max="2578" width="6.875" style="60" customWidth="1"/>
    <col min="2579" max="2816" width="9" style="60"/>
    <col min="2817" max="2817" width="6.75" style="60" customWidth="1"/>
    <col min="2818" max="2818" width="3.25" style="60" customWidth="1"/>
    <col min="2819" max="2819" width="3.625" style="60" customWidth="1"/>
    <col min="2820" max="2820" width="7.625" style="60" customWidth="1"/>
    <col min="2821" max="2832" width="5.625" style="60" customWidth="1"/>
    <col min="2833" max="2833" width="6.5" style="60" customWidth="1"/>
    <col min="2834" max="2834" width="6.875" style="60" customWidth="1"/>
    <col min="2835" max="3072" width="9" style="60"/>
    <col min="3073" max="3073" width="6.75" style="60" customWidth="1"/>
    <col min="3074" max="3074" width="3.25" style="60" customWidth="1"/>
    <col min="3075" max="3075" width="3.625" style="60" customWidth="1"/>
    <col min="3076" max="3076" width="7.625" style="60" customWidth="1"/>
    <col min="3077" max="3088" width="5.625" style="60" customWidth="1"/>
    <col min="3089" max="3089" width="6.5" style="60" customWidth="1"/>
    <col min="3090" max="3090" width="6.875" style="60" customWidth="1"/>
    <col min="3091" max="3328" width="9" style="60"/>
    <col min="3329" max="3329" width="6.75" style="60" customWidth="1"/>
    <col min="3330" max="3330" width="3.25" style="60" customWidth="1"/>
    <col min="3331" max="3331" width="3.625" style="60" customWidth="1"/>
    <col min="3332" max="3332" width="7.625" style="60" customWidth="1"/>
    <col min="3333" max="3344" width="5.625" style="60" customWidth="1"/>
    <col min="3345" max="3345" width="6.5" style="60" customWidth="1"/>
    <col min="3346" max="3346" width="6.875" style="60" customWidth="1"/>
    <col min="3347" max="3584" width="9" style="60"/>
    <col min="3585" max="3585" width="6.75" style="60" customWidth="1"/>
    <col min="3586" max="3586" width="3.25" style="60" customWidth="1"/>
    <col min="3587" max="3587" width="3.625" style="60" customWidth="1"/>
    <col min="3588" max="3588" width="7.625" style="60" customWidth="1"/>
    <col min="3589" max="3600" width="5.625" style="60" customWidth="1"/>
    <col min="3601" max="3601" width="6.5" style="60" customWidth="1"/>
    <col min="3602" max="3602" width="6.875" style="60" customWidth="1"/>
    <col min="3603" max="3840" width="9" style="60"/>
    <col min="3841" max="3841" width="6.75" style="60" customWidth="1"/>
    <col min="3842" max="3842" width="3.25" style="60" customWidth="1"/>
    <col min="3843" max="3843" width="3.625" style="60" customWidth="1"/>
    <col min="3844" max="3844" width="7.625" style="60" customWidth="1"/>
    <col min="3845" max="3856" width="5.625" style="60" customWidth="1"/>
    <col min="3857" max="3857" width="6.5" style="60" customWidth="1"/>
    <col min="3858" max="3858" width="6.875" style="60" customWidth="1"/>
    <col min="3859" max="4096" width="9" style="60"/>
    <col min="4097" max="4097" width="6.75" style="60" customWidth="1"/>
    <col min="4098" max="4098" width="3.25" style="60" customWidth="1"/>
    <col min="4099" max="4099" width="3.625" style="60" customWidth="1"/>
    <col min="4100" max="4100" width="7.625" style="60" customWidth="1"/>
    <col min="4101" max="4112" width="5.625" style="60" customWidth="1"/>
    <col min="4113" max="4113" width="6.5" style="60" customWidth="1"/>
    <col min="4114" max="4114" width="6.875" style="60" customWidth="1"/>
    <col min="4115" max="4352" width="9" style="60"/>
    <col min="4353" max="4353" width="6.75" style="60" customWidth="1"/>
    <col min="4354" max="4354" width="3.25" style="60" customWidth="1"/>
    <col min="4355" max="4355" width="3.625" style="60" customWidth="1"/>
    <col min="4356" max="4356" width="7.625" style="60" customWidth="1"/>
    <col min="4357" max="4368" width="5.625" style="60" customWidth="1"/>
    <col min="4369" max="4369" width="6.5" style="60" customWidth="1"/>
    <col min="4370" max="4370" width="6.875" style="60" customWidth="1"/>
    <col min="4371" max="4608" width="9" style="60"/>
    <col min="4609" max="4609" width="6.75" style="60" customWidth="1"/>
    <col min="4610" max="4610" width="3.25" style="60" customWidth="1"/>
    <col min="4611" max="4611" width="3.625" style="60" customWidth="1"/>
    <col min="4612" max="4612" width="7.625" style="60" customWidth="1"/>
    <col min="4613" max="4624" width="5.625" style="60" customWidth="1"/>
    <col min="4625" max="4625" width="6.5" style="60" customWidth="1"/>
    <col min="4626" max="4626" width="6.875" style="60" customWidth="1"/>
    <col min="4627" max="4864" width="9" style="60"/>
    <col min="4865" max="4865" width="6.75" style="60" customWidth="1"/>
    <col min="4866" max="4866" width="3.25" style="60" customWidth="1"/>
    <col min="4867" max="4867" width="3.625" style="60" customWidth="1"/>
    <col min="4868" max="4868" width="7.625" style="60" customWidth="1"/>
    <col min="4869" max="4880" width="5.625" style="60" customWidth="1"/>
    <col min="4881" max="4881" width="6.5" style="60" customWidth="1"/>
    <col min="4882" max="4882" width="6.875" style="60" customWidth="1"/>
    <col min="4883" max="5120" width="9" style="60"/>
    <col min="5121" max="5121" width="6.75" style="60" customWidth="1"/>
    <col min="5122" max="5122" width="3.25" style="60" customWidth="1"/>
    <col min="5123" max="5123" width="3.625" style="60" customWidth="1"/>
    <col min="5124" max="5124" width="7.625" style="60" customWidth="1"/>
    <col min="5125" max="5136" width="5.625" style="60" customWidth="1"/>
    <col min="5137" max="5137" width="6.5" style="60" customWidth="1"/>
    <col min="5138" max="5138" width="6.875" style="60" customWidth="1"/>
    <col min="5139" max="5376" width="9" style="60"/>
    <col min="5377" max="5377" width="6.75" style="60" customWidth="1"/>
    <col min="5378" max="5378" width="3.25" style="60" customWidth="1"/>
    <col min="5379" max="5379" width="3.625" style="60" customWidth="1"/>
    <col min="5380" max="5380" width="7.625" style="60" customWidth="1"/>
    <col min="5381" max="5392" width="5.625" style="60" customWidth="1"/>
    <col min="5393" max="5393" width="6.5" style="60" customWidth="1"/>
    <col min="5394" max="5394" width="6.875" style="60" customWidth="1"/>
    <col min="5395" max="5632" width="9" style="60"/>
    <col min="5633" max="5633" width="6.75" style="60" customWidth="1"/>
    <col min="5634" max="5634" width="3.25" style="60" customWidth="1"/>
    <col min="5635" max="5635" width="3.625" style="60" customWidth="1"/>
    <col min="5636" max="5636" width="7.625" style="60" customWidth="1"/>
    <col min="5637" max="5648" width="5.625" style="60" customWidth="1"/>
    <col min="5649" max="5649" width="6.5" style="60" customWidth="1"/>
    <col min="5650" max="5650" width="6.875" style="60" customWidth="1"/>
    <col min="5651" max="5888" width="9" style="60"/>
    <col min="5889" max="5889" width="6.75" style="60" customWidth="1"/>
    <col min="5890" max="5890" width="3.25" style="60" customWidth="1"/>
    <col min="5891" max="5891" width="3.625" style="60" customWidth="1"/>
    <col min="5892" max="5892" width="7.625" style="60" customWidth="1"/>
    <col min="5893" max="5904" width="5.625" style="60" customWidth="1"/>
    <col min="5905" max="5905" width="6.5" style="60" customWidth="1"/>
    <col min="5906" max="5906" width="6.875" style="60" customWidth="1"/>
    <col min="5907" max="6144" width="9" style="60"/>
    <col min="6145" max="6145" width="6.75" style="60" customWidth="1"/>
    <col min="6146" max="6146" width="3.25" style="60" customWidth="1"/>
    <col min="6147" max="6147" width="3.625" style="60" customWidth="1"/>
    <col min="6148" max="6148" width="7.625" style="60" customWidth="1"/>
    <col min="6149" max="6160" width="5.625" style="60" customWidth="1"/>
    <col min="6161" max="6161" width="6.5" style="60" customWidth="1"/>
    <col min="6162" max="6162" width="6.875" style="60" customWidth="1"/>
    <col min="6163" max="6400" width="9" style="60"/>
    <col min="6401" max="6401" width="6.75" style="60" customWidth="1"/>
    <col min="6402" max="6402" width="3.25" style="60" customWidth="1"/>
    <col min="6403" max="6403" width="3.625" style="60" customWidth="1"/>
    <col min="6404" max="6404" width="7.625" style="60" customWidth="1"/>
    <col min="6405" max="6416" width="5.625" style="60" customWidth="1"/>
    <col min="6417" max="6417" width="6.5" style="60" customWidth="1"/>
    <col min="6418" max="6418" width="6.875" style="60" customWidth="1"/>
    <col min="6419" max="6656" width="9" style="60"/>
    <col min="6657" max="6657" width="6.75" style="60" customWidth="1"/>
    <col min="6658" max="6658" width="3.25" style="60" customWidth="1"/>
    <col min="6659" max="6659" width="3.625" style="60" customWidth="1"/>
    <col min="6660" max="6660" width="7.625" style="60" customWidth="1"/>
    <col min="6661" max="6672" width="5.625" style="60" customWidth="1"/>
    <col min="6673" max="6673" width="6.5" style="60" customWidth="1"/>
    <col min="6674" max="6674" width="6.875" style="60" customWidth="1"/>
    <col min="6675" max="6912" width="9" style="60"/>
    <col min="6913" max="6913" width="6.75" style="60" customWidth="1"/>
    <col min="6914" max="6914" width="3.25" style="60" customWidth="1"/>
    <col min="6915" max="6915" width="3.625" style="60" customWidth="1"/>
    <col min="6916" max="6916" width="7.625" style="60" customWidth="1"/>
    <col min="6917" max="6928" width="5.625" style="60" customWidth="1"/>
    <col min="6929" max="6929" width="6.5" style="60" customWidth="1"/>
    <col min="6930" max="6930" width="6.875" style="60" customWidth="1"/>
    <col min="6931" max="7168" width="9" style="60"/>
    <col min="7169" max="7169" width="6.75" style="60" customWidth="1"/>
    <col min="7170" max="7170" width="3.25" style="60" customWidth="1"/>
    <col min="7171" max="7171" width="3.625" style="60" customWidth="1"/>
    <col min="7172" max="7172" width="7.625" style="60" customWidth="1"/>
    <col min="7173" max="7184" width="5.625" style="60" customWidth="1"/>
    <col min="7185" max="7185" width="6.5" style="60" customWidth="1"/>
    <col min="7186" max="7186" width="6.875" style="60" customWidth="1"/>
    <col min="7187" max="7424" width="9" style="60"/>
    <col min="7425" max="7425" width="6.75" style="60" customWidth="1"/>
    <col min="7426" max="7426" width="3.25" style="60" customWidth="1"/>
    <col min="7427" max="7427" width="3.625" style="60" customWidth="1"/>
    <col min="7428" max="7428" width="7.625" style="60" customWidth="1"/>
    <col min="7429" max="7440" width="5.625" style="60" customWidth="1"/>
    <col min="7441" max="7441" width="6.5" style="60" customWidth="1"/>
    <col min="7442" max="7442" width="6.875" style="60" customWidth="1"/>
    <col min="7443" max="7680" width="9" style="60"/>
    <col min="7681" max="7681" width="6.75" style="60" customWidth="1"/>
    <col min="7682" max="7682" width="3.25" style="60" customWidth="1"/>
    <col min="7683" max="7683" width="3.625" style="60" customWidth="1"/>
    <col min="7684" max="7684" width="7.625" style="60" customWidth="1"/>
    <col min="7685" max="7696" width="5.625" style="60" customWidth="1"/>
    <col min="7697" max="7697" width="6.5" style="60" customWidth="1"/>
    <col min="7698" max="7698" width="6.875" style="60" customWidth="1"/>
    <col min="7699" max="7936" width="9" style="60"/>
    <col min="7937" max="7937" width="6.75" style="60" customWidth="1"/>
    <col min="7938" max="7938" width="3.25" style="60" customWidth="1"/>
    <col min="7939" max="7939" width="3.625" style="60" customWidth="1"/>
    <col min="7940" max="7940" width="7.625" style="60" customWidth="1"/>
    <col min="7941" max="7952" width="5.625" style="60" customWidth="1"/>
    <col min="7953" max="7953" width="6.5" style="60" customWidth="1"/>
    <col min="7954" max="7954" width="6.875" style="60" customWidth="1"/>
    <col min="7955" max="8192" width="9" style="60"/>
    <col min="8193" max="8193" width="6.75" style="60" customWidth="1"/>
    <col min="8194" max="8194" width="3.25" style="60" customWidth="1"/>
    <col min="8195" max="8195" width="3.625" style="60" customWidth="1"/>
    <col min="8196" max="8196" width="7.625" style="60" customWidth="1"/>
    <col min="8197" max="8208" width="5.625" style="60" customWidth="1"/>
    <col min="8209" max="8209" width="6.5" style="60" customWidth="1"/>
    <col min="8210" max="8210" width="6.875" style="60" customWidth="1"/>
    <col min="8211" max="8448" width="9" style="60"/>
    <col min="8449" max="8449" width="6.75" style="60" customWidth="1"/>
    <col min="8450" max="8450" width="3.25" style="60" customWidth="1"/>
    <col min="8451" max="8451" width="3.625" style="60" customWidth="1"/>
    <col min="8452" max="8452" width="7.625" style="60" customWidth="1"/>
    <col min="8453" max="8464" width="5.625" style="60" customWidth="1"/>
    <col min="8465" max="8465" width="6.5" style="60" customWidth="1"/>
    <col min="8466" max="8466" width="6.875" style="60" customWidth="1"/>
    <col min="8467" max="8704" width="9" style="60"/>
    <col min="8705" max="8705" width="6.75" style="60" customWidth="1"/>
    <col min="8706" max="8706" width="3.25" style="60" customWidth="1"/>
    <col min="8707" max="8707" width="3.625" style="60" customWidth="1"/>
    <col min="8708" max="8708" width="7.625" style="60" customWidth="1"/>
    <col min="8709" max="8720" width="5.625" style="60" customWidth="1"/>
    <col min="8721" max="8721" width="6.5" style="60" customWidth="1"/>
    <col min="8722" max="8722" width="6.875" style="60" customWidth="1"/>
    <col min="8723" max="8960" width="9" style="60"/>
    <col min="8961" max="8961" width="6.75" style="60" customWidth="1"/>
    <col min="8962" max="8962" width="3.25" style="60" customWidth="1"/>
    <col min="8963" max="8963" width="3.625" style="60" customWidth="1"/>
    <col min="8964" max="8964" width="7.625" style="60" customWidth="1"/>
    <col min="8965" max="8976" width="5.625" style="60" customWidth="1"/>
    <col min="8977" max="8977" width="6.5" style="60" customWidth="1"/>
    <col min="8978" max="8978" width="6.875" style="60" customWidth="1"/>
    <col min="8979" max="9216" width="9" style="60"/>
    <col min="9217" max="9217" width="6.75" style="60" customWidth="1"/>
    <col min="9218" max="9218" width="3.25" style="60" customWidth="1"/>
    <col min="9219" max="9219" width="3.625" style="60" customWidth="1"/>
    <col min="9220" max="9220" width="7.625" style="60" customWidth="1"/>
    <col min="9221" max="9232" width="5.625" style="60" customWidth="1"/>
    <col min="9233" max="9233" width="6.5" style="60" customWidth="1"/>
    <col min="9234" max="9234" width="6.875" style="60" customWidth="1"/>
    <col min="9235" max="9472" width="9" style="60"/>
    <col min="9473" max="9473" width="6.75" style="60" customWidth="1"/>
    <col min="9474" max="9474" width="3.25" style="60" customWidth="1"/>
    <col min="9475" max="9475" width="3.625" style="60" customWidth="1"/>
    <col min="9476" max="9476" width="7.625" style="60" customWidth="1"/>
    <col min="9477" max="9488" width="5.625" style="60" customWidth="1"/>
    <col min="9489" max="9489" width="6.5" style="60" customWidth="1"/>
    <col min="9490" max="9490" width="6.875" style="60" customWidth="1"/>
    <col min="9491" max="9728" width="9" style="60"/>
    <col min="9729" max="9729" width="6.75" style="60" customWidth="1"/>
    <col min="9730" max="9730" width="3.25" style="60" customWidth="1"/>
    <col min="9731" max="9731" width="3.625" style="60" customWidth="1"/>
    <col min="9732" max="9732" width="7.625" style="60" customWidth="1"/>
    <col min="9733" max="9744" width="5.625" style="60" customWidth="1"/>
    <col min="9745" max="9745" width="6.5" style="60" customWidth="1"/>
    <col min="9746" max="9746" width="6.875" style="60" customWidth="1"/>
    <col min="9747" max="9984" width="9" style="60"/>
    <col min="9985" max="9985" width="6.75" style="60" customWidth="1"/>
    <col min="9986" max="9986" width="3.25" style="60" customWidth="1"/>
    <col min="9987" max="9987" width="3.625" style="60" customWidth="1"/>
    <col min="9988" max="9988" width="7.625" style="60" customWidth="1"/>
    <col min="9989" max="10000" width="5.625" style="60" customWidth="1"/>
    <col min="10001" max="10001" width="6.5" style="60" customWidth="1"/>
    <col min="10002" max="10002" width="6.875" style="60" customWidth="1"/>
    <col min="10003" max="10240" width="9" style="60"/>
    <col min="10241" max="10241" width="6.75" style="60" customWidth="1"/>
    <col min="10242" max="10242" width="3.25" style="60" customWidth="1"/>
    <col min="10243" max="10243" width="3.625" style="60" customWidth="1"/>
    <col min="10244" max="10244" width="7.625" style="60" customWidth="1"/>
    <col min="10245" max="10256" width="5.625" style="60" customWidth="1"/>
    <col min="10257" max="10257" width="6.5" style="60" customWidth="1"/>
    <col min="10258" max="10258" width="6.875" style="60" customWidth="1"/>
    <col min="10259" max="10496" width="9" style="60"/>
    <col min="10497" max="10497" width="6.75" style="60" customWidth="1"/>
    <col min="10498" max="10498" width="3.25" style="60" customWidth="1"/>
    <col min="10499" max="10499" width="3.625" style="60" customWidth="1"/>
    <col min="10500" max="10500" width="7.625" style="60" customWidth="1"/>
    <col min="10501" max="10512" width="5.625" style="60" customWidth="1"/>
    <col min="10513" max="10513" width="6.5" style="60" customWidth="1"/>
    <col min="10514" max="10514" width="6.875" style="60" customWidth="1"/>
    <col min="10515" max="10752" width="9" style="60"/>
    <col min="10753" max="10753" width="6.75" style="60" customWidth="1"/>
    <col min="10754" max="10754" width="3.25" style="60" customWidth="1"/>
    <col min="10755" max="10755" width="3.625" style="60" customWidth="1"/>
    <col min="10756" max="10756" width="7.625" style="60" customWidth="1"/>
    <col min="10757" max="10768" width="5.625" style="60" customWidth="1"/>
    <col min="10769" max="10769" width="6.5" style="60" customWidth="1"/>
    <col min="10770" max="10770" width="6.875" style="60" customWidth="1"/>
    <col min="10771" max="11008" width="9" style="60"/>
    <col min="11009" max="11009" width="6.75" style="60" customWidth="1"/>
    <col min="11010" max="11010" width="3.25" style="60" customWidth="1"/>
    <col min="11011" max="11011" width="3.625" style="60" customWidth="1"/>
    <col min="11012" max="11012" width="7.625" style="60" customWidth="1"/>
    <col min="11013" max="11024" width="5.625" style="60" customWidth="1"/>
    <col min="11025" max="11025" width="6.5" style="60" customWidth="1"/>
    <col min="11026" max="11026" width="6.875" style="60" customWidth="1"/>
    <col min="11027" max="11264" width="9" style="60"/>
    <col min="11265" max="11265" width="6.75" style="60" customWidth="1"/>
    <col min="11266" max="11266" width="3.25" style="60" customWidth="1"/>
    <col min="11267" max="11267" width="3.625" style="60" customWidth="1"/>
    <col min="11268" max="11268" width="7.625" style="60" customWidth="1"/>
    <col min="11269" max="11280" width="5.625" style="60" customWidth="1"/>
    <col min="11281" max="11281" width="6.5" style="60" customWidth="1"/>
    <col min="11282" max="11282" width="6.875" style="60" customWidth="1"/>
    <col min="11283" max="11520" width="9" style="60"/>
    <col min="11521" max="11521" width="6.75" style="60" customWidth="1"/>
    <col min="11522" max="11522" width="3.25" style="60" customWidth="1"/>
    <col min="11523" max="11523" width="3.625" style="60" customWidth="1"/>
    <col min="11524" max="11524" width="7.625" style="60" customWidth="1"/>
    <col min="11525" max="11536" width="5.625" style="60" customWidth="1"/>
    <col min="11537" max="11537" width="6.5" style="60" customWidth="1"/>
    <col min="11538" max="11538" width="6.875" style="60" customWidth="1"/>
    <col min="11539" max="11776" width="9" style="60"/>
    <col min="11777" max="11777" width="6.75" style="60" customWidth="1"/>
    <col min="11778" max="11778" width="3.25" style="60" customWidth="1"/>
    <col min="11779" max="11779" width="3.625" style="60" customWidth="1"/>
    <col min="11780" max="11780" width="7.625" style="60" customWidth="1"/>
    <col min="11781" max="11792" width="5.625" style="60" customWidth="1"/>
    <col min="11793" max="11793" width="6.5" style="60" customWidth="1"/>
    <col min="11794" max="11794" width="6.875" style="60" customWidth="1"/>
    <col min="11795" max="12032" width="9" style="60"/>
    <col min="12033" max="12033" width="6.75" style="60" customWidth="1"/>
    <col min="12034" max="12034" width="3.25" style="60" customWidth="1"/>
    <col min="12035" max="12035" width="3.625" style="60" customWidth="1"/>
    <col min="12036" max="12036" width="7.625" style="60" customWidth="1"/>
    <col min="12037" max="12048" width="5.625" style="60" customWidth="1"/>
    <col min="12049" max="12049" width="6.5" style="60" customWidth="1"/>
    <col min="12050" max="12050" width="6.875" style="60" customWidth="1"/>
    <col min="12051" max="12288" width="9" style="60"/>
    <col min="12289" max="12289" width="6.75" style="60" customWidth="1"/>
    <col min="12290" max="12290" width="3.25" style="60" customWidth="1"/>
    <col min="12291" max="12291" width="3.625" style="60" customWidth="1"/>
    <col min="12292" max="12292" width="7.625" style="60" customWidth="1"/>
    <col min="12293" max="12304" width="5.625" style="60" customWidth="1"/>
    <col min="12305" max="12305" width="6.5" style="60" customWidth="1"/>
    <col min="12306" max="12306" width="6.875" style="60" customWidth="1"/>
    <col min="12307" max="12544" width="9" style="60"/>
    <col min="12545" max="12545" width="6.75" style="60" customWidth="1"/>
    <col min="12546" max="12546" width="3.25" style="60" customWidth="1"/>
    <col min="12547" max="12547" width="3.625" style="60" customWidth="1"/>
    <col min="12548" max="12548" width="7.625" style="60" customWidth="1"/>
    <col min="12549" max="12560" width="5.625" style="60" customWidth="1"/>
    <col min="12561" max="12561" width="6.5" style="60" customWidth="1"/>
    <col min="12562" max="12562" width="6.875" style="60" customWidth="1"/>
    <col min="12563" max="12800" width="9" style="60"/>
    <col min="12801" max="12801" width="6.75" style="60" customWidth="1"/>
    <col min="12802" max="12802" width="3.25" style="60" customWidth="1"/>
    <col min="12803" max="12803" width="3.625" style="60" customWidth="1"/>
    <col min="12804" max="12804" width="7.625" style="60" customWidth="1"/>
    <col min="12805" max="12816" width="5.625" style="60" customWidth="1"/>
    <col min="12817" max="12817" width="6.5" style="60" customWidth="1"/>
    <col min="12818" max="12818" width="6.875" style="60" customWidth="1"/>
    <col min="12819" max="13056" width="9" style="60"/>
    <col min="13057" max="13057" width="6.75" style="60" customWidth="1"/>
    <col min="13058" max="13058" width="3.25" style="60" customWidth="1"/>
    <col min="13059" max="13059" width="3.625" style="60" customWidth="1"/>
    <col min="13060" max="13060" width="7.625" style="60" customWidth="1"/>
    <col min="13061" max="13072" width="5.625" style="60" customWidth="1"/>
    <col min="13073" max="13073" width="6.5" style="60" customWidth="1"/>
    <col min="13074" max="13074" width="6.875" style="60" customWidth="1"/>
    <col min="13075" max="13312" width="9" style="60"/>
    <col min="13313" max="13313" width="6.75" style="60" customWidth="1"/>
    <col min="13314" max="13314" width="3.25" style="60" customWidth="1"/>
    <col min="13315" max="13315" width="3.625" style="60" customWidth="1"/>
    <col min="13316" max="13316" width="7.625" style="60" customWidth="1"/>
    <col min="13317" max="13328" width="5.625" style="60" customWidth="1"/>
    <col min="13329" max="13329" width="6.5" style="60" customWidth="1"/>
    <col min="13330" max="13330" width="6.875" style="60" customWidth="1"/>
    <col min="13331" max="13568" width="9" style="60"/>
    <col min="13569" max="13569" width="6.75" style="60" customWidth="1"/>
    <col min="13570" max="13570" width="3.25" style="60" customWidth="1"/>
    <col min="13571" max="13571" width="3.625" style="60" customWidth="1"/>
    <col min="13572" max="13572" width="7.625" style="60" customWidth="1"/>
    <col min="13573" max="13584" width="5.625" style="60" customWidth="1"/>
    <col min="13585" max="13585" width="6.5" style="60" customWidth="1"/>
    <col min="13586" max="13586" width="6.875" style="60" customWidth="1"/>
    <col min="13587" max="13824" width="9" style="60"/>
    <col min="13825" max="13825" width="6.75" style="60" customWidth="1"/>
    <col min="13826" max="13826" width="3.25" style="60" customWidth="1"/>
    <col min="13827" max="13827" width="3.625" style="60" customWidth="1"/>
    <col min="13828" max="13828" width="7.625" style="60" customWidth="1"/>
    <col min="13829" max="13840" width="5.625" style="60" customWidth="1"/>
    <col min="13841" max="13841" width="6.5" style="60" customWidth="1"/>
    <col min="13842" max="13842" width="6.875" style="60" customWidth="1"/>
    <col min="13843" max="14080" width="9" style="60"/>
    <col min="14081" max="14081" width="6.75" style="60" customWidth="1"/>
    <col min="14082" max="14082" width="3.25" style="60" customWidth="1"/>
    <col min="14083" max="14083" width="3.625" style="60" customWidth="1"/>
    <col min="14084" max="14084" width="7.625" style="60" customWidth="1"/>
    <col min="14085" max="14096" width="5.625" style="60" customWidth="1"/>
    <col min="14097" max="14097" width="6.5" style="60" customWidth="1"/>
    <col min="14098" max="14098" width="6.875" style="60" customWidth="1"/>
    <col min="14099" max="14336" width="9" style="60"/>
    <col min="14337" max="14337" width="6.75" style="60" customWidth="1"/>
    <col min="14338" max="14338" width="3.25" style="60" customWidth="1"/>
    <col min="14339" max="14339" width="3.625" style="60" customWidth="1"/>
    <col min="14340" max="14340" width="7.625" style="60" customWidth="1"/>
    <col min="14341" max="14352" width="5.625" style="60" customWidth="1"/>
    <col min="14353" max="14353" width="6.5" style="60" customWidth="1"/>
    <col min="14354" max="14354" width="6.875" style="60" customWidth="1"/>
    <col min="14355" max="14592" width="9" style="60"/>
    <col min="14593" max="14593" width="6.75" style="60" customWidth="1"/>
    <col min="14594" max="14594" width="3.25" style="60" customWidth="1"/>
    <col min="14595" max="14595" width="3.625" style="60" customWidth="1"/>
    <col min="14596" max="14596" width="7.625" style="60" customWidth="1"/>
    <col min="14597" max="14608" width="5.625" style="60" customWidth="1"/>
    <col min="14609" max="14609" width="6.5" style="60" customWidth="1"/>
    <col min="14610" max="14610" width="6.875" style="60" customWidth="1"/>
    <col min="14611" max="14848" width="9" style="60"/>
    <col min="14849" max="14849" width="6.75" style="60" customWidth="1"/>
    <col min="14850" max="14850" width="3.25" style="60" customWidth="1"/>
    <col min="14851" max="14851" width="3.625" style="60" customWidth="1"/>
    <col min="14852" max="14852" width="7.625" style="60" customWidth="1"/>
    <col min="14853" max="14864" width="5.625" style="60" customWidth="1"/>
    <col min="14865" max="14865" width="6.5" style="60" customWidth="1"/>
    <col min="14866" max="14866" width="6.875" style="60" customWidth="1"/>
    <col min="14867" max="15104" width="9" style="60"/>
    <col min="15105" max="15105" width="6.75" style="60" customWidth="1"/>
    <col min="15106" max="15106" width="3.25" style="60" customWidth="1"/>
    <col min="15107" max="15107" width="3.625" style="60" customWidth="1"/>
    <col min="15108" max="15108" width="7.625" style="60" customWidth="1"/>
    <col min="15109" max="15120" width="5.625" style="60" customWidth="1"/>
    <col min="15121" max="15121" width="6.5" style="60" customWidth="1"/>
    <col min="15122" max="15122" width="6.875" style="60" customWidth="1"/>
    <col min="15123" max="15360" width="9" style="60"/>
    <col min="15361" max="15361" width="6.75" style="60" customWidth="1"/>
    <col min="15362" max="15362" width="3.25" style="60" customWidth="1"/>
    <col min="15363" max="15363" width="3.625" style="60" customWidth="1"/>
    <col min="15364" max="15364" width="7.625" style="60" customWidth="1"/>
    <col min="15365" max="15376" width="5.625" style="60" customWidth="1"/>
    <col min="15377" max="15377" width="6.5" style="60" customWidth="1"/>
    <col min="15378" max="15378" width="6.875" style="60" customWidth="1"/>
    <col min="15379" max="15616" width="9" style="60"/>
    <col min="15617" max="15617" width="6.75" style="60" customWidth="1"/>
    <col min="15618" max="15618" width="3.25" style="60" customWidth="1"/>
    <col min="15619" max="15619" width="3.625" style="60" customWidth="1"/>
    <col min="15620" max="15620" width="7.625" style="60" customWidth="1"/>
    <col min="15621" max="15632" width="5.625" style="60" customWidth="1"/>
    <col min="15633" max="15633" width="6.5" style="60" customWidth="1"/>
    <col min="15634" max="15634" width="6.875" style="60" customWidth="1"/>
    <col min="15635" max="15872" width="9" style="60"/>
    <col min="15873" max="15873" width="6.75" style="60" customWidth="1"/>
    <col min="15874" max="15874" width="3.25" style="60" customWidth="1"/>
    <col min="15875" max="15875" width="3.625" style="60" customWidth="1"/>
    <col min="15876" max="15876" width="7.625" style="60" customWidth="1"/>
    <col min="15877" max="15888" width="5.625" style="60" customWidth="1"/>
    <col min="15889" max="15889" width="6.5" style="60" customWidth="1"/>
    <col min="15890" max="15890" width="6.875" style="60" customWidth="1"/>
    <col min="15891" max="16128" width="9" style="60"/>
    <col min="16129" max="16129" width="6.75" style="60" customWidth="1"/>
    <col min="16130" max="16130" width="3.25" style="60" customWidth="1"/>
    <col min="16131" max="16131" width="3.625" style="60" customWidth="1"/>
    <col min="16132" max="16132" width="7.625" style="60" customWidth="1"/>
    <col min="16133" max="16144" width="5.625" style="60" customWidth="1"/>
    <col min="16145" max="16145" width="6.5" style="60" customWidth="1"/>
    <col min="16146" max="16146" width="6.875" style="60" customWidth="1"/>
    <col min="16147" max="16384" width="9" style="60"/>
  </cols>
  <sheetData>
    <row r="1" spans="2:20" ht="1.5" customHeight="1"/>
    <row r="2" spans="2:20" s="62" customFormat="1" ht="24.75" customHeight="1">
      <c r="B2" s="142" t="s">
        <v>460</v>
      </c>
      <c r="C2" s="61"/>
      <c r="D2" s="65"/>
    </row>
    <row r="3" spans="2:20" s="62" customFormat="1" ht="14.25" customHeight="1" thickBot="1">
      <c r="R3" s="143" t="s">
        <v>247</v>
      </c>
    </row>
    <row r="4" spans="2:20" s="62" customFormat="1" ht="16.5" customHeight="1">
      <c r="B4" s="837" t="s">
        <v>218</v>
      </c>
      <c r="C4" s="838"/>
      <c r="D4" s="839"/>
      <c r="E4" s="155"/>
      <c r="F4" s="154"/>
      <c r="G4" s="156"/>
      <c r="H4" s="157"/>
      <c r="I4" s="157" t="s">
        <v>66</v>
      </c>
      <c r="J4" s="154"/>
      <c r="K4" s="154"/>
      <c r="L4" s="157"/>
      <c r="M4" s="157" t="s">
        <v>67</v>
      </c>
      <c r="N4" s="154"/>
      <c r="O4" s="154"/>
      <c r="P4" s="154"/>
      <c r="Q4" s="154"/>
      <c r="R4" s="843" t="s">
        <v>200</v>
      </c>
    </row>
    <row r="5" spans="2:20" s="62" customFormat="1" ht="18" customHeight="1" thickBot="1">
      <c r="B5" s="840"/>
      <c r="C5" s="841"/>
      <c r="D5" s="842"/>
      <c r="E5" s="295">
        <v>1</v>
      </c>
      <c r="F5" s="296">
        <v>2</v>
      </c>
      <c r="G5" s="296">
        <v>3</v>
      </c>
      <c r="H5" s="296">
        <v>4</v>
      </c>
      <c r="I5" s="296">
        <v>5</v>
      </c>
      <c r="J5" s="296">
        <v>6</v>
      </c>
      <c r="K5" s="296">
        <v>7</v>
      </c>
      <c r="L5" s="296">
        <v>8</v>
      </c>
      <c r="M5" s="296">
        <v>9</v>
      </c>
      <c r="N5" s="296">
        <v>10</v>
      </c>
      <c r="O5" s="296">
        <v>11</v>
      </c>
      <c r="P5" s="296">
        <v>12</v>
      </c>
      <c r="Q5" s="179" t="s">
        <v>58</v>
      </c>
      <c r="R5" s="844"/>
    </row>
    <row r="6" spans="2:20" s="62" customFormat="1" ht="21" customHeight="1" thickBot="1">
      <c r="B6" s="845" t="s">
        <v>241</v>
      </c>
      <c r="C6" s="846"/>
      <c r="D6" s="847"/>
      <c r="E6" s="440">
        <v>519</v>
      </c>
      <c r="F6" s="441">
        <v>445</v>
      </c>
      <c r="G6" s="441">
        <v>537</v>
      </c>
      <c r="H6" s="441">
        <v>454</v>
      </c>
      <c r="I6" s="441">
        <v>479</v>
      </c>
      <c r="J6" s="441">
        <v>492</v>
      </c>
      <c r="K6" s="441">
        <v>903</v>
      </c>
      <c r="L6" s="441">
        <v>733</v>
      </c>
      <c r="M6" s="441">
        <v>502</v>
      </c>
      <c r="N6" s="441">
        <v>557</v>
      </c>
      <c r="O6" s="441">
        <v>471</v>
      </c>
      <c r="P6" s="441">
        <v>496</v>
      </c>
      <c r="Q6" s="442">
        <f>SUM(E6:P6)</f>
        <v>6588</v>
      </c>
      <c r="R6" s="371">
        <v>53.543999999999997</v>
      </c>
    </row>
    <row r="7" spans="2:20" s="62" customFormat="1" ht="18.75" customHeight="1" thickTop="1">
      <c r="B7" s="158"/>
      <c r="C7" s="863" t="s">
        <v>178</v>
      </c>
      <c r="D7" s="864"/>
      <c r="E7" s="443">
        <v>20</v>
      </c>
      <c r="F7" s="444">
        <v>19</v>
      </c>
      <c r="G7" s="444">
        <v>15</v>
      </c>
      <c r="H7" s="444">
        <v>16</v>
      </c>
      <c r="I7" s="444">
        <v>15</v>
      </c>
      <c r="J7" s="444">
        <v>31</v>
      </c>
      <c r="K7" s="444">
        <v>21</v>
      </c>
      <c r="L7" s="444">
        <v>28</v>
      </c>
      <c r="M7" s="444">
        <v>15</v>
      </c>
      <c r="N7" s="444">
        <v>21</v>
      </c>
      <c r="O7" s="444">
        <v>9</v>
      </c>
      <c r="P7" s="445">
        <v>17</v>
      </c>
      <c r="Q7" s="446">
        <f t="shared" ref="Q7:Q25" si="0">SUM(E7:P7)</f>
        <v>227</v>
      </c>
      <c r="R7" s="372">
        <v>1.845</v>
      </c>
    </row>
    <row r="8" spans="2:20" s="62" customFormat="1" ht="18.75" customHeight="1">
      <c r="B8" s="158"/>
      <c r="C8" s="859" t="s">
        <v>179</v>
      </c>
      <c r="D8" s="860"/>
      <c r="E8" s="447">
        <v>5</v>
      </c>
      <c r="F8" s="448">
        <v>4</v>
      </c>
      <c r="G8" s="448">
        <v>4</v>
      </c>
      <c r="H8" s="448">
        <v>3</v>
      </c>
      <c r="I8" s="448">
        <v>3</v>
      </c>
      <c r="J8" s="448">
        <v>2</v>
      </c>
      <c r="K8" s="448">
        <v>0</v>
      </c>
      <c r="L8" s="448">
        <v>5</v>
      </c>
      <c r="M8" s="448">
        <v>4</v>
      </c>
      <c r="N8" s="448">
        <v>4</v>
      </c>
      <c r="O8" s="448">
        <v>11</v>
      </c>
      <c r="P8" s="449">
        <v>2</v>
      </c>
      <c r="Q8" s="450">
        <f t="shared" si="0"/>
        <v>47</v>
      </c>
      <c r="R8" s="372">
        <v>0.38200000000000001</v>
      </c>
      <c r="T8" s="204"/>
    </row>
    <row r="9" spans="2:20" s="62" customFormat="1" ht="18.75" customHeight="1">
      <c r="B9" s="158"/>
      <c r="C9" s="859" t="s">
        <v>180</v>
      </c>
      <c r="D9" s="860"/>
      <c r="E9" s="447">
        <v>63</v>
      </c>
      <c r="F9" s="448">
        <v>53</v>
      </c>
      <c r="G9" s="448">
        <v>55</v>
      </c>
      <c r="H9" s="448">
        <v>44</v>
      </c>
      <c r="I9" s="448">
        <v>70</v>
      </c>
      <c r="J9" s="448">
        <v>51</v>
      </c>
      <c r="K9" s="448">
        <v>58</v>
      </c>
      <c r="L9" s="448">
        <v>59</v>
      </c>
      <c r="M9" s="448">
        <v>59</v>
      </c>
      <c r="N9" s="448">
        <v>63</v>
      </c>
      <c r="O9" s="448">
        <v>53</v>
      </c>
      <c r="P9" s="449">
        <v>71</v>
      </c>
      <c r="Q9" s="450">
        <f t="shared" si="0"/>
        <v>699</v>
      </c>
      <c r="R9" s="372">
        <v>5.681</v>
      </c>
    </row>
    <row r="10" spans="2:20" s="62" customFormat="1" ht="18.75" customHeight="1">
      <c r="B10" s="158" t="s">
        <v>195</v>
      </c>
      <c r="C10" s="859" t="s">
        <v>181</v>
      </c>
      <c r="D10" s="860"/>
      <c r="E10" s="447">
        <v>20</v>
      </c>
      <c r="F10" s="448">
        <v>19</v>
      </c>
      <c r="G10" s="448">
        <v>21</v>
      </c>
      <c r="H10" s="448">
        <v>22</v>
      </c>
      <c r="I10" s="448">
        <v>23</v>
      </c>
      <c r="J10" s="448">
        <v>25</v>
      </c>
      <c r="K10" s="448">
        <v>21</v>
      </c>
      <c r="L10" s="448">
        <v>24</v>
      </c>
      <c r="M10" s="448">
        <v>21</v>
      </c>
      <c r="N10" s="448">
        <v>14</v>
      </c>
      <c r="O10" s="448">
        <v>15</v>
      </c>
      <c r="P10" s="449">
        <v>18</v>
      </c>
      <c r="Q10" s="450">
        <f t="shared" si="0"/>
        <v>243</v>
      </c>
      <c r="R10" s="372">
        <v>1.9750000000000001</v>
      </c>
    </row>
    <row r="11" spans="2:20" s="62" customFormat="1" ht="18.75" customHeight="1">
      <c r="B11" s="158"/>
      <c r="C11" s="859" t="s">
        <v>74</v>
      </c>
      <c r="D11" s="860"/>
      <c r="E11" s="447">
        <v>2</v>
      </c>
      <c r="F11" s="448">
        <v>0</v>
      </c>
      <c r="G11" s="448">
        <v>0</v>
      </c>
      <c r="H11" s="448">
        <v>1</v>
      </c>
      <c r="I11" s="448">
        <v>6</v>
      </c>
      <c r="J11" s="448">
        <v>0</v>
      </c>
      <c r="K11" s="448">
        <v>0</v>
      </c>
      <c r="L11" s="448">
        <v>5</v>
      </c>
      <c r="M11" s="448">
        <v>0</v>
      </c>
      <c r="N11" s="448">
        <v>1</v>
      </c>
      <c r="O11" s="448">
        <v>0</v>
      </c>
      <c r="P11" s="449">
        <v>0</v>
      </c>
      <c r="Q11" s="450">
        <f t="shared" si="0"/>
        <v>15</v>
      </c>
      <c r="R11" s="372">
        <v>0.122</v>
      </c>
    </row>
    <row r="12" spans="2:20" s="62" customFormat="1" ht="18.75" customHeight="1">
      <c r="B12" s="158"/>
      <c r="C12" s="859" t="s">
        <v>182</v>
      </c>
      <c r="D12" s="860"/>
      <c r="E12" s="447">
        <v>47</v>
      </c>
      <c r="F12" s="448">
        <v>30</v>
      </c>
      <c r="G12" s="448">
        <v>34</v>
      </c>
      <c r="H12" s="448">
        <v>21</v>
      </c>
      <c r="I12" s="448">
        <v>48</v>
      </c>
      <c r="J12" s="448">
        <v>27</v>
      </c>
      <c r="K12" s="448">
        <v>45</v>
      </c>
      <c r="L12" s="448">
        <v>62</v>
      </c>
      <c r="M12" s="448">
        <v>57</v>
      </c>
      <c r="N12" s="448">
        <v>57</v>
      </c>
      <c r="O12" s="448">
        <v>60</v>
      </c>
      <c r="P12" s="449">
        <v>40</v>
      </c>
      <c r="Q12" s="450">
        <f t="shared" ref="Q12:Q17" si="1">SUM(E12:P12)</f>
        <v>528</v>
      </c>
      <c r="R12" s="372">
        <v>4.2910000000000004</v>
      </c>
    </row>
    <row r="13" spans="2:20" s="62" customFormat="1" ht="18.75" customHeight="1">
      <c r="B13" s="158" t="s">
        <v>196</v>
      </c>
      <c r="C13" s="859" t="s">
        <v>183</v>
      </c>
      <c r="D13" s="860"/>
      <c r="E13" s="447">
        <v>0</v>
      </c>
      <c r="F13" s="448">
        <v>3</v>
      </c>
      <c r="G13" s="448">
        <v>0</v>
      </c>
      <c r="H13" s="448">
        <v>2</v>
      </c>
      <c r="I13" s="448">
        <v>2</v>
      </c>
      <c r="J13" s="448">
        <v>3</v>
      </c>
      <c r="K13" s="448">
        <v>4</v>
      </c>
      <c r="L13" s="448">
        <v>4</v>
      </c>
      <c r="M13" s="448">
        <v>2</v>
      </c>
      <c r="N13" s="448">
        <v>0</v>
      </c>
      <c r="O13" s="448">
        <v>1</v>
      </c>
      <c r="P13" s="449">
        <v>0</v>
      </c>
      <c r="Q13" s="450">
        <f t="shared" si="1"/>
        <v>21</v>
      </c>
      <c r="R13" s="372">
        <v>0.17100000000000001</v>
      </c>
    </row>
    <row r="14" spans="2:20" s="62" customFormat="1" ht="18.75" customHeight="1">
      <c r="B14" s="158"/>
      <c r="C14" s="859" t="s">
        <v>184</v>
      </c>
      <c r="D14" s="860"/>
      <c r="E14" s="447">
        <v>15</v>
      </c>
      <c r="F14" s="448">
        <v>11</v>
      </c>
      <c r="G14" s="448">
        <v>7</v>
      </c>
      <c r="H14" s="448">
        <v>8</v>
      </c>
      <c r="I14" s="448">
        <v>4</v>
      </c>
      <c r="J14" s="448">
        <v>6</v>
      </c>
      <c r="K14" s="448">
        <v>3</v>
      </c>
      <c r="L14" s="448">
        <v>22</v>
      </c>
      <c r="M14" s="448">
        <v>9</v>
      </c>
      <c r="N14" s="448">
        <v>12</v>
      </c>
      <c r="O14" s="448">
        <v>14</v>
      </c>
      <c r="P14" s="449">
        <v>9</v>
      </c>
      <c r="Q14" s="450">
        <f t="shared" si="1"/>
        <v>120</v>
      </c>
      <c r="R14" s="372">
        <v>0.97499999999999998</v>
      </c>
    </row>
    <row r="15" spans="2:20" s="62" customFormat="1" ht="18.75" customHeight="1">
      <c r="B15" s="158"/>
      <c r="C15" s="859" t="s">
        <v>185</v>
      </c>
      <c r="D15" s="860"/>
      <c r="E15" s="447">
        <v>4</v>
      </c>
      <c r="F15" s="448">
        <v>1</v>
      </c>
      <c r="G15" s="448">
        <v>3</v>
      </c>
      <c r="H15" s="448">
        <v>2</v>
      </c>
      <c r="I15" s="448">
        <v>6</v>
      </c>
      <c r="J15" s="448">
        <v>1</v>
      </c>
      <c r="K15" s="448">
        <v>3</v>
      </c>
      <c r="L15" s="448">
        <v>10</v>
      </c>
      <c r="M15" s="448">
        <v>8</v>
      </c>
      <c r="N15" s="448">
        <v>11</v>
      </c>
      <c r="O15" s="448">
        <v>18</v>
      </c>
      <c r="P15" s="449">
        <v>8</v>
      </c>
      <c r="Q15" s="450">
        <f t="shared" si="1"/>
        <v>75</v>
      </c>
      <c r="R15" s="372">
        <v>0.61</v>
      </c>
    </row>
    <row r="16" spans="2:20" s="62" customFormat="1" ht="18.75" customHeight="1">
      <c r="B16" s="158"/>
      <c r="C16" s="859" t="s">
        <v>290</v>
      </c>
      <c r="D16" s="860"/>
      <c r="E16" s="447">
        <v>8</v>
      </c>
      <c r="F16" s="448">
        <v>3</v>
      </c>
      <c r="G16" s="448">
        <v>9</v>
      </c>
      <c r="H16" s="448">
        <v>4</v>
      </c>
      <c r="I16" s="448">
        <v>9</v>
      </c>
      <c r="J16" s="448">
        <v>7</v>
      </c>
      <c r="K16" s="448">
        <v>1</v>
      </c>
      <c r="L16" s="448">
        <v>7</v>
      </c>
      <c r="M16" s="448">
        <v>11</v>
      </c>
      <c r="N16" s="448">
        <v>2</v>
      </c>
      <c r="O16" s="448">
        <v>2</v>
      </c>
      <c r="P16" s="449">
        <v>4</v>
      </c>
      <c r="Q16" s="450">
        <f t="shared" si="1"/>
        <v>67</v>
      </c>
      <c r="R16" s="372">
        <v>0.54500000000000004</v>
      </c>
    </row>
    <row r="17" spans="1:20" s="62" customFormat="1" ht="18.75" customHeight="1">
      <c r="B17" s="158" t="s">
        <v>197</v>
      </c>
      <c r="C17" s="859" t="s">
        <v>76</v>
      </c>
      <c r="D17" s="860"/>
      <c r="E17" s="447">
        <v>55</v>
      </c>
      <c r="F17" s="448">
        <v>51</v>
      </c>
      <c r="G17" s="448">
        <v>51</v>
      </c>
      <c r="H17" s="448">
        <v>43</v>
      </c>
      <c r="I17" s="448">
        <v>51</v>
      </c>
      <c r="J17" s="448">
        <v>67</v>
      </c>
      <c r="K17" s="448">
        <v>61</v>
      </c>
      <c r="L17" s="448">
        <v>127</v>
      </c>
      <c r="M17" s="448">
        <v>80</v>
      </c>
      <c r="N17" s="448">
        <v>96</v>
      </c>
      <c r="O17" s="448">
        <v>35</v>
      </c>
      <c r="P17" s="449">
        <v>59</v>
      </c>
      <c r="Q17" s="450">
        <f t="shared" si="1"/>
        <v>776</v>
      </c>
      <c r="R17" s="372">
        <v>6.3070000000000004</v>
      </c>
    </row>
    <row r="18" spans="1:20" s="62" customFormat="1" ht="18.75" customHeight="1">
      <c r="B18" s="158"/>
      <c r="C18" s="859" t="s">
        <v>186</v>
      </c>
      <c r="D18" s="860"/>
      <c r="E18" s="447">
        <v>25</v>
      </c>
      <c r="F18" s="448">
        <v>18</v>
      </c>
      <c r="G18" s="448">
        <v>31</v>
      </c>
      <c r="H18" s="448">
        <v>17</v>
      </c>
      <c r="I18" s="448">
        <v>20</v>
      </c>
      <c r="J18" s="448">
        <v>15</v>
      </c>
      <c r="K18" s="448">
        <v>30</v>
      </c>
      <c r="L18" s="448">
        <v>54</v>
      </c>
      <c r="M18" s="448">
        <v>21</v>
      </c>
      <c r="N18" s="448">
        <v>24</v>
      </c>
      <c r="O18" s="448">
        <v>22</v>
      </c>
      <c r="P18" s="449">
        <v>23</v>
      </c>
      <c r="Q18" s="450">
        <f t="shared" si="0"/>
        <v>300</v>
      </c>
      <c r="R18" s="372">
        <v>2.4380000000000002</v>
      </c>
      <c r="S18" s="201"/>
      <c r="T18" s="204"/>
    </row>
    <row r="19" spans="1:20" s="62" customFormat="1" ht="18.75" customHeight="1">
      <c r="B19" s="158"/>
      <c r="C19" s="859" t="s">
        <v>187</v>
      </c>
      <c r="D19" s="860"/>
      <c r="E19" s="447">
        <v>52</v>
      </c>
      <c r="F19" s="448">
        <v>52</v>
      </c>
      <c r="G19" s="448">
        <v>77</v>
      </c>
      <c r="H19" s="448">
        <v>45</v>
      </c>
      <c r="I19" s="448">
        <v>59</v>
      </c>
      <c r="J19" s="448">
        <v>52</v>
      </c>
      <c r="K19" s="448">
        <v>58</v>
      </c>
      <c r="L19" s="448">
        <v>102</v>
      </c>
      <c r="M19" s="448">
        <v>46</v>
      </c>
      <c r="N19" s="448">
        <v>86</v>
      </c>
      <c r="O19" s="448">
        <v>47</v>
      </c>
      <c r="P19" s="449">
        <v>45</v>
      </c>
      <c r="Q19" s="450">
        <f t="shared" si="0"/>
        <v>721</v>
      </c>
      <c r="R19" s="372">
        <v>5.86</v>
      </c>
    </row>
    <row r="20" spans="1:20" s="62" customFormat="1" ht="18.75" customHeight="1">
      <c r="B20" s="158" t="s">
        <v>198</v>
      </c>
      <c r="C20" s="859" t="s">
        <v>188</v>
      </c>
      <c r="D20" s="860"/>
      <c r="E20" s="447">
        <v>24</v>
      </c>
      <c r="F20" s="448">
        <v>14</v>
      </c>
      <c r="G20" s="448">
        <v>17</v>
      </c>
      <c r="H20" s="448">
        <v>14</v>
      </c>
      <c r="I20" s="448">
        <v>15</v>
      </c>
      <c r="J20" s="448">
        <v>21</v>
      </c>
      <c r="K20" s="448">
        <v>23</v>
      </c>
      <c r="L20" s="448">
        <v>38</v>
      </c>
      <c r="M20" s="448">
        <v>34</v>
      </c>
      <c r="N20" s="448">
        <v>21</v>
      </c>
      <c r="O20" s="448">
        <v>16</v>
      </c>
      <c r="P20" s="449">
        <v>19</v>
      </c>
      <c r="Q20" s="450">
        <f t="shared" si="0"/>
        <v>256</v>
      </c>
      <c r="R20" s="372">
        <v>2.081</v>
      </c>
    </row>
    <row r="21" spans="1:20" s="62" customFormat="1" ht="18.75" customHeight="1">
      <c r="B21" s="158"/>
      <c r="C21" s="859" t="s">
        <v>189</v>
      </c>
      <c r="D21" s="860"/>
      <c r="E21" s="447">
        <v>14</v>
      </c>
      <c r="F21" s="448">
        <v>5</v>
      </c>
      <c r="G21" s="448">
        <v>9</v>
      </c>
      <c r="H21" s="448">
        <v>4</v>
      </c>
      <c r="I21" s="448">
        <v>21</v>
      </c>
      <c r="J21" s="448">
        <v>23</v>
      </c>
      <c r="K21" s="448">
        <v>12</v>
      </c>
      <c r="L21" s="448">
        <v>15</v>
      </c>
      <c r="M21" s="448">
        <v>7</v>
      </c>
      <c r="N21" s="448">
        <v>11</v>
      </c>
      <c r="O21" s="448">
        <v>11</v>
      </c>
      <c r="P21" s="449">
        <v>14</v>
      </c>
      <c r="Q21" s="450">
        <f t="shared" si="0"/>
        <v>146</v>
      </c>
      <c r="R21" s="372">
        <v>1.1870000000000001</v>
      </c>
      <c r="T21" s="204"/>
    </row>
    <row r="22" spans="1:20" s="62" customFormat="1" ht="18.75" customHeight="1">
      <c r="B22" s="158"/>
      <c r="C22" s="859" t="s">
        <v>190</v>
      </c>
      <c r="D22" s="860"/>
      <c r="E22" s="447">
        <v>91</v>
      </c>
      <c r="F22" s="448">
        <v>76</v>
      </c>
      <c r="G22" s="448">
        <v>90</v>
      </c>
      <c r="H22" s="448">
        <v>49</v>
      </c>
      <c r="I22" s="448">
        <v>59</v>
      </c>
      <c r="J22" s="448">
        <v>74</v>
      </c>
      <c r="K22" s="448">
        <v>65</v>
      </c>
      <c r="L22" s="448">
        <v>110</v>
      </c>
      <c r="M22" s="448">
        <v>60</v>
      </c>
      <c r="N22" s="448">
        <v>69</v>
      </c>
      <c r="O22" s="448">
        <v>67</v>
      </c>
      <c r="P22" s="449">
        <v>76</v>
      </c>
      <c r="Q22" s="450">
        <f t="shared" si="0"/>
        <v>886</v>
      </c>
      <c r="R22" s="372">
        <v>7.2009999999999996</v>
      </c>
    </row>
    <row r="23" spans="1:20" s="62" customFormat="1" ht="18.75" customHeight="1">
      <c r="B23" s="158" t="s">
        <v>199</v>
      </c>
      <c r="C23" s="859" t="s">
        <v>191</v>
      </c>
      <c r="D23" s="860"/>
      <c r="E23" s="447">
        <v>28</v>
      </c>
      <c r="F23" s="448">
        <v>31</v>
      </c>
      <c r="G23" s="448">
        <v>31</v>
      </c>
      <c r="H23" s="448">
        <v>37</v>
      </c>
      <c r="I23" s="448">
        <v>46</v>
      </c>
      <c r="J23" s="448">
        <v>34</v>
      </c>
      <c r="K23" s="448">
        <v>44</v>
      </c>
      <c r="L23" s="448">
        <v>42</v>
      </c>
      <c r="M23" s="448">
        <v>34</v>
      </c>
      <c r="N23" s="448">
        <v>50</v>
      </c>
      <c r="O23" s="448">
        <v>14</v>
      </c>
      <c r="P23" s="449">
        <v>29</v>
      </c>
      <c r="Q23" s="450">
        <f t="shared" si="0"/>
        <v>420</v>
      </c>
      <c r="R23" s="372">
        <v>3.4140000000000001</v>
      </c>
      <c r="T23" s="204"/>
    </row>
    <row r="24" spans="1:20" s="62" customFormat="1" ht="18.75" customHeight="1">
      <c r="B24" s="158"/>
      <c r="C24" s="859" t="s">
        <v>192</v>
      </c>
      <c r="D24" s="860"/>
      <c r="E24" s="447">
        <v>17</v>
      </c>
      <c r="F24" s="448">
        <v>7</v>
      </c>
      <c r="G24" s="448">
        <v>5</v>
      </c>
      <c r="H24" s="448">
        <v>7</v>
      </c>
      <c r="I24" s="448">
        <v>10</v>
      </c>
      <c r="J24" s="448">
        <v>21</v>
      </c>
      <c r="K24" s="448">
        <v>23</v>
      </c>
      <c r="L24" s="448">
        <v>26</v>
      </c>
      <c r="M24" s="448">
        <v>14</v>
      </c>
      <c r="N24" s="448">
        <v>7</v>
      </c>
      <c r="O24" s="448">
        <v>17</v>
      </c>
      <c r="P24" s="449">
        <v>5</v>
      </c>
      <c r="Q24" s="450">
        <f t="shared" si="0"/>
        <v>159</v>
      </c>
      <c r="R24" s="372">
        <v>1.292</v>
      </c>
    </row>
    <row r="25" spans="1:20" s="62" customFormat="1" ht="18.75" customHeight="1" thickBot="1">
      <c r="B25" s="158"/>
      <c r="C25" s="861" t="s">
        <v>193</v>
      </c>
      <c r="D25" s="862"/>
      <c r="E25" s="451">
        <v>1</v>
      </c>
      <c r="F25" s="452">
        <v>0</v>
      </c>
      <c r="G25" s="452">
        <v>2</v>
      </c>
      <c r="H25" s="452">
        <v>0</v>
      </c>
      <c r="I25" s="452">
        <v>1</v>
      </c>
      <c r="J25" s="452">
        <v>0</v>
      </c>
      <c r="K25" s="452">
        <v>1</v>
      </c>
      <c r="L25" s="452">
        <v>0</v>
      </c>
      <c r="M25" s="452">
        <v>1</v>
      </c>
      <c r="N25" s="452">
        <v>1</v>
      </c>
      <c r="O25" s="452">
        <v>1</v>
      </c>
      <c r="P25" s="453">
        <v>2</v>
      </c>
      <c r="Q25" s="450">
        <f t="shared" si="0"/>
        <v>10</v>
      </c>
      <c r="R25" s="372">
        <v>8.1000000000000003E-2</v>
      </c>
    </row>
    <row r="26" spans="1:20" s="62" customFormat="1" ht="21" customHeight="1" thickTop="1" thickBot="1">
      <c r="B26" s="159"/>
      <c r="C26" s="850" t="s">
        <v>217</v>
      </c>
      <c r="D26" s="851"/>
      <c r="E26" s="436">
        <f t="shared" ref="E26:P26" si="2">SUM(E7:E25)</f>
        <v>491</v>
      </c>
      <c r="F26" s="436">
        <f t="shared" si="2"/>
        <v>397</v>
      </c>
      <c r="G26" s="436">
        <f t="shared" si="2"/>
        <v>461</v>
      </c>
      <c r="H26" s="436">
        <f t="shared" si="2"/>
        <v>339</v>
      </c>
      <c r="I26" s="436">
        <f t="shared" si="2"/>
        <v>468</v>
      </c>
      <c r="J26" s="436">
        <f t="shared" si="2"/>
        <v>460</v>
      </c>
      <c r="K26" s="436">
        <f t="shared" si="2"/>
        <v>473</v>
      </c>
      <c r="L26" s="436">
        <f t="shared" si="2"/>
        <v>740</v>
      </c>
      <c r="M26" s="436">
        <f t="shared" si="2"/>
        <v>483</v>
      </c>
      <c r="N26" s="436">
        <f t="shared" si="2"/>
        <v>550</v>
      </c>
      <c r="O26" s="436">
        <f t="shared" si="2"/>
        <v>413</v>
      </c>
      <c r="P26" s="436">
        <f t="shared" si="2"/>
        <v>441</v>
      </c>
      <c r="Q26" s="437">
        <f>SUM(E26:P26)</f>
        <v>5716</v>
      </c>
      <c r="R26" s="373">
        <v>46.456000000000003</v>
      </c>
    </row>
    <row r="27" spans="1:20" s="62" customFormat="1" ht="22.5" customHeight="1" thickTop="1" thickBot="1">
      <c r="B27" s="856" t="s">
        <v>216</v>
      </c>
      <c r="C27" s="857"/>
      <c r="D27" s="858"/>
      <c r="E27" s="438">
        <f>E6+E26</f>
        <v>1010</v>
      </c>
      <c r="F27" s="438">
        <f t="shared" ref="F27:P27" si="3">F6+F26</f>
        <v>842</v>
      </c>
      <c r="G27" s="438">
        <f t="shared" si="3"/>
        <v>998</v>
      </c>
      <c r="H27" s="438">
        <f t="shared" si="3"/>
        <v>793</v>
      </c>
      <c r="I27" s="438">
        <f t="shared" si="3"/>
        <v>947</v>
      </c>
      <c r="J27" s="438">
        <f t="shared" si="3"/>
        <v>952</v>
      </c>
      <c r="K27" s="438">
        <f t="shared" si="3"/>
        <v>1376</v>
      </c>
      <c r="L27" s="438">
        <f t="shared" si="3"/>
        <v>1473</v>
      </c>
      <c r="M27" s="438">
        <f t="shared" si="3"/>
        <v>985</v>
      </c>
      <c r="N27" s="438">
        <f>N6+N26</f>
        <v>1107</v>
      </c>
      <c r="O27" s="438">
        <f t="shared" si="3"/>
        <v>884</v>
      </c>
      <c r="P27" s="438">
        <f t="shared" si="3"/>
        <v>937</v>
      </c>
      <c r="Q27" s="439">
        <f>SUM(E27:P27)</f>
        <v>12304</v>
      </c>
      <c r="R27" s="374">
        <f>ROUND(Q27/Q27*100,1)</f>
        <v>100</v>
      </c>
      <c r="S27" s="290"/>
    </row>
    <row r="28" spans="1:20" s="62" customFormat="1" ht="18" customHeight="1">
      <c r="A28" s="66"/>
      <c r="B28" s="848" t="s">
        <v>194</v>
      </c>
      <c r="C28" s="852" t="s">
        <v>242</v>
      </c>
      <c r="D28" s="853"/>
      <c r="E28" s="375">
        <f t="shared" ref="E28:Q28" si="4">ROUND(E6/E27*100,1)</f>
        <v>51.4</v>
      </c>
      <c r="F28" s="376">
        <f t="shared" si="4"/>
        <v>52.9</v>
      </c>
      <c r="G28" s="376">
        <f t="shared" si="4"/>
        <v>53.8</v>
      </c>
      <c r="H28" s="376">
        <f t="shared" si="4"/>
        <v>57.3</v>
      </c>
      <c r="I28" s="376">
        <f t="shared" si="4"/>
        <v>50.6</v>
      </c>
      <c r="J28" s="376">
        <f t="shared" si="4"/>
        <v>51.7</v>
      </c>
      <c r="K28" s="376">
        <f t="shared" si="4"/>
        <v>65.599999999999994</v>
      </c>
      <c r="L28" s="376">
        <f t="shared" si="4"/>
        <v>49.8</v>
      </c>
      <c r="M28" s="376">
        <f t="shared" si="4"/>
        <v>51</v>
      </c>
      <c r="N28" s="376">
        <f t="shared" si="4"/>
        <v>50.3</v>
      </c>
      <c r="O28" s="376">
        <f t="shared" si="4"/>
        <v>53.3</v>
      </c>
      <c r="P28" s="376">
        <f t="shared" si="4"/>
        <v>52.9</v>
      </c>
      <c r="Q28" s="377">
        <f t="shared" si="4"/>
        <v>53.5</v>
      </c>
      <c r="R28" s="378"/>
    </row>
    <row r="29" spans="1:20" s="62" customFormat="1" ht="18" customHeight="1" thickBot="1">
      <c r="B29" s="849"/>
      <c r="C29" s="854" t="s">
        <v>201</v>
      </c>
      <c r="D29" s="855"/>
      <c r="E29" s="379">
        <f>100-E28</f>
        <v>48.6</v>
      </c>
      <c r="F29" s="380">
        <f t="shared" ref="F29:Q29" si="5">100-F28</f>
        <v>47.1</v>
      </c>
      <c r="G29" s="380">
        <f t="shared" si="5"/>
        <v>46.2</v>
      </c>
      <c r="H29" s="380">
        <f t="shared" si="5"/>
        <v>42.7</v>
      </c>
      <c r="I29" s="380">
        <f t="shared" si="5"/>
        <v>49.4</v>
      </c>
      <c r="J29" s="380">
        <f t="shared" si="5"/>
        <v>48.3</v>
      </c>
      <c r="K29" s="380">
        <f t="shared" si="5"/>
        <v>34.400000000000006</v>
      </c>
      <c r="L29" s="380">
        <f t="shared" si="5"/>
        <v>50.2</v>
      </c>
      <c r="M29" s="380">
        <f t="shared" si="5"/>
        <v>49</v>
      </c>
      <c r="N29" s="380">
        <f t="shared" si="5"/>
        <v>49.7</v>
      </c>
      <c r="O29" s="380">
        <f t="shared" si="5"/>
        <v>46.7</v>
      </c>
      <c r="P29" s="381">
        <f t="shared" si="5"/>
        <v>47.1</v>
      </c>
      <c r="Q29" s="382">
        <f t="shared" si="5"/>
        <v>46.5</v>
      </c>
      <c r="R29" s="383"/>
    </row>
    <row r="30" spans="1:20">
      <c r="E30" s="67"/>
    </row>
  </sheetData>
  <mergeCells count="27">
    <mergeCell ref="C8:D8"/>
    <mergeCell ref="C9:D9"/>
    <mergeCell ref="C10:D10"/>
    <mergeCell ref="C11:D11"/>
    <mergeCell ref="C18:D18"/>
    <mergeCell ref="C16:D16"/>
    <mergeCell ref="C12:D12"/>
    <mergeCell ref="C13:D13"/>
    <mergeCell ref="C14:D14"/>
    <mergeCell ref="C15:D15"/>
    <mergeCell ref="C17:D17"/>
    <mergeCell ref="B4:D5"/>
    <mergeCell ref="R4:R5"/>
    <mergeCell ref="B6:D6"/>
    <mergeCell ref="B28:B29"/>
    <mergeCell ref="C26:D26"/>
    <mergeCell ref="C28:D28"/>
    <mergeCell ref="C29:D29"/>
    <mergeCell ref="B27:D27"/>
    <mergeCell ref="C20:D20"/>
    <mergeCell ref="C21:D21"/>
    <mergeCell ref="C22:D22"/>
    <mergeCell ref="C23:D23"/>
    <mergeCell ref="C24:D24"/>
    <mergeCell ref="C25:D25"/>
    <mergeCell ref="C19:D19"/>
    <mergeCell ref="C7:D7"/>
  </mergeCells>
  <phoneticPr fontId="4"/>
  <printOptions horizontalCentered="1"/>
  <pageMargins left="0.78740157480314965" right="0.78740157480314965" top="0.78740157480314965" bottom="0.78740157480314965" header="0.19685039370078741" footer="0.39370078740157483"/>
  <pageSetup paperSize="9" orientation="landscape" r:id="rId1"/>
  <headerFooter scaleWithDoc="0" alignWithMargins="0">
    <oddFooter>&amp;C&amp;12- 11 -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34"/>
  <sheetViews>
    <sheetView zoomScaleNormal="100" zoomScaleSheetLayoutView="90" workbookViewId="0">
      <selection activeCell="G1" sqref="G1"/>
    </sheetView>
  </sheetViews>
  <sheetFormatPr defaultRowHeight="13.5"/>
  <cols>
    <col min="1" max="1" width="12" style="60" customWidth="1"/>
    <col min="2" max="2" width="14.5" style="60" customWidth="1"/>
    <col min="3" max="3" width="13.625" style="60" customWidth="1"/>
    <col min="4" max="4" width="11.75" style="152" customWidth="1"/>
    <col min="5" max="5" width="7.625" style="60" customWidth="1"/>
    <col min="6" max="6" width="14.5" style="60" customWidth="1"/>
    <col min="7" max="7" width="7.625" style="60" customWidth="1"/>
    <col min="8" max="8" width="2.625" style="60" customWidth="1"/>
    <col min="9" max="9" width="7.625" style="60" customWidth="1"/>
    <col min="10" max="10" width="11.625" style="68" customWidth="1"/>
    <col min="11" max="11" width="9.25" style="60" bestFit="1" customWidth="1"/>
    <col min="12" max="256" width="9" style="60"/>
    <col min="257" max="257" width="11.375" style="60" customWidth="1"/>
    <col min="258" max="258" width="13.75" style="60" customWidth="1"/>
    <col min="259" max="260" width="12.125" style="60" customWidth="1"/>
    <col min="261" max="261" width="7.125" style="60" customWidth="1"/>
    <col min="262" max="262" width="16.375" style="60" customWidth="1"/>
    <col min="263" max="263" width="7.125" style="60" customWidth="1"/>
    <col min="264" max="265" width="7.625" style="60" customWidth="1"/>
    <col min="266" max="266" width="11.625" style="60" customWidth="1"/>
    <col min="267" max="267" width="9.25" style="60" bestFit="1" customWidth="1"/>
    <col min="268" max="512" width="9" style="60"/>
    <col min="513" max="513" width="11.375" style="60" customWidth="1"/>
    <col min="514" max="514" width="13.75" style="60" customWidth="1"/>
    <col min="515" max="516" width="12.125" style="60" customWidth="1"/>
    <col min="517" max="517" width="7.125" style="60" customWidth="1"/>
    <col min="518" max="518" width="16.375" style="60" customWidth="1"/>
    <col min="519" max="519" width="7.125" style="60" customWidth="1"/>
    <col min="520" max="521" width="7.625" style="60" customWidth="1"/>
    <col min="522" max="522" width="11.625" style="60" customWidth="1"/>
    <col min="523" max="523" width="9.25" style="60" bestFit="1" customWidth="1"/>
    <col min="524" max="768" width="9" style="60"/>
    <col min="769" max="769" width="11.375" style="60" customWidth="1"/>
    <col min="770" max="770" width="13.75" style="60" customWidth="1"/>
    <col min="771" max="772" width="12.125" style="60" customWidth="1"/>
    <col min="773" max="773" width="7.125" style="60" customWidth="1"/>
    <col min="774" max="774" width="16.375" style="60" customWidth="1"/>
    <col min="775" max="775" width="7.125" style="60" customWidth="1"/>
    <col min="776" max="777" width="7.625" style="60" customWidth="1"/>
    <col min="778" max="778" width="11.625" style="60" customWidth="1"/>
    <col min="779" max="779" width="9.25" style="60" bestFit="1" customWidth="1"/>
    <col min="780" max="1024" width="9" style="60"/>
    <col min="1025" max="1025" width="11.375" style="60" customWidth="1"/>
    <col min="1026" max="1026" width="13.75" style="60" customWidth="1"/>
    <col min="1027" max="1028" width="12.125" style="60" customWidth="1"/>
    <col min="1029" max="1029" width="7.125" style="60" customWidth="1"/>
    <col min="1030" max="1030" width="16.375" style="60" customWidth="1"/>
    <col min="1031" max="1031" width="7.125" style="60" customWidth="1"/>
    <col min="1032" max="1033" width="7.625" style="60" customWidth="1"/>
    <col min="1034" max="1034" width="11.625" style="60" customWidth="1"/>
    <col min="1035" max="1035" width="9.25" style="60" bestFit="1" customWidth="1"/>
    <col min="1036" max="1280" width="9" style="60"/>
    <col min="1281" max="1281" width="11.375" style="60" customWidth="1"/>
    <col min="1282" max="1282" width="13.75" style="60" customWidth="1"/>
    <col min="1283" max="1284" width="12.125" style="60" customWidth="1"/>
    <col min="1285" max="1285" width="7.125" style="60" customWidth="1"/>
    <col min="1286" max="1286" width="16.375" style="60" customWidth="1"/>
    <col min="1287" max="1287" width="7.125" style="60" customWidth="1"/>
    <col min="1288" max="1289" width="7.625" style="60" customWidth="1"/>
    <col min="1290" max="1290" width="11.625" style="60" customWidth="1"/>
    <col min="1291" max="1291" width="9.25" style="60" bestFit="1" customWidth="1"/>
    <col min="1292" max="1536" width="9" style="60"/>
    <col min="1537" max="1537" width="11.375" style="60" customWidth="1"/>
    <col min="1538" max="1538" width="13.75" style="60" customWidth="1"/>
    <col min="1539" max="1540" width="12.125" style="60" customWidth="1"/>
    <col min="1541" max="1541" width="7.125" style="60" customWidth="1"/>
    <col min="1542" max="1542" width="16.375" style="60" customWidth="1"/>
    <col min="1543" max="1543" width="7.125" style="60" customWidth="1"/>
    <col min="1544" max="1545" width="7.625" style="60" customWidth="1"/>
    <col min="1546" max="1546" width="11.625" style="60" customWidth="1"/>
    <col min="1547" max="1547" width="9.25" style="60" bestFit="1" customWidth="1"/>
    <col min="1548" max="1792" width="9" style="60"/>
    <col min="1793" max="1793" width="11.375" style="60" customWidth="1"/>
    <col min="1794" max="1794" width="13.75" style="60" customWidth="1"/>
    <col min="1795" max="1796" width="12.125" style="60" customWidth="1"/>
    <col min="1797" max="1797" width="7.125" style="60" customWidth="1"/>
    <col min="1798" max="1798" width="16.375" style="60" customWidth="1"/>
    <col min="1799" max="1799" width="7.125" style="60" customWidth="1"/>
    <col min="1800" max="1801" width="7.625" style="60" customWidth="1"/>
    <col min="1802" max="1802" width="11.625" style="60" customWidth="1"/>
    <col min="1803" max="1803" width="9.25" style="60" bestFit="1" customWidth="1"/>
    <col min="1804" max="2048" width="9" style="60"/>
    <col min="2049" max="2049" width="11.375" style="60" customWidth="1"/>
    <col min="2050" max="2050" width="13.75" style="60" customWidth="1"/>
    <col min="2051" max="2052" width="12.125" style="60" customWidth="1"/>
    <col min="2053" max="2053" width="7.125" style="60" customWidth="1"/>
    <col min="2054" max="2054" width="16.375" style="60" customWidth="1"/>
    <col min="2055" max="2055" width="7.125" style="60" customWidth="1"/>
    <col min="2056" max="2057" width="7.625" style="60" customWidth="1"/>
    <col min="2058" max="2058" width="11.625" style="60" customWidth="1"/>
    <col min="2059" max="2059" width="9.25" style="60" bestFit="1" customWidth="1"/>
    <col min="2060" max="2304" width="9" style="60"/>
    <col min="2305" max="2305" width="11.375" style="60" customWidth="1"/>
    <col min="2306" max="2306" width="13.75" style="60" customWidth="1"/>
    <col min="2307" max="2308" width="12.125" style="60" customWidth="1"/>
    <col min="2309" max="2309" width="7.125" style="60" customWidth="1"/>
    <col min="2310" max="2310" width="16.375" style="60" customWidth="1"/>
    <col min="2311" max="2311" width="7.125" style="60" customWidth="1"/>
    <col min="2312" max="2313" width="7.625" style="60" customWidth="1"/>
    <col min="2314" max="2314" width="11.625" style="60" customWidth="1"/>
    <col min="2315" max="2315" width="9.25" style="60" bestFit="1" customWidth="1"/>
    <col min="2316" max="2560" width="9" style="60"/>
    <col min="2561" max="2561" width="11.375" style="60" customWidth="1"/>
    <col min="2562" max="2562" width="13.75" style="60" customWidth="1"/>
    <col min="2563" max="2564" width="12.125" style="60" customWidth="1"/>
    <col min="2565" max="2565" width="7.125" style="60" customWidth="1"/>
    <col min="2566" max="2566" width="16.375" style="60" customWidth="1"/>
    <col min="2567" max="2567" width="7.125" style="60" customWidth="1"/>
    <col min="2568" max="2569" width="7.625" style="60" customWidth="1"/>
    <col min="2570" max="2570" width="11.625" style="60" customWidth="1"/>
    <col min="2571" max="2571" width="9.25" style="60" bestFit="1" customWidth="1"/>
    <col min="2572" max="2816" width="9" style="60"/>
    <col min="2817" max="2817" width="11.375" style="60" customWidth="1"/>
    <col min="2818" max="2818" width="13.75" style="60" customWidth="1"/>
    <col min="2819" max="2820" width="12.125" style="60" customWidth="1"/>
    <col min="2821" max="2821" width="7.125" style="60" customWidth="1"/>
    <col min="2822" max="2822" width="16.375" style="60" customWidth="1"/>
    <col min="2823" max="2823" width="7.125" style="60" customWidth="1"/>
    <col min="2824" max="2825" width="7.625" style="60" customWidth="1"/>
    <col min="2826" max="2826" width="11.625" style="60" customWidth="1"/>
    <col min="2827" max="2827" width="9.25" style="60" bestFit="1" customWidth="1"/>
    <col min="2828" max="3072" width="9" style="60"/>
    <col min="3073" max="3073" width="11.375" style="60" customWidth="1"/>
    <col min="3074" max="3074" width="13.75" style="60" customWidth="1"/>
    <col min="3075" max="3076" width="12.125" style="60" customWidth="1"/>
    <col min="3077" max="3077" width="7.125" style="60" customWidth="1"/>
    <col min="3078" max="3078" width="16.375" style="60" customWidth="1"/>
    <col min="3079" max="3079" width="7.125" style="60" customWidth="1"/>
    <col min="3080" max="3081" width="7.625" style="60" customWidth="1"/>
    <col min="3082" max="3082" width="11.625" style="60" customWidth="1"/>
    <col min="3083" max="3083" width="9.25" style="60" bestFit="1" customWidth="1"/>
    <col min="3084" max="3328" width="9" style="60"/>
    <col min="3329" max="3329" width="11.375" style="60" customWidth="1"/>
    <col min="3330" max="3330" width="13.75" style="60" customWidth="1"/>
    <col min="3331" max="3332" width="12.125" style="60" customWidth="1"/>
    <col min="3333" max="3333" width="7.125" style="60" customWidth="1"/>
    <col min="3334" max="3334" width="16.375" style="60" customWidth="1"/>
    <col min="3335" max="3335" width="7.125" style="60" customWidth="1"/>
    <col min="3336" max="3337" width="7.625" style="60" customWidth="1"/>
    <col min="3338" max="3338" width="11.625" style="60" customWidth="1"/>
    <col min="3339" max="3339" width="9.25" style="60" bestFit="1" customWidth="1"/>
    <col min="3340" max="3584" width="9" style="60"/>
    <col min="3585" max="3585" width="11.375" style="60" customWidth="1"/>
    <col min="3586" max="3586" width="13.75" style="60" customWidth="1"/>
    <col min="3587" max="3588" width="12.125" style="60" customWidth="1"/>
    <col min="3589" max="3589" width="7.125" style="60" customWidth="1"/>
    <col min="3590" max="3590" width="16.375" style="60" customWidth="1"/>
    <col min="3591" max="3591" width="7.125" style="60" customWidth="1"/>
    <col min="3592" max="3593" width="7.625" style="60" customWidth="1"/>
    <col min="3594" max="3594" width="11.625" style="60" customWidth="1"/>
    <col min="3595" max="3595" width="9.25" style="60" bestFit="1" customWidth="1"/>
    <col min="3596" max="3840" width="9" style="60"/>
    <col min="3841" max="3841" width="11.375" style="60" customWidth="1"/>
    <col min="3842" max="3842" width="13.75" style="60" customWidth="1"/>
    <col min="3843" max="3844" width="12.125" style="60" customWidth="1"/>
    <col min="3845" max="3845" width="7.125" style="60" customWidth="1"/>
    <col min="3846" max="3846" width="16.375" style="60" customWidth="1"/>
    <col min="3847" max="3847" width="7.125" style="60" customWidth="1"/>
    <col min="3848" max="3849" width="7.625" style="60" customWidth="1"/>
    <col min="3850" max="3850" width="11.625" style="60" customWidth="1"/>
    <col min="3851" max="3851" width="9.25" style="60" bestFit="1" customWidth="1"/>
    <col min="3852" max="4096" width="9" style="60"/>
    <col min="4097" max="4097" width="11.375" style="60" customWidth="1"/>
    <col min="4098" max="4098" width="13.75" style="60" customWidth="1"/>
    <col min="4099" max="4100" width="12.125" style="60" customWidth="1"/>
    <col min="4101" max="4101" width="7.125" style="60" customWidth="1"/>
    <col min="4102" max="4102" width="16.375" style="60" customWidth="1"/>
    <col min="4103" max="4103" width="7.125" style="60" customWidth="1"/>
    <col min="4104" max="4105" width="7.625" style="60" customWidth="1"/>
    <col min="4106" max="4106" width="11.625" style="60" customWidth="1"/>
    <col min="4107" max="4107" width="9.25" style="60" bestFit="1" customWidth="1"/>
    <col min="4108" max="4352" width="9" style="60"/>
    <col min="4353" max="4353" width="11.375" style="60" customWidth="1"/>
    <col min="4354" max="4354" width="13.75" style="60" customWidth="1"/>
    <col min="4355" max="4356" width="12.125" style="60" customWidth="1"/>
    <col min="4357" max="4357" width="7.125" style="60" customWidth="1"/>
    <col min="4358" max="4358" width="16.375" style="60" customWidth="1"/>
    <col min="4359" max="4359" width="7.125" style="60" customWidth="1"/>
    <col min="4360" max="4361" width="7.625" style="60" customWidth="1"/>
    <col min="4362" max="4362" width="11.625" style="60" customWidth="1"/>
    <col min="4363" max="4363" width="9.25" style="60" bestFit="1" customWidth="1"/>
    <col min="4364" max="4608" width="9" style="60"/>
    <col min="4609" max="4609" width="11.375" style="60" customWidth="1"/>
    <col min="4610" max="4610" width="13.75" style="60" customWidth="1"/>
    <col min="4611" max="4612" width="12.125" style="60" customWidth="1"/>
    <col min="4613" max="4613" width="7.125" style="60" customWidth="1"/>
    <col min="4614" max="4614" width="16.375" style="60" customWidth="1"/>
    <col min="4615" max="4615" width="7.125" style="60" customWidth="1"/>
    <col min="4616" max="4617" width="7.625" style="60" customWidth="1"/>
    <col min="4618" max="4618" width="11.625" style="60" customWidth="1"/>
    <col min="4619" max="4619" width="9.25" style="60" bestFit="1" customWidth="1"/>
    <col min="4620" max="4864" width="9" style="60"/>
    <col min="4865" max="4865" width="11.375" style="60" customWidth="1"/>
    <col min="4866" max="4866" width="13.75" style="60" customWidth="1"/>
    <col min="4867" max="4868" width="12.125" style="60" customWidth="1"/>
    <col min="4869" max="4869" width="7.125" style="60" customWidth="1"/>
    <col min="4870" max="4870" width="16.375" style="60" customWidth="1"/>
    <col min="4871" max="4871" width="7.125" style="60" customWidth="1"/>
    <col min="4872" max="4873" width="7.625" style="60" customWidth="1"/>
    <col min="4874" max="4874" width="11.625" style="60" customWidth="1"/>
    <col min="4875" max="4875" width="9.25" style="60" bestFit="1" customWidth="1"/>
    <col min="4876" max="5120" width="9" style="60"/>
    <col min="5121" max="5121" width="11.375" style="60" customWidth="1"/>
    <col min="5122" max="5122" width="13.75" style="60" customWidth="1"/>
    <col min="5123" max="5124" width="12.125" style="60" customWidth="1"/>
    <col min="5125" max="5125" width="7.125" style="60" customWidth="1"/>
    <col min="5126" max="5126" width="16.375" style="60" customWidth="1"/>
    <col min="5127" max="5127" width="7.125" style="60" customWidth="1"/>
    <col min="5128" max="5129" width="7.625" style="60" customWidth="1"/>
    <col min="5130" max="5130" width="11.625" style="60" customWidth="1"/>
    <col min="5131" max="5131" width="9.25" style="60" bestFit="1" customWidth="1"/>
    <col min="5132" max="5376" width="9" style="60"/>
    <col min="5377" max="5377" width="11.375" style="60" customWidth="1"/>
    <col min="5378" max="5378" width="13.75" style="60" customWidth="1"/>
    <col min="5379" max="5380" width="12.125" style="60" customWidth="1"/>
    <col min="5381" max="5381" width="7.125" style="60" customWidth="1"/>
    <col min="5382" max="5382" width="16.375" style="60" customWidth="1"/>
    <col min="5383" max="5383" width="7.125" style="60" customWidth="1"/>
    <col min="5384" max="5385" width="7.625" style="60" customWidth="1"/>
    <col min="5386" max="5386" width="11.625" style="60" customWidth="1"/>
    <col min="5387" max="5387" width="9.25" style="60" bestFit="1" customWidth="1"/>
    <col min="5388" max="5632" width="9" style="60"/>
    <col min="5633" max="5633" width="11.375" style="60" customWidth="1"/>
    <col min="5634" max="5634" width="13.75" style="60" customWidth="1"/>
    <col min="5635" max="5636" width="12.125" style="60" customWidth="1"/>
    <col min="5637" max="5637" width="7.125" style="60" customWidth="1"/>
    <col min="5638" max="5638" width="16.375" style="60" customWidth="1"/>
    <col min="5639" max="5639" width="7.125" style="60" customWidth="1"/>
    <col min="5640" max="5641" width="7.625" style="60" customWidth="1"/>
    <col min="5642" max="5642" width="11.625" style="60" customWidth="1"/>
    <col min="5643" max="5643" width="9.25" style="60" bestFit="1" customWidth="1"/>
    <col min="5644" max="5888" width="9" style="60"/>
    <col min="5889" max="5889" width="11.375" style="60" customWidth="1"/>
    <col min="5890" max="5890" width="13.75" style="60" customWidth="1"/>
    <col min="5891" max="5892" width="12.125" style="60" customWidth="1"/>
    <col min="5893" max="5893" width="7.125" style="60" customWidth="1"/>
    <col min="5894" max="5894" width="16.375" style="60" customWidth="1"/>
    <col min="5895" max="5895" width="7.125" style="60" customWidth="1"/>
    <col min="5896" max="5897" width="7.625" style="60" customWidth="1"/>
    <col min="5898" max="5898" width="11.625" style="60" customWidth="1"/>
    <col min="5899" max="5899" width="9.25" style="60" bestFit="1" customWidth="1"/>
    <col min="5900" max="6144" width="9" style="60"/>
    <col min="6145" max="6145" width="11.375" style="60" customWidth="1"/>
    <col min="6146" max="6146" width="13.75" style="60" customWidth="1"/>
    <col min="6147" max="6148" width="12.125" style="60" customWidth="1"/>
    <col min="6149" max="6149" width="7.125" style="60" customWidth="1"/>
    <col min="6150" max="6150" width="16.375" style="60" customWidth="1"/>
    <col min="6151" max="6151" width="7.125" style="60" customWidth="1"/>
    <col min="6152" max="6153" width="7.625" style="60" customWidth="1"/>
    <col min="6154" max="6154" width="11.625" style="60" customWidth="1"/>
    <col min="6155" max="6155" width="9.25" style="60" bestFit="1" customWidth="1"/>
    <col min="6156" max="6400" width="9" style="60"/>
    <col min="6401" max="6401" width="11.375" style="60" customWidth="1"/>
    <col min="6402" max="6402" width="13.75" style="60" customWidth="1"/>
    <col min="6403" max="6404" width="12.125" style="60" customWidth="1"/>
    <col min="6405" max="6405" width="7.125" style="60" customWidth="1"/>
    <col min="6406" max="6406" width="16.375" style="60" customWidth="1"/>
    <col min="6407" max="6407" width="7.125" style="60" customWidth="1"/>
    <col min="6408" max="6409" width="7.625" style="60" customWidth="1"/>
    <col min="6410" max="6410" width="11.625" style="60" customWidth="1"/>
    <col min="6411" max="6411" width="9.25" style="60" bestFit="1" customWidth="1"/>
    <col min="6412" max="6656" width="9" style="60"/>
    <col min="6657" max="6657" width="11.375" style="60" customWidth="1"/>
    <col min="6658" max="6658" width="13.75" style="60" customWidth="1"/>
    <col min="6659" max="6660" width="12.125" style="60" customWidth="1"/>
    <col min="6661" max="6661" width="7.125" style="60" customWidth="1"/>
    <col min="6662" max="6662" width="16.375" style="60" customWidth="1"/>
    <col min="6663" max="6663" width="7.125" style="60" customWidth="1"/>
    <col min="6664" max="6665" width="7.625" style="60" customWidth="1"/>
    <col min="6666" max="6666" width="11.625" style="60" customWidth="1"/>
    <col min="6667" max="6667" width="9.25" style="60" bestFit="1" customWidth="1"/>
    <col min="6668" max="6912" width="9" style="60"/>
    <col min="6913" max="6913" width="11.375" style="60" customWidth="1"/>
    <col min="6914" max="6914" width="13.75" style="60" customWidth="1"/>
    <col min="6915" max="6916" width="12.125" style="60" customWidth="1"/>
    <col min="6917" max="6917" width="7.125" style="60" customWidth="1"/>
    <col min="6918" max="6918" width="16.375" style="60" customWidth="1"/>
    <col min="6919" max="6919" width="7.125" style="60" customWidth="1"/>
    <col min="6920" max="6921" width="7.625" style="60" customWidth="1"/>
    <col min="6922" max="6922" width="11.625" style="60" customWidth="1"/>
    <col min="6923" max="6923" width="9.25" style="60" bestFit="1" customWidth="1"/>
    <col min="6924" max="7168" width="9" style="60"/>
    <col min="7169" max="7169" width="11.375" style="60" customWidth="1"/>
    <col min="7170" max="7170" width="13.75" style="60" customWidth="1"/>
    <col min="7171" max="7172" width="12.125" style="60" customWidth="1"/>
    <col min="7173" max="7173" width="7.125" style="60" customWidth="1"/>
    <col min="7174" max="7174" width="16.375" style="60" customWidth="1"/>
    <col min="7175" max="7175" width="7.125" style="60" customWidth="1"/>
    <col min="7176" max="7177" width="7.625" style="60" customWidth="1"/>
    <col min="7178" max="7178" width="11.625" style="60" customWidth="1"/>
    <col min="7179" max="7179" width="9.25" style="60" bestFit="1" customWidth="1"/>
    <col min="7180" max="7424" width="9" style="60"/>
    <col min="7425" max="7425" width="11.375" style="60" customWidth="1"/>
    <col min="7426" max="7426" width="13.75" style="60" customWidth="1"/>
    <col min="7427" max="7428" width="12.125" style="60" customWidth="1"/>
    <col min="7429" max="7429" width="7.125" style="60" customWidth="1"/>
    <col min="7430" max="7430" width="16.375" style="60" customWidth="1"/>
    <col min="7431" max="7431" width="7.125" style="60" customWidth="1"/>
    <col min="7432" max="7433" width="7.625" style="60" customWidth="1"/>
    <col min="7434" max="7434" width="11.625" style="60" customWidth="1"/>
    <col min="7435" max="7435" width="9.25" style="60" bestFit="1" customWidth="1"/>
    <col min="7436" max="7680" width="9" style="60"/>
    <col min="7681" max="7681" width="11.375" style="60" customWidth="1"/>
    <col min="7682" max="7682" width="13.75" style="60" customWidth="1"/>
    <col min="7683" max="7684" width="12.125" style="60" customWidth="1"/>
    <col min="7685" max="7685" width="7.125" style="60" customWidth="1"/>
    <col min="7686" max="7686" width="16.375" style="60" customWidth="1"/>
    <col min="7687" max="7687" width="7.125" style="60" customWidth="1"/>
    <col min="7688" max="7689" width="7.625" style="60" customWidth="1"/>
    <col min="7690" max="7690" width="11.625" style="60" customWidth="1"/>
    <col min="7691" max="7691" width="9.25" style="60" bestFit="1" customWidth="1"/>
    <col min="7692" max="7936" width="9" style="60"/>
    <col min="7937" max="7937" width="11.375" style="60" customWidth="1"/>
    <col min="7938" max="7938" width="13.75" style="60" customWidth="1"/>
    <col min="7939" max="7940" width="12.125" style="60" customWidth="1"/>
    <col min="7941" max="7941" width="7.125" style="60" customWidth="1"/>
    <col min="7942" max="7942" width="16.375" style="60" customWidth="1"/>
    <col min="7943" max="7943" width="7.125" style="60" customWidth="1"/>
    <col min="7944" max="7945" width="7.625" style="60" customWidth="1"/>
    <col min="7946" max="7946" width="11.625" style="60" customWidth="1"/>
    <col min="7947" max="7947" width="9.25" style="60" bestFit="1" customWidth="1"/>
    <col min="7948" max="8192" width="9" style="60"/>
    <col min="8193" max="8193" width="11.375" style="60" customWidth="1"/>
    <col min="8194" max="8194" width="13.75" style="60" customWidth="1"/>
    <col min="8195" max="8196" width="12.125" style="60" customWidth="1"/>
    <col min="8197" max="8197" width="7.125" style="60" customWidth="1"/>
    <col min="8198" max="8198" width="16.375" style="60" customWidth="1"/>
    <col min="8199" max="8199" width="7.125" style="60" customWidth="1"/>
    <col min="8200" max="8201" width="7.625" style="60" customWidth="1"/>
    <col min="8202" max="8202" width="11.625" style="60" customWidth="1"/>
    <col min="8203" max="8203" width="9.25" style="60" bestFit="1" customWidth="1"/>
    <col min="8204" max="8448" width="9" style="60"/>
    <col min="8449" max="8449" width="11.375" style="60" customWidth="1"/>
    <col min="8450" max="8450" width="13.75" style="60" customWidth="1"/>
    <col min="8451" max="8452" width="12.125" style="60" customWidth="1"/>
    <col min="8453" max="8453" width="7.125" style="60" customWidth="1"/>
    <col min="8454" max="8454" width="16.375" style="60" customWidth="1"/>
    <col min="8455" max="8455" width="7.125" style="60" customWidth="1"/>
    <col min="8456" max="8457" width="7.625" style="60" customWidth="1"/>
    <col min="8458" max="8458" width="11.625" style="60" customWidth="1"/>
    <col min="8459" max="8459" width="9.25" style="60" bestFit="1" customWidth="1"/>
    <col min="8460" max="8704" width="9" style="60"/>
    <col min="8705" max="8705" width="11.375" style="60" customWidth="1"/>
    <col min="8706" max="8706" width="13.75" style="60" customWidth="1"/>
    <col min="8707" max="8708" width="12.125" style="60" customWidth="1"/>
    <col min="8709" max="8709" width="7.125" style="60" customWidth="1"/>
    <col min="8710" max="8710" width="16.375" style="60" customWidth="1"/>
    <col min="8711" max="8711" width="7.125" style="60" customWidth="1"/>
    <col min="8712" max="8713" width="7.625" style="60" customWidth="1"/>
    <col min="8714" max="8714" width="11.625" style="60" customWidth="1"/>
    <col min="8715" max="8715" width="9.25" style="60" bestFit="1" customWidth="1"/>
    <col min="8716" max="8960" width="9" style="60"/>
    <col min="8961" max="8961" width="11.375" style="60" customWidth="1"/>
    <col min="8962" max="8962" width="13.75" style="60" customWidth="1"/>
    <col min="8963" max="8964" width="12.125" style="60" customWidth="1"/>
    <col min="8965" max="8965" width="7.125" style="60" customWidth="1"/>
    <col min="8966" max="8966" width="16.375" style="60" customWidth="1"/>
    <col min="8967" max="8967" width="7.125" style="60" customWidth="1"/>
    <col min="8968" max="8969" width="7.625" style="60" customWidth="1"/>
    <col min="8970" max="8970" width="11.625" style="60" customWidth="1"/>
    <col min="8971" max="8971" width="9.25" style="60" bestFit="1" customWidth="1"/>
    <col min="8972" max="9216" width="9" style="60"/>
    <col min="9217" max="9217" width="11.375" style="60" customWidth="1"/>
    <col min="9218" max="9218" width="13.75" style="60" customWidth="1"/>
    <col min="9219" max="9220" width="12.125" style="60" customWidth="1"/>
    <col min="9221" max="9221" width="7.125" style="60" customWidth="1"/>
    <col min="9222" max="9222" width="16.375" style="60" customWidth="1"/>
    <col min="9223" max="9223" width="7.125" style="60" customWidth="1"/>
    <col min="9224" max="9225" width="7.625" style="60" customWidth="1"/>
    <col min="9226" max="9226" width="11.625" style="60" customWidth="1"/>
    <col min="9227" max="9227" width="9.25" style="60" bestFit="1" customWidth="1"/>
    <col min="9228" max="9472" width="9" style="60"/>
    <col min="9473" max="9473" width="11.375" style="60" customWidth="1"/>
    <col min="9474" max="9474" width="13.75" style="60" customWidth="1"/>
    <col min="9475" max="9476" width="12.125" style="60" customWidth="1"/>
    <col min="9477" max="9477" width="7.125" style="60" customWidth="1"/>
    <col min="9478" max="9478" width="16.375" style="60" customWidth="1"/>
    <col min="9479" max="9479" width="7.125" style="60" customWidth="1"/>
    <col min="9480" max="9481" width="7.625" style="60" customWidth="1"/>
    <col min="9482" max="9482" width="11.625" style="60" customWidth="1"/>
    <col min="9483" max="9483" width="9.25" style="60" bestFit="1" customWidth="1"/>
    <col min="9484" max="9728" width="9" style="60"/>
    <col min="9729" max="9729" width="11.375" style="60" customWidth="1"/>
    <col min="9730" max="9730" width="13.75" style="60" customWidth="1"/>
    <col min="9731" max="9732" width="12.125" style="60" customWidth="1"/>
    <col min="9733" max="9733" width="7.125" style="60" customWidth="1"/>
    <col min="9734" max="9734" width="16.375" style="60" customWidth="1"/>
    <col min="9735" max="9735" width="7.125" style="60" customWidth="1"/>
    <col min="9736" max="9737" width="7.625" style="60" customWidth="1"/>
    <col min="9738" max="9738" width="11.625" style="60" customWidth="1"/>
    <col min="9739" max="9739" width="9.25" style="60" bestFit="1" customWidth="1"/>
    <col min="9740" max="9984" width="9" style="60"/>
    <col min="9985" max="9985" width="11.375" style="60" customWidth="1"/>
    <col min="9986" max="9986" width="13.75" style="60" customWidth="1"/>
    <col min="9987" max="9988" width="12.125" style="60" customWidth="1"/>
    <col min="9989" max="9989" width="7.125" style="60" customWidth="1"/>
    <col min="9990" max="9990" width="16.375" style="60" customWidth="1"/>
    <col min="9991" max="9991" width="7.125" style="60" customWidth="1"/>
    <col min="9992" max="9993" width="7.625" style="60" customWidth="1"/>
    <col min="9994" max="9994" width="11.625" style="60" customWidth="1"/>
    <col min="9995" max="9995" width="9.25" style="60" bestFit="1" customWidth="1"/>
    <col min="9996" max="10240" width="9" style="60"/>
    <col min="10241" max="10241" width="11.375" style="60" customWidth="1"/>
    <col min="10242" max="10242" width="13.75" style="60" customWidth="1"/>
    <col min="10243" max="10244" width="12.125" style="60" customWidth="1"/>
    <col min="10245" max="10245" width="7.125" style="60" customWidth="1"/>
    <col min="10246" max="10246" width="16.375" style="60" customWidth="1"/>
    <col min="10247" max="10247" width="7.125" style="60" customWidth="1"/>
    <col min="10248" max="10249" width="7.625" style="60" customWidth="1"/>
    <col min="10250" max="10250" width="11.625" style="60" customWidth="1"/>
    <col min="10251" max="10251" width="9.25" style="60" bestFit="1" customWidth="1"/>
    <col min="10252" max="10496" width="9" style="60"/>
    <col min="10497" max="10497" width="11.375" style="60" customWidth="1"/>
    <col min="10498" max="10498" width="13.75" style="60" customWidth="1"/>
    <col min="10499" max="10500" width="12.125" style="60" customWidth="1"/>
    <col min="10501" max="10501" width="7.125" style="60" customWidth="1"/>
    <col min="10502" max="10502" width="16.375" style="60" customWidth="1"/>
    <col min="10503" max="10503" width="7.125" style="60" customWidth="1"/>
    <col min="10504" max="10505" width="7.625" style="60" customWidth="1"/>
    <col min="10506" max="10506" width="11.625" style="60" customWidth="1"/>
    <col min="10507" max="10507" width="9.25" style="60" bestFit="1" customWidth="1"/>
    <col min="10508" max="10752" width="9" style="60"/>
    <col min="10753" max="10753" width="11.375" style="60" customWidth="1"/>
    <col min="10754" max="10754" width="13.75" style="60" customWidth="1"/>
    <col min="10755" max="10756" width="12.125" style="60" customWidth="1"/>
    <col min="10757" max="10757" width="7.125" style="60" customWidth="1"/>
    <col min="10758" max="10758" width="16.375" style="60" customWidth="1"/>
    <col min="10759" max="10759" width="7.125" style="60" customWidth="1"/>
    <col min="10760" max="10761" width="7.625" style="60" customWidth="1"/>
    <col min="10762" max="10762" width="11.625" style="60" customWidth="1"/>
    <col min="10763" max="10763" width="9.25" style="60" bestFit="1" customWidth="1"/>
    <col min="10764" max="11008" width="9" style="60"/>
    <col min="11009" max="11009" width="11.375" style="60" customWidth="1"/>
    <col min="11010" max="11010" width="13.75" style="60" customWidth="1"/>
    <col min="11011" max="11012" width="12.125" style="60" customWidth="1"/>
    <col min="11013" max="11013" width="7.125" style="60" customWidth="1"/>
    <col min="11014" max="11014" width="16.375" style="60" customWidth="1"/>
    <col min="11015" max="11015" width="7.125" style="60" customWidth="1"/>
    <col min="11016" max="11017" width="7.625" style="60" customWidth="1"/>
    <col min="11018" max="11018" width="11.625" style="60" customWidth="1"/>
    <col min="11019" max="11019" width="9.25" style="60" bestFit="1" customWidth="1"/>
    <col min="11020" max="11264" width="9" style="60"/>
    <col min="11265" max="11265" width="11.375" style="60" customWidth="1"/>
    <col min="11266" max="11266" width="13.75" style="60" customWidth="1"/>
    <col min="11267" max="11268" width="12.125" style="60" customWidth="1"/>
    <col min="11269" max="11269" width="7.125" style="60" customWidth="1"/>
    <col min="11270" max="11270" width="16.375" style="60" customWidth="1"/>
    <col min="11271" max="11271" width="7.125" style="60" customWidth="1"/>
    <col min="11272" max="11273" width="7.625" style="60" customWidth="1"/>
    <col min="11274" max="11274" width="11.625" style="60" customWidth="1"/>
    <col min="11275" max="11275" width="9.25" style="60" bestFit="1" customWidth="1"/>
    <col min="11276" max="11520" width="9" style="60"/>
    <col min="11521" max="11521" width="11.375" style="60" customWidth="1"/>
    <col min="11522" max="11522" width="13.75" style="60" customWidth="1"/>
    <col min="11523" max="11524" width="12.125" style="60" customWidth="1"/>
    <col min="11525" max="11525" width="7.125" style="60" customWidth="1"/>
    <col min="11526" max="11526" width="16.375" style="60" customWidth="1"/>
    <col min="11527" max="11527" width="7.125" style="60" customWidth="1"/>
    <col min="11528" max="11529" width="7.625" style="60" customWidth="1"/>
    <col min="11530" max="11530" width="11.625" style="60" customWidth="1"/>
    <col min="11531" max="11531" width="9.25" style="60" bestFit="1" customWidth="1"/>
    <col min="11532" max="11776" width="9" style="60"/>
    <col min="11777" max="11777" width="11.375" style="60" customWidth="1"/>
    <col min="11778" max="11778" width="13.75" style="60" customWidth="1"/>
    <col min="11779" max="11780" width="12.125" style="60" customWidth="1"/>
    <col min="11781" max="11781" width="7.125" style="60" customWidth="1"/>
    <col min="11782" max="11782" width="16.375" style="60" customWidth="1"/>
    <col min="11783" max="11783" width="7.125" style="60" customWidth="1"/>
    <col min="11784" max="11785" width="7.625" style="60" customWidth="1"/>
    <col min="11786" max="11786" width="11.625" style="60" customWidth="1"/>
    <col min="11787" max="11787" width="9.25" style="60" bestFit="1" customWidth="1"/>
    <col min="11788" max="12032" width="9" style="60"/>
    <col min="12033" max="12033" width="11.375" style="60" customWidth="1"/>
    <col min="12034" max="12034" width="13.75" style="60" customWidth="1"/>
    <col min="12035" max="12036" width="12.125" style="60" customWidth="1"/>
    <col min="12037" max="12037" width="7.125" style="60" customWidth="1"/>
    <col min="12038" max="12038" width="16.375" style="60" customWidth="1"/>
    <col min="12039" max="12039" width="7.125" style="60" customWidth="1"/>
    <col min="12040" max="12041" width="7.625" style="60" customWidth="1"/>
    <col min="12042" max="12042" width="11.625" style="60" customWidth="1"/>
    <col min="12043" max="12043" width="9.25" style="60" bestFit="1" customWidth="1"/>
    <col min="12044" max="12288" width="9" style="60"/>
    <col min="12289" max="12289" width="11.375" style="60" customWidth="1"/>
    <col min="12290" max="12290" width="13.75" style="60" customWidth="1"/>
    <col min="12291" max="12292" width="12.125" style="60" customWidth="1"/>
    <col min="12293" max="12293" width="7.125" style="60" customWidth="1"/>
    <col min="12294" max="12294" width="16.375" style="60" customWidth="1"/>
    <col min="12295" max="12295" width="7.125" style="60" customWidth="1"/>
    <col min="12296" max="12297" width="7.625" style="60" customWidth="1"/>
    <col min="12298" max="12298" width="11.625" style="60" customWidth="1"/>
    <col min="12299" max="12299" width="9.25" style="60" bestFit="1" customWidth="1"/>
    <col min="12300" max="12544" width="9" style="60"/>
    <col min="12545" max="12545" width="11.375" style="60" customWidth="1"/>
    <col min="12546" max="12546" width="13.75" style="60" customWidth="1"/>
    <col min="12547" max="12548" width="12.125" style="60" customWidth="1"/>
    <col min="12549" max="12549" width="7.125" style="60" customWidth="1"/>
    <col min="12550" max="12550" width="16.375" style="60" customWidth="1"/>
    <col min="12551" max="12551" width="7.125" style="60" customWidth="1"/>
    <col min="12552" max="12553" width="7.625" style="60" customWidth="1"/>
    <col min="12554" max="12554" width="11.625" style="60" customWidth="1"/>
    <col min="12555" max="12555" width="9.25" style="60" bestFit="1" customWidth="1"/>
    <col min="12556" max="12800" width="9" style="60"/>
    <col min="12801" max="12801" width="11.375" style="60" customWidth="1"/>
    <col min="12802" max="12802" width="13.75" style="60" customWidth="1"/>
    <col min="12803" max="12804" width="12.125" style="60" customWidth="1"/>
    <col min="12805" max="12805" width="7.125" style="60" customWidth="1"/>
    <col min="12806" max="12806" width="16.375" style="60" customWidth="1"/>
    <col min="12807" max="12807" width="7.125" style="60" customWidth="1"/>
    <col min="12808" max="12809" width="7.625" style="60" customWidth="1"/>
    <col min="12810" max="12810" width="11.625" style="60" customWidth="1"/>
    <col min="12811" max="12811" width="9.25" style="60" bestFit="1" customWidth="1"/>
    <col min="12812" max="13056" width="9" style="60"/>
    <col min="13057" max="13057" width="11.375" style="60" customWidth="1"/>
    <col min="13058" max="13058" width="13.75" style="60" customWidth="1"/>
    <col min="13059" max="13060" width="12.125" style="60" customWidth="1"/>
    <col min="13061" max="13061" width="7.125" style="60" customWidth="1"/>
    <col min="13062" max="13062" width="16.375" style="60" customWidth="1"/>
    <col min="13063" max="13063" width="7.125" style="60" customWidth="1"/>
    <col min="13064" max="13065" width="7.625" style="60" customWidth="1"/>
    <col min="13066" max="13066" width="11.625" style="60" customWidth="1"/>
    <col min="13067" max="13067" width="9.25" style="60" bestFit="1" customWidth="1"/>
    <col min="13068" max="13312" width="9" style="60"/>
    <col min="13313" max="13313" width="11.375" style="60" customWidth="1"/>
    <col min="13314" max="13314" width="13.75" style="60" customWidth="1"/>
    <col min="13315" max="13316" width="12.125" style="60" customWidth="1"/>
    <col min="13317" max="13317" width="7.125" style="60" customWidth="1"/>
    <col min="13318" max="13318" width="16.375" style="60" customWidth="1"/>
    <col min="13319" max="13319" width="7.125" style="60" customWidth="1"/>
    <col min="13320" max="13321" width="7.625" style="60" customWidth="1"/>
    <col min="13322" max="13322" width="11.625" style="60" customWidth="1"/>
    <col min="13323" max="13323" width="9.25" style="60" bestFit="1" customWidth="1"/>
    <col min="13324" max="13568" width="9" style="60"/>
    <col min="13569" max="13569" width="11.375" style="60" customWidth="1"/>
    <col min="13570" max="13570" width="13.75" style="60" customWidth="1"/>
    <col min="13571" max="13572" width="12.125" style="60" customWidth="1"/>
    <col min="13573" max="13573" width="7.125" style="60" customWidth="1"/>
    <col min="13574" max="13574" width="16.375" style="60" customWidth="1"/>
    <col min="13575" max="13575" width="7.125" style="60" customWidth="1"/>
    <col min="13576" max="13577" width="7.625" style="60" customWidth="1"/>
    <col min="13578" max="13578" width="11.625" style="60" customWidth="1"/>
    <col min="13579" max="13579" width="9.25" style="60" bestFit="1" customWidth="1"/>
    <col min="13580" max="13824" width="9" style="60"/>
    <col min="13825" max="13825" width="11.375" style="60" customWidth="1"/>
    <col min="13826" max="13826" width="13.75" style="60" customWidth="1"/>
    <col min="13827" max="13828" width="12.125" style="60" customWidth="1"/>
    <col min="13829" max="13829" width="7.125" style="60" customWidth="1"/>
    <col min="13830" max="13830" width="16.375" style="60" customWidth="1"/>
    <col min="13831" max="13831" width="7.125" style="60" customWidth="1"/>
    <col min="13832" max="13833" width="7.625" style="60" customWidth="1"/>
    <col min="13834" max="13834" width="11.625" style="60" customWidth="1"/>
    <col min="13835" max="13835" width="9.25" style="60" bestFit="1" customWidth="1"/>
    <col min="13836" max="14080" width="9" style="60"/>
    <col min="14081" max="14081" width="11.375" style="60" customWidth="1"/>
    <col min="14082" max="14082" width="13.75" style="60" customWidth="1"/>
    <col min="14083" max="14084" width="12.125" style="60" customWidth="1"/>
    <col min="14085" max="14085" width="7.125" style="60" customWidth="1"/>
    <col min="14086" max="14086" width="16.375" style="60" customWidth="1"/>
    <col min="14087" max="14087" width="7.125" style="60" customWidth="1"/>
    <col min="14088" max="14089" width="7.625" style="60" customWidth="1"/>
    <col min="14090" max="14090" width="11.625" style="60" customWidth="1"/>
    <col min="14091" max="14091" width="9.25" style="60" bestFit="1" customWidth="1"/>
    <col min="14092" max="14336" width="9" style="60"/>
    <col min="14337" max="14337" width="11.375" style="60" customWidth="1"/>
    <col min="14338" max="14338" width="13.75" style="60" customWidth="1"/>
    <col min="14339" max="14340" width="12.125" style="60" customWidth="1"/>
    <col min="14341" max="14341" width="7.125" style="60" customWidth="1"/>
    <col min="14342" max="14342" width="16.375" style="60" customWidth="1"/>
    <col min="14343" max="14343" width="7.125" style="60" customWidth="1"/>
    <col min="14344" max="14345" width="7.625" style="60" customWidth="1"/>
    <col min="14346" max="14346" width="11.625" style="60" customWidth="1"/>
    <col min="14347" max="14347" width="9.25" style="60" bestFit="1" customWidth="1"/>
    <col min="14348" max="14592" width="9" style="60"/>
    <col min="14593" max="14593" width="11.375" style="60" customWidth="1"/>
    <col min="14594" max="14594" width="13.75" style="60" customWidth="1"/>
    <col min="14595" max="14596" width="12.125" style="60" customWidth="1"/>
    <col min="14597" max="14597" width="7.125" style="60" customWidth="1"/>
    <col min="14598" max="14598" width="16.375" style="60" customWidth="1"/>
    <col min="14599" max="14599" width="7.125" style="60" customWidth="1"/>
    <col min="14600" max="14601" width="7.625" style="60" customWidth="1"/>
    <col min="14602" max="14602" width="11.625" style="60" customWidth="1"/>
    <col min="14603" max="14603" width="9.25" style="60" bestFit="1" customWidth="1"/>
    <col min="14604" max="14848" width="9" style="60"/>
    <col min="14849" max="14849" width="11.375" style="60" customWidth="1"/>
    <col min="14850" max="14850" width="13.75" style="60" customWidth="1"/>
    <col min="14851" max="14852" width="12.125" style="60" customWidth="1"/>
    <col min="14853" max="14853" width="7.125" style="60" customWidth="1"/>
    <col min="14854" max="14854" width="16.375" style="60" customWidth="1"/>
    <col min="14855" max="14855" width="7.125" style="60" customWidth="1"/>
    <col min="14856" max="14857" width="7.625" style="60" customWidth="1"/>
    <col min="14858" max="14858" width="11.625" style="60" customWidth="1"/>
    <col min="14859" max="14859" width="9.25" style="60" bestFit="1" customWidth="1"/>
    <col min="14860" max="15104" width="9" style="60"/>
    <col min="15105" max="15105" width="11.375" style="60" customWidth="1"/>
    <col min="15106" max="15106" width="13.75" style="60" customWidth="1"/>
    <col min="15107" max="15108" width="12.125" style="60" customWidth="1"/>
    <col min="15109" max="15109" width="7.125" style="60" customWidth="1"/>
    <col min="15110" max="15110" width="16.375" style="60" customWidth="1"/>
    <col min="15111" max="15111" width="7.125" style="60" customWidth="1"/>
    <col min="15112" max="15113" width="7.625" style="60" customWidth="1"/>
    <col min="15114" max="15114" width="11.625" style="60" customWidth="1"/>
    <col min="15115" max="15115" width="9.25" style="60" bestFit="1" customWidth="1"/>
    <col min="15116" max="15360" width="9" style="60"/>
    <col min="15361" max="15361" width="11.375" style="60" customWidth="1"/>
    <col min="15362" max="15362" width="13.75" style="60" customWidth="1"/>
    <col min="15363" max="15364" width="12.125" style="60" customWidth="1"/>
    <col min="15365" max="15365" width="7.125" style="60" customWidth="1"/>
    <col min="15366" max="15366" width="16.375" style="60" customWidth="1"/>
    <col min="15367" max="15367" width="7.125" style="60" customWidth="1"/>
    <col min="15368" max="15369" width="7.625" style="60" customWidth="1"/>
    <col min="15370" max="15370" width="11.625" style="60" customWidth="1"/>
    <col min="15371" max="15371" width="9.25" style="60" bestFit="1" customWidth="1"/>
    <col min="15372" max="15616" width="9" style="60"/>
    <col min="15617" max="15617" width="11.375" style="60" customWidth="1"/>
    <col min="15618" max="15618" width="13.75" style="60" customWidth="1"/>
    <col min="15619" max="15620" width="12.125" style="60" customWidth="1"/>
    <col min="15621" max="15621" width="7.125" style="60" customWidth="1"/>
    <col min="15622" max="15622" width="16.375" style="60" customWidth="1"/>
    <col min="15623" max="15623" width="7.125" style="60" customWidth="1"/>
    <col min="15624" max="15625" width="7.625" style="60" customWidth="1"/>
    <col min="15626" max="15626" width="11.625" style="60" customWidth="1"/>
    <col min="15627" max="15627" width="9.25" style="60" bestFit="1" customWidth="1"/>
    <col min="15628" max="15872" width="9" style="60"/>
    <col min="15873" max="15873" width="11.375" style="60" customWidth="1"/>
    <col min="15874" max="15874" width="13.75" style="60" customWidth="1"/>
    <col min="15875" max="15876" width="12.125" style="60" customWidth="1"/>
    <col min="15877" max="15877" width="7.125" style="60" customWidth="1"/>
    <col min="15878" max="15878" width="16.375" style="60" customWidth="1"/>
    <col min="15879" max="15879" width="7.125" style="60" customWidth="1"/>
    <col min="15880" max="15881" width="7.625" style="60" customWidth="1"/>
    <col min="15882" max="15882" width="11.625" style="60" customWidth="1"/>
    <col min="15883" max="15883" width="9.25" style="60" bestFit="1" customWidth="1"/>
    <col min="15884" max="16128" width="9" style="60"/>
    <col min="16129" max="16129" width="11.375" style="60" customWidth="1"/>
    <col min="16130" max="16130" width="13.75" style="60" customWidth="1"/>
    <col min="16131" max="16132" width="12.125" style="60" customWidth="1"/>
    <col min="16133" max="16133" width="7.125" style="60" customWidth="1"/>
    <col min="16134" max="16134" width="16.375" style="60" customWidth="1"/>
    <col min="16135" max="16135" width="7.125" style="60" customWidth="1"/>
    <col min="16136" max="16137" width="7.625" style="60" customWidth="1"/>
    <col min="16138" max="16138" width="11.625" style="60" customWidth="1"/>
    <col min="16139" max="16139" width="9.25" style="60" bestFit="1" customWidth="1"/>
    <col min="16140" max="16384" width="9" style="60"/>
  </cols>
  <sheetData>
    <row r="1" spans="1:14" ht="27" customHeight="1">
      <c r="A1" s="61" t="s">
        <v>461</v>
      </c>
    </row>
    <row r="2" spans="1:14" ht="26.25" customHeight="1" thickBot="1">
      <c r="A2" s="61"/>
      <c r="F2" s="586" t="s">
        <v>55</v>
      </c>
      <c r="K2" s="384"/>
    </row>
    <row r="3" spans="1:14" s="62" customFormat="1" ht="36" customHeight="1" thickBot="1">
      <c r="A3" s="865" t="s">
        <v>215</v>
      </c>
      <c r="B3" s="866"/>
      <c r="C3" s="587" t="s">
        <v>444</v>
      </c>
      <c r="D3" s="587" t="s">
        <v>213</v>
      </c>
      <c r="E3" s="588" t="s">
        <v>214</v>
      </c>
      <c r="F3" s="589" t="s">
        <v>212</v>
      </c>
      <c r="G3" s="587" t="s">
        <v>214</v>
      </c>
      <c r="J3" s="69"/>
      <c r="K3" s="279"/>
    </row>
    <row r="4" spans="1:14" ht="24.75" customHeight="1">
      <c r="A4" s="867" t="s">
        <v>75</v>
      </c>
      <c r="B4" s="161" t="s">
        <v>267</v>
      </c>
      <c r="C4" s="209">
        <v>5304</v>
      </c>
      <c r="D4" s="310">
        <v>43.107930000000003</v>
      </c>
      <c r="E4" s="291">
        <v>1</v>
      </c>
      <c r="F4" s="386">
        <v>17.193899999999999</v>
      </c>
      <c r="G4" s="213">
        <f t="shared" ref="G4:G28" si="0">RANK(F4,$F$4:$F$28)</f>
        <v>2</v>
      </c>
      <c r="J4" s="70"/>
      <c r="K4" s="71"/>
    </row>
    <row r="5" spans="1:14" ht="24.75" customHeight="1">
      <c r="A5" s="868"/>
      <c r="B5" s="162" t="s">
        <v>268</v>
      </c>
      <c r="C5" s="210">
        <v>526</v>
      </c>
      <c r="D5" s="311">
        <v>4.2750300000000001</v>
      </c>
      <c r="E5" s="292">
        <v>6</v>
      </c>
      <c r="F5" s="294">
        <v>10.1493</v>
      </c>
      <c r="G5" s="214">
        <f t="shared" si="0"/>
        <v>11</v>
      </c>
      <c r="J5" s="70"/>
      <c r="K5" s="71"/>
      <c r="L5" s="233"/>
      <c r="N5" s="204"/>
    </row>
    <row r="6" spans="1:14" ht="24.75" customHeight="1">
      <c r="A6" s="868"/>
      <c r="B6" s="162" t="s">
        <v>269</v>
      </c>
      <c r="C6" s="210">
        <v>918</v>
      </c>
      <c r="D6" s="311">
        <v>7.4609899999999998</v>
      </c>
      <c r="E6" s="292">
        <v>2</v>
      </c>
      <c r="F6" s="294">
        <v>10.4366</v>
      </c>
      <c r="G6" s="214">
        <f t="shared" si="0"/>
        <v>9</v>
      </c>
      <c r="J6" s="70"/>
      <c r="K6" s="71"/>
      <c r="L6" s="204"/>
    </row>
    <row r="7" spans="1:14" ht="24.75" customHeight="1">
      <c r="A7" s="868"/>
      <c r="B7" s="162" t="s">
        <v>270</v>
      </c>
      <c r="C7" s="210">
        <v>709</v>
      </c>
      <c r="D7" s="311">
        <v>5.7623499999999996</v>
      </c>
      <c r="E7" s="292">
        <v>5</v>
      </c>
      <c r="F7" s="294">
        <v>9.9692000000000007</v>
      </c>
      <c r="G7" s="214">
        <f t="shared" si="0"/>
        <v>14</v>
      </c>
      <c r="J7" s="70"/>
      <c r="K7" s="71"/>
      <c r="L7" s="204"/>
    </row>
    <row r="8" spans="1:14" ht="24.75" customHeight="1">
      <c r="A8" s="868"/>
      <c r="B8" s="162" t="s">
        <v>271</v>
      </c>
      <c r="C8" s="210">
        <v>203</v>
      </c>
      <c r="D8" s="311">
        <v>1.6498699999999999</v>
      </c>
      <c r="E8" s="292">
        <v>13</v>
      </c>
      <c r="F8" s="294">
        <v>7.6917</v>
      </c>
      <c r="G8" s="215">
        <f t="shared" si="0"/>
        <v>22</v>
      </c>
      <c r="J8" s="70"/>
      <c r="K8" s="71"/>
    </row>
    <row r="9" spans="1:14" ht="24.75" customHeight="1">
      <c r="A9" s="868"/>
      <c r="B9" s="162" t="s">
        <v>272</v>
      </c>
      <c r="C9" s="210">
        <v>438</v>
      </c>
      <c r="D9" s="311">
        <v>3.5598200000000002</v>
      </c>
      <c r="E9" s="292">
        <v>7</v>
      </c>
      <c r="F9" s="294">
        <v>9.9803999999999995</v>
      </c>
      <c r="G9" s="215">
        <f t="shared" si="0"/>
        <v>13</v>
      </c>
      <c r="J9" s="70"/>
      <c r="K9" s="71"/>
    </row>
    <row r="10" spans="1:14" ht="24.75" customHeight="1">
      <c r="A10" s="868"/>
      <c r="B10" s="162" t="s">
        <v>273</v>
      </c>
      <c r="C10" s="210">
        <v>236</v>
      </c>
      <c r="D10" s="311">
        <v>1.91808</v>
      </c>
      <c r="E10" s="292">
        <v>12</v>
      </c>
      <c r="F10" s="294">
        <v>7.7888000000000002</v>
      </c>
      <c r="G10" s="215">
        <f t="shared" si="0"/>
        <v>21</v>
      </c>
      <c r="J10" s="70"/>
      <c r="K10" s="71"/>
    </row>
    <row r="11" spans="1:14" ht="24.75" customHeight="1">
      <c r="A11" s="868"/>
      <c r="B11" s="162" t="s">
        <v>78</v>
      </c>
      <c r="C11" s="210">
        <v>806</v>
      </c>
      <c r="D11" s="311">
        <v>6.5507200000000001</v>
      </c>
      <c r="E11" s="292">
        <v>3</v>
      </c>
      <c r="F11" s="294">
        <v>10.5329</v>
      </c>
      <c r="G11" s="215">
        <f t="shared" si="0"/>
        <v>8</v>
      </c>
      <c r="J11" s="70"/>
      <c r="K11" s="71"/>
      <c r="L11" s="204"/>
    </row>
    <row r="12" spans="1:14" ht="24.75" customHeight="1">
      <c r="A12" s="868"/>
      <c r="B12" s="162" t="s">
        <v>202</v>
      </c>
      <c r="C12" s="210">
        <v>353</v>
      </c>
      <c r="D12" s="311">
        <v>2.8689900000000002</v>
      </c>
      <c r="E12" s="292">
        <v>8</v>
      </c>
      <c r="F12" s="294">
        <v>10.9254</v>
      </c>
      <c r="G12" s="214">
        <f t="shared" si="0"/>
        <v>7</v>
      </c>
      <c r="J12" s="70"/>
      <c r="K12" s="71"/>
    </row>
    <row r="13" spans="1:14" ht="24.75" customHeight="1">
      <c r="A13" s="868"/>
      <c r="B13" s="162" t="s">
        <v>203</v>
      </c>
      <c r="C13" s="210">
        <v>768</v>
      </c>
      <c r="D13" s="311">
        <v>6.2418699999999996</v>
      </c>
      <c r="E13" s="292">
        <v>4</v>
      </c>
      <c r="F13" s="294">
        <v>9.7004999999999999</v>
      </c>
      <c r="G13" s="214">
        <f t="shared" si="0"/>
        <v>15</v>
      </c>
      <c r="J13" s="70"/>
      <c r="K13" s="71"/>
      <c r="L13" s="204"/>
    </row>
    <row r="14" spans="1:14" ht="24.75" customHeight="1">
      <c r="A14" s="868"/>
      <c r="B14" s="162" t="s">
        <v>79</v>
      </c>
      <c r="C14" s="210">
        <v>255</v>
      </c>
      <c r="D14" s="311">
        <v>2.0724999999999998</v>
      </c>
      <c r="E14" s="292">
        <v>11</v>
      </c>
      <c r="F14" s="294">
        <v>8.1489999999999991</v>
      </c>
      <c r="G14" s="214">
        <f t="shared" si="0"/>
        <v>19</v>
      </c>
      <c r="J14" s="70"/>
      <c r="K14" s="71"/>
    </row>
    <row r="15" spans="1:14" ht="24.75" customHeight="1">
      <c r="A15" s="868"/>
      <c r="B15" s="162" t="s">
        <v>80</v>
      </c>
      <c r="C15" s="210">
        <v>318</v>
      </c>
      <c r="D15" s="311">
        <v>2.58453</v>
      </c>
      <c r="E15" s="292">
        <v>9</v>
      </c>
      <c r="F15" s="294">
        <v>13.2445</v>
      </c>
      <c r="G15" s="214">
        <f t="shared" si="0"/>
        <v>4</v>
      </c>
      <c r="J15" s="70"/>
      <c r="K15" s="71"/>
    </row>
    <row r="16" spans="1:14" ht="24.75" customHeight="1">
      <c r="A16" s="869"/>
      <c r="B16" s="162" t="s">
        <v>204</v>
      </c>
      <c r="C16" s="210">
        <v>268</v>
      </c>
      <c r="D16" s="311">
        <v>2.17815</v>
      </c>
      <c r="E16" s="292">
        <v>10</v>
      </c>
      <c r="F16" s="294">
        <v>10.355499999999999</v>
      </c>
      <c r="G16" s="214">
        <f t="shared" si="0"/>
        <v>10</v>
      </c>
      <c r="J16" s="70"/>
      <c r="K16" s="71"/>
    </row>
    <row r="17" spans="1:12" ht="24.75" customHeight="1">
      <c r="A17" s="163" t="s">
        <v>211</v>
      </c>
      <c r="B17" s="162" t="s">
        <v>179</v>
      </c>
      <c r="C17" s="210">
        <v>47</v>
      </c>
      <c r="D17" s="311">
        <v>0.38199</v>
      </c>
      <c r="E17" s="292">
        <v>21</v>
      </c>
      <c r="F17" s="294">
        <v>9.4548000000000005</v>
      </c>
      <c r="G17" s="214">
        <f t="shared" si="0"/>
        <v>16</v>
      </c>
      <c r="J17" s="70"/>
      <c r="K17" s="71"/>
    </row>
    <row r="18" spans="1:12" ht="24.75" customHeight="1">
      <c r="A18" s="164" t="s">
        <v>81</v>
      </c>
      <c r="B18" s="162" t="s">
        <v>74</v>
      </c>
      <c r="C18" s="210">
        <v>16</v>
      </c>
      <c r="D18" s="312">
        <v>0.13003999999999999</v>
      </c>
      <c r="E18" s="292">
        <v>24</v>
      </c>
      <c r="F18" s="294">
        <v>7.3699000000000003</v>
      </c>
      <c r="G18" s="215">
        <f t="shared" si="0"/>
        <v>24</v>
      </c>
      <c r="J18" s="70"/>
      <c r="K18" s="71"/>
    </row>
    <row r="19" spans="1:12" ht="24.75" customHeight="1">
      <c r="A19" s="870" t="s">
        <v>210</v>
      </c>
      <c r="B19" s="165" t="s">
        <v>274</v>
      </c>
      <c r="C19" s="210">
        <v>23</v>
      </c>
      <c r="D19" s="313">
        <v>0.18693000000000001</v>
      </c>
      <c r="E19" s="292">
        <v>23</v>
      </c>
      <c r="F19" s="294">
        <v>7.4217000000000004</v>
      </c>
      <c r="G19" s="215">
        <f t="shared" si="0"/>
        <v>23</v>
      </c>
      <c r="J19" s="70"/>
      <c r="K19" s="71"/>
    </row>
    <row r="20" spans="1:12" ht="24.75" customHeight="1">
      <c r="A20" s="871"/>
      <c r="B20" s="162" t="s">
        <v>205</v>
      </c>
      <c r="C20" s="210">
        <v>134</v>
      </c>
      <c r="D20" s="312">
        <v>1.08908</v>
      </c>
      <c r="E20" s="292">
        <v>16</v>
      </c>
      <c r="F20" s="294">
        <v>8.375</v>
      </c>
      <c r="G20" s="215">
        <f t="shared" si="0"/>
        <v>18</v>
      </c>
      <c r="J20" s="70"/>
      <c r="K20" s="71"/>
    </row>
    <row r="21" spans="1:12" ht="24.75" customHeight="1">
      <c r="A21" s="872"/>
      <c r="B21" s="165" t="s">
        <v>206</v>
      </c>
      <c r="C21" s="210">
        <v>76</v>
      </c>
      <c r="D21" s="312">
        <v>0.61768999999999996</v>
      </c>
      <c r="E21" s="292">
        <f t="shared" ref="E21:E28" si="1">RANK(D21,$D$4:$D$28)</f>
        <v>19</v>
      </c>
      <c r="F21" s="294">
        <v>11.1372</v>
      </c>
      <c r="G21" s="215">
        <f t="shared" si="0"/>
        <v>6</v>
      </c>
      <c r="J21" s="70"/>
      <c r="K21" s="71"/>
    </row>
    <row r="22" spans="1:12" ht="24.75" customHeight="1">
      <c r="A22" s="870" t="s">
        <v>82</v>
      </c>
      <c r="B22" s="165" t="s">
        <v>83</v>
      </c>
      <c r="C22" s="210">
        <v>88</v>
      </c>
      <c r="D22" s="312">
        <v>0.71521000000000001</v>
      </c>
      <c r="E22" s="293">
        <f t="shared" si="1"/>
        <v>17</v>
      </c>
      <c r="F22" s="294">
        <v>10.0091</v>
      </c>
      <c r="G22" s="215">
        <f t="shared" si="0"/>
        <v>12</v>
      </c>
      <c r="J22" s="70"/>
      <c r="K22" s="71"/>
      <c r="L22" s="204"/>
    </row>
    <row r="23" spans="1:12" ht="24.75" customHeight="1">
      <c r="A23" s="871"/>
      <c r="B23" s="165" t="s">
        <v>84</v>
      </c>
      <c r="C23" s="210">
        <v>79</v>
      </c>
      <c r="D23" s="312">
        <v>0.64207000000000003</v>
      </c>
      <c r="E23" s="293">
        <f t="shared" si="1"/>
        <v>18</v>
      </c>
      <c r="F23" s="294">
        <v>13.7081</v>
      </c>
      <c r="G23" s="215">
        <f t="shared" si="0"/>
        <v>3</v>
      </c>
      <c r="J23" s="70"/>
      <c r="K23" s="71"/>
    </row>
    <row r="24" spans="1:12" ht="24.75" customHeight="1">
      <c r="A24" s="871"/>
      <c r="B24" s="165" t="s">
        <v>275</v>
      </c>
      <c r="C24" s="210">
        <v>42</v>
      </c>
      <c r="D24" s="312">
        <v>0.34134999999999999</v>
      </c>
      <c r="E24" s="293">
        <f t="shared" si="1"/>
        <v>22</v>
      </c>
      <c r="F24" s="294">
        <v>8.9361999999999995</v>
      </c>
      <c r="G24" s="215">
        <f t="shared" si="0"/>
        <v>17</v>
      </c>
      <c r="J24" s="70"/>
      <c r="K24" s="71"/>
      <c r="L24" s="233"/>
    </row>
    <row r="25" spans="1:12" ht="24.75" customHeight="1">
      <c r="A25" s="872"/>
      <c r="B25" s="165" t="s">
        <v>276</v>
      </c>
      <c r="C25" s="210">
        <v>74</v>
      </c>
      <c r="D25" s="312">
        <v>0.60143000000000002</v>
      </c>
      <c r="E25" s="293">
        <f t="shared" si="1"/>
        <v>20</v>
      </c>
      <c r="F25" s="294">
        <v>24.254300000000001</v>
      </c>
      <c r="G25" s="215">
        <f t="shared" si="0"/>
        <v>1</v>
      </c>
      <c r="J25" s="70"/>
      <c r="K25" s="71"/>
    </row>
    <row r="26" spans="1:12" ht="24.75" customHeight="1">
      <c r="A26" s="164" t="s">
        <v>209</v>
      </c>
      <c r="B26" s="165" t="s">
        <v>207</v>
      </c>
      <c r="C26" s="210">
        <v>152</v>
      </c>
      <c r="D26" s="312">
        <v>1.2353700000000001</v>
      </c>
      <c r="E26" s="293">
        <f t="shared" si="1"/>
        <v>15</v>
      </c>
      <c r="F26" s="294">
        <v>7.8597999999999999</v>
      </c>
      <c r="G26" s="215">
        <f t="shared" si="0"/>
        <v>20</v>
      </c>
      <c r="J26" s="70"/>
      <c r="K26" s="71"/>
    </row>
    <row r="27" spans="1:12" ht="24.75" customHeight="1">
      <c r="A27" s="870" t="s">
        <v>208</v>
      </c>
      <c r="B27" s="165" t="s">
        <v>192</v>
      </c>
      <c r="C27" s="210">
        <v>161</v>
      </c>
      <c r="D27" s="312">
        <v>1.3085199999999999</v>
      </c>
      <c r="E27" s="293">
        <f t="shared" si="1"/>
        <v>14</v>
      </c>
      <c r="F27" s="294">
        <v>11.2532</v>
      </c>
      <c r="G27" s="215">
        <f t="shared" si="0"/>
        <v>5</v>
      </c>
      <c r="J27" s="70"/>
      <c r="K27" s="71"/>
    </row>
    <row r="28" spans="1:12" ht="24.75" customHeight="1">
      <c r="A28" s="872"/>
      <c r="B28" s="165" t="s">
        <v>77</v>
      </c>
      <c r="C28" s="210">
        <v>11</v>
      </c>
      <c r="D28" s="312">
        <v>8.9399999999999993E-2</v>
      </c>
      <c r="E28" s="293">
        <f t="shared" si="1"/>
        <v>25</v>
      </c>
      <c r="F28" s="294">
        <v>4.3529999999999998</v>
      </c>
      <c r="G28" s="215">
        <f t="shared" si="0"/>
        <v>25</v>
      </c>
      <c r="J28" s="70"/>
      <c r="K28" s="71"/>
    </row>
    <row r="29" spans="1:12" ht="24.75" customHeight="1" thickBot="1">
      <c r="A29" s="873" t="s">
        <v>85</v>
      </c>
      <c r="B29" s="862"/>
      <c r="C29" s="211">
        <v>299</v>
      </c>
      <c r="D29" s="314">
        <v>2.4300999999999999</v>
      </c>
      <c r="E29" s="205" t="s">
        <v>277</v>
      </c>
      <c r="F29" s="216" t="s">
        <v>278</v>
      </c>
      <c r="G29" s="206" t="s">
        <v>277</v>
      </c>
      <c r="J29" s="72"/>
    </row>
    <row r="30" spans="1:12" ht="24.75" customHeight="1" thickTop="1" thickBot="1">
      <c r="A30" s="856" t="s">
        <v>86</v>
      </c>
      <c r="B30" s="858"/>
      <c r="C30" s="212">
        <f>SUM(C4:C29)</f>
        <v>12304</v>
      </c>
      <c r="D30" s="315">
        <f>ROUND(C30/C30*100,1)</f>
        <v>100</v>
      </c>
      <c r="E30" s="208" t="s">
        <v>279</v>
      </c>
      <c r="F30" s="387">
        <v>12.546200000000001</v>
      </c>
      <c r="G30" s="207" t="s">
        <v>279</v>
      </c>
      <c r="K30" s="71"/>
    </row>
    <row r="31" spans="1:12" ht="9" customHeight="1">
      <c r="A31" s="280"/>
      <c r="B31" s="280"/>
      <c r="C31" s="281"/>
      <c r="D31" s="284">
        <f>SUM(D4:D29)</f>
        <v>100.00001</v>
      </c>
      <c r="E31" s="282"/>
      <c r="F31" s="283"/>
      <c r="G31" s="282"/>
      <c r="K31" s="71"/>
    </row>
    <row r="32" spans="1:12" ht="15" customHeight="1">
      <c r="A32" s="590" t="s">
        <v>328</v>
      </c>
      <c r="D32" s="250"/>
      <c r="K32" s="71"/>
    </row>
    <row r="33" spans="1:11" ht="18" customHeight="1">
      <c r="A33" s="591" t="s">
        <v>329</v>
      </c>
      <c r="K33" s="71"/>
    </row>
    <row r="34" spans="1:11">
      <c r="I34" s="68"/>
      <c r="J34" s="60"/>
      <c r="K34" s="71"/>
    </row>
  </sheetData>
  <mergeCells count="7">
    <mergeCell ref="A30:B30"/>
    <mergeCell ref="A3:B3"/>
    <mergeCell ref="A4:A16"/>
    <mergeCell ref="A19:A21"/>
    <mergeCell ref="A22:A25"/>
    <mergeCell ref="A27:A28"/>
    <mergeCell ref="A29:B29"/>
  </mergeCells>
  <phoneticPr fontId="4"/>
  <pageMargins left="0.98425196850393704" right="0.78740157480314965" top="0.78740157480314965" bottom="0.78740157480314965" header="0.19685039370078741" footer="0.39370078740157483"/>
  <pageSetup paperSize="9" orientation="portrait" r:id="rId1"/>
  <headerFooter scaleWithDoc="0" alignWithMargins="0">
    <oddFooter>&amp;C&amp;12- 12 -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30"/>
  <sheetViews>
    <sheetView zoomScaleNormal="100" zoomScaleSheetLayoutView="90" workbookViewId="0">
      <selection activeCell="R2" sqref="R2"/>
    </sheetView>
  </sheetViews>
  <sheetFormatPr defaultRowHeight="13.5"/>
  <cols>
    <col min="1" max="1" width="1.625" style="60" customWidth="1"/>
    <col min="2" max="2" width="4.625" style="60" customWidth="1"/>
    <col min="3" max="3" width="3.75" style="60" customWidth="1"/>
    <col min="4" max="4" width="10.5" style="60" customWidth="1"/>
    <col min="5" max="16" width="7.375" style="60" customWidth="1"/>
    <col min="17" max="17" width="9.625" style="60" customWidth="1"/>
    <col min="18" max="18" width="8.625" style="60" customWidth="1"/>
    <col min="19" max="256" width="9" style="60"/>
    <col min="257" max="257" width="6.75" style="60" customWidth="1"/>
    <col min="258" max="258" width="3.25" style="60" customWidth="1"/>
    <col min="259" max="259" width="3.625" style="60" customWidth="1"/>
    <col min="260" max="260" width="7.625" style="60" customWidth="1"/>
    <col min="261" max="272" width="5.625" style="60" customWidth="1"/>
    <col min="273" max="273" width="6.5" style="60" customWidth="1"/>
    <col min="274" max="274" width="6.875" style="60" customWidth="1"/>
    <col min="275" max="512" width="9" style="60"/>
    <col min="513" max="513" width="6.75" style="60" customWidth="1"/>
    <col min="514" max="514" width="3.25" style="60" customWidth="1"/>
    <col min="515" max="515" width="3.625" style="60" customWidth="1"/>
    <col min="516" max="516" width="7.625" style="60" customWidth="1"/>
    <col min="517" max="528" width="5.625" style="60" customWidth="1"/>
    <col min="529" max="529" width="6.5" style="60" customWidth="1"/>
    <col min="530" max="530" width="6.875" style="60" customWidth="1"/>
    <col min="531" max="768" width="9" style="60"/>
    <col min="769" max="769" width="6.75" style="60" customWidth="1"/>
    <col min="770" max="770" width="3.25" style="60" customWidth="1"/>
    <col min="771" max="771" width="3.625" style="60" customWidth="1"/>
    <col min="772" max="772" width="7.625" style="60" customWidth="1"/>
    <col min="773" max="784" width="5.625" style="60" customWidth="1"/>
    <col min="785" max="785" width="6.5" style="60" customWidth="1"/>
    <col min="786" max="786" width="6.875" style="60" customWidth="1"/>
    <col min="787" max="1024" width="9" style="60"/>
    <col min="1025" max="1025" width="6.75" style="60" customWidth="1"/>
    <col min="1026" max="1026" width="3.25" style="60" customWidth="1"/>
    <col min="1027" max="1027" width="3.625" style="60" customWidth="1"/>
    <col min="1028" max="1028" width="7.625" style="60" customWidth="1"/>
    <col min="1029" max="1040" width="5.625" style="60" customWidth="1"/>
    <col min="1041" max="1041" width="6.5" style="60" customWidth="1"/>
    <col min="1042" max="1042" width="6.875" style="60" customWidth="1"/>
    <col min="1043" max="1280" width="9" style="60"/>
    <col min="1281" max="1281" width="6.75" style="60" customWidth="1"/>
    <col min="1282" max="1282" width="3.25" style="60" customWidth="1"/>
    <col min="1283" max="1283" width="3.625" style="60" customWidth="1"/>
    <col min="1284" max="1284" width="7.625" style="60" customWidth="1"/>
    <col min="1285" max="1296" width="5.625" style="60" customWidth="1"/>
    <col min="1297" max="1297" width="6.5" style="60" customWidth="1"/>
    <col min="1298" max="1298" width="6.875" style="60" customWidth="1"/>
    <col min="1299" max="1536" width="9" style="60"/>
    <col min="1537" max="1537" width="6.75" style="60" customWidth="1"/>
    <col min="1538" max="1538" width="3.25" style="60" customWidth="1"/>
    <col min="1539" max="1539" width="3.625" style="60" customWidth="1"/>
    <col min="1540" max="1540" width="7.625" style="60" customWidth="1"/>
    <col min="1541" max="1552" width="5.625" style="60" customWidth="1"/>
    <col min="1553" max="1553" width="6.5" style="60" customWidth="1"/>
    <col min="1554" max="1554" width="6.875" style="60" customWidth="1"/>
    <col min="1555" max="1792" width="9" style="60"/>
    <col min="1793" max="1793" width="6.75" style="60" customWidth="1"/>
    <col min="1794" max="1794" width="3.25" style="60" customWidth="1"/>
    <col min="1795" max="1795" width="3.625" style="60" customWidth="1"/>
    <col min="1796" max="1796" width="7.625" style="60" customWidth="1"/>
    <col min="1797" max="1808" width="5.625" style="60" customWidth="1"/>
    <col min="1809" max="1809" width="6.5" style="60" customWidth="1"/>
    <col min="1810" max="1810" width="6.875" style="60" customWidth="1"/>
    <col min="1811" max="2048" width="9" style="60"/>
    <col min="2049" max="2049" width="6.75" style="60" customWidth="1"/>
    <col min="2050" max="2050" width="3.25" style="60" customWidth="1"/>
    <col min="2051" max="2051" width="3.625" style="60" customWidth="1"/>
    <col min="2052" max="2052" width="7.625" style="60" customWidth="1"/>
    <col min="2053" max="2064" width="5.625" style="60" customWidth="1"/>
    <col min="2065" max="2065" width="6.5" style="60" customWidth="1"/>
    <col min="2066" max="2066" width="6.875" style="60" customWidth="1"/>
    <col min="2067" max="2304" width="9" style="60"/>
    <col min="2305" max="2305" width="6.75" style="60" customWidth="1"/>
    <col min="2306" max="2306" width="3.25" style="60" customWidth="1"/>
    <col min="2307" max="2307" width="3.625" style="60" customWidth="1"/>
    <col min="2308" max="2308" width="7.625" style="60" customWidth="1"/>
    <col min="2309" max="2320" width="5.625" style="60" customWidth="1"/>
    <col min="2321" max="2321" width="6.5" style="60" customWidth="1"/>
    <col min="2322" max="2322" width="6.875" style="60" customWidth="1"/>
    <col min="2323" max="2560" width="9" style="60"/>
    <col min="2561" max="2561" width="6.75" style="60" customWidth="1"/>
    <col min="2562" max="2562" width="3.25" style="60" customWidth="1"/>
    <col min="2563" max="2563" width="3.625" style="60" customWidth="1"/>
    <col min="2564" max="2564" width="7.625" style="60" customWidth="1"/>
    <col min="2565" max="2576" width="5.625" style="60" customWidth="1"/>
    <col min="2577" max="2577" width="6.5" style="60" customWidth="1"/>
    <col min="2578" max="2578" width="6.875" style="60" customWidth="1"/>
    <col min="2579" max="2816" width="9" style="60"/>
    <col min="2817" max="2817" width="6.75" style="60" customWidth="1"/>
    <col min="2818" max="2818" width="3.25" style="60" customWidth="1"/>
    <col min="2819" max="2819" width="3.625" style="60" customWidth="1"/>
    <col min="2820" max="2820" width="7.625" style="60" customWidth="1"/>
    <col min="2821" max="2832" width="5.625" style="60" customWidth="1"/>
    <col min="2833" max="2833" width="6.5" style="60" customWidth="1"/>
    <col min="2834" max="2834" width="6.875" style="60" customWidth="1"/>
    <col min="2835" max="3072" width="9" style="60"/>
    <col min="3073" max="3073" width="6.75" style="60" customWidth="1"/>
    <col min="3074" max="3074" width="3.25" style="60" customWidth="1"/>
    <col min="3075" max="3075" width="3.625" style="60" customWidth="1"/>
    <col min="3076" max="3076" width="7.625" style="60" customWidth="1"/>
    <col min="3077" max="3088" width="5.625" style="60" customWidth="1"/>
    <col min="3089" max="3089" width="6.5" style="60" customWidth="1"/>
    <col min="3090" max="3090" width="6.875" style="60" customWidth="1"/>
    <col min="3091" max="3328" width="9" style="60"/>
    <col min="3329" max="3329" width="6.75" style="60" customWidth="1"/>
    <col min="3330" max="3330" width="3.25" style="60" customWidth="1"/>
    <col min="3331" max="3331" width="3.625" style="60" customWidth="1"/>
    <col min="3332" max="3332" width="7.625" style="60" customWidth="1"/>
    <col min="3333" max="3344" width="5.625" style="60" customWidth="1"/>
    <col min="3345" max="3345" width="6.5" style="60" customWidth="1"/>
    <col min="3346" max="3346" width="6.875" style="60" customWidth="1"/>
    <col min="3347" max="3584" width="9" style="60"/>
    <col min="3585" max="3585" width="6.75" style="60" customWidth="1"/>
    <col min="3586" max="3586" width="3.25" style="60" customWidth="1"/>
    <col min="3587" max="3587" width="3.625" style="60" customWidth="1"/>
    <col min="3588" max="3588" width="7.625" style="60" customWidth="1"/>
    <col min="3589" max="3600" width="5.625" style="60" customWidth="1"/>
    <col min="3601" max="3601" width="6.5" style="60" customWidth="1"/>
    <col min="3602" max="3602" width="6.875" style="60" customWidth="1"/>
    <col min="3603" max="3840" width="9" style="60"/>
    <col min="3841" max="3841" width="6.75" style="60" customWidth="1"/>
    <col min="3842" max="3842" width="3.25" style="60" customWidth="1"/>
    <col min="3843" max="3843" width="3.625" style="60" customWidth="1"/>
    <col min="3844" max="3844" width="7.625" style="60" customWidth="1"/>
    <col min="3845" max="3856" width="5.625" style="60" customWidth="1"/>
    <col min="3857" max="3857" width="6.5" style="60" customWidth="1"/>
    <col min="3858" max="3858" width="6.875" style="60" customWidth="1"/>
    <col min="3859" max="4096" width="9" style="60"/>
    <col min="4097" max="4097" width="6.75" style="60" customWidth="1"/>
    <col min="4098" max="4098" width="3.25" style="60" customWidth="1"/>
    <col min="4099" max="4099" width="3.625" style="60" customWidth="1"/>
    <col min="4100" max="4100" width="7.625" style="60" customWidth="1"/>
    <col min="4101" max="4112" width="5.625" style="60" customWidth="1"/>
    <col min="4113" max="4113" width="6.5" style="60" customWidth="1"/>
    <col min="4114" max="4114" width="6.875" style="60" customWidth="1"/>
    <col min="4115" max="4352" width="9" style="60"/>
    <col min="4353" max="4353" width="6.75" style="60" customWidth="1"/>
    <col min="4354" max="4354" width="3.25" style="60" customWidth="1"/>
    <col min="4355" max="4355" width="3.625" style="60" customWidth="1"/>
    <col min="4356" max="4356" width="7.625" style="60" customWidth="1"/>
    <col min="4357" max="4368" width="5.625" style="60" customWidth="1"/>
    <col min="4369" max="4369" width="6.5" style="60" customWidth="1"/>
    <col min="4370" max="4370" width="6.875" style="60" customWidth="1"/>
    <col min="4371" max="4608" width="9" style="60"/>
    <col min="4609" max="4609" width="6.75" style="60" customWidth="1"/>
    <col min="4610" max="4610" width="3.25" style="60" customWidth="1"/>
    <col min="4611" max="4611" width="3.625" style="60" customWidth="1"/>
    <col min="4612" max="4612" width="7.625" style="60" customWidth="1"/>
    <col min="4613" max="4624" width="5.625" style="60" customWidth="1"/>
    <col min="4625" max="4625" width="6.5" style="60" customWidth="1"/>
    <col min="4626" max="4626" width="6.875" style="60" customWidth="1"/>
    <col min="4627" max="4864" width="9" style="60"/>
    <col min="4865" max="4865" width="6.75" style="60" customWidth="1"/>
    <col min="4866" max="4866" width="3.25" style="60" customWidth="1"/>
    <col min="4867" max="4867" width="3.625" style="60" customWidth="1"/>
    <col min="4868" max="4868" width="7.625" style="60" customWidth="1"/>
    <col min="4869" max="4880" width="5.625" style="60" customWidth="1"/>
    <col min="4881" max="4881" width="6.5" style="60" customWidth="1"/>
    <col min="4882" max="4882" width="6.875" style="60" customWidth="1"/>
    <col min="4883" max="5120" width="9" style="60"/>
    <col min="5121" max="5121" width="6.75" style="60" customWidth="1"/>
    <col min="5122" max="5122" width="3.25" style="60" customWidth="1"/>
    <col min="5123" max="5123" width="3.625" style="60" customWidth="1"/>
    <col min="5124" max="5124" width="7.625" style="60" customWidth="1"/>
    <col min="5125" max="5136" width="5.625" style="60" customWidth="1"/>
    <col min="5137" max="5137" width="6.5" style="60" customWidth="1"/>
    <col min="5138" max="5138" width="6.875" style="60" customWidth="1"/>
    <col min="5139" max="5376" width="9" style="60"/>
    <col min="5377" max="5377" width="6.75" style="60" customWidth="1"/>
    <col min="5378" max="5378" width="3.25" style="60" customWidth="1"/>
    <col min="5379" max="5379" width="3.625" style="60" customWidth="1"/>
    <col min="5380" max="5380" width="7.625" style="60" customWidth="1"/>
    <col min="5381" max="5392" width="5.625" style="60" customWidth="1"/>
    <col min="5393" max="5393" width="6.5" style="60" customWidth="1"/>
    <col min="5394" max="5394" width="6.875" style="60" customWidth="1"/>
    <col min="5395" max="5632" width="9" style="60"/>
    <col min="5633" max="5633" width="6.75" style="60" customWidth="1"/>
    <col min="5634" max="5634" width="3.25" style="60" customWidth="1"/>
    <col min="5635" max="5635" width="3.625" style="60" customWidth="1"/>
    <col min="5636" max="5636" width="7.625" style="60" customWidth="1"/>
    <col min="5637" max="5648" width="5.625" style="60" customWidth="1"/>
    <col min="5649" max="5649" width="6.5" style="60" customWidth="1"/>
    <col min="5650" max="5650" width="6.875" style="60" customWidth="1"/>
    <col min="5651" max="5888" width="9" style="60"/>
    <col min="5889" max="5889" width="6.75" style="60" customWidth="1"/>
    <col min="5890" max="5890" width="3.25" style="60" customWidth="1"/>
    <col min="5891" max="5891" width="3.625" style="60" customWidth="1"/>
    <col min="5892" max="5892" width="7.625" style="60" customWidth="1"/>
    <col min="5893" max="5904" width="5.625" style="60" customWidth="1"/>
    <col min="5905" max="5905" width="6.5" style="60" customWidth="1"/>
    <col min="5906" max="5906" width="6.875" style="60" customWidth="1"/>
    <col min="5907" max="6144" width="9" style="60"/>
    <col min="6145" max="6145" width="6.75" style="60" customWidth="1"/>
    <col min="6146" max="6146" width="3.25" style="60" customWidth="1"/>
    <col min="6147" max="6147" width="3.625" style="60" customWidth="1"/>
    <col min="6148" max="6148" width="7.625" style="60" customWidth="1"/>
    <col min="6149" max="6160" width="5.625" style="60" customWidth="1"/>
    <col min="6161" max="6161" width="6.5" style="60" customWidth="1"/>
    <col min="6162" max="6162" width="6.875" style="60" customWidth="1"/>
    <col min="6163" max="6400" width="9" style="60"/>
    <col min="6401" max="6401" width="6.75" style="60" customWidth="1"/>
    <col min="6402" max="6402" width="3.25" style="60" customWidth="1"/>
    <col min="6403" max="6403" width="3.625" style="60" customWidth="1"/>
    <col min="6404" max="6404" width="7.625" style="60" customWidth="1"/>
    <col min="6405" max="6416" width="5.625" style="60" customWidth="1"/>
    <col min="6417" max="6417" width="6.5" style="60" customWidth="1"/>
    <col min="6418" max="6418" width="6.875" style="60" customWidth="1"/>
    <col min="6419" max="6656" width="9" style="60"/>
    <col min="6657" max="6657" width="6.75" style="60" customWidth="1"/>
    <col min="6658" max="6658" width="3.25" style="60" customWidth="1"/>
    <col min="6659" max="6659" width="3.625" style="60" customWidth="1"/>
    <col min="6660" max="6660" width="7.625" style="60" customWidth="1"/>
    <col min="6661" max="6672" width="5.625" style="60" customWidth="1"/>
    <col min="6673" max="6673" width="6.5" style="60" customWidth="1"/>
    <col min="6674" max="6674" width="6.875" style="60" customWidth="1"/>
    <col min="6675" max="6912" width="9" style="60"/>
    <col min="6913" max="6913" width="6.75" style="60" customWidth="1"/>
    <col min="6914" max="6914" width="3.25" style="60" customWidth="1"/>
    <col min="6915" max="6915" width="3.625" style="60" customWidth="1"/>
    <col min="6916" max="6916" width="7.625" style="60" customWidth="1"/>
    <col min="6917" max="6928" width="5.625" style="60" customWidth="1"/>
    <col min="6929" max="6929" width="6.5" style="60" customWidth="1"/>
    <col min="6930" max="6930" width="6.875" style="60" customWidth="1"/>
    <col min="6931" max="7168" width="9" style="60"/>
    <col min="7169" max="7169" width="6.75" style="60" customWidth="1"/>
    <col min="7170" max="7170" width="3.25" style="60" customWidth="1"/>
    <col min="7171" max="7171" width="3.625" style="60" customWidth="1"/>
    <col min="7172" max="7172" width="7.625" style="60" customWidth="1"/>
    <col min="7173" max="7184" width="5.625" style="60" customWidth="1"/>
    <col min="7185" max="7185" width="6.5" style="60" customWidth="1"/>
    <col min="7186" max="7186" width="6.875" style="60" customWidth="1"/>
    <col min="7187" max="7424" width="9" style="60"/>
    <col min="7425" max="7425" width="6.75" style="60" customWidth="1"/>
    <col min="7426" max="7426" width="3.25" style="60" customWidth="1"/>
    <col min="7427" max="7427" width="3.625" style="60" customWidth="1"/>
    <col min="7428" max="7428" width="7.625" style="60" customWidth="1"/>
    <col min="7429" max="7440" width="5.625" style="60" customWidth="1"/>
    <col min="7441" max="7441" width="6.5" style="60" customWidth="1"/>
    <col min="7442" max="7442" width="6.875" style="60" customWidth="1"/>
    <col min="7443" max="7680" width="9" style="60"/>
    <col min="7681" max="7681" width="6.75" style="60" customWidth="1"/>
    <col min="7682" max="7682" width="3.25" style="60" customWidth="1"/>
    <col min="7683" max="7683" width="3.625" style="60" customWidth="1"/>
    <col min="7684" max="7684" width="7.625" style="60" customWidth="1"/>
    <col min="7685" max="7696" width="5.625" style="60" customWidth="1"/>
    <col min="7697" max="7697" width="6.5" style="60" customWidth="1"/>
    <col min="7698" max="7698" width="6.875" style="60" customWidth="1"/>
    <col min="7699" max="7936" width="9" style="60"/>
    <col min="7937" max="7937" width="6.75" style="60" customWidth="1"/>
    <col min="7938" max="7938" width="3.25" style="60" customWidth="1"/>
    <col min="7939" max="7939" width="3.625" style="60" customWidth="1"/>
    <col min="7940" max="7940" width="7.625" style="60" customWidth="1"/>
    <col min="7941" max="7952" width="5.625" style="60" customWidth="1"/>
    <col min="7953" max="7953" width="6.5" style="60" customWidth="1"/>
    <col min="7954" max="7954" width="6.875" style="60" customWidth="1"/>
    <col min="7955" max="8192" width="9" style="60"/>
    <col min="8193" max="8193" width="6.75" style="60" customWidth="1"/>
    <col min="8194" max="8194" width="3.25" style="60" customWidth="1"/>
    <col min="8195" max="8195" width="3.625" style="60" customWidth="1"/>
    <col min="8196" max="8196" width="7.625" style="60" customWidth="1"/>
    <col min="8197" max="8208" width="5.625" style="60" customWidth="1"/>
    <col min="8209" max="8209" width="6.5" style="60" customWidth="1"/>
    <col min="8210" max="8210" width="6.875" style="60" customWidth="1"/>
    <col min="8211" max="8448" width="9" style="60"/>
    <col min="8449" max="8449" width="6.75" style="60" customWidth="1"/>
    <col min="8450" max="8450" width="3.25" style="60" customWidth="1"/>
    <col min="8451" max="8451" width="3.625" style="60" customWidth="1"/>
    <col min="8452" max="8452" width="7.625" style="60" customWidth="1"/>
    <col min="8453" max="8464" width="5.625" style="60" customWidth="1"/>
    <col min="8465" max="8465" width="6.5" style="60" customWidth="1"/>
    <col min="8466" max="8466" width="6.875" style="60" customWidth="1"/>
    <col min="8467" max="8704" width="9" style="60"/>
    <col min="8705" max="8705" width="6.75" style="60" customWidth="1"/>
    <col min="8706" max="8706" width="3.25" style="60" customWidth="1"/>
    <col min="8707" max="8707" width="3.625" style="60" customWidth="1"/>
    <col min="8708" max="8708" width="7.625" style="60" customWidth="1"/>
    <col min="8709" max="8720" width="5.625" style="60" customWidth="1"/>
    <col min="8721" max="8721" width="6.5" style="60" customWidth="1"/>
    <col min="8722" max="8722" width="6.875" style="60" customWidth="1"/>
    <col min="8723" max="8960" width="9" style="60"/>
    <col min="8961" max="8961" width="6.75" style="60" customWidth="1"/>
    <col min="8962" max="8962" width="3.25" style="60" customWidth="1"/>
    <col min="8963" max="8963" width="3.625" style="60" customWidth="1"/>
    <col min="8964" max="8964" width="7.625" style="60" customWidth="1"/>
    <col min="8965" max="8976" width="5.625" style="60" customWidth="1"/>
    <col min="8977" max="8977" width="6.5" style="60" customWidth="1"/>
    <col min="8978" max="8978" width="6.875" style="60" customWidth="1"/>
    <col min="8979" max="9216" width="9" style="60"/>
    <col min="9217" max="9217" width="6.75" style="60" customWidth="1"/>
    <col min="9218" max="9218" width="3.25" style="60" customWidth="1"/>
    <col min="9219" max="9219" width="3.625" style="60" customWidth="1"/>
    <col min="9220" max="9220" width="7.625" style="60" customWidth="1"/>
    <col min="9221" max="9232" width="5.625" style="60" customWidth="1"/>
    <col min="9233" max="9233" width="6.5" style="60" customWidth="1"/>
    <col min="9234" max="9234" width="6.875" style="60" customWidth="1"/>
    <col min="9235" max="9472" width="9" style="60"/>
    <col min="9473" max="9473" width="6.75" style="60" customWidth="1"/>
    <col min="9474" max="9474" width="3.25" style="60" customWidth="1"/>
    <col min="9475" max="9475" width="3.625" style="60" customWidth="1"/>
    <col min="9476" max="9476" width="7.625" style="60" customWidth="1"/>
    <col min="9477" max="9488" width="5.625" style="60" customWidth="1"/>
    <col min="9489" max="9489" width="6.5" style="60" customWidth="1"/>
    <col min="9490" max="9490" width="6.875" style="60" customWidth="1"/>
    <col min="9491" max="9728" width="9" style="60"/>
    <col min="9729" max="9729" width="6.75" style="60" customWidth="1"/>
    <col min="9730" max="9730" width="3.25" style="60" customWidth="1"/>
    <col min="9731" max="9731" width="3.625" style="60" customWidth="1"/>
    <col min="9732" max="9732" width="7.625" style="60" customWidth="1"/>
    <col min="9733" max="9744" width="5.625" style="60" customWidth="1"/>
    <col min="9745" max="9745" width="6.5" style="60" customWidth="1"/>
    <col min="9746" max="9746" width="6.875" style="60" customWidth="1"/>
    <col min="9747" max="9984" width="9" style="60"/>
    <col min="9985" max="9985" width="6.75" style="60" customWidth="1"/>
    <col min="9986" max="9986" width="3.25" style="60" customWidth="1"/>
    <col min="9987" max="9987" width="3.625" style="60" customWidth="1"/>
    <col min="9988" max="9988" width="7.625" style="60" customWidth="1"/>
    <col min="9989" max="10000" width="5.625" style="60" customWidth="1"/>
    <col min="10001" max="10001" width="6.5" style="60" customWidth="1"/>
    <col min="10002" max="10002" width="6.875" style="60" customWidth="1"/>
    <col min="10003" max="10240" width="9" style="60"/>
    <col min="10241" max="10241" width="6.75" style="60" customWidth="1"/>
    <col min="10242" max="10242" width="3.25" style="60" customWidth="1"/>
    <col min="10243" max="10243" width="3.625" style="60" customWidth="1"/>
    <col min="10244" max="10244" width="7.625" style="60" customWidth="1"/>
    <col min="10245" max="10256" width="5.625" style="60" customWidth="1"/>
    <col min="10257" max="10257" width="6.5" style="60" customWidth="1"/>
    <col min="10258" max="10258" width="6.875" style="60" customWidth="1"/>
    <col min="10259" max="10496" width="9" style="60"/>
    <col min="10497" max="10497" width="6.75" style="60" customWidth="1"/>
    <col min="10498" max="10498" width="3.25" style="60" customWidth="1"/>
    <col min="10499" max="10499" width="3.625" style="60" customWidth="1"/>
    <col min="10500" max="10500" width="7.625" style="60" customWidth="1"/>
    <col min="10501" max="10512" width="5.625" style="60" customWidth="1"/>
    <col min="10513" max="10513" width="6.5" style="60" customWidth="1"/>
    <col min="10514" max="10514" width="6.875" style="60" customWidth="1"/>
    <col min="10515" max="10752" width="9" style="60"/>
    <col min="10753" max="10753" width="6.75" style="60" customWidth="1"/>
    <col min="10754" max="10754" width="3.25" style="60" customWidth="1"/>
    <col min="10755" max="10755" width="3.625" style="60" customWidth="1"/>
    <col min="10756" max="10756" width="7.625" style="60" customWidth="1"/>
    <col min="10757" max="10768" width="5.625" style="60" customWidth="1"/>
    <col min="10769" max="10769" width="6.5" style="60" customWidth="1"/>
    <col min="10770" max="10770" width="6.875" style="60" customWidth="1"/>
    <col min="10771" max="11008" width="9" style="60"/>
    <col min="11009" max="11009" width="6.75" style="60" customWidth="1"/>
    <col min="11010" max="11010" width="3.25" style="60" customWidth="1"/>
    <col min="11011" max="11011" width="3.625" style="60" customWidth="1"/>
    <col min="11012" max="11012" width="7.625" style="60" customWidth="1"/>
    <col min="11013" max="11024" width="5.625" style="60" customWidth="1"/>
    <col min="11025" max="11025" width="6.5" style="60" customWidth="1"/>
    <col min="11026" max="11026" width="6.875" style="60" customWidth="1"/>
    <col min="11027" max="11264" width="9" style="60"/>
    <col min="11265" max="11265" width="6.75" style="60" customWidth="1"/>
    <col min="11266" max="11266" width="3.25" style="60" customWidth="1"/>
    <col min="11267" max="11267" width="3.625" style="60" customWidth="1"/>
    <col min="11268" max="11268" width="7.625" style="60" customWidth="1"/>
    <col min="11269" max="11280" width="5.625" style="60" customWidth="1"/>
    <col min="11281" max="11281" width="6.5" style="60" customWidth="1"/>
    <col min="11282" max="11282" width="6.875" style="60" customWidth="1"/>
    <col min="11283" max="11520" width="9" style="60"/>
    <col min="11521" max="11521" width="6.75" style="60" customWidth="1"/>
    <col min="11522" max="11522" width="3.25" style="60" customWidth="1"/>
    <col min="11523" max="11523" width="3.625" style="60" customWidth="1"/>
    <col min="11524" max="11524" width="7.625" style="60" customWidth="1"/>
    <col min="11525" max="11536" width="5.625" style="60" customWidth="1"/>
    <col min="11537" max="11537" width="6.5" style="60" customWidth="1"/>
    <col min="11538" max="11538" width="6.875" style="60" customWidth="1"/>
    <col min="11539" max="11776" width="9" style="60"/>
    <col min="11777" max="11777" width="6.75" style="60" customWidth="1"/>
    <col min="11778" max="11778" width="3.25" style="60" customWidth="1"/>
    <col min="11779" max="11779" width="3.625" style="60" customWidth="1"/>
    <col min="11780" max="11780" width="7.625" style="60" customWidth="1"/>
    <col min="11781" max="11792" width="5.625" style="60" customWidth="1"/>
    <col min="11793" max="11793" width="6.5" style="60" customWidth="1"/>
    <col min="11794" max="11794" width="6.875" style="60" customWidth="1"/>
    <col min="11795" max="12032" width="9" style="60"/>
    <col min="12033" max="12033" width="6.75" style="60" customWidth="1"/>
    <col min="12034" max="12034" width="3.25" style="60" customWidth="1"/>
    <col min="12035" max="12035" width="3.625" style="60" customWidth="1"/>
    <col min="12036" max="12036" width="7.625" style="60" customWidth="1"/>
    <col min="12037" max="12048" width="5.625" style="60" customWidth="1"/>
    <col min="12049" max="12049" width="6.5" style="60" customWidth="1"/>
    <col min="12050" max="12050" width="6.875" style="60" customWidth="1"/>
    <col min="12051" max="12288" width="9" style="60"/>
    <col min="12289" max="12289" width="6.75" style="60" customWidth="1"/>
    <col min="12290" max="12290" width="3.25" style="60" customWidth="1"/>
    <col min="12291" max="12291" width="3.625" style="60" customWidth="1"/>
    <col min="12292" max="12292" width="7.625" style="60" customWidth="1"/>
    <col min="12293" max="12304" width="5.625" style="60" customWidth="1"/>
    <col min="12305" max="12305" width="6.5" style="60" customWidth="1"/>
    <col min="12306" max="12306" width="6.875" style="60" customWidth="1"/>
    <col min="12307" max="12544" width="9" style="60"/>
    <col min="12545" max="12545" width="6.75" style="60" customWidth="1"/>
    <col min="12546" max="12546" width="3.25" style="60" customWidth="1"/>
    <col min="12547" max="12547" width="3.625" style="60" customWidth="1"/>
    <col min="12548" max="12548" width="7.625" style="60" customWidth="1"/>
    <col min="12549" max="12560" width="5.625" style="60" customWidth="1"/>
    <col min="12561" max="12561" width="6.5" style="60" customWidth="1"/>
    <col min="12562" max="12562" width="6.875" style="60" customWidth="1"/>
    <col min="12563" max="12800" width="9" style="60"/>
    <col min="12801" max="12801" width="6.75" style="60" customWidth="1"/>
    <col min="12802" max="12802" width="3.25" style="60" customWidth="1"/>
    <col min="12803" max="12803" width="3.625" style="60" customWidth="1"/>
    <col min="12804" max="12804" width="7.625" style="60" customWidth="1"/>
    <col min="12805" max="12816" width="5.625" style="60" customWidth="1"/>
    <col min="12817" max="12817" width="6.5" style="60" customWidth="1"/>
    <col min="12818" max="12818" width="6.875" style="60" customWidth="1"/>
    <col min="12819" max="13056" width="9" style="60"/>
    <col min="13057" max="13057" width="6.75" style="60" customWidth="1"/>
    <col min="13058" max="13058" width="3.25" style="60" customWidth="1"/>
    <col min="13059" max="13059" width="3.625" style="60" customWidth="1"/>
    <col min="13060" max="13060" width="7.625" style="60" customWidth="1"/>
    <col min="13061" max="13072" width="5.625" style="60" customWidth="1"/>
    <col min="13073" max="13073" width="6.5" style="60" customWidth="1"/>
    <col min="13074" max="13074" width="6.875" style="60" customWidth="1"/>
    <col min="13075" max="13312" width="9" style="60"/>
    <col min="13313" max="13313" width="6.75" style="60" customWidth="1"/>
    <col min="13314" max="13314" width="3.25" style="60" customWidth="1"/>
    <col min="13315" max="13315" width="3.625" style="60" customWidth="1"/>
    <col min="13316" max="13316" width="7.625" style="60" customWidth="1"/>
    <col min="13317" max="13328" width="5.625" style="60" customWidth="1"/>
    <col min="13329" max="13329" width="6.5" style="60" customWidth="1"/>
    <col min="13330" max="13330" width="6.875" style="60" customWidth="1"/>
    <col min="13331" max="13568" width="9" style="60"/>
    <col min="13569" max="13569" width="6.75" style="60" customWidth="1"/>
    <col min="13570" max="13570" width="3.25" style="60" customWidth="1"/>
    <col min="13571" max="13571" width="3.625" style="60" customWidth="1"/>
    <col min="13572" max="13572" width="7.625" style="60" customWidth="1"/>
    <col min="13573" max="13584" width="5.625" style="60" customWidth="1"/>
    <col min="13585" max="13585" width="6.5" style="60" customWidth="1"/>
    <col min="13586" max="13586" width="6.875" style="60" customWidth="1"/>
    <col min="13587" max="13824" width="9" style="60"/>
    <col min="13825" max="13825" width="6.75" style="60" customWidth="1"/>
    <col min="13826" max="13826" width="3.25" style="60" customWidth="1"/>
    <col min="13827" max="13827" width="3.625" style="60" customWidth="1"/>
    <col min="13828" max="13828" width="7.625" style="60" customWidth="1"/>
    <col min="13829" max="13840" width="5.625" style="60" customWidth="1"/>
    <col min="13841" max="13841" width="6.5" style="60" customWidth="1"/>
    <col min="13842" max="13842" width="6.875" style="60" customWidth="1"/>
    <col min="13843" max="14080" width="9" style="60"/>
    <col min="14081" max="14081" width="6.75" style="60" customWidth="1"/>
    <col min="14082" max="14082" width="3.25" style="60" customWidth="1"/>
    <col min="14083" max="14083" width="3.625" style="60" customWidth="1"/>
    <col min="14084" max="14084" width="7.625" style="60" customWidth="1"/>
    <col min="14085" max="14096" width="5.625" style="60" customWidth="1"/>
    <col min="14097" max="14097" width="6.5" style="60" customWidth="1"/>
    <col min="14098" max="14098" width="6.875" style="60" customWidth="1"/>
    <col min="14099" max="14336" width="9" style="60"/>
    <col min="14337" max="14337" width="6.75" style="60" customWidth="1"/>
    <col min="14338" max="14338" width="3.25" style="60" customWidth="1"/>
    <col min="14339" max="14339" width="3.625" style="60" customWidth="1"/>
    <col min="14340" max="14340" width="7.625" style="60" customWidth="1"/>
    <col min="14341" max="14352" width="5.625" style="60" customWidth="1"/>
    <col min="14353" max="14353" width="6.5" style="60" customWidth="1"/>
    <col min="14354" max="14354" width="6.875" style="60" customWidth="1"/>
    <col min="14355" max="14592" width="9" style="60"/>
    <col min="14593" max="14593" width="6.75" style="60" customWidth="1"/>
    <col min="14594" max="14594" width="3.25" style="60" customWidth="1"/>
    <col min="14595" max="14595" width="3.625" style="60" customWidth="1"/>
    <col min="14596" max="14596" width="7.625" style="60" customWidth="1"/>
    <col min="14597" max="14608" width="5.625" style="60" customWidth="1"/>
    <col min="14609" max="14609" width="6.5" style="60" customWidth="1"/>
    <col min="14610" max="14610" width="6.875" style="60" customWidth="1"/>
    <col min="14611" max="14848" width="9" style="60"/>
    <col min="14849" max="14849" width="6.75" style="60" customWidth="1"/>
    <col min="14850" max="14850" width="3.25" style="60" customWidth="1"/>
    <col min="14851" max="14851" width="3.625" style="60" customWidth="1"/>
    <col min="14852" max="14852" width="7.625" style="60" customWidth="1"/>
    <col min="14853" max="14864" width="5.625" style="60" customWidth="1"/>
    <col min="14865" max="14865" width="6.5" style="60" customWidth="1"/>
    <col min="14866" max="14866" width="6.875" style="60" customWidth="1"/>
    <col min="14867" max="15104" width="9" style="60"/>
    <col min="15105" max="15105" width="6.75" style="60" customWidth="1"/>
    <col min="15106" max="15106" width="3.25" style="60" customWidth="1"/>
    <col min="15107" max="15107" width="3.625" style="60" customWidth="1"/>
    <col min="15108" max="15108" width="7.625" style="60" customWidth="1"/>
    <col min="15109" max="15120" width="5.625" style="60" customWidth="1"/>
    <col min="15121" max="15121" width="6.5" style="60" customWidth="1"/>
    <col min="15122" max="15122" width="6.875" style="60" customWidth="1"/>
    <col min="15123" max="15360" width="9" style="60"/>
    <col min="15361" max="15361" width="6.75" style="60" customWidth="1"/>
    <col min="15362" max="15362" width="3.25" style="60" customWidth="1"/>
    <col min="15363" max="15363" width="3.625" style="60" customWidth="1"/>
    <col min="15364" max="15364" width="7.625" style="60" customWidth="1"/>
    <col min="15365" max="15376" width="5.625" style="60" customWidth="1"/>
    <col min="15377" max="15377" width="6.5" style="60" customWidth="1"/>
    <col min="15378" max="15378" width="6.875" style="60" customWidth="1"/>
    <col min="15379" max="15616" width="9" style="60"/>
    <col min="15617" max="15617" width="6.75" style="60" customWidth="1"/>
    <col min="15618" max="15618" width="3.25" style="60" customWidth="1"/>
    <col min="15619" max="15619" width="3.625" style="60" customWidth="1"/>
    <col min="15620" max="15620" width="7.625" style="60" customWidth="1"/>
    <col min="15621" max="15632" width="5.625" style="60" customWidth="1"/>
    <col min="15633" max="15633" width="6.5" style="60" customWidth="1"/>
    <col min="15634" max="15634" width="6.875" style="60" customWidth="1"/>
    <col min="15635" max="15872" width="9" style="60"/>
    <col min="15873" max="15873" width="6.75" style="60" customWidth="1"/>
    <col min="15874" max="15874" width="3.25" style="60" customWidth="1"/>
    <col min="15875" max="15875" width="3.625" style="60" customWidth="1"/>
    <col min="15876" max="15876" width="7.625" style="60" customWidth="1"/>
    <col min="15877" max="15888" width="5.625" style="60" customWidth="1"/>
    <col min="15889" max="15889" width="6.5" style="60" customWidth="1"/>
    <col min="15890" max="15890" width="6.875" style="60" customWidth="1"/>
    <col min="15891" max="16128" width="9" style="60"/>
    <col min="16129" max="16129" width="6.75" style="60" customWidth="1"/>
    <col min="16130" max="16130" width="3.25" style="60" customWidth="1"/>
    <col min="16131" max="16131" width="3.625" style="60" customWidth="1"/>
    <col min="16132" max="16132" width="7.625" style="60" customWidth="1"/>
    <col min="16133" max="16144" width="5.625" style="60" customWidth="1"/>
    <col min="16145" max="16145" width="6.5" style="60" customWidth="1"/>
    <col min="16146" max="16146" width="6.875" style="60" customWidth="1"/>
    <col min="16147" max="16384" width="9" style="60"/>
  </cols>
  <sheetData>
    <row r="1" spans="2:20" ht="1.5" customHeight="1"/>
    <row r="2" spans="2:20" s="62" customFormat="1" ht="24.75" customHeight="1">
      <c r="B2" s="142" t="s">
        <v>462</v>
      </c>
      <c r="C2" s="61"/>
      <c r="D2" s="65"/>
    </row>
    <row r="3" spans="2:20" s="62" customFormat="1" ht="14.25" customHeight="1" thickBot="1">
      <c r="R3" s="143" t="s">
        <v>246</v>
      </c>
    </row>
    <row r="4" spans="2:20" s="62" customFormat="1" ht="16.5" customHeight="1">
      <c r="B4" s="837" t="s">
        <v>218</v>
      </c>
      <c r="C4" s="838"/>
      <c r="D4" s="839"/>
      <c r="E4" s="155"/>
      <c r="F4" s="154"/>
      <c r="G4" s="156"/>
      <c r="H4" s="157"/>
      <c r="I4" s="157" t="s">
        <v>66</v>
      </c>
      <c r="J4" s="154"/>
      <c r="K4" s="154"/>
      <c r="L4" s="157"/>
      <c r="M4" s="157" t="s">
        <v>67</v>
      </c>
      <c r="N4" s="154"/>
      <c r="O4" s="154"/>
      <c r="P4" s="154"/>
      <c r="Q4" s="154"/>
      <c r="R4" s="843" t="s">
        <v>200</v>
      </c>
    </row>
    <row r="5" spans="2:20" s="62" customFormat="1" ht="18" customHeight="1" thickBot="1">
      <c r="B5" s="840"/>
      <c r="C5" s="841"/>
      <c r="D5" s="842"/>
      <c r="E5" s="297">
        <v>1</v>
      </c>
      <c r="F5" s="298">
        <v>2</v>
      </c>
      <c r="G5" s="298">
        <v>3</v>
      </c>
      <c r="H5" s="298">
        <v>4</v>
      </c>
      <c r="I5" s="298">
        <v>5</v>
      </c>
      <c r="J5" s="298">
        <v>6</v>
      </c>
      <c r="K5" s="298">
        <v>7</v>
      </c>
      <c r="L5" s="298">
        <v>8</v>
      </c>
      <c r="M5" s="298">
        <v>9</v>
      </c>
      <c r="N5" s="298">
        <v>10</v>
      </c>
      <c r="O5" s="298">
        <v>11</v>
      </c>
      <c r="P5" s="298">
        <v>12</v>
      </c>
      <c r="Q5" s="166" t="s">
        <v>58</v>
      </c>
      <c r="R5" s="844"/>
    </row>
    <row r="6" spans="2:20" s="62" customFormat="1" ht="21" customHeight="1" thickBot="1">
      <c r="B6" s="845" t="s">
        <v>241</v>
      </c>
      <c r="C6" s="846"/>
      <c r="D6" s="847"/>
      <c r="E6" s="497">
        <v>474</v>
      </c>
      <c r="F6" s="498">
        <v>482</v>
      </c>
      <c r="G6" s="498">
        <v>524</v>
      </c>
      <c r="H6" s="498">
        <v>460</v>
      </c>
      <c r="I6" s="498">
        <v>459</v>
      </c>
      <c r="J6" s="498">
        <v>492</v>
      </c>
      <c r="K6" s="498">
        <v>500</v>
      </c>
      <c r="L6" s="498">
        <v>760</v>
      </c>
      <c r="M6" s="498">
        <v>861</v>
      </c>
      <c r="N6" s="498">
        <v>536</v>
      </c>
      <c r="O6" s="498">
        <v>491</v>
      </c>
      <c r="P6" s="498">
        <v>490</v>
      </c>
      <c r="Q6" s="499">
        <f>SUM(E6:P6)</f>
        <v>6529</v>
      </c>
      <c r="R6" s="306">
        <v>53.302</v>
      </c>
    </row>
    <row r="7" spans="2:20" s="62" customFormat="1" ht="18.75" customHeight="1" thickTop="1">
      <c r="B7" s="158"/>
      <c r="C7" s="863" t="s">
        <v>178</v>
      </c>
      <c r="D7" s="864"/>
      <c r="E7" s="500">
        <v>22</v>
      </c>
      <c r="F7" s="501">
        <v>19</v>
      </c>
      <c r="G7" s="501">
        <v>23</v>
      </c>
      <c r="H7" s="501">
        <v>15</v>
      </c>
      <c r="I7" s="501">
        <v>11</v>
      </c>
      <c r="J7" s="501">
        <v>21</v>
      </c>
      <c r="K7" s="501">
        <v>31</v>
      </c>
      <c r="L7" s="501">
        <v>27</v>
      </c>
      <c r="M7" s="501">
        <v>17</v>
      </c>
      <c r="N7" s="501">
        <v>23</v>
      </c>
      <c r="O7" s="501">
        <v>7</v>
      </c>
      <c r="P7" s="502">
        <v>14</v>
      </c>
      <c r="Q7" s="503">
        <f t="shared" ref="Q7:Q25" si="0">SUM(E7:P7)</f>
        <v>230</v>
      </c>
      <c r="R7" s="307">
        <v>1.8779999999999999</v>
      </c>
    </row>
    <row r="8" spans="2:20" s="62" customFormat="1" ht="18.75" customHeight="1">
      <c r="B8" s="158"/>
      <c r="C8" s="859" t="s">
        <v>179</v>
      </c>
      <c r="D8" s="860"/>
      <c r="E8" s="504">
        <v>6</v>
      </c>
      <c r="F8" s="505">
        <v>5</v>
      </c>
      <c r="G8" s="505">
        <v>1</v>
      </c>
      <c r="H8" s="505">
        <v>3</v>
      </c>
      <c r="I8" s="505">
        <v>6</v>
      </c>
      <c r="J8" s="505">
        <v>2</v>
      </c>
      <c r="K8" s="505">
        <v>0</v>
      </c>
      <c r="L8" s="505">
        <v>2</v>
      </c>
      <c r="M8" s="505">
        <v>4</v>
      </c>
      <c r="N8" s="505">
        <v>5</v>
      </c>
      <c r="O8" s="505">
        <v>2</v>
      </c>
      <c r="P8" s="506">
        <v>12</v>
      </c>
      <c r="Q8" s="507">
        <f t="shared" si="0"/>
        <v>48</v>
      </c>
      <c r="R8" s="307">
        <v>0.39200000000000002</v>
      </c>
    </row>
    <row r="9" spans="2:20" s="62" customFormat="1" ht="18.75" customHeight="1">
      <c r="B9" s="158"/>
      <c r="C9" s="859" t="s">
        <v>180</v>
      </c>
      <c r="D9" s="860"/>
      <c r="E9" s="504">
        <v>77</v>
      </c>
      <c r="F9" s="505">
        <v>56</v>
      </c>
      <c r="G9" s="505">
        <v>54</v>
      </c>
      <c r="H9" s="505">
        <v>50</v>
      </c>
      <c r="I9" s="505">
        <v>66</v>
      </c>
      <c r="J9" s="505">
        <v>47</v>
      </c>
      <c r="K9" s="505">
        <v>59</v>
      </c>
      <c r="L9" s="505">
        <v>72</v>
      </c>
      <c r="M9" s="505">
        <v>35</v>
      </c>
      <c r="N9" s="505">
        <v>64</v>
      </c>
      <c r="O9" s="505">
        <v>57</v>
      </c>
      <c r="P9" s="506">
        <v>64</v>
      </c>
      <c r="Q9" s="507">
        <f t="shared" si="0"/>
        <v>701</v>
      </c>
      <c r="R9" s="307">
        <v>5.7229999999999999</v>
      </c>
    </row>
    <row r="10" spans="2:20" s="62" customFormat="1" ht="18.75" customHeight="1">
      <c r="B10" s="158" t="s">
        <v>195</v>
      </c>
      <c r="C10" s="859" t="s">
        <v>181</v>
      </c>
      <c r="D10" s="860"/>
      <c r="E10" s="504">
        <v>17</v>
      </c>
      <c r="F10" s="505">
        <v>15</v>
      </c>
      <c r="G10" s="505">
        <v>21</v>
      </c>
      <c r="H10" s="505">
        <v>21</v>
      </c>
      <c r="I10" s="505">
        <v>24</v>
      </c>
      <c r="J10" s="505">
        <v>19</v>
      </c>
      <c r="K10" s="505">
        <v>22</v>
      </c>
      <c r="L10" s="505">
        <v>30</v>
      </c>
      <c r="M10" s="505">
        <v>20</v>
      </c>
      <c r="N10" s="505">
        <v>19</v>
      </c>
      <c r="O10" s="505">
        <v>15</v>
      </c>
      <c r="P10" s="506">
        <v>11</v>
      </c>
      <c r="Q10" s="507">
        <f t="shared" si="0"/>
        <v>234</v>
      </c>
      <c r="R10" s="307">
        <v>1.91</v>
      </c>
    </row>
    <row r="11" spans="2:20" s="62" customFormat="1" ht="18.75" customHeight="1">
      <c r="B11" s="158"/>
      <c r="C11" s="859" t="s">
        <v>74</v>
      </c>
      <c r="D11" s="860"/>
      <c r="E11" s="504">
        <v>0</v>
      </c>
      <c r="F11" s="505">
        <v>2</v>
      </c>
      <c r="G11" s="505">
        <v>0</v>
      </c>
      <c r="H11" s="505">
        <v>0</v>
      </c>
      <c r="I11" s="505">
        <v>1</v>
      </c>
      <c r="J11" s="505">
        <v>6</v>
      </c>
      <c r="K11" s="505">
        <v>0</v>
      </c>
      <c r="L11" s="505">
        <v>2</v>
      </c>
      <c r="M11" s="505">
        <v>3</v>
      </c>
      <c r="N11" s="505">
        <v>1</v>
      </c>
      <c r="O11" s="505">
        <v>0</v>
      </c>
      <c r="P11" s="506">
        <v>0</v>
      </c>
      <c r="Q11" s="507">
        <f t="shared" si="0"/>
        <v>15</v>
      </c>
      <c r="R11" s="307">
        <v>0.122</v>
      </c>
      <c r="T11" s="204"/>
    </row>
    <row r="12" spans="2:20" s="62" customFormat="1" ht="18.75" customHeight="1">
      <c r="B12" s="158"/>
      <c r="C12" s="859" t="s">
        <v>182</v>
      </c>
      <c r="D12" s="860"/>
      <c r="E12" s="504">
        <v>35</v>
      </c>
      <c r="F12" s="505">
        <v>40</v>
      </c>
      <c r="G12" s="505">
        <v>27</v>
      </c>
      <c r="H12" s="505">
        <v>29</v>
      </c>
      <c r="I12" s="505">
        <v>38</v>
      </c>
      <c r="J12" s="505">
        <v>38</v>
      </c>
      <c r="K12" s="505">
        <v>29</v>
      </c>
      <c r="L12" s="505">
        <v>70</v>
      </c>
      <c r="M12" s="505">
        <v>42</v>
      </c>
      <c r="N12" s="505">
        <v>64</v>
      </c>
      <c r="O12" s="505">
        <v>50</v>
      </c>
      <c r="P12" s="506">
        <v>59</v>
      </c>
      <c r="Q12" s="507">
        <f t="shared" ref="Q12:Q17" si="1">SUM(E12:P12)</f>
        <v>521</v>
      </c>
      <c r="R12" s="307">
        <v>4.1530000000000005</v>
      </c>
      <c r="T12" s="204"/>
    </row>
    <row r="13" spans="2:20" s="62" customFormat="1" ht="18.75" customHeight="1">
      <c r="B13" s="158" t="s">
        <v>196</v>
      </c>
      <c r="C13" s="859" t="s">
        <v>183</v>
      </c>
      <c r="D13" s="860"/>
      <c r="E13" s="504">
        <v>0</v>
      </c>
      <c r="F13" s="505">
        <v>0</v>
      </c>
      <c r="G13" s="505">
        <v>3</v>
      </c>
      <c r="H13" s="505">
        <v>1</v>
      </c>
      <c r="I13" s="505">
        <v>2</v>
      </c>
      <c r="J13" s="505">
        <v>1</v>
      </c>
      <c r="K13" s="505">
        <v>3</v>
      </c>
      <c r="L13" s="505">
        <v>3</v>
      </c>
      <c r="M13" s="505">
        <v>5</v>
      </c>
      <c r="N13" s="505">
        <v>0</v>
      </c>
      <c r="O13" s="505">
        <v>0</v>
      </c>
      <c r="P13" s="506">
        <v>3</v>
      </c>
      <c r="Q13" s="507">
        <f t="shared" si="1"/>
        <v>21</v>
      </c>
      <c r="R13" s="307">
        <v>0.17100000000000001</v>
      </c>
    </row>
    <row r="14" spans="2:20" s="62" customFormat="1" ht="18.75" customHeight="1">
      <c r="B14" s="158"/>
      <c r="C14" s="859" t="s">
        <v>184</v>
      </c>
      <c r="D14" s="860"/>
      <c r="E14" s="504">
        <v>14</v>
      </c>
      <c r="F14" s="505">
        <v>10</v>
      </c>
      <c r="G14" s="505">
        <v>11</v>
      </c>
      <c r="H14" s="505">
        <v>9</v>
      </c>
      <c r="I14" s="505">
        <v>6</v>
      </c>
      <c r="J14" s="505">
        <v>3</v>
      </c>
      <c r="K14" s="505">
        <v>5</v>
      </c>
      <c r="L14" s="505">
        <v>15</v>
      </c>
      <c r="M14" s="505">
        <v>11</v>
      </c>
      <c r="N14" s="505">
        <v>10</v>
      </c>
      <c r="O14" s="505">
        <v>12</v>
      </c>
      <c r="P14" s="506">
        <v>18</v>
      </c>
      <c r="Q14" s="507">
        <f t="shared" si="1"/>
        <v>124</v>
      </c>
      <c r="R14" s="307">
        <v>1.012</v>
      </c>
      <c r="T14" s="204"/>
    </row>
    <row r="15" spans="2:20" s="62" customFormat="1" ht="18.75" customHeight="1">
      <c r="B15" s="158"/>
      <c r="C15" s="859" t="s">
        <v>185</v>
      </c>
      <c r="D15" s="860"/>
      <c r="E15" s="504">
        <v>4</v>
      </c>
      <c r="F15" s="505">
        <v>4</v>
      </c>
      <c r="G15" s="505">
        <v>1</v>
      </c>
      <c r="H15" s="505">
        <v>3</v>
      </c>
      <c r="I15" s="505">
        <v>6</v>
      </c>
      <c r="J15" s="505">
        <v>1</v>
      </c>
      <c r="K15" s="505">
        <v>3</v>
      </c>
      <c r="L15" s="505">
        <v>8</v>
      </c>
      <c r="M15" s="505">
        <v>10</v>
      </c>
      <c r="N15" s="505">
        <v>10</v>
      </c>
      <c r="O15" s="505">
        <v>7</v>
      </c>
      <c r="P15" s="506">
        <v>20</v>
      </c>
      <c r="Q15" s="507">
        <f t="shared" si="1"/>
        <v>77</v>
      </c>
      <c r="R15" s="307">
        <v>0.629</v>
      </c>
    </row>
    <row r="16" spans="2:20" s="62" customFormat="1" ht="18.75" customHeight="1">
      <c r="B16" s="158"/>
      <c r="C16" s="859" t="s">
        <v>290</v>
      </c>
      <c r="D16" s="860"/>
      <c r="E16" s="504">
        <v>11</v>
      </c>
      <c r="F16" s="505">
        <v>3</v>
      </c>
      <c r="G16" s="505">
        <v>8</v>
      </c>
      <c r="H16" s="505">
        <v>5</v>
      </c>
      <c r="I16" s="505">
        <v>12</v>
      </c>
      <c r="J16" s="505">
        <v>3</v>
      </c>
      <c r="K16" s="505">
        <v>4</v>
      </c>
      <c r="L16" s="505">
        <v>4</v>
      </c>
      <c r="M16" s="505">
        <v>8</v>
      </c>
      <c r="N16" s="505">
        <v>8</v>
      </c>
      <c r="O16" s="505">
        <v>1</v>
      </c>
      <c r="P16" s="506">
        <v>3</v>
      </c>
      <c r="Q16" s="507">
        <f t="shared" si="1"/>
        <v>70</v>
      </c>
      <c r="R16" s="307">
        <v>0.57099999999999995</v>
      </c>
    </row>
    <row r="17" spans="1:20" s="62" customFormat="1" ht="18.75" customHeight="1">
      <c r="B17" s="158" t="s">
        <v>197</v>
      </c>
      <c r="C17" s="859" t="s">
        <v>76</v>
      </c>
      <c r="D17" s="860"/>
      <c r="E17" s="504">
        <v>56</v>
      </c>
      <c r="F17" s="505">
        <v>44</v>
      </c>
      <c r="G17" s="505">
        <v>56</v>
      </c>
      <c r="H17" s="505">
        <v>45</v>
      </c>
      <c r="I17" s="505">
        <v>45</v>
      </c>
      <c r="J17" s="505">
        <v>67</v>
      </c>
      <c r="K17" s="505">
        <v>57</v>
      </c>
      <c r="L17" s="505">
        <v>105</v>
      </c>
      <c r="M17" s="505">
        <v>91</v>
      </c>
      <c r="N17" s="505">
        <v>108</v>
      </c>
      <c r="O17" s="505">
        <v>47</v>
      </c>
      <c r="P17" s="506">
        <v>50</v>
      </c>
      <c r="Q17" s="507">
        <f t="shared" si="1"/>
        <v>771</v>
      </c>
      <c r="R17" s="307">
        <v>6.2939999999999996</v>
      </c>
    </row>
    <row r="18" spans="1:20" s="62" customFormat="1" ht="18.75" customHeight="1">
      <c r="B18" s="158"/>
      <c r="C18" s="859" t="s">
        <v>186</v>
      </c>
      <c r="D18" s="860"/>
      <c r="E18" s="504">
        <v>17</v>
      </c>
      <c r="F18" s="505">
        <v>22</v>
      </c>
      <c r="G18" s="505">
        <v>27</v>
      </c>
      <c r="H18" s="505">
        <v>27</v>
      </c>
      <c r="I18" s="505">
        <v>19</v>
      </c>
      <c r="J18" s="505">
        <v>18</v>
      </c>
      <c r="K18" s="505">
        <v>18</v>
      </c>
      <c r="L18" s="505">
        <v>60</v>
      </c>
      <c r="M18" s="505">
        <v>19</v>
      </c>
      <c r="N18" s="505">
        <v>28</v>
      </c>
      <c r="O18" s="505">
        <v>17</v>
      </c>
      <c r="P18" s="506">
        <v>26</v>
      </c>
      <c r="Q18" s="507">
        <f t="shared" si="0"/>
        <v>298</v>
      </c>
      <c r="R18" s="307">
        <v>2.4329999999999998</v>
      </c>
    </row>
    <row r="19" spans="1:20" s="62" customFormat="1" ht="18.75" customHeight="1">
      <c r="B19" s="158"/>
      <c r="C19" s="859" t="s">
        <v>187</v>
      </c>
      <c r="D19" s="860"/>
      <c r="E19" s="504">
        <v>70</v>
      </c>
      <c r="F19" s="505">
        <v>55</v>
      </c>
      <c r="G19" s="505">
        <v>80</v>
      </c>
      <c r="H19" s="505">
        <v>38</v>
      </c>
      <c r="I19" s="505">
        <v>61</v>
      </c>
      <c r="J19" s="505">
        <v>61</v>
      </c>
      <c r="K19" s="505">
        <v>47</v>
      </c>
      <c r="L19" s="505">
        <v>88</v>
      </c>
      <c r="M19" s="505">
        <v>62</v>
      </c>
      <c r="N19" s="505">
        <v>88</v>
      </c>
      <c r="O19" s="505">
        <v>50</v>
      </c>
      <c r="P19" s="506">
        <v>44</v>
      </c>
      <c r="Q19" s="507">
        <f t="shared" si="0"/>
        <v>744</v>
      </c>
      <c r="R19" s="307">
        <v>6.0739999999999998</v>
      </c>
    </row>
    <row r="20" spans="1:20" s="62" customFormat="1" ht="18.75" customHeight="1">
      <c r="B20" s="158" t="s">
        <v>198</v>
      </c>
      <c r="C20" s="859" t="s">
        <v>188</v>
      </c>
      <c r="D20" s="860"/>
      <c r="E20" s="504">
        <v>33</v>
      </c>
      <c r="F20" s="505">
        <v>12</v>
      </c>
      <c r="G20" s="505">
        <v>15</v>
      </c>
      <c r="H20" s="505">
        <v>18</v>
      </c>
      <c r="I20" s="505">
        <v>11</v>
      </c>
      <c r="J20" s="505">
        <v>20</v>
      </c>
      <c r="K20" s="505">
        <v>13</v>
      </c>
      <c r="L20" s="505">
        <v>45</v>
      </c>
      <c r="M20" s="505">
        <v>32</v>
      </c>
      <c r="N20" s="505">
        <v>29</v>
      </c>
      <c r="O20" s="505">
        <v>19</v>
      </c>
      <c r="P20" s="506">
        <v>8</v>
      </c>
      <c r="Q20" s="507">
        <f t="shared" si="0"/>
        <v>255</v>
      </c>
      <c r="R20" s="307">
        <v>2.0819999999999999</v>
      </c>
      <c r="T20" s="204"/>
    </row>
    <row r="21" spans="1:20" s="62" customFormat="1" ht="18.75" customHeight="1">
      <c r="B21" s="158"/>
      <c r="C21" s="859" t="s">
        <v>189</v>
      </c>
      <c r="D21" s="860"/>
      <c r="E21" s="504">
        <v>14</v>
      </c>
      <c r="F21" s="505">
        <v>6</v>
      </c>
      <c r="G21" s="505">
        <v>7</v>
      </c>
      <c r="H21" s="505">
        <v>7</v>
      </c>
      <c r="I21" s="505">
        <v>11</v>
      </c>
      <c r="J21" s="505">
        <v>30</v>
      </c>
      <c r="K21" s="505">
        <v>16</v>
      </c>
      <c r="L21" s="505">
        <v>14</v>
      </c>
      <c r="M21" s="505">
        <v>5</v>
      </c>
      <c r="N21" s="505">
        <v>11</v>
      </c>
      <c r="O21" s="505">
        <v>11</v>
      </c>
      <c r="P21" s="506">
        <v>10</v>
      </c>
      <c r="Q21" s="507">
        <f t="shared" si="0"/>
        <v>142</v>
      </c>
      <c r="R21" s="307">
        <v>1.159</v>
      </c>
    </row>
    <row r="22" spans="1:20" s="62" customFormat="1" ht="18.75" customHeight="1">
      <c r="B22" s="158"/>
      <c r="C22" s="859" t="s">
        <v>190</v>
      </c>
      <c r="D22" s="860"/>
      <c r="E22" s="504">
        <v>79</v>
      </c>
      <c r="F22" s="505">
        <v>76</v>
      </c>
      <c r="G22" s="505">
        <v>99</v>
      </c>
      <c r="H22" s="505">
        <v>65</v>
      </c>
      <c r="I22" s="505">
        <v>45</v>
      </c>
      <c r="J22" s="505">
        <v>74</v>
      </c>
      <c r="K22" s="505">
        <v>67</v>
      </c>
      <c r="L22" s="505">
        <v>97</v>
      </c>
      <c r="M22" s="505">
        <v>74</v>
      </c>
      <c r="N22" s="505">
        <v>75</v>
      </c>
      <c r="O22" s="505">
        <v>63</v>
      </c>
      <c r="P22" s="506">
        <v>69</v>
      </c>
      <c r="Q22" s="507">
        <f t="shared" si="0"/>
        <v>883</v>
      </c>
      <c r="R22" s="307">
        <v>7.2089999999999996</v>
      </c>
    </row>
    <row r="23" spans="1:20" s="62" customFormat="1" ht="18.75" customHeight="1">
      <c r="B23" s="158" t="s">
        <v>199</v>
      </c>
      <c r="C23" s="859" t="s">
        <v>191</v>
      </c>
      <c r="D23" s="860"/>
      <c r="E23" s="504">
        <v>23</v>
      </c>
      <c r="F23" s="505">
        <v>24</v>
      </c>
      <c r="G23" s="505">
        <v>38</v>
      </c>
      <c r="H23" s="505">
        <v>32</v>
      </c>
      <c r="I23" s="505">
        <v>44</v>
      </c>
      <c r="J23" s="505">
        <v>39</v>
      </c>
      <c r="K23" s="505">
        <v>41</v>
      </c>
      <c r="L23" s="505">
        <v>49</v>
      </c>
      <c r="M23" s="505">
        <v>23</v>
      </c>
      <c r="N23" s="505">
        <v>50</v>
      </c>
      <c r="O23" s="505">
        <v>33</v>
      </c>
      <c r="P23" s="506">
        <v>20</v>
      </c>
      <c r="Q23" s="507">
        <f t="shared" si="0"/>
        <v>416</v>
      </c>
      <c r="R23" s="307">
        <v>3.3959999999999999</v>
      </c>
    </row>
    <row r="24" spans="1:20" s="62" customFormat="1" ht="18.75" customHeight="1">
      <c r="B24" s="158"/>
      <c r="C24" s="859" t="s">
        <v>192</v>
      </c>
      <c r="D24" s="860"/>
      <c r="E24" s="504">
        <v>15</v>
      </c>
      <c r="F24" s="505">
        <v>10</v>
      </c>
      <c r="G24" s="505">
        <v>3</v>
      </c>
      <c r="H24" s="505">
        <v>9</v>
      </c>
      <c r="I24" s="505">
        <v>3</v>
      </c>
      <c r="J24" s="505">
        <v>13</v>
      </c>
      <c r="K24" s="505">
        <v>26</v>
      </c>
      <c r="L24" s="505">
        <v>31</v>
      </c>
      <c r="M24" s="505">
        <v>13</v>
      </c>
      <c r="N24" s="505">
        <v>10</v>
      </c>
      <c r="O24" s="505">
        <v>15</v>
      </c>
      <c r="P24" s="506">
        <v>10</v>
      </c>
      <c r="Q24" s="507">
        <f t="shared" si="0"/>
        <v>158</v>
      </c>
      <c r="R24" s="307">
        <v>1.29</v>
      </c>
      <c r="T24" s="204"/>
    </row>
    <row r="25" spans="1:20" s="62" customFormat="1" ht="18.75" customHeight="1" thickBot="1">
      <c r="B25" s="158"/>
      <c r="C25" s="861" t="s">
        <v>193</v>
      </c>
      <c r="D25" s="862"/>
      <c r="E25" s="508">
        <v>1</v>
      </c>
      <c r="F25" s="509">
        <v>1</v>
      </c>
      <c r="G25" s="509">
        <v>0</v>
      </c>
      <c r="H25" s="509">
        <v>3</v>
      </c>
      <c r="I25" s="509">
        <v>1</v>
      </c>
      <c r="J25" s="509">
        <v>0</v>
      </c>
      <c r="K25" s="509">
        <v>0</v>
      </c>
      <c r="L25" s="509">
        <v>1</v>
      </c>
      <c r="M25" s="509">
        <v>1</v>
      </c>
      <c r="N25" s="509">
        <v>0</v>
      </c>
      <c r="O25" s="509">
        <v>2</v>
      </c>
      <c r="P25" s="510">
        <v>2</v>
      </c>
      <c r="Q25" s="507">
        <f t="shared" si="0"/>
        <v>12</v>
      </c>
      <c r="R25" s="307">
        <v>9.8000000000000004E-2</v>
      </c>
    </row>
    <row r="26" spans="1:20" s="62" customFormat="1" ht="21" customHeight="1" thickTop="1" thickBot="1">
      <c r="B26" s="159"/>
      <c r="C26" s="850" t="s">
        <v>217</v>
      </c>
      <c r="D26" s="851"/>
      <c r="E26" s="511">
        <f t="shared" ref="E26:P26" si="2">SUM(E7:E25)</f>
        <v>494</v>
      </c>
      <c r="F26" s="511">
        <f t="shared" si="2"/>
        <v>404</v>
      </c>
      <c r="G26" s="511">
        <f t="shared" si="2"/>
        <v>474</v>
      </c>
      <c r="H26" s="511">
        <f t="shared" si="2"/>
        <v>380</v>
      </c>
      <c r="I26" s="511">
        <f t="shared" si="2"/>
        <v>412</v>
      </c>
      <c r="J26" s="511">
        <f t="shared" si="2"/>
        <v>463</v>
      </c>
      <c r="K26" s="511">
        <f t="shared" si="2"/>
        <v>441</v>
      </c>
      <c r="L26" s="511">
        <f t="shared" si="2"/>
        <v>723</v>
      </c>
      <c r="M26" s="511">
        <f t="shared" si="2"/>
        <v>475</v>
      </c>
      <c r="N26" s="511">
        <f t="shared" si="2"/>
        <v>603</v>
      </c>
      <c r="O26" s="511">
        <f t="shared" si="2"/>
        <v>408</v>
      </c>
      <c r="P26" s="511">
        <f t="shared" si="2"/>
        <v>443</v>
      </c>
      <c r="Q26" s="512">
        <f>SUM(E26:P26)</f>
        <v>5720</v>
      </c>
      <c r="R26" s="308">
        <v>46.698</v>
      </c>
      <c r="S26" s="290"/>
    </row>
    <row r="27" spans="1:20" s="62" customFormat="1" ht="22.5" customHeight="1" thickTop="1" thickBot="1">
      <c r="B27" s="856" t="s">
        <v>216</v>
      </c>
      <c r="C27" s="857"/>
      <c r="D27" s="858"/>
      <c r="E27" s="513">
        <f>E6+E26</f>
        <v>968</v>
      </c>
      <c r="F27" s="513">
        <f t="shared" ref="F27:P27" si="3">F6+F26</f>
        <v>886</v>
      </c>
      <c r="G27" s="513">
        <f t="shared" si="3"/>
        <v>998</v>
      </c>
      <c r="H27" s="513">
        <f t="shared" si="3"/>
        <v>840</v>
      </c>
      <c r="I27" s="513">
        <f t="shared" si="3"/>
        <v>871</v>
      </c>
      <c r="J27" s="513">
        <f t="shared" si="3"/>
        <v>955</v>
      </c>
      <c r="K27" s="513">
        <f t="shared" si="3"/>
        <v>941</v>
      </c>
      <c r="L27" s="513">
        <f t="shared" si="3"/>
        <v>1483</v>
      </c>
      <c r="M27" s="513">
        <f t="shared" si="3"/>
        <v>1336</v>
      </c>
      <c r="N27" s="513">
        <f>N6+N26</f>
        <v>1139</v>
      </c>
      <c r="O27" s="513">
        <f t="shared" si="3"/>
        <v>899</v>
      </c>
      <c r="P27" s="513">
        <f t="shared" si="3"/>
        <v>933</v>
      </c>
      <c r="Q27" s="514">
        <f>SUM(E27:P27)</f>
        <v>12249</v>
      </c>
      <c r="R27" s="309">
        <f>ROUND(Q27/Q27*100,1)</f>
        <v>100</v>
      </c>
    </row>
    <row r="28" spans="1:20" s="62" customFormat="1" ht="18" customHeight="1">
      <c r="A28" s="66"/>
      <c r="B28" s="848" t="s">
        <v>194</v>
      </c>
      <c r="C28" s="852" t="s">
        <v>242</v>
      </c>
      <c r="D28" s="853"/>
      <c r="E28" s="299">
        <f t="shared" ref="E28:Q28" si="4">ROUND(E6/E27*100,1)</f>
        <v>49</v>
      </c>
      <c r="F28" s="300">
        <f t="shared" si="4"/>
        <v>54.4</v>
      </c>
      <c r="G28" s="300">
        <f t="shared" si="4"/>
        <v>52.5</v>
      </c>
      <c r="H28" s="300">
        <f t="shared" si="4"/>
        <v>54.8</v>
      </c>
      <c r="I28" s="300">
        <f t="shared" si="4"/>
        <v>52.7</v>
      </c>
      <c r="J28" s="300">
        <f t="shared" si="4"/>
        <v>51.5</v>
      </c>
      <c r="K28" s="300">
        <f t="shared" si="4"/>
        <v>53.1</v>
      </c>
      <c r="L28" s="300">
        <f t="shared" si="4"/>
        <v>51.2</v>
      </c>
      <c r="M28" s="300">
        <f t="shared" si="4"/>
        <v>64.400000000000006</v>
      </c>
      <c r="N28" s="300">
        <f t="shared" si="4"/>
        <v>47.1</v>
      </c>
      <c r="O28" s="300">
        <f t="shared" si="4"/>
        <v>54.6</v>
      </c>
      <c r="P28" s="300">
        <f t="shared" si="4"/>
        <v>52.5</v>
      </c>
      <c r="Q28" s="301">
        <f t="shared" si="4"/>
        <v>53.3</v>
      </c>
      <c r="R28" s="231"/>
    </row>
    <row r="29" spans="1:20" s="62" customFormat="1" ht="18" customHeight="1" thickBot="1">
      <c r="B29" s="849"/>
      <c r="C29" s="854" t="s">
        <v>201</v>
      </c>
      <c r="D29" s="855"/>
      <c r="E29" s="302">
        <f>100-E28</f>
        <v>51</v>
      </c>
      <c r="F29" s="303">
        <f t="shared" ref="F29:Q29" si="5">100-F28</f>
        <v>45.6</v>
      </c>
      <c r="G29" s="303">
        <f t="shared" si="5"/>
        <v>47.5</v>
      </c>
      <c r="H29" s="303">
        <f t="shared" si="5"/>
        <v>45.2</v>
      </c>
      <c r="I29" s="303">
        <f t="shared" si="5"/>
        <v>47.3</v>
      </c>
      <c r="J29" s="303">
        <f t="shared" si="5"/>
        <v>48.5</v>
      </c>
      <c r="K29" s="303">
        <f t="shared" si="5"/>
        <v>46.9</v>
      </c>
      <c r="L29" s="303">
        <f t="shared" si="5"/>
        <v>48.8</v>
      </c>
      <c r="M29" s="303">
        <f t="shared" si="5"/>
        <v>35.599999999999994</v>
      </c>
      <c r="N29" s="303">
        <f t="shared" si="5"/>
        <v>52.9</v>
      </c>
      <c r="O29" s="303">
        <f t="shared" si="5"/>
        <v>45.4</v>
      </c>
      <c r="P29" s="304">
        <f t="shared" si="5"/>
        <v>47.5</v>
      </c>
      <c r="Q29" s="305">
        <f t="shared" si="5"/>
        <v>46.7</v>
      </c>
      <c r="R29" s="232"/>
    </row>
    <row r="30" spans="1:20">
      <c r="E30" s="67"/>
    </row>
  </sheetData>
  <mergeCells count="27">
    <mergeCell ref="C15:D15"/>
    <mergeCell ref="B4:D5"/>
    <mergeCell ref="R4:R5"/>
    <mergeCell ref="B6:D6"/>
    <mergeCell ref="C7:D7"/>
    <mergeCell ref="C8:D8"/>
    <mergeCell ref="C9:D9"/>
    <mergeCell ref="C10:D10"/>
    <mergeCell ref="C11:D11"/>
    <mergeCell ref="C12:D12"/>
    <mergeCell ref="C13:D13"/>
    <mergeCell ref="C14:D14"/>
    <mergeCell ref="C16:D16"/>
    <mergeCell ref="B28:B29"/>
    <mergeCell ref="C28:D28"/>
    <mergeCell ref="C29:D29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B27:D27"/>
  </mergeCells>
  <phoneticPr fontId="4"/>
  <printOptions horizontalCentered="1"/>
  <pageMargins left="0.78740157480314965" right="0.78740157480314965" top="0.78740157480314965" bottom="0.78740157480314965" header="0.19685039370078741" footer="0.39370078740157483"/>
  <pageSetup paperSize="9" orientation="landscape" r:id="rId1"/>
  <headerFooter scaleWithDoc="0" alignWithMargins="0">
    <oddFooter>&amp;C&amp;12- 13 -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34"/>
  <sheetViews>
    <sheetView zoomScaleNormal="100" zoomScaleSheetLayoutView="90" workbookViewId="0">
      <selection activeCell="G1" sqref="G1"/>
    </sheetView>
  </sheetViews>
  <sheetFormatPr defaultRowHeight="13.5"/>
  <cols>
    <col min="1" max="1" width="12" style="60" customWidth="1"/>
    <col min="2" max="2" width="14.5" style="60" customWidth="1"/>
    <col min="3" max="3" width="13.625" style="60" customWidth="1"/>
    <col min="4" max="4" width="11.75" style="152" customWidth="1"/>
    <col min="5" max="5" width="7.625" style="60" customWidth="1"/>
    <col min="6" max="6" width="14.5" style="60" customWidth="1"/>
    <col min="7" max="7" width="7.625" style="60" customWidth="1"/>
    <col min="8" max="8" width="2.625" style="60" customWidth="1"/>
    <col min="9" max="9" width="7.625" style="60" customWidth="1"/>
    <col min="10" max="10" width="11.625" style="68" customWidth="1"/>
    <col min="11" max="11" width="9.25" style="60" bestFit="1" customWidth="1"/>
    <col min="12" max="256" width="9" style="60"/>
    <col min="257" max="257" width="11.375" style="60" customWidth="1"/>
    <col min="258" max="258" width="13.75" style="60" customWidth="1"/>
    <col min="259" max="260" width="12.125" style="60" customWidth="1"/>
    <col min="261" max="261" width="7.125" style="60" customWidth="1"/>
    <col min="262" max="262" width="16.375" style="60" customWidth="1"/>
    <col min="263" max="263" width="7.125" style="60" customWidth="1"/>
    <col min="264" max="265" width="7.625" style="60" customWidth="1"/>
    <col min="266" max="266" width="11.625" style="60" customWidth="1"/>
    <col min="267" max="267" width="9.25" style="60" bestFit="1" customWidth="1"/>
    <col min="268" max="512" width="9" style="60"/>
    <col min="513" max="513" width="11.375" style="60" customWidth="1"/>
    <col min="514" max="514" width="13.75" style="60" customWidth="1"/>
    <col min="515" max="516" width="12.125" style="60" customWidth="1"/>
    <col min="517" max="517" width="7.125" style="60" customWidth="1"/>
    <col min="518" max="518" width="16.375" style="60" customWidth="1"/>
    <col min="519" max="519" width="7.125" style="60" customWidth="1"/>
    <col min="520" max="521" width="7.625" style="60" customWidth="1"/>
    <col min="522" max="522" width="11.625" style="60" customWidth="1"/>
    <col min="523" max="523" width="9.25" style="60" bestFit="1" customWidth="1"/>
    <col min="524" max="768" width="9" style="60"/>
    <col min="769" max="769" width="11.375" style="60" customWidth="1"/>
    <col min="770" max="770" width="13.75" style="60" customWidth="1"/>
    <col min="771" max="772" width="12.125" style="60" customWidth="1"/>
    <col min="773" max="773" width="7.125" style="60" customWidth="1"/>
    <col min="774" max="774" width="16.375" style="60" customWidth="1"/>
    <col min="775" max="775" width="7.125" style="60" customWidth="1"/>
    <col min="776" max="777" width="7.625" style="60" customWidth="1"/>
    <col min="778" max="778" width="11.625" style="60" customWidth="1"/>
    <col min="779" max="779" width="9.25" style="60" bestFit="1" customWidth="1"/>
    <col min="780" max="1024" width="9" style="60"/>
    <col min="1025" max="1025" width="11.375" style="60" customWidth="1"/>
    <col min="1026" max="1026" width="13.75" style="60" customWidth="1"/>
    <col min="1027" max="1028" width="12.125" style="60" customWidth="1"/>
    <col min="1029" max="1029" width="7.125" style="60" customWidth="1"/>
    <col min="1030" max="1030" width="16.375" style="60" customWidth="1"/>
    <col min="1031" max="1031" width="7.125" style="60" customWidth="1"/>
    <col min="1032" max="1033" width="7.625" style="60" customWidth="1"/>
    <col min="1034" max="1034" width="11.625" style="60" customWidth="1"/>
    <col min="1035" max="1035" width="9.25" style="60" bestFit="1" customWidth="1"/>
    <col min="1036" max="1280" width="9" style="60"/>
    <col min="1281" max="1281" width="11.375" style="60" customWidth="1"/>
    <col min="1282" max="1282" width="13.75" style="60" customWidth="1"/>
    <col min="1283" max="1284" width="12.125" style="60" customWidth="1"/>
    <col min="1285" max="1285" width="7.125" style="60" customWidth="1"/>
    <col min="1286" max="1286" width="16.375" style="60" customWidth="1"/>
    <col min="1287" max="1287" width="7.125" style="60" customWidth="1"/>
    <col min="1288" max="1289" width="7.625" style="60" customWidth="1"/>
    <col min="1290" max="1290" width="11.625" style="60" customWidth="1"/>
    <col min="1291" max="1291" width="9.25" style="60" bestFit="1" customWidth="1"/>
    <col min="1292" max="1536" width="9" style="60"/>
    <col min="1537" max="1537" width="11.375" style="60" customWidth="1"/>
    <col min="1538" max="1538" width="13.75" style="60" customWidth="1"/>
    <col min="1539" max="1540" width="12.125" style="60" customWidth="1"/>
    <col min="1541" max="1541" width="7.125" style="60" customWidth="1"/>
    <col min="1542" max="1542" width="16.375" style="60" customWidth="1"/>
    <col min="1543" max="1543" width="7.125" style="60" customWidth="1"/>
    <col min="1544" max="1545" width="7.625" style="60" customWidth="1"/>
    <col min="1546" max="1546" width="11.625" style="60" customWidth="1"/>
    <col min="1547" max="1547" width="9.25" style="60" bestFit="1" customWidth="1"/>
    <col min="1548" max="1792" width="9" style="60"/>
    <col min="1793" max="1793" width="11.375" style="60" customWidth="1"/>
    <col min="1794" max="1794" width="13.75" style="60" customWidth="1"/>
    <col min="1795" max="1796" width="12.125" style="60" customWidth="1"/>
    <col min="1797" max="1797" width="7.125" style="60" customWidth="1"/>
    <col min="1798" max="1798" width="16.375" style="60" customWidth="1"/>
    <col min="1799" max="1799" width="7.125" style="60" customWidth="1"/>
    <col min="1800" max="1801" width="7.625" style="60" customWidth="1"/>
    <col min="1802" max="1802" width="11.625" style="60" customWidth="1"/>
    <col min="1803" max="1803" width="9.25" style="60" bestFit="1" customWidth="1"/>
    <col min="1804" max="2048" width="9" style="60"/>
    <col min="2049" max="2049" width="11.375" style="60" customWidth="1"/>
    <col min="2050" max="2050" width="13.75" style="60" customWidth="1"/>
    <col min="2051" max="2052" width="12.125" style="60" customWidth="1"/>
    <col min="2053" max="2053" width="7.125" style="60" customWidth="1"/>
    <col min="2054" max="2054" width="16.375" style="60" customWidth="1"/>
    <col min="2055" max="2055" width="7.125" style="60" customWidth="1"/>
    <col min="2056" max="2057" width="7.625" style="60" customWidth="1"/>
    <col min="2058" max="2058" width="11.625" style="60" customWidth="1"/>
    <col min="2059" max="2059" width="9.25" style="60" bestFit="1" customWidth="1"/>
    <col min="2060" max="2304" width="9" style="60"/>
    <col min="2305" max="2305" width="11.375" style="60" customWidth="1"/>
    <col min="2306" max="2306" width="13.75" style="60" customWidth="1"/>
    <col min="2307" max="2308" width="12.125" style="60" customWidth="1"/>
    <col min="2309" max="2309" width="7.125" style="60" customWidth="1"/>
    <col min="2310" max="2310" width="16.375" style="60" customWidth="1"/>
    <col min="2311" max="2311" width="7.125" style="60" customWidth="1"/>
    <col min="2312" max="2313" width="7.625" style="60" customWidth="1"/>
    <col min="2314" max="2314" width="11.625" style="60" customWidth="1"/>
    <col min="2315" max="2315" width="9.25" style="60" bestFit="1" customWidth="1"/>
    <col min="2316" max="2560" width="9" style="60"/>
    <col min="2561" max="2561" width="11.375" style="60" customWidth="1"/>
    <col min="2562" max="2562" width="13.75" style="60" customWidth="1"/>
    <col min="2563" max="2564" width="12.125" style="60" customWidth="1"/>
    <col min="2565" max="2565" width="7.125" style="60" customWidth="1"/>
    <col min="2566" max="2566" width="16.375" style="60" customWidth="1"/>
    <col min="2567" max="2567" width="7.125" style="60" customWidth="1"/>
    <col min="2568" max="2569" width="7.625" style="60" customWidth="1"/>
    <col min="2570" max="2570" width="11.625" style="60" customWidth="1"/>
    <col min="2571" max="2571" width="9.25" style="60" bestFit="1" customWidth="1"/>
    <col min="2572" max="2816" width="9" style="60"/>
    <col min="2817" max="2817" width="11.375" style="60" customWidth="1"/>
    <col min="2818" max="2818" width="13.75" style="60" customWidth="1"/>
    <col min="2819" max="2820" width="12.125" style="60" customWidth="1"/>
    <col min="2821" max="2821" width="7.125" style="60" customWidth="1"/>
    <col min="2822" max="2822" width="16.375" style="60" customWidth="1"/>
    <col min="2823" max="2823" width="7.125" style="60" customWidth="1"/>
    <col min="2824" max="2825" width="7.625" style="60" customWidth="1"/>
    <col min="2826" max="2826" width="11.625" style="60" customWidth="1"/>
    <col min="2827" max="2827" width="9.25" style="60" bestFit="1" customWidth="1"/>
    <col min="2828" max="3072" width="9" style="60"/>
    <col min="3073" max="3073" width="11.375" style="60" customWidth="1"/>
    <col min="3074" max="3074" width="13.75" style="60" customWidth="1"/>
    <col min="3075" max="3076" width="12.125" style="60" customWidth="1"/>
    <col min="3077" max="3077" width="7.125" style="60" customWidth="1"/>
    <col min="3078" max="3078" width="16.375" style="60" customWidth="1"/>
    <col min="3079" max="3079" width="7.125" style="60" customWidth="1"/>
    <col min="3080" max="3081" width="7.625" style="60" customWidth="1"/>
    <col min="3082" max="3082" width="11.625" style="60" customWidth="1"/>
    <col min="3083" max="3083" width="9.25" style="60" bestFit="1" customWidth="1"/>
    <col min="3084" max="3328" width="9" style="60"/>
    <col min="3329" max="3329" width="11.375" style="60" customWidth="1"/>
    <col min="3330" max="3330" width="13.75" style="60" customWidth="1"/>
    <col min="3331" max="3332" width="12.125" style="60" customWidth="1"/>
    <col min="3333" max="3333" width="7.125" style="60" customWidth="1"/>
    <col min="3334" max="3334" width="16.375" style="60" customWidth="1"/>
    <col min="3335" max="3335" width="7.125" style="60" customWidth="1"/>
    <col min="3336" max="3337" width="7.625" style="60" customWidth="1"/>
    <col min="3338" max="3338" width="11.625" style="60" customWidth="1"/>
    <col min="3339" max="3339" width="9.25" style="60" bestFit="1" customWidth="1"/>
    <col min="3340" max="3584" width="9" style="60"/>
    <col min="3585" max="3585" width="11.375" style="60" customWidth="1"/>
    <col min="3586" max="3586" width="13.75" style="60" customWidth="1"/>
    <col min="3587" max="3588" width="12.125" style="60" customWidth="1"/>
    <col min="3589" max="3589" width="7.125" style="60" customWidth="1"/>
    <col min="3590" max="3590" width="16.375" style="60" customWidth="1"/>
    <col min="3591" max="3591" width="7.125" style="60" customWidth="1"/>
    <col min="3592" max="3593" width="7.625" style="60" customWidth="1"/>
    <col min="3594" max="3594" width="11.625" style="60" customWidth="1"/>
    <col min="3595" max="3595" width="9.25" style="60" bestFit="1" customWidth="1"/>
    <col min="3596" max="3840" width="9" style="60"/>
    <col min="3841" max="3841" width="11.375" style="60" customWidth="1"/>
    <col min="3842" max="3842" width="13.75" style="60" customWidth="1"/>
    <col min="3843" max="3844" width="12.125" style="60" customWidth="1"/>
    <col min="3845" max="3845" width="7.125" style="60" customWidth="1"/>
    <col min="3846" max="3846" width="16.375" style="60" customWidth="1"/>
    <col min="3847" max="3847" width="7.125" style="60" customWidth="1"/>
    <col min="3848" max="3849" width="7.625" style="60" customWidth="1"/>
    <col min="3850" max="3850" width="11.625" style="60" customWidth="1"/>
    <col min="3851" max="3851" width="9.25" style="60" bestFit="1" customWidth="1"/>
    <col min="3852" max="4096" width="9" style="60"/>
    <col min="4097" max="4097" width="11.375" style="60" customWidth="1"/>
    <col min="4098" max="4098" width="13.75" style="60" customWidth="1"/>
    <col min="4099" max="4100" width="12.125" style="60" customWidth="1"/>
    <col min="4101" max="4101" width="7.125" style="60" customWidth="1"/>
    <col min="4102" max="4102" width="16.375" style="60" customWidth="1"/>
    <col min="4103" max="4103" width="7.125" style="60" customWidth="1"/>
    <col min="4104" max="4105" width="7.625" style="60" customWidth="1"/>
    <col min="4106" max="4106" width="11.625" style="60" customWidth="1"/>
    <col min="4107" max="4107" width="9.25" style="60" bestFit="1" customWidth="1"/>
    <col min="4108" max="4352" width="9" style="60"/>
    <col min="4353" max="4353" width="11.375" style="60" customWidth="1"/>
    <col min="4354" max="4354" width="13.75" style="60" customWidth="1"/>
    <col min="4355" max="4356" width="12.125" style="60" customWidth="1"/>
    <col min="4357" max="4357" width="7.125" style="60" customWidth="1"/>
    <col min="4358" max="4358" width="16.375" style="60" customWidth="1"/>
    <col min="4359" max="4359" width="7.125" style="60" customWidth="1"/>
    <col min="4360" max="4361" width="7.625" style="60" customWidth="1"/>
    <col min="4362" max="4362" width="11.625" style="60" customWidth="1"/>
    <col min="4363" max="4363" width="9.25" style="60" bestFit="1" customWidth="1"/>
    <col min="4364" max="4608" width="9" style="60"/>
    <col min="4609" max="4609" width="11.375" style="60" customWidth="1"/>
    <col min="4610" max="4610" width="13.75" style="60" customWidth="1"/>
    <col min="4611" max="4612" width="12.125" style="60" customWidth="1"/>
    <col min="4613" max="4613" width="7.125" style="60" customWidth="1"/>
    <col min="4614" max="4614" width="16.375" style="60" customWidth="1"/>
    <col min="4615" max="4615" width="7.125" style="60" customWidth="1"/>
    <col min="4616" max="4617" width="7.625" style="60" customWidth="1"/>
    <col min="4618" max="4618" width="11.625" style="60" customWidth="1"/>
    <col min="4619" max="4619" width="9.25" style="60" bestFit="1" customWidth="1"/>
    <col min="4620" max="4864" width="9" style="60"/>
    <col min="4865" max="4865" width="11.375" style="60" customWidth="1"/>
    <col min="4866" max="4866" width="13.75" style="60" customWidth="1"/>
    <col min="4867" max="4868" width="12.125" style="60" customWidth="1"/>
    <col min="4869" max="4869" width="7.125" style="60" customWidth="1"/>
    <col min="4870" max="4870" width="16.375" style="60" customWidth="1"/>
    <col min="4871" max="4871" width="7.125" style="60" customWidth="1"/>
    <col min="4872" max="4873" width="7.625" style="60" customWidth="1"/>
    <col min="4874" max="4874" width="11.625" style="60" customWidth="1"/>
    <col min="4875" max="4875" width="9.25" style="60" bestFit="1" customWidth="1"/>
    <col min="4876" max="5120" width="9" style="60"/>
    <col min="5121" max="5121" width="11.375" style="60" customWidth="1"/>
    <col min="5122" max="5122" width="13.75" style="60" customWidth="1"/>
    <col min="5123" max="5124" width="12.125" style="60" customWidth="1"/>
    <col min="5125" max="5125" width="7.125" style="60" customWidth="1"/>
    <col min="5126" max="5126" width="16.375" style="60" customWidth="1"/>
    <col min="5127" max="5127" width="7.125" style="60" customWidth="1"/>
    <col min="5128" max="5129" width="7.625" style="60" customWidth="1"/>
    <col min="5130" max="5130" width="11.625" style="60" customWidth="1"/>
    <col min="5131" max="5131" width="9.25" style="60" bestFit="1" customWidth="1"/>
    <col min="5132" max="5376" width="9" style="60"/>
    <col min="5377" max="5377" width="11.375" style="60" customWidth="1"/>
    <col min="5378" max="5378" width="13.75" style="60" customWidth="1"/>
    <col min="5379" max="5380" width="12.125" style="60" customWidth="1"/>
    <col min="5381" max="5381" width="7.125" style="60" customWidth="1"/>
    <col min="5382" max="5382" width="16.375" style="60" customWidth="1"/>
    <col min="5383" max="5383" width="7.125" style="60" customWidth="1"/>
    <col min="5384" max="5385" width="7.625" style="60" customWidth="1"/>
    <col min="5386" max="5386" width="11.625" style="60" customWidth="1"/>
    <col min="5387" max="5387" width="9.25" style="60" bestFit="1" customWidth="1"/>
    <col min="5388" max="5632" width="9" style="60"/>
    <col min="5633" max="5633" width="11.375" style="60" customWidth="1"/>
    <col min="5634" max="5634" width="13.75" style="60" customWidth="1"/>
    <col min="5635" max="5636" width="12.125" style="60" customWidth="1"/>
    <col min="5637" max="5637" width="7.125" style="60" customWidth="1"/>
    <col min="5638" max="5638" width="16.375" style="60" customWidth="1"/>
    <col min="5639" max="5639" width="7.125" style="60" customWidth="1"/>
    <col min="5640" max="5641" width="7.625" style="60" customWidth="1"/>
    <col min="5642" max="5642" width="11.625" style="60" customWidth="1"/>
    <col min="5643" max="5643" width="9.25" style="60" bestFit="1" customWidth="1"/>
    <col min="5644" max="5888" width="9" style="60"/>
    <col min="5889" max="5889" width="11.375" style="60" customWidth="1"/>
    <col min="5890" max="5890" width="13.75" style="60" customWidth="1"/>
    <col min="5891" max="5892" width="12.125" style="60" customWidth="1"/>
    <col min="5893" max="5893" width="7.125" style="60" customWidth="1"/>
    <col min="5894" max="5894" width="16.375" style="60" customWidth="1"/>
    <col min="5895" max="5895" width="7.125" style="60" customWidth="1"/>
    <col min="5896" max="5897" width="7.625" style="60" customWidth="1"/>
    <col min="5898" max="5898" width="11.625" style="60" customWidth="1"/>
    <col min="5899" max="5899" width="9.25" style="60" bestFit="1" customWidth="1"/>
    <col min="5900" max="6144" width="9" style="60"/>
    <col min="6145" max="6145" width="11.375" style="60" customWidth="1"/>
    <col min="6146" max="6146" width="13.75" style="60" customWidth="1"/>
    <col min="6147" max="6148" width="12.125" style="60" customWidth="1"/>
    <col min="6149" max="6149" width="7.125" style="60" customWidth="1"/>
    <col min="6150" max="6150" width="16.375" style="60" customWidth="1"/>
    <col min="6151" max="6151" width="7.125" style="60" customWidth="1"/>
    <col min="6152" max="6153" width="7.625" style="60" customWidth="1"/>
    <col min="6154" max="6154" width="11.625" style="60" customWidth="1"/>
    <col min="6155" max="6155" width="9.25" style="60" bestFit="1" customWidth="1"/>
    <col min="6156" max="6400" width="9" style="60"/>
    <col min="6401" max="6401" width="11.375" style="60" customWidth="1"/>
    <col min="6402" max="6402" width="13.75" style="60" customWidth="1"/>
    <col min="6403" max="6404" width="12.125" style="60" customWidth="1"/>
    <col min="6405" max="6405" width="7.125" style="60" customWidth="1"/>
    <col min="6406" max="6406" width="16.375" style="60" customWidth="1"/>
    <col min="6407" max="6407" width="7.125" style="60" customWidth="1"/>
    <col min="6408" max="6409" width="7.625" style="60" customWidth="1"/>
    <col min="6410" max="6410" width="11.625" style="60" customWidth="1"/>
    <col min="6411" max="6411" width="9.25" style="60" bestFit="1" customWidth="1"/>
    <col min="6412" max="6656" width="9" style="60"/>
    <col min="6657" max="6657" width="11.375" style="60" customWidth="1"/>
    <col min="6658" max="6658" width="13.75" style="60" customWidth="1"/>
    <col min="6659" max="6660" width="12.125" style="60" customWidth="1"/>
    <col min="6661" max="6661" width="7.125" style="60" customWidth="1"/>
    <col min="6662" max="6662" width="16.375" style="60" customWidth="1"/>
    <col min="6663" max="6663" width="7.125" style="60" customWidth="1"/>
    <col min="6664" max="6665" width="7.625" style="60" customWidth="1"/>
    <col min="6666" max="6666" width="11.625" style="60" customWidth="1"/>
    <col min="6667" max="6667" width="9.25" style="60" bestFit="1" customWidth="1"/>
    <col min="6668" max="6912" width="9" style="60"/>
    <col min="6913" max="6913" width="11.375" style="60" customWidth="1"/>
    <col min="6914" max="6914" width="13.75" style="60" customWidth="1"/>
    <col min="6915" max="6916" width="12.125" style="60" customWidth="1"/>
    <col min="6917" max="6917" width="7.125" style="60" customWidth="1"/>
    <col min="6918" max="6918" width="16.375" style="60" customWidth="1"/>
    <col min="6919" max="6919" width="7.125" style="60" customWidth="1"/>
    <col min="6920" max="6921" width="7.625" style="60" customWidth="1"/>
    <col min="6922" max="6922" width="11.625" style="60" customWidth="1"/>
    <col min="6923" max="6923" width="9.25" style="60" bestFit="1" customWidth="1"/>
    <col min="6924" max="7168" width="9" style="60"/>
    <col min="7169" max="7169" width="11.375" style="60" customWidth="1"/>
    <col min="7170" max="7170" width="13.75" style="60" customWidth="1"/>
    <col min="7171" max="7172" width="12.125" style="60" customWidth="1"/>
    <col min="7173" max="7173" width="7.125" style="60" customWidth="1"/>
    <col min="7174" max="7174" width="16.375" style="60" customWidth="1"/>
    <col min="7175" max="7175" width="7.125" style="60" customWidth="1"/>
    <col min="7176" max="7177" width="7.625" style="60" customWidth="1"/>
    <col min="7178" max="7178" width="11.625" style="60" customWidth="1"/>
    <col min="7179" max="7179" width="9.25" style="60" bestFit="1" customWidth="1"/>
    <col min="7180" max="7424" width="9" style="60"/>
    <col min="7425" max="7425" width="11.375" style="60" customWidth="1"/>
    <col min="7426" max="7426" width="13.75" style="60" customWidth="1"/>
    <col min="7427" max="7428" width="12.125" style="60" customWidth="1"/>
    <col min="7429" max="7429" width="7.125" style="60" customWidth="1"/>
    <col min="7430" max="7430" width="16.375" style="60" customWidth="1"/>
    <col min="7431" max="7431" width="7.125" style="60" customWidth="1"/>
    <col min="7432" max="7433" width="7.625" style="60" customWidth="1"/>
    <col min="7434" max="7434" width="11.625" style="60" customWidth="1"/>
    <col min="7435" max="7435" width="9.25" style="60" bestFit="1" customWidth="1"/>
    <col min="7436" max="7680" width="9" style="60"/>
    <col min="7681" max="7681" width="11.375" style="60" customWidth="1"/>
    <col min="7682" max="7682" width="13.75" style="60" customWidth="1"/>
    <col min="7683" max="7684" width="12.125" style="60" customWidth="1"/>
    <col min="7685" max="7685" width="7.125" style="60" customWidth="1"/>
    <col min="7686" max="7686" width="16.375" style="60" customWidth="1"/>
    <col min="7687" max="7687" width="7.125" style="60" customWidth="1"/>
    <col min="7688" max="7689" width="7.625" style="60" customWidth="1"/>
    <col min="7690" max="7690" width="11.625" style="60" customWidth="1"/>
    <col min="7691" max="7691" width="9.25" style="60" bestFit="1" customWidth="1"/>
    <col min="7692" max="7936" width="9" style="60"/>
    <col min="7937" max="7937" width="11.375" style="60" customWidth="1"/>
    <col min="7938" max="7938" width="13.75" style="60" customWidth="1"/>
    <col min="7939" max="7940" width="12.125" style="60" customWidth="1"/>
    <col min="7941" max="7941" width="7.125" style="60" customWidth="1"/>
    <col min="7942" max="7942" width="16.375" style="60" customWidth="1"/>
    <col min="7943" max="7943" width="7.125" style="60" customWidth="1"/>
    <col min="7944" max="7945" width="7.625" style="60" customWidth="1"/>
    <col min="7946" max="7946" width="11.625" style="60" customWidth="1"/>
    <col min="7947" max="7947" width="9.25" style="60" bestFit="1" customWidth="1"/>
    <col min="7948" max="8192" width="9" style="60"/>
    <col min="8193" max="8193" width="11.375" style="60" customWidth="1"/>
    <col min="8194" max="8194" width="13.75" style="60" customWidth="1"/>
    <col min="8195" max="8196" width="12.125" style="60" customWidth="1"/>
    <col min="8197" max="8197" width="7.125" style="60" customWidth="1"/>
    <col min="8198" max="8198" width="16.375" style="60" customWidth="1"/>
    <col min="8199" max="8199" width="7.125" style="60" customWidth="1"/>
    <col min="8200" max="8201" width="7.625" style="60" customWidth="1"/>
    <col min="8202" max="8202" width="11.625" style="60" customWidth="1"/>
    <col min="8203" max="8203" width="9.25" style="60" bestFit="1" customWidth="1"/>
    <col min="8204" max="8448" width="9" style="60"/>
    <col min="8449" max="8449" width="11.375" style="60" customWidth="1"/>
    <col min="8450" max="8450" width="13.75" style="60" customWidth="1"/>
    <col min="8451" max="8452" width="12.125" style="60" customWidth="1"/>
    <col min="8453" max="8453" width="7.125" style="60" customWidth="1"/>
    <col min="8454" max="8454" width="16.375" style="60" customWidth="1"/>
    <col min="8455" max="8455" width="7.125" style="60" customWidth="1"/>
    <col min="8456" max="8457" width="7.625" style="60" customWidth="1"/>
    <col min="8458" max="8458" width="11.625" style="60" customWidth="1"/>
    <col min="8459" max="8459" width="9.25" style="60" bestFit="1" customWidth="1"/>
    <col min="8460" max="8704" width="9" style="60"/>
    <col min="8705" max="8705" width="11.375" style="60" customWidth="1"/>
    <col min="8706" max="8706" width="13.75" style="60" customWidth="1"/>
    <col min="8707" max="8708" width="12.125" style="60" customWidth="1"/>
    <col min="8709" max="8709" width="7.125" style="60" customWidth="1"/>
    <col min="8710" max="8710" width="16.375" style="60" customWidth="1"/>
    <col min="8711" max="8711" width="7.125" style="60" customWidth="1"/>
    <col min="8712" max="8713" width="7.625" style="60" customWidth="1"/>
    <col min="8714" max="8714" width="11.625" style="60" customWidth="1"/>
    <col min="8715" max="8715" width="9.25" style="60" bestFit="1" customWidth="1"/>
    <col min="8716" max="8960" width="9" style="60"/>
    <col min="8961" max="8961" width="11.375" style="60" customWidth="1"/>
    <col min="8962" max="8962" width="13.75" style="60" customWidth="1"/>
    <col min="8963" max="8964" width="12.125" style="60" customWidth="1"/>
    <col min="8965" max="8965" width="7.125" style="60" customWidth="1"/>
    <col min="8966" max="8966" width="16.375" style="60" customWidth="1"/>
    <col min="8967" max="8967" width="7.125" style="60" customWidth="1"/>
    <col min="8968" max="8969" width="7.625" style="60" customWidth="1"/>
    <col min="8970" max="8970" width="11.625" style="60" customWidth="1"/>
    <col min="8971" max="8971" width="9.25" style="60" bestFit="1" customWidth="1"/>
    <col min="8972" max="9216" width="9" style="60"/>
    <col min="9217" max="9217" width="11.375" style="60" customWidth="1"/>
    <col min="9218" max="9218" width="13.75" style="60" customWidth="1"/>
    <col min="9219" max="9220" width="12.125" style="60" customWidth="1"/>
    <col min="9221" max="9221" width="7.125" style="60" customWidth="1"/>
    <col min="9222" max="9222" width="16.375" style="60" customWidth="1"/>
    <col min="9223" max="9223" width="7.125" style="60" customWidth="1"/>
    <col min="9224" max="9225" width="7.625" style="60" customWidth="1"/>
    <col min="9226" max="9226" width="11.625" style="60" customWidth="1"/>
    <col min="9227" max="9227" width="9.25" style="60" bestFit="1" customWidth="1"/>
    <col min="9228" max="9472" width="9" style="60"/>
    <col min="9473" max="9473" width="11.375" style="60" customWidth="1"/>
    <col min="9474" max="9474" width="13.75" style="60" customWidth="1"/>
    <col min="9475" max="9476" width="12.125" style="60" customWidth="1"/>
    <col min="9477" max="9477" width="7.125" style="60" customWidth="1"/>
    <col min="9478" max="9478" width="16.375" style="60" customWidth="1"/>
    <col min="9479" max="9479" width="7.125" style="60" customWidth="1"/>
    <col min="9480" max="9481" width="7.625" style="60" customWidth="1"/>
    <col min="9482" max="9482" width="11.625" style="60" customWidth="1"/>
    <col min="9483" max="9483" width="9.25" style="60" bestFit="1" customWidth="1"/>
    <col min="9484" max="9728" width="9" style="60"/>
    <col min="9729" max="9729" width="11.375" style="60" customWidth="1"/>
    <col min="9730" max="9730" width="13.75" style="60" customWidth="1"/>
    <col min="9731" max="9732" width="12.125" style="60" customWidth="1"/>
    <col min="9733" max="9733" width="7.125" style="60" customWidth="1"/>
    <col min="9734" max="9734" width="16.375" style="60" customWidth="1"/>
    <col min="9735" max="9735" width="7.125" style="60" customWidth="1"/>
    <col min="9736" max="9737" width="7.625" style="60" customWidth="1"/>
    <col min="9738" max="9738" width="11.625" style="60" customWidth="1"/>
    <col min="9739" max="9739" width="9.25" style="60" bestFit="1" customWidth="1"/>
    <col min="9740" max="9984" width="9" style="60"/>
    <col min="9985" max="9985" width="11.375" style="60" customWidth="1"/>
    <col min="9986" max="9986" width="13.75" style="60" customWidth="1"/>
    <col min="9987" max="9988" width="12.125" style="60" customWidth="1"/>
    <col min="9989" max="9989" width="7.125" style="60" customWidth="1"/>
    <col min="9990" max="9990" width="16.375" style="60" customWidth="1"/>
    <col min="9991" max="9991" width="7.125" style="60" customWidth="1"/>
    <col min="9992" max="9993" width="7.625" style="60" customWidth="1"/>
    <col min="9994" max="9994" width="11.625" style="60" customWidth="1"/>
    <col min="9995" max="9995" width="9.25" style="60" bestFit="1" customWidth="1"/>
    <col min="9996" max="10240" width="9" style="60"/>
    <col min="10241" max="10241" width="11.375" style="60" customWidth="1"/>
    <col min="10242" max="10242" width="13.75" style="60" customWidth="1"/>
    <col min="10243" max="10244" width="12.125" style="60" customWidth="1"/>
    <col min="10245" max="10245" width="7.125" style="60" customWidth="1"/>
    <col min="10246" max="10246" width="16.375" style="60" customWidth="1"/>
    <col min="10247" max="10247" width="7.125" style="60" customWidth="1"/>
    <col min="10248" max="10249" width="7.625" style="60" customWidth="1"/>
    <col min="10250" max="10250" width="11.625" style="60" customWidth="1"/>
    <col min="10251" max="10251" width="9.25" style="60" bestFit="1" customWidth="1"/>
    <col min="10252" max="10496" width="9" style="60"/>
    <col min="10497" max="10497" width="11.375" style="60" customWidth="1"/>
    <col min="10498" max="10498" width="13.75" style="60" customWidth="1"/>
    <col min="10499" max="10500" width="12.125" style="60" customWidth="1"/>
    <col min="10501" max="10501" width="7.125" style="60" customWidth="1"/>
    <col min="10502" max="10502" width="16.375" style="60" customWidth="1"/>
    <col min="10503" max="10503" width="7.125" style="60" customWidth="1"/>
    <col min="10504" max="10505" width="7.625" style="60" customWidth="1"/>
    <col min="10506" max="10506" width="11.625" style="60" customWidth="1"/>
    <col min="10507" max="10507" width="9.25" style="60" bestFit="1" customWidth="1"/>
    <col min="10508" max="10752" width="9" style="60"/>
    <col min="10753" max="10753" width="11.375" style="60" customWidth="1"/>
    <col min="10754" max="10754" width="13.75" style="60" customWidth="1"/>
    <col min="10755" max="10756" width="12.125" style="60" customWidth="1"/>
    <col min="10757" max="10757" width="7.125" style="60" customWidth="1"/>
    <col min="10758" max="10758" width="16.375" style="60" customWidth="1"/>
    <col min="10759" max="10759" width="7.125" style="60" customWidth="1"/>
    <col min="10760" max="10761" width="7.625" style="60" customWidth="1"/>
    <col min="10762" max="10762" width="11.625" style="60" customWidth="1"/>
    <col min="10763" max="10763" width="9.25" style="60" bestFit="1" customWidth="1"/>
    <col min="10764" max="11008" width="9" style="60"/>
    <col min="11009" max="11009" width="11.375" style="60" customWidth="1"/>
    <col min="11010" max="11010" width="13.75" style="60" customWidth="1"/>
    <col min="11011" max="11012" width="12.125" style="60" customWidth="1"/>
    <col min="11013" max="11013" width="7.125" style="60" customWidth="1"/>
    <col min="11014" max="11014" width="16.375" style="60" customWidth="1"/>
    <col min="11015" max="11015" width="7.125" style="60" customWidth="1"/>
    <col min="11016" max="11017" width="7.625" style="60" customWidth="1"/>
    <col min="11018" max="11018" width="11.625" style="60" customWidth="1"/>
    <col min="11019" max="11019" width="9.25" style="60" bestFit="1" customWidth="1"/>
    <col min="11020" max="11264" width="9" style="60"/>
    <col min="11265" max="11265" width="11.375" style="60" customWidth="1"/>
    <col min="11266" max="11266" width="13.75" style="60" customWidth="1"/>
    <col min="11267" max="11268" width="12.125" style="60" customWidth="1"/>
    <col min="11269" max="11269" width="7.125" style="60" customWidth="1"/>
    <col min="11270" max="11270" width="16.375" style="60" customWidth="1"/>
    <col min="11271" max="11271" width="7.125" style="60" customWidth="1"/>
    <col min="11272" max="11273" width="7.625" style="60" customWidth="1"/>
    <col min="11274" max="11274" width="11.625" style="60" customWidth="1"/>
    <col min="11275" max="11275" width="9.25" style="60" bestFit="1" customWidth="1"/>
    <col min="11276" max="11520" width="9" style="60"/>
    <col min="11521" max="11521" width="11.375" style="60" customWidth="1"/>
    <col min="11522" max="11522" width="13.75" style="60" customWidth="1"/>
    <col min="11523" max="11524" width="12.125" style="60" customWidth="1"/>
    <col min="11525" max="11525" width="7.125" style="60" customWidth="1"/>
    <col min="11526" max="11526" width="16.375" style="60" customWidth="1"/>
    <col min="11527" max="11527" width="7.125" style="60" customWidth="1"/>
    <col min="11528" max="11529" width="7.625" style="60" customWidth="1"/>
    <col min="11530" max="11530" width="11.625" style="60" customWidth="1"/>
    <col min="11531" max="11531" width="9.25" style="60" bestFit="1" customWidth="1"/>
    <col min="11532" max="11776" width="9" style="60"/>
    <col min="11777" max="11777" width="11.375" style="60" customWidth="1"/>
    <col min="11778" max="11778" width="13.75" style="60" customWidth="1"/>
    <col min="11779" max="11780" width="12.125" style="60" customWidth="1"/>
    <col min="11781" max="11781" width="7.125" style="60" customWidth="1"/>
    <col min="11782" max="11782" width="16.375" style="60" customWidth="1"/>
    <col min="11783" max="11783" width="7.125" style="60" customWidth="1"/>
    <col min="11784" max="11785" width="7.625" style="60" customWidth="1"/>
    <col min="11786" max="11786" width="11.625" style="60" customWidth="1"/>
    <col min="11787" max="11787" width="9.25" style="60" bestFit="1" customWidth="1"/>
    <col min="11788" max="12032" width="9" style="60"/>
    <col min="12033" max="12033" width="11.375" style="60" customWidth="1"/>
    <col min="12034" max="12034" width="13.75" style="60" customWidth="1"/>
    <col min="12035" max="12036" width="12.125" style="60" customWidth="1"/>
    <col min="12037" max="12037" width="7.125" style="60" customWidth="1"/>
    <col min="12038" max="12038" width="16.375" style="60" customWidth="1"/>
    <col min="12039" max="12039" width="7.125" style="60" customWidth="1"/>
    <col min="12040" max="12041" width="7.625" style="60" customWidth="1"/>
    <col min="12042" max="12042" width="11.625" style="60" customWidth="1"/>
    <col min="12043" max="12043" width="9.25" style="60" bestFit="1" customWidth="1"/>
    <col min="12044" max="12288" width="9" style="60"/>
    <col min="12289" max="12289" width="11.375" style="60" customWidth="1"/>
    <col min="12290" max="12290" width="13.75" style="60" customWidth="1"/>
    <col min="12291" max="12292" width="12.125" style="60" customWidth="1"/>
    <col min="12293" max="12293" width="7.125" style="60" customWidth="1"/>
    <col min="12294" max="12294" width="16.375" style="60" customWidth="1"/>
    <col min="12295" max="12295" width="7.125" style="60" customWidth="1"/>
    <col min="12296" max="12297" width="7.625" style="60" customWidth="1"/>
    <col min="12298" max="12298" width="11.625" style="60" customWidth="1"/>
    <col min="12299" max="12299" width="9.25" style="60" bestFit="1" customWidth="1"/>
    <col min="12300" max="12544" width="9" style="60"/>
    <col min="12545" max="12545" width="11.375" style="60" customWidth="1"/>
    <col min="12546" max="12546" width="13.75" style="60" customWidth="1"/>
    <col min="12547" max="12548" width="12.125" style="60" customWidth="1"/>
    <col min="12549" max="12549" width="7.125" style="60" customWidth="1"/>
    <col min="12550" max="12550" width="16.375" style="60" customWidth="1"/>
    <col min="12551" max="12551" width="7.125" style="60" customWidth="1"/>
    <col min="12552" max="12553" width="7.625" style="60" customWidth="1"/>
    <col min="12554" max="12554" width="11.625" style="60" customWidth="1"/>
    <col min="12555" max="12555" width="9.25" style="60" bestFit="1" customWidth="1"/>
    <col min="12556" max="12800" width="9" style="60"/>
    <col min="12801" max="12801" width="11.375" style="60" customWidth="1"/>
    <col min="12802" max="12802" width="13.75" style="60" customWidth="1"/>
    <col min="12803" max="12804" width="12.125" style="60" customWidth="1"/>
    <col min="12805" max="12805" width="7.125" style="60" customWidth="1"/>
    <col min="12806" max="12806" width="16.375" style="60" customWidth="1"/>
    <col min="12807" max="12807" width="7.125" style="60" customWidth="1"/>
    <col min="12808" max="12809" width="7.625" style="60" customWidth="1"/>
    <col min="12810" max="12810" width="11.625" style="60" customWidth="1"/>
    <col min="12811" max="12811" width="9.25" style="60" bestFit="1" customWidth="1"/>
    <col min="12812" max="13056" width="9" style="60"/>
    <col min="13057" max="13057" width="11.375" style="60" customWidth="1"/>
    <col min="13058" max="13058" width="13.75" style="60" customWidth="1"/>
    <col min="13059" max="13060" width="12.125" style="60" customWidth="1"/>
    <col min="13061" max="13061" width="7.125" style="60" customWidth="1"/>
    <col min="13062" max="13062" width="16.375" style="60" customWidth="1"/>
    <col min="13063" max="13063" width="7.125" style="60" customWidth="1"/>
    <col min="13064" max="13065" width="7.625" style="60" customWidth="1"/>
    <col min="13066" max="13066" width="11.625" style="60" customWidth="1"/>
    <col min="13067" max="13067" width="9.25" style="60" bestFit="1" customWidth="1"/>
    <col min="13068" max="13312" width="9" style="60"/>
    <col min="13313" max="13313" width="11.375" style="60" customWidth="1"/>
    <col min="13314" max="13314" width="13.75" style="60" customWidth="1"/>
    <col min="13315" max="13316" width="12.125" style="60" customWidth="1"/>
    <col min="13317" max="13317" width="7.125" style="60" customWidth="1"/>
    <col min="13318" max="13318" width="16.375" style="60" customWidth="1"/>
    <col min="13319" max="13319" width="7.125" style="60" customWidth="1"/>
    <col min="13320" max="13321" width="7.625" style="60" customWidth="1"/>
    <col min="13322" max="13322" width="11.625" style="60" customWidth="1"/>
    <col min="13323" max="13323" width="9.25" style="60" bestFit="1" customWidth="1"/>
    <col min="13324" max="13568" width="9" style="60"/>
    <col min="13569" max="13569" width="11.375" style="60" customWidth="1"/>
    <col min="13570" max="13570" width="13.75" style="60" customWidth="1"/>
    <col min="13571" max="13572" width="12.125" style="60" customWidth="1"/>
    <col min="13573" max="13573" width="7.125" style="60" customWidth="1"/>
    <col min="13574" max="13574" width="16.375" style="60" customWidth="1"/>
    <col min="13575" max="13575" width="7.125" style="60" customWidth="1"/>
    <col min="13576" max="13577" width="7.625" style="60" customWidth="1"/>
    <col min="13578" max="13578" width="11.625" style="60" customWidth="1"/>
    <col min="13579" max="13579" width="9.25" style="60" bestFit="1" customWidth="1"/>
    <col min="13580" max="13824" width="9" style="60"/>
    <col min="13825" max="13825" width="11.375" style="60" customWidth="1"/>
    <col min="13826" max="13826" width="13.75" style="60" customWidth="1"/>
    <col min="13827" max="13828" width="12.125" style="60" customWidth="1"/>
    <col min="13829" max="13829" width="7.125" style="60" customWidth="1"/>
    <col min="13830" max="13830" width="16.375" style="60" customWidth="1"/>
    <col min="13831" max="13831" width="7.125" style="60" customWidth="1"/>
    <col min="13832" max="13833" width="7.625" style="60" customWidth="1"/>
    <col min="13834" max="13834" width="11.625" style="60" customWidth="1"/>
    <col min="13835" max="13835" width="9.25" style="60" bestFit="1" customWidth="1"/>
    <col min="13836" max="14080" width="9" style="60"/>
    <col min="14081" max="14081" width="11.375" style="60" customWidth="1"/>
    <col min="14082" max="14082" width="13.75" style="60" customWidth="1"/>
    <col min="14083" max="14084" width="12.125" style="60" customWidth="1"/>
    <col min="14085" max="14085" width="7.125" style="60" customWidth="1"/>
    <col min="14086" max="14086" width="16.375" style="60" customWidth="1"/>
    <col min="14087" max="14087" width="7.125" style="60" customWidth="1"/>
    <col min="14088" max="14089" width="7.625" style="60" customWidth="1"/>
    <col min="14090" max="14090" width="11.625" style="60" customWidth="1"/>
    <col min="14091" max="14091" width="9.25" style="60" bestFit="1" customWidth="1"/>
    <col min="14092" max="14336" width="9" style="60"/>
    <col min="14337" max="14337" width="11.375" style="60" customWidth="1"/>
    <col min="14338" max="14338" width="13.75" style="60" customWidth="1"/>
    <col min="14339" max="14340" width="12.125" style="60" customWidth="1"/>
    <col min="14341" max="14341" width="7.125" style="60" customWidth="1"/>
    <col min="14342" max="14342" width="16.375" style="60" customWidth="1"/>
    <col min="14343" max="14343" width="7.125" style="60" customWidth="1"/>
    <col min="14344" max="14345" width="7.625" style="60" customWidth="1"/>
    <col min="14346" max="14346" width="11.625" style="60" customWidth="1"/>
    <col min="14347" max="14347" width="9.25" style="60" bestFit="1" customWidth="1"/>
    <col min="14348" max="14592" width="9" style="60"/>
    <col min="14593" max="14593" width="11.375" style="60" customWidth="1"/>
    <col min="14594" max="14594" width="13.75" style="60" customWidth="1"/>
    <col min="14595" max="14596" width="12.125" style="60" customWidth="1"/>
    <col min="14597" max="14597" width="7.125" style="60" customWidth="1"/>
    <col min="14598" max="14598" width="16.375" style="60" customWidth="1"/>
    <col min="14599" max="14599" width="7.125" style="60" customWidth="1"/>
    <col min="14600" max="14601" width="7.625" style="60" customWidth="1"/>
    <col min="14602" max="14602" width="11.625" style="60" customWidth="1"/>
    <col min="14603" max="14603" width="9.25" style="60" bestFit="1" customWidth="1"/>
    <col min="14604" max="14848" width="9" style="60"/>
    <col min="14849" max="14849" width="11.375" style="60" customWidth="1"/>
    <col min="14850" max="14850" width="13.75" style="60" customWidth="1"/>
    <col min="14851" max="14852" width="12.125" style="60" customWidth="1"/>
    <col min="14853" max="14853" width="7.125" style="60" customWidth="1"/>
    <col min="14854" max="14854" width="16.375" style="60" customWidth="1"/>
    <col min="14855" max="14855" width="7.125" style="60" customWidth="1"/>
    <col min="14856" max="14857" width="7.625" style="60" customWidth="1"/>
    <col min="14858" max="14858" width="11.625" style="60" customWidth="1"/>
    <col min="14859" max="14859" width="9.25" style="60" bestFit="1" customWidth="1"/>
    <col min="14860" max="15104" width="9" style="60"/>
    <col min="15105" max="15105" width="11.375" style="60" customWidth="1"/>
    <col min="15106" max="15106" width="13.75" style="60" customWidth="1"/>
    <col min="15107" max="15108" width="12.125" style="60" customWidth="1"/>
    <col min="15109" max="15109" width="7.125" style="60" customWidth="1"/>
    <col min="15110" max="15110" width="16.375" style="60" customWidth="1"/>
    <col min="15111" max="15111" width="7.125" style="60" customWidth="1"/>
    <col min="15112" max="15113" width="7.625" style="60" customWidth="1"/>
    <col min="15114" max="15114" width="11.625" style="60" customWidth="1"/>
    <col min="15115" max="15115" width="9.25" style="60" bestFit="1" customWidth="1"/>
    <col min="15116" max="15360" width="9" style="60"/>
    <col min="15361" max="15361" width="11.375" style="60" customWidth="1"/>
    <col min="15362" max="15362" width="13.75" style="60" customWidth="1"/>
    <col min="15363" max="15364" width="12.125" style="60" customWidth="1"/>
    <col min="15365" max="15365" width="7.125" style="60" customWidth="1"/>
    <col min="15366" max="15366" width="16.375" style="60" customWidth="1"/>
    <col min="15367" max="15367" width="7.125" style="60" customWidth="1"/>
    <col min="15368" max="15369" width="7.625" style="60" customWidth="1"/>
    <col min="15370" max="15370" width="11.625" style="60" customWidth="1"/>
    <col min="15371" max="15371" width="9.25" style="60" bestFit="1" customWidth="1"/>
    <col min="15372" max="15616" width="9" style="60"/>
    <col min="15617" max="15617" width="11.375" style="60" customWidth="1"/>
    <col min="15618" max="15618" width="13.75" style="60" customWidth="1"/>
    <col min="15619" max="15620" width="12.125" style="60" customWidth="1"/>
    <col min="15621" max="15621" width="7.125" style="60" customWidth="1"/>
    <col min="15622" max="15622" width="16.375" style="60" customWidth="1"/>
    <col min="15623" max="15623" width="7.125" style="60" customWidth="1"/>
    <col min="15624" max="15625" width="7.625" style="60" customWidth="1"/>
    <col min="15626" max="15626" width="11.625" style="60" customWidth="1"/>
    <col min="15627" max="15627" width="9.25" style="60" bestFit="1" customWidth="1"/>
    <col min="15628" max="15872" width="9" style="60"/>
    <col min="15873" max="15873" width="11.375" style="60" customWidth="1"/>
    <col min="15874" max="15874" width="13.75" style="60" customWidth="1"/>
    <col min="15875" max="15876" width="12.125" style="60" customWidth="1"/>
    <col min="15877" max="15877" width="7.125" style="60" customWidth="1"/>
    <col min="15878" max="15878" width="16.375" style="60" customWidth="1"/>
    <col min="15879" max="15879" width="7.125" style="60" customWidth="1"/>
    <col min="15880" max="15881" width="7.625" style="60" customWidth="1"/>
    <col min="15882" max="15882" width="11.625" style="60" customWidth="1"/>
    <col min="15883" max="15883" width="9.25" style="60" bestFit="1" customWidth="1"/>
    <col min="15884" max="16128" width="9" style="60"/>
    <col min="16129" max="16129" width="11.375" style="60" customWidth="1"/>
    <col min="16130" max="16130" width="13.75" style="60" customWidth="1"/>
    <col min="16131" max="16132" width="12.125" style="60" customWidth="1"/>
    <col min="16133" max="16133" width="7.125" style="60" customWidth="1"/>
    <col min="16134" max="16134" width="16.375" style="60" customWidth="1"/>
    <col min="16135" max="16135" width="7.125" style="60" customWidth="1"/>
    <col min="16136" max="16137" width="7.625" style="60" customWidth="1"/>
    <col min="16138" max="16138" width="11.625" style="60" customWidth="1"/>
    <col min="16139" max="16139" width="9.25" style="60" bestFit="1" customWidth="1"/>
    <col min="16140" max="16384" width="9" style="60"/>
  </cols>
  <sheetData>
    <row r="1" spans="1:13" ht="27" customHeight="1">
      <c r="A1" s="61" t="s">
        <v>463</v>
      </c>
    </row>
    <row r="2" spans="1:13" ht="26.25" customHeight="1" thickBot="1">
      <c r="A2" s="61"/>
      <c r="F2" s="586" t="s">
        <v>55</v>
      </c>
      <c r="K2" s="384"/>
    </row>
    <row r="3" spans="1:13" s="62" customFormat="1" ht="36" customHeight="1" thickBot="1">
      <c r="A3" s="865" t="s">
        <v>215</v>
      </c>
      <c r="B3" s="866"/>
      <c r="C3" s="587" t="s">
        <v>219</v>
      </c>
      <c r="D3" s="587" t="s">
        <v>213</v>
      </c>
      <c r="E3" s="588" t="s">
        <v>214</v>
      </c>
      <c r="F3" s="589" t="s">
        <v>212</v>
      </c>
      <c r="G3" s="587" t="s">
        <v>214</v>
      </c>
      <c r="J3" s="69"/>
      <c r="K3" s="279"/>
    </row>
    <row r="4" spans="1:13" ht="24.75" customHeight="1">
      <c r="A4" s="867" t="s">
        <v>75</v>
      </c>
      <c r="B4" s="161" t="s">
        <v>254</v>
      </c>
      <c r="C4" s="217">
        <v>5250</v>
      </c>
      <c r="D4" s="348">
        <v>42.860639999999997</v>
      </c>
      <c r="E4" s="218">
        <f t="shared" ref="E4:E16" si="0">RANK(D4,$D$4:$D$28)</f>
        <v>1</v>
      </c>
      <c r="F4" s="386">
        <v>17.018799999999999</v>
      </c>
      <c r="G4" s="228">
        <f t="shared" ref="G4:G28" si="1">RANK(F4,$F$4:$F$28)</f>
        <v>2</v>
      </c>
      <c r="J4" s="70"/>
      <c r="K4" s="71"/>
      <c r="L4" s="204"/>
    </row>
    <row r="5" spans="1:13" ht="24.75" customHeight="1">
      <c r="A5" s="868"/>
      <c r="B5" s="162" t="s">
        <v>255</v>
      </c>
      <c r="C5" s="219">
        <v>520</v>
      </c>
      <c r="D5" s="349">
        <v>4.3452399999999995</v>
      </c>
      <c r="E5" s="220">
        <f t="shared" si="0"/>
        <v>6</v>
      </c>
      <c r="F5" s="294">
        <v>10.0336</v>
      </c>
      <c r="G5" s="229">
        <f t="shared" si="1"/>
        <v>12</v>
      </c>
      <c r="J5" s="70"/>
      <c r="K5" s="71"/>
      <c r="M5" s="204"/>
    </row>
    <row r="6" spans="1:13" ht="24.75" customHeight="1">
      <c r="A6" s="868"/>
      <c r="B6" s="162" t="s">
        <v>256</v>
      </c>
      <c r="C6" s="219">
        <v>920</v>
      </c>
      <c r="D6" s="349">
        <v>7.5108199999999998</v>
      </c>
      <c r="E6" s="220">
        <f t="shared" si="0"/>
        <v>2</v>
      </c>
      <c r="F6" s="294">
        <v>10.459300000000001</v>
      </c>
      <c r="G6" s="229">
        <f t="shared" si="1"/>
        <v>9</v>
      </c>
      <c r="J6" s="70"/>
      <c r="K6" s="71"/>
    </row>
    <row r="7" spans="1:13" ht="24.75" customHeight="1">
      <c r="A7" s="868"/>
      <c r="B7" s="162" t="s">
        <v>257</v>
      </c>
      <c r="C7" s="219">
        <v>712</v>
      </c>
      <c r="D7" s="349">
        <v>5.8127199999999997</v>
      </c>
      <c r="E7" s="220">
        <f t="shared" si="0"/>
        <v>5</v>
      </c>
      <c r="F7" s="294">
        <v>10.0114</v>
      </c>
      <c r="G7" s="229">
        <f t="shared" si="1"/>
        <v>13</v>
      </c>
      <c r="J7" s="70"/>
      <c r="K7" s="71"/>
      <c r="L7" s="204"/>
    </row>
    <row r="8" spans="1:13" ht="24.75" customHeight="1">
      <c r="A8" s="868"/>
      <c r="B8" s="162" t="s">
        <v>258</v>
      </c>
      <c r="C8" s="219">
        <v>198</v>
      </c>
      <c r="D8" s="349">
        <v>1.61646</v>
      </c>
      <c r="E8" s="220">
        <f t="shared" si="0"/>
        <v>13</v>
      </c>
      <c r="F8" s="294">
        <v>7.5023</v>
      </c>
      <c r="G8" s="230">
        <f t="shared" si="1"/>
        <v>22</v>
      </c>
      <c r="J8" s="70"/>
      <c r="K8" s="71"/>
    </row>
    <row r="9" spans="1:13" ht="24.75" customHeight="1">
      <c r="A9" s="868"/>
      <c r="B9" s="162" t="s">
        <v>259</v>
      </c>
      <c r="C9" s="219">
        <v>432</v>
      </c>
      <c r="D9" s="349">
        <v>3.5268199999999998</v>
      </c>
      <c r="E9" s="220">
        <f t="shared" si="0"/>
        <v>7</v>
      </c>
      <c r="F9" s="294">
        <v>9.8437000000000001</v>
      </c>
      <c r="G9" s="230">
        <f t="shared" si="1"/>
        <v>15</v>
      </c>
      <c r="J9" s="70"/>
      <c r="K9" s="71"/>
    </row>
    <row r="10" spans="1:13" ht="24.75" customHeight="1">
      <c r="A10" s="868"/>
      <c r="B10" s="162" t="s">
        <v>260</v>
      </c>
      <c r="C10" s="219">
        <v>238</v>
      </c>
      <c r="D10" s="349">
        <v>1.94302</v>
      </c>
      <c r="E10" s="220">
        <f t="shared" si="0"/>
        <v>12</v>
      </c>
      <c r="F10" s="294">
        <v>7.8548</v>
      </c>
      <c r="G10" s="230">
        <f t="shared" si="1"/>
        <v>20</v>
      </c>
      <c r="J10" s="70"/>
      <c r="K10" s="71"/>
    </row>
    <row r="11" spans="1:13" ht="24.75" customHeight="1">
      <c r="A11" s="868"/>
      <c r="B11" s="162" t="s">
        <v>78</v>
      </c>
      <c r="C11" s="219">
        <v>802</v>
      </c>
      <c r="D11" s="349">
        <v>6.6474699999999993</v>
      </c>
      <c r="E11" s="220">
        <f t="shared" si="0"/>
        <v>3</v>
      </c>
      <c r="F11" s="294">
        <v>10.480600000000001</v>
      </c>
      <c r="G11" s="230">
        <f t="shared" si="1"/>
        <v>8</v>
      </c>
      <c r="J11" s="70"/>
      <c r="K11" s="71"/>
      <c r="M11" s="204"/>
    </row>
    <row r="12" spans="1:13" ht="24.75" customHeight="1">
      <c r="A12" s="868"/>
      <c r="B12" s="162" t="s">
        <v>202</v>
      </c>
      <c r="C12" s="219">
        <v>353</v>
      </c>
      <c r="D12" s="349">
        <v>2.8818700000000002</v>
      </c>
      <c r="E12" s="220">
        <f t="shared" si="0"/>
        <v>8</v>
      </c>
      <c r="F12" s="294">
        <v>10.9254</v>
      </c>
      <c r="G12" s="229">
        <f t="shared" si="1"/>
        <v>7</v>
      </c>
      <c r="J12" s="70"/>
      <c r="K12" s="71"/>
    </row>
    <row r="13" spans="1:13" ht="24.75" customHeight="1">
      <c r="A13" s="868"/>
      <c r="B13" s="162" t="s">
        <v>203</v>
      </c>
      <c r="C13" s="219">
        <v>790</v>
      </c>
      <c r="D13" s="349">
        <v>6.5495099999999997</v>
      </c>
      <c r="E13" s="220">
        <f t="shared" si="0"/>
        <v>4</v>
      </c>
      <c r="F13" s="294">
        <v>9.9784000000000006</v>
      </c>
      <c r="G13" s="229">
        <f t="shared" si="1"/>
        <v>14</v>
      </c>
      <c r="J13" s="70"/>
      <c r="K13" s="71"/>
      <c r="M13" s="204"/>
    </row>
    <row r="14" spans="1:13" ht="24.75" customHeight="1">
      <c r="A14" s="868"/>
      <c r="B14" s="162" t="s">
        <v>79</v>
      </c>
      <c r="C14" s="219">
        <v>246</v>
      </c>
      <c r="D14" s="349">
        <v>2.0083299999999999</v>
      </c>
      <c r="E14" s="220">
        <f t="shared" si="0"/>
        <v>11</v>
      </c>
      <c r="F14" s="294">
        <v>7.8613999999999997</v>
      </c>
      <c r="G14" s="229">
        <f t="shared" si="1"/>
        <v>19</v>
      </c>
      <c r="J14" s="70"/>
      <c r="K14" s="71"/>
    </row>
    <row r="15" spans="1:13" ht="24.75" customHeight="1">
      <c r="A15" s="868"/>
      <c r="B15" s="162" t="s">
        <v>80</v>
      </c>
      <c r="C15" s="219">
        <v>319</v>
      </c>
      <c r="D15" s="349">
        <v>2.6042900000000002</v>
      </c>
      <c r="E15" s="220">
        <f t="shared" si="0"/>
        <v>9</v>
      </c>
      <c r="F15" s="294">
        <v>13.286099999999999</v>
      </c>
      <c r="G15" s="229">
        <f t="shared" si="1"/>
        <v>4</v>
      </c>
      <c r="J15" s="70"/>
      <c r="K15" s="71"/>
      <c r="L15" s="204"/>
    </row>
    <row r="16" spans="1:13" ht="24.75" customHeight="1">
      <c r="A16" s="869"/>
      <c r="B16" s="162" t="s">
        <v>204</v>
      </c>
      <c r="C16" s="219">
        <v>264</v>
      </c>
      <c r="D16" s="349">
        <v>2.1552799999999999</v>
      </c>
      <c r="E16" s="220">
        <f t="shared" si="0"/>
        <v>10</v>
      </c>
      <c r="F16" s="294">
        <v>10.200900000000001</v>
      </c>
      <c r="G16" s="229">
        <f t="shared" si="1"/>
        <v>11</v>
      </c>
      <c r="J16" s="70"/>
      <c r="K16" s="71"/>
    </row>
    <row r="17" spans="1:13" ht="24.75" customHeight="1">
      <c r="A17" s="163" t="s">
        <v>211</v>
      </c>
      <c r="B17" s="162" t="s">
        <v>179</v>
      </c>
      <c r="C17" s="219">
        <v>48</v>
      </c>
      <c r="D17" s="349">
        <v>0.39187</v>
      </c>
      <c r="E17" s="220">
        <v>21</v>
      </c>
      <c r="F17" s="294">
        <v>9.6560000000000006</v>
      </c>
      <c r="G17" s="229">
        <f t="shared" si="1"/>
        <v>16</v>
      </c>
      <c r="J17" s="70"/>
      <c r="K17" s="71"/>
    </row>
    <row r="18" spans="1:13" ht="24.75" customHeight="1">
      <c r="A18" s="164" t="s">
        <v>81</v>
      </c>
      <c r="B18" s="162" t="s">
        <v>74</v>
      </c>
      <c r="C18" s="219">
        <v>16</v>
      </c>
      <c r="D18" s="350">
        <v>0.13062000000000001</v>
      </c>
      <c r="E18" s="220">
        <v>24</v>
      </c>
      <c r="F18" s="294">
        <v>7.3699000000000003</v>
      </c>
      <c r="G18" s="229">
        <f t="shared" si="1"/>
        <v>24</v>
      </c>
      <c r="J18" s="70"/>
      <c r="K18" s="71"/>
      <c r="L18" s="233"/>
      <c r="M18" s="204"/>
    </row>
    <row r="19" spans="1:13" ht="24.75" customHeight="1">
      <c r="A19" s="870" t="s">
        <v>210</v>
      </c>
      <c r="B19" s="165" t="s">
        <v>264</v>
      </c>
      <c r="C19" s="219">
        <v>23</v>
      </c>
      <c r="D19" s="351">
        <v>0.18776999999999999</v>
      </c>
      <c r="E19" s="220">
        <v>23</v>
      </c>
      <c r="F19" s="294">
        <v>7.4217000000000004</v>
      </c>
      <c r="G19" s="230">
        <f t="shared" si="1"/>
        <v>23</v>
      </c>
      <c r="J19" s="70"/>
      <c r="K19" s="71"/>
      <c r="L19" s="233"/>
    </row>
    <row r="20" spans="1:13" ht="24.75" customHeight="1">
      <c r="A20" s="871"/>
      <c r="B20" s="162" t="s">
        <v>205</v>
      </c>
      <c r="C20" s="219">
        <v>137</v>
      </c>
      <c r="D20" s="350">
        <v>1.11846</v>
      </c>
      <c r="E20" s="220">
        <v>16</v>
      </c>
      <c r="F20" s="294">
        <v>8.5625</v>
      </c>
      <c r="G20" s="230">
        <f t="shared" si="1"/>
        <v>18</v>
      </c>
      <c r="J20" s="70"/>
      <c r="K20" s="71"/>
    </row>
    <row r="21" spans="1:13" ht="24.75" customHeight="1">
      <c r="A21" s="872"/>
      <c r="B21" s="165" t="s">
        <v>206</v>
      </c>
      <c r="C21" s="219">
        <v>78</v>
      </c>
      <c r="D21" s="350">
        <v>0.63678999999999997</v>
      </c>
      <c r="E21" s="220">
        <f t="shared" ref="E21:E28" si="2">RANK(D21,$D$4:$D$28)</f>
        <v>19</v>
      </c>
      <c r="F21" s="294">
        <v>11.430199999999999</v>
      </c>
      <c r="G21" s="230">
        <f t="shared" si="1"/>
        <v>5</v>
      </c>
      <c r="J21" s="70"/>
      <c r="K21" s="71"/>
      <c r="M21" s="204"/>
    </row>
    <row r="22" spans="1:13" ht="24.75" customHeight="1">
      <c r="A22" s="870" t="s">
        <v>82</v>
      </c>
      <c r="B22" s="165" t="s">
        <v>83</v>
      </c>
      <c r="C22" s="219">
        <v>91</v>
      </c>
      <c r="D22" s="350">
        <v>0.74292000000000002</v>
      </c>
      <c r="E22" s="221">
        <f t="shared" si="2"/>
        <v>17</v>
      </c>
      <c r="F22" s="294">
        <v>10.350300000000001</v>
      </c>
      <c r="G22" s="230">
        <f t="shared" si="1"/>
        <v>10</v>
      </c>
      <c r="J22" s="70"/>
      <c r="K22" s="71"/>
    </row>
    <row r="23" spans="1:13" ht="24.75" customHeight="1">
      <c r="A23" s="871"/>
      <c r="B23" s="165" t="s">
        <v>84</v>
      </c>
      <c r="C23" s="219">
        <v>77</v>
      </c>
      <c r="D23" s="350">
        <v>0.62861999999999996</v>
      </c>
      <c r="E23" s="221">
        <f t="shared" si="2"/>
        <v>20</v>
      </c>
      <c r="F23" s="294">
        <v>13.3611</v>
      </c>
      <c r="G23" s="230">
        <f t="shared" si="1"/>
        <v>3</v>
      </c>
      <c r="J23" s="70"/>
      <c r="K23" s="71"/>
    </row>
    <row r="24" spans="1:13" ht="24.75" customHeight="1">
      <c r="A24" s="871"/>
      <c r="B24" s="165" t="s">
        <v>265</v>
      </c>
      <c r="C24" s="219">
        <v>41</v>
      </c>
      <c r="D24" s="350">
        <v>0.33472000000000002</v>
      </c>
      <c r="E24" s="221">
        <f t="shared" si="2"/>
        <v>22</v>
      </c>
      <c r="F24" s="294">
        <v>8.7233999999999998</v>
      </c>
      <c r="G24" s="230">
        <f t="shared" si="1"/>
        <v>17</v>
      </c>
      <c r="J24" s="70"/>
      <c r="K24" s="71"/>
      <c r="M24" s="204"/>
    </row>
    <row r="25" spans="1:13" ht="24.75" customHeight="1">
      <c r="A25" s="872"/>
      <c r="B25" s="165" t="s">
        <v>266</v>
      </c>
      <c r="C25" s="219">
        <v>82</v>
      </c>
      <c r="D25" s="350">
        <v>0.66944000000000004</v>
      </c>
      <c r="E25" s="221">
        <f t="shared" si="2"/>
        <v>18</v>
      </c>
      <c r="F25" s="294">
        <v>26.8764</v>
      </c>
      <c r="G25" s="230">
        <f t="shared" si="1"/>
        <v>1</v>
      </c>
      <c r="J25" s="70"/>
      <c r="K25" s="71"/>
    </row>
    <row r="26" spans="1:13" ht="24.75" customHeight="1">
      <c r="A26" s="164" t="s">
        <v>209</v>
      </c>
      <c r="B26" s="165" t="s">
        <v>207</v>
      </c>
      <c r="C26" s="219">
        <v>148</v>
      </c>
      <c r="D26" s="350">
        <v>1.2082599999999999</v>
      </c>
      <c r="E26" s="221">
        <f t="shared" si="2"/>
        <v>15</v>
      </c>
      <c r="F26" s="294">
        <v>7.6528999999999998</v>
      </c>
      <c r="G26" s="230">
        <f t="shared" si="1"/>
        <v>21</v>
      </c>
      <c r="J26" s="70"/>
      <c r="K26" s="71"/>
    </row>
    <row r="27" spans="1:13" ht="24.75" customHeight="1">
      <c r="A27" s="870" t="s">
        <v>208</v>
      </c>
      <c r="B27" s="165" t="s">
        <v>192</v>
      </c>
      <c r="C27" s="219">
        <v>160</v>
      </c>
      <c r="D27" s="350">
        <v>1.30623</v>
      </c>
      <c r="E27" s="221">
        <f t="shared" si="2"/>
        <v>14</v>
      </c>
      <c r="F27" s="294">
        <v>11.183299999999999</v>
      </c>
      <c r="G27" s="230">
        <f t="shared" si="1"/>
        <v>6</v>
      </c>
      <c r="J27" s="70"/>
      <c r="K27" s="71"/>
    </row>
    <row r="28" spans="1:13" ht="24.75" customHeight="1">
      <c r="A28" s="872"/>
      <c r="B28" s="165" t="s">
        <v>77</v>
      </c>
      <c r="C28" s="219">
        <v>13</v>
      </c>
      <c r="D28" s="350">
        <v>0.10613</v>
      </c>
      <c r="E28" s="221">
        <f t="shared" si="2"/>
        <v>25</v>
      </c>
      <c r="F28" s="294">
        <v>5.1444000000000001</v>
      </c>
      <c r="G28" s="230">
        <f t="shared" si="1"/>
        <v>25</v>
      </c>
      <c r="J28" s="70"/>
      <c r="K28" s="71"/>
    </row>
    <row r="29" spans="1:13" ht="24.75" customHeight="1" thickBot="1">
      <c r="A29" s="873" t="s">
        <v>85</v>
      </c>
      <c r="B29" s="862"/>
      <c r="C29" s="222">
        <v>291</v>
      </c>
      <c r="D29" s="352">
        <v>2.3757000000000001</v>
      </c>
      <c r="E29" s="223" t="s">
        <v>261</v>
      </c>
      <c r="F29" s="216" t="s">
        <v>262</v>
      </c>
      <c r="G29" s="224" t="s">
        <v>261</v>
      </c>
      <c r="J29" s="72"/>
    </row>
    <row r="30" spans="1:13" ht="24.75" customHeight="1" thickTop="1" thickBot="1">
      <c r="A30" s="856" t="s">
        <v>86</v>
      </c>
      <c r="B30" s="858"/>
      <c r="C30" s="225">
        <f>SUM(C4:C29)</f>
        <v>12249</v>
      </c>
      <c r="D30" s="353">
        <f>ROUND(C30/C30*100,3)</f>
        <v>100</v>
      </c>
      <c r="E30" s="226" t="s">
        <v>263</v>
      </c>
      <c r="F30" s="387">
        <v>12.49</v>
      </c>
      <c r="G30" s="227" t="s">
        <v>263</v>
      </c>
      <c r="K30" s="71"/>
    </row>
    <row r="31" spans="1:13" ht="9" customHeight="1">
      <c r="A31" s="285"/>
      <c r="B31" s="285"/>
      <c r="C31" s="286"/>
      <c r="D31" s="289">
        <f>SUM(D4:D29)</f>
        <v>100.29999999999998</v>
      </c>
      <c r="E31" s="287"/>
      <c r="F31" s="288"/>
      <c r="G31" s="287"/>
      <c r="K31" s="71"/>
    </row>
    <row r="32" spans="1:13" ht="17.25" customHeight="1">
      <c r="A32" s="590" t="s">
        <v>328</v>
      </c>
      <c r="D32" s="251"/>
      <c r="K32" s="71"/>
    </row>
    <row r="33" spans="1:11" ht="18" customHeight="1">
      <c r="A33" s="591" t="s">
        <v>329</v>
      </c>
      <c r="K33" s="71"/>
    </row>
    <row r="34" spans="1:11">
      <c r="I34" s="68"/>
      <c r="J34" s="60"/>
      <c r="K34" s="71"/>
    </row>
  </sheetData>
  <mergeCells count="7">
    <mergeCell ref="A30:B30"/>
    <mergeCell ref="A3:B3"/>
    <mergeCell ref="A4:A16"/>
    <mergeCell ref="A19:A21"/>
    <mergeCell ref="A22:A25"/>
    <mergeCell ref="A27:A28"/>
    <mergeCell ref="A29:B29"/>
  </mergeCells>
  <phoneticPr fontId="4"/>
  <pageMargins left="0.98425196850393704" right="0.78740157480314965" top="0.78740157480314965" bottom="0.78740157480314965" header="0.19685039370078741" footer="0.39370078740157483"/>
  <pageSetup paperSize="9" orientation="portrait" r:id="rId1"/>
  <headerFooter scaleWithDoc="0" alignWithMargins="0">
    <oddFooter>&amp;C&amp;12- 14 -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G55"/>
  <sheetViews>
    <sheetView zoomScaleNormal="100" zoomScaleSheetLayoutView="90" workbookViewId="0">
      <selection activeCell="G1" sqref="G1"/>
    </sheetView>
  </sheetViews>
  <sheetFormatPr defaultRowHeight="14.25"/>
  <cols>
    <col min="1" max="1" width="1.625" style="2" customWidth="1"/>
    <col min="2" max="2" width="17.625" style="2" customWidth="1"/>
    <col min="3" max="3" width="16.625" style="2" customWidth="1"/>
    <col min="4" max="4" width="10.125" style="2" customWidth="1"/>
    <col min="5" max="5" width="13.625" style="73" customWidth="1"/>
    <col min="6" max="6" width="16.125" style="2" customWidth="1"/>
    <col min="7" max="7" width="10.125" style="2" customWidth="1"/>
    <col min="8" max="8" width="4.5" style="2" customWidth="1"/>
    <col min="9" max="240" width="9" style="2"/>
    <col min="241" max="241" width="18.625" style="2" customWidth="1"/>
    <col min="242" max="242" width="13.125" style="2" customWidth="1"/>
    <col min="243" max="244" width="12.375" style="2" customWidth="1"/>
    <col min="245" max="245" width="12.625" style="2" customWidth="1"/>
    <col min="246" max="246" width="13.125" style="2" customWidth="1"/>
    <col min="247" max="247" width="12.375" style="2" customWidth="1"/>
    <col min="248" max="249" width="9" style="2"/>
    <col min="250" max="250" width="11" style="2" bestFit="1" customWidth="1"/>
    <col min="251" max="251" width="12.75" style="2" bestFit="1" customWidth="1"/>
    <col min="252" max="252" width="9.25" style="2" bestFit="1" customWidth="1"/>
    <col min="253" max="496" width="9" style="2"/>
    <col min="497" max="497" width="18.625" style="2" customWidth="1"/>
    <col min="498" max="498" width="13.125" style="2" customWidth="1"/>
    <col min="499" max="500" width="12.375" style="2" customWidth="1"/>
    <col min="501" max="501" width="12.625" style="2" customWidth="1"/>
    <col min="502" max="502" width="13.125" style="2" customWidth="1"/>
    <col min="503" max="503" width="12.375" style="2" customWidth="1"/>
    <col min="504" max="505" width="9" style="2"/>
    <col min="506" max="506" width="11" style="2" bestFit="1" customWidth="1"/>
    <col min="507" max="507" width="12.75" style="2" bestFit="1" customWidth="1"/>
    <col min="508" max="508" width="9.25" style="2" bestFit="1" customWidth="1"/>
    <col min="509" max="752" width="9" style="2"/>
    <col min="753" max="753" width="18.625" style="2" customWidth="1"/>
    <col min="754" max="754" width="13.125" style="2" customWidth="1"/>
    <col min="755" max="756" width="12.375" style="2" customWidth="1"/>
    <col min="757" max="757" width="12.625" style="2" customWidth="1"/>
    <col min="758" max="758" width="13.125" style="2" customWidth="1"/>
    <col min="759" max="759" width="12.375" style="2" customWidth="1"/>
    <col min="760" max="761" width="9" style="2"/>
    <col min="762" max="762" width="11" style="2" bestFit="1" customWidth="1"/>
    <col min="763" max="763" width="12.75" style="2" bestFit="1" customWidth="1"/>
    <col min="764" max="764" width="9.25" style="2" bestFit="1" customWidth="1"/>
    <col min="765" max="1008" width="9" style="2"/>
    <col min="1009" max="1009" width="18.625" style="2" customWidth="1"/>
    <col min="1010" max="1010" width="13.125" style="2" customWidth="1"/>
    <col min="1011" max="1012" width="12.375" style="2" customWidth="1"/>
    <col min="1013" max="1013" width="12.625" style="2" customWidth="1"/>
    <col min="1014" max="1014" width="13.125" style="2" customWidth="1"/>
    <col min="1015" max="1015" width="12.375" style="2" customWidth="1"/>
    <col min="1016" max="1017" width="9" style="2"/>
    <col min="1018" max="1018" width="11" style="2" bestFit="1" customWidth="1"/>
    <col min="1019" max="1019" width="12.75" style="2" bestFit="1" customWidth="1"/>
    <col min="1020" max="1020" width="9.25" style="2" bestFit="1" customWidth="1"/>
    <col min="1021" max="1264" width="9" style="2"/>
    <col min="1265" max="1265" width="18.625" style="2" customWidth="1"/>
    <col min="1266" max="1266" width="13.125" style="2" customWidth="1"/>
    <col min="1267" max="1268" width="12.375" style="2" customWidth="1"/>
    <col min="1269" max="1269" width="12.625" style="2" customWidth="1"/>
    <col min="1270" max="1270" width="13.125" style="2" customWidth="1"/>
    <col min="1271" max="1271" width="12.375" style="2" customWidth="1"/>
    <col min="1272" max="1273" width="9" style="2"/>
    <col min="1274" max="1274" width="11" style="2" bestFit="1" customWidth="1"/>
    <col min="1275" max="1275" width="12.75" style="2" bestFit="1" customWidth="1"/>
    <col min="1276" max="1276" width="9.25" style="2" bestFit="1" customWidth="1"/>
    <col min="1277" max="1520" width="9" style="2"/>
    <col min="1521" max="1521" width="18.625" style="2" customWidth="1"/>
    <col min="1522" max="1522" width="13.125" style="2" customWidth="1"/>
    <col min="1523" max="1524" width="12.375" style="2" customWidth="1"/>
    <col min="1525" max="1525" width="12.625" style="2" customWidth="1"/>
    <col min="1526" max="1526" width="13.125" style="2" customWidth="1"/>
    <col min="1527" max="1527" width="12.375" style="2" customWidth="1"/>
    <col min="1528" max="1529" width="9" style="2"/>
    <col min="1530" max="1530" width="11" style="2" bestFit="1" customWidth="1"/>
    <col min="1531" max="1531" width="12.75" style="2" bestFit="1" customWidth="1"/>
    <col min="1532" max="1532" width="9.25" style="2" bestFit="1" customWidth="1"/>
    <col min="1533" max="1776" width="9" style="2"/>
    <col min="1777" max="1777" width="18.625" style="2" customWidth="1"/>
    <col min="1778" max="1778" width="13.125" style="2" customWidth="1"/>
    <col min="1779" max="1780" width="12.375" style="2" customWidth="1"/>
    <col min="1781" max="1781" width="12.625" style="2" customWidth="1"/>
    <col min="1782" max="1782" width="13.125" style="2" customWidth="1"/>
    <col min="1783" max="1783" width="12.375" style="2" customWidth="1"/>
    <col min="1784" max="1785" width="9" style="2"/>
    <col min="1786" max="1786" width="11" style="2" bestFit="1" customWidth="1"/>
    <col min="1787" max="1787" width="12.75" style="2" bestFit="1" customWidth="1"/>
    <col min="1788" max="1788" width="9.25" style="2" bestFit="1" customWidth="1"/>
    <col min="1789" max="2032" width="9" style="2"/>
    <col min="2033" max="2033" width="18.625" style="2" customWidth="1"/>
    <col min="2034" max="2034" width="13.125" style="2" customWidth="1"/>
    <col min="2035" max="2036" width="12.375" style="2" customWidth="1"/>
    <col min="2037" max="2037" width="12.625" style="2" customWidth="1"/>
    <col min="2038" max="2038" width="13.125" style="2" customWidth="1"/>
    <col min="2039" max="2039" width="12.375" style="2" customWidth="1"/>
    <col min="2040" max="2041" width="9" style="2"/>
    <col min="2042" max="2042" width="11" style="2" bestFit="1" customWidth="1"/>
    <col min="2043" max="2043" width="12.75" style="2" bestFit="1" customWidth="1"/>
    <col min="2044" max="2044" width="9.25" style="2" bestFit="1" customWidth="1"/>
    <col min="2045" max="2288" width="9" style="2"/>
    <col min="2289" max="2289" width="18.625" style="2" customWidth="1"/>
    <col min="2290" max="2290" width="13.125" style="2" customWidth="1"/>
    <col min="2291" max="2292" width="12.375" style="2" customWidth="1"/>
    <col min="2293" max="2293" width="12.625" style="2" customWidth="1"/>
    <col min="2294" max="2294" width="13.125" style="2" customWidth="1"/>
    <col min="2295" max="2295" width="12.375" style="2" customWidth="1"/>
    <col min="2296" max="2297" width="9" style="2"/>
    <col min="2298" max="2298" width="11" style="2" bestFit="1" customWidth="1"/>
    <col min="2299" max="2299" width="12.75" style="2" bestFit="1" customWidth="1"/>
    <col min="2300" max="2300" width="9.25" style="2" bestFit="1" customWidth="1"/>
    <col min="2301" max="2544" width="9" style="2"/>
    <col min="2545" max="2545" width="18.625" style="2" customWidth="1"/>
    <col min="2546" max="2546" width="13.125" style="2" customWidth="1"/>
    <col min="2547" max="2548" width="12.375" style="2" customWidth="1"/>
    <col min="2549" max="2549" width="12.625" style="2" customWidth="1"/>
    <col min="2550" max="2550" width="13.125" style="2" customWidth="1"/>
    <col min="2551" max="2551" width="12.375" style="2" customWidth="1"/>
    <col min="2552" max="2553" width="9" style="2"/>
    <col min="2554" max="2554" width="11" style="2" bestFit="1" customWidth="1"/>
    <col min="2555" max="2555" width="12.75" style="2" bestFit="1" customWidth="1"/>
    <col min="2556" max="2556" width="9.25" style="2" bestFit="1" customWidth="1"/>
    <col min="2557" max="2800" width="9" style="2"/>
    <col min="2801" max="2801" width="18.625" style="2" customWidth="1"/>
    <col min="2802" max="2802" width="13.125" style="2" customWidth="1"/>
    <col min="2803" max="2804" width="12.375" style="2" customWidth="1"/>
    <col min="2805" max="2805" width="12.625" style="2" customWidth="1"/>
    <col min="2806" max="2806" width="13.125" style="2" customWidth="1"/>
    <col min="2807" max="2807" width="12.375" style="2" customWidth="1"/>
    <col min="2808" max="2809" width="9" style="2"/>
    <col min="2810" max="2810" width="11" style="2" bestFit="1" customWidth="1"/>
    <col min="2811" max="2811" width="12.75" style="2" bestFit="1" customWidth="1"/>
    <col min="2812" max="2812" width="9.25" style="2" bestFit="1" customWidth="1"/>
    <col min="2813" max="3056" width="9" style="2"/>
    <col min="3057" max="3057" width="18.625" style="2" customWidth="1"/>
    <col min="3058" max="3058" width="13.125" style="2" customWidth="1"/>
    <col min="3059" max="3060" width="12.375" style="2" customWidth="1"/>
    <col min="3061" max="3061" width="12.625" style="2" customWidth="1"/>
    <col min="3062" max="3062" width="13.125" style="2" customWidth="1"/>
    <col min="3063" max="3063" width="12.375" style="2" customWidth="1"/>
    <col min="3064" max="3065" width="9" style="2"/>
    <col min="3066" max="3066" width="11" style="2" bestFit="1" customWidth="1"/>
    <col min="3067" max="3067" width="12.75" style="2" bestFit="1" customWidth="1"/>
    <col min="3068" max="3068" width="9.25" style="2" bestFit="1" customWidth="1"/>
    <col min="3069" max="3312" width="9" style="2"/>
    <col min="3313" max="3313" width="18.625" style="2" customWidth="1"/>
    <col min="3314" max="3314" width="13.125" style="2" customWidth="1"/>
    <col min="3315" max="3316" width="12.375" style="2" customWidth="1"/>
    <col min="3317" max="3317" width="12.625" style="2" customWidth="1"/>
    <col min="3318" max="3318" width="13.125" style="2" customWidth="1"/>
    <col min="3319" max="3319" width="12.375" style="2" customWidth="1"/>
    <col min="3320" max="3321" width="9" style="2"/>
    <col min="3322" max="3322" width="11" style="2" bestFit="1" customWidth="1"/>
    <col min="3323" max="3323" width="12.75" style="2" bestFit="1" customWidth="1"/>
    <col min="3324" max="3324" width="9.25" style="2" bestFit="1" customWidth="1"/>
    <col min="3325" max="3568" width="9" style="2"/>
    <col min="3569" max="3569" width="18.625" style="2" customWidth="1"/>
    <col min="3570" max="3570" width="13.125" style="2" customWidth="1"/>
    <col min="3571" max="3572" width="12.375" style="2" customWidth="1"/>
    <col min="3573" max="3573" width="12.625" style="2" customWidth="1"/>
    <col min="3574" max="3574" width="13.125" style="2" customWidth="1"/>
    <col min="3575" max="3575" width="12.375" style="2" customWidth="1"/>
    <col min="3576" max="3577" width="9" style="2"/>
    <col min="3578" max="3578" width="11" style="2" bestFit="1" customWidth="1"/>
    <col min="3579" max="3579" width="12.75" style="2" bestFit="1" customWidth="1"/>
    <col min="3580" max="3580" width="9.25" style="2" bestFit="1" customWidth="1"/>
    <col min="3581" max="3824" width="9" style="2"/>
    <col min="3825" max="3825" width="18.625" style="2" customWidth="1"/>
    <col min="3826" max="3826" width="13.125" style="2" customWidth="1"/>
    <col min="3827" max="3828" width="12.375" style="2" customWidth="1"/>
    <col min="3829" max="3829" width="12.625" style="2" customWidth="1"/>
    <col min="3830" max="3830" width="13.125" style="2" customWidth="1"/>
    <col min="3831" max="3831" width="12.375" style="2" customWidth="1"/>
    <col min="3832" max="3833" width="9" style="2"/>
    <col min="3834" max="3834" width="11" style="2" bestFit="1" customWidth="1"/>
    <col min="3835" max="3835" width="12.75" style="2" bestFit="1" customWidth="1"/>
    <col min="3836" max="3836" width="9.25" style="2" bestFit="1" customWidth="1"/>
    <col min="3837" max="4080" width="9" style="2"/>
    <col min="4081" max="4081" width="18.625" style="2" customWidth="1"/>
    <col min="4082" max="4082" width="13.125" style="2" customWidth="1"/>
    <col min="4083" max="4084" width="12.375" style="2" customWidth="1"/>
    <col min="4085" max="4085" width="12.625" style="2" customWidth="1"/>
    <col min="4086" max="4086" width="13.125" style="2" customWidth="1"/>
    <col min="4087" max="4087" width="12.375" style="2" customWidth="1"/>
    <col min="4088" max="4089" width="9" style="2"/>
    <col min="4090" max="4090" width="11" style="2" bestFit="1" customWidth="1"/>
    <col min="4091" max="4091" width="12.75" style="2" bestFit="1" customWidth="1"/>
    <col min="4092" max="4092" width="9.25" style="2" bestFit="1" customWidth="1"/>
    <col min="4093" max="4336" width="9" style="2"/>
    <col min="4337" max="4337" width="18.625" style="2" customWidth="1"/>
    <col min="4338" max="4338" width="13.125" style="2" customWidth="1"/>
    <col min="4339" max="4340" width="12.375" style="2" customWidth="1"/>
    <col min="4341" max="4341" width="12.625" style="2" customWidth="1"/>
    <col min="4342" max="4342" width="13.125" style="2" customWidth="1"/>
    <col min="4343" max="4343" width="12.375" style="2" customWidth="1"/>
    <col min="4344" max="4345" width="9" style="2"/>
    <col min="4346" max="4346" width="11" style="2" bestFit="1" customWidth="1"/>
    <col min="4347" max="4347" width="12.75" style="2" bestFit="1" customWidth="1"/>
    <col min="4348" max="4348" width="9.25" style="2" bestFit="1" customWidth="1"/>
    <col min="4349" max="4592" width="9" style="2"/>
    <col min="4593" max="4593" width="18.625" style="2" customWidth="1"/>
    <col min="4594" max="4594" width="13.125" style="2" customWidth="1"/>
    <col min="4595" max="4596" width="12.375" style="2" customWidth="1"/>
    <col min="4597" max="4597" width="12.625" style="2" customWidth="1"/>
    <col min="4598" max="4598" width="13.125" style="2" customWidth="1"/>
    <col min="4599" max="4599" width="12.375" style="2" customWidth="1"/>
    <col min="4600" max="4601" width="9" style="2"/>
    <col min="4602" max="4602" width="11" style="2" bestFit="1" customWidth="1"/>
    <col min="4603" max="4603" width="12.75" style="2" bestFit="1" customWidth="1"/>
    <col min="4604" max="4604" width="9.25" style="2" bestFit="1" customWidth="1"/>
    <col min="4605" max="4848" width="9" style="2"/>
    <col min="4849" max="4849" width="18.625" style="2" customWidth="1"/>
    <col min="4850" max="4850" width="13.125" style="2" customWidth="1"/>
    <col min="4851" max="4852" width="12.375" style="2" customWidth="1"/>
    <col min="4853" max="4853" width="12.625" style="2" customWidth="1"/>
    <col min="4854" max="4854" width="13.125" style="2" customWidth="1"/>
    <col min="4855" max="4855" width="12.375" style="2" customWidth="1"/>
    <col min="4856" max="4857" width="9" style="2"/>
    <col min="4858" max="4858" width="11" style="2" bestFit="1" customWidth="1"/>
    <col min="4859" max="4859" width="12.75" style="2" bestFit="1" customWidth="1"/>
    <col min="4860" max="4860" width="9.25" style="2" bestFit="1" customWidth="1"/>
    <col min="4861" max="5104" width="9" style="2"/>
    <col min="5105" max="5105" width="18.625" style="2" customWidth="1"/>
    <col min="5106" max="5106" width="13.125" style="2" customWidth="1"/>
    <col min="5107" max="5108" width="12.375" style="2" customWidth="1"/>
    <col min="5109" max="5109" width="12.625" style="2" customWidth="1"/>
    <col min="5110" max="5110" width="13.125" style="2" customWidth="1"/>
    <col min="5111" max="5111" width="12.375" style="2" customWidth="1"/>
    <col min="5112" max="5113" width="9" style="2"/>
    <col min="5114" max="5114" width="11" style="2" bestFit="1" customWidth="1"/>
    <col min="5115" max="5115" width="12.75" style="2" bestFit="1" customWidth="1"/>
    <col min="5116" max="5116" width="9.25" style="2" bestFit="1" customWidth="1"/>
    <col min="5117" max="5360" width="9" style="2"/>
    <col min="5361" max="5361" width="18.625" style="2" customWidth="1"/>
    <col min="5362" max="5362" width="13.125" style="2" customWidth="1"/>
    <col min="5363" max="5364" width="12.375" style="2" customWidth="1"/>
    <col min="5365" max="5365" width="12.625" style="2" customWidth="1"/>
    <col min="5366" max="5366" width="13.125" style="2" customWidth="1"/>
    <col min="5367" max="5367" width="12.375" style="2" customWidth="1"/>
    <col min="5368" max="5369" width="9" style="2"/>
    <col min="5370" max="5370" width="11" style="2" bestFit="1" customWidth="1"/>
    <col min="5371" max="5371" width="12.75" style="2" bestFit="1" customWidth="1"/>
    <col min="5372" max="5372" width="9.25" style="2" bestFit="1" customWidth="1"/>
    <col min="5373" max="5616" width="9" style="2"/>
    <col min="5617" max="5617" width="18.625" style="2" customWidth="1"/>
    <col min="5618" max="5618" width="13.125" style="2" customWidth="1"/>
    <col min="5619" max="5620" width="12.375" style="2" customWidth="1"/>
    <col min="5621" max="5621" width="12.625" style="2" customWidth="1"/>
    <col min="5622" max="5622" width="13.125" style="2" customWidth="1"/>
    <col min="5623" max="5623" width="12.375" style="2" customWidth="1"/>
    <col min="5624" max="5625" width="9" style="2"/>
    <col min="5626" max="5626" width="11" style="2" bestFit="1" customWidth="1"/>
    <col min="5627" max="5627" width="12.75" style="2" bestFit="1" customWidth="1"/>
    <col min="5628" max="5628" width="9.25" style="2" bestFit="1" customWidth="1"/>
    <col min="5629" max="5872" width="9" style="2"/>
    <col min="5873" max="5873" width="18.625" style="2" customWidth="1"/>
    <col min="5874" max="5874" width="13.125" style="2" customWidth="1"/>
    <col min="5875" max="5876" width="12.375" style="2" customWidth="1"/>
    <col min="5877" max="5877" width="12.625" style="2" customWidth="1"/>
    <col min="5878" max="5878" width="13.125" style="2" customWidth="1"/>
    <col min="5879" max="5879" width="12.375" style="2" customWidth="1"/>
    <col min="5880" max="5881" width="9" style="2"/>
    <col min="5882" max="5882" width="11" style="2" bestFit="1" customWidth="1"/>
    <col min="5883" max="5883" width="12.75" style="2" bestFit="1" customWidth="1"/>
    <col min="5884" max="5884" width="9.25" style="2" bestFit="1" customWidth="1"/>
    <col min="5885" max="6128" width="9" style="2"/>
    <col min="6129" max="6129" width="18.625" style="2" customWidth="1"/>
    <col min="6130" max="6130" width="13.125" style="2" customWidth="1"/>
    <col min="6131" max="6132" width="12.375" style="2" customWidth="1"/>
    <col min="6133" max="6133" width="12.625" style="2" customWidth="1"/>
    <col min="6134" max="6134" width="13.125" style="2" customWidth="1"/>
    <col min="6135" max="6135" width="12.375" style="2" customWidth="1"/>
    <col min="6136" max="6137" width="9" style="2"/>
    <col min="6138" max="6138" width="11" style="2" bestFit="1" customWidth="1"/>
    <col min="6139" max="6139" width="12.75" style="2" bestFit="1" customWidth="1"/>
    <col min="6140" max="6140" width="9.25" style="2" bestFit="1" customWidth="1"/>
    <col min="6141" max="6384" width="9" style="2"/>
    <col min="6385" max="6385" width="18.625" style="2" customWidth="1"/>
    <col min="6386" max="6386" width="13.125" style="2" customWidth="1"/>
    <col min="6387" max="6388" width="12.375" style="2" customWidth="1"/>
    <col min="6389" max="6389" width="12.625" style="2" customWidth="1"/>
    <col min="6390" max="6390" width="13.125" style="2" customWidth="1"/>
    <col min="6391" max="6391" width="12.375" style="2" customWidth="1"/>
    <col min="6392" max="6393" width="9" style="2"/>
    <col min="6394" max="6394" width="11" style="2" bestFit="1" customWidth="1"/>
    <col min="6395" max="6395" width="12.75" style="2" bestFit="1" customWidth="1"/>
    <col min="6396" max="6396" width="9.25" style="2" bestFit="1" customWidth="1"/>
    <col min="6397" max="6640" width="9" style="2"/>
    <col min="6641" max="6641" width="18.625" style="2" customWidth="1"/>
    <col min="6642" max="6642" width="13.125" style="2" customWidth="1"/>
    <col min="6643" max="6644" width="12.375" style="2" customWidth="1"/>
    <col min="6645" max="6645" width="12.625" style="2" customWidth="1"/>
    <col min="6646" max="6646" width="13.125" style="2" customWidth="1"/>
    <col min="6647" max="6647" width="12.375" style="2" customWidth="1"/>
    <col min="6648" max="6649" width="9" style="2"/>
    <col min="6650" max="6650" width="11" style="2" bestFit="1" customWidth="1"/>
    <col min="6651" max="6651" width="12.75" style="2" bestFit="1" customWidth="1"/>
    <col min="6652" max="6652" width="9.25" style="2" bestFit="1" customWidth="1"/>
    <col min="6653" max="6896" width="9" style="2"/>
    <col min="6897" max="6897" width="18.625" style="2" customWidth="1"/>
    <col min="6898" max="6898" width="13.125" style="2" customWidth="1"/>
    <col min="6899" max="6900" width="12.375" style="2" customWidth="1"/>
    <col min="6901" max="6901" width="12.625" style="2" customWidth="1"/>
    <col min="6902" max="6902" width="13.125" style="2" customWidth="1"/>
    <col min="6903" max="6903" width="12.375" style="2" customWidth="1"/>
    <col min="6904" max="6905" width="9" style="2"/>
    <col min="6906" max="6906" width="11" style="2" bestFit="1" customWidth="1"/>
    <col min="6907" max="6907" width="12.75" style="2" bestFit="1" customWidth="1"/>
    <col min="6908" max="6908" width="9.25" style="2" bestFit="1" customWidth="1"/>
    <col min="6909" max="7152" width="9" style="2"/>
    <col min="7153" max="7153" width="18.625" style="2" customWidth="1"/>
    <col min="7154" max="7154" width="13.125" style="2" customWidth="1"/>
    <col min="7155" max="7156" width="12.375" style="2" customWidth="1"/>
    <col min="7157" max="7157" width="12.625" style="2" customWidth="1"/>
    <col min="7158" max="7158" width="13.125" style="2" customWidth="1"/>
    <col min="7159" max="7159" width="12.375" style="2" customWidth="1"/>
    <col min="7160" max="7161" width="9" style="2"/>
    <col min="7162" max="7162" width="11" style="2" bestFit="1" customWidth="1"/>
    <col min="7163" max="7163" width="12.75" style="2" bestFit="1" customWidth="1"/>
    <col min="7164" max="7164" width="9.25" style="2" bestFit="1" customWidth="1"/>
    <col min="7165" max="7408" width="9" style="2"/>
    <col min="7409" max="7409" width="18.625" style="2" customWidth="1"/>
    <col min="7410" max="7410" width="13.125" style="2" customWidth="1"/>
    <col min="7411" max="7412" width="12.375" style="2" customWidth="1"/>
    <col min="7413" max="7413" width="12.625" style="2" customWidth="1"/>
    <col min="7414" max="7414" width="13.125" style="2" customWidth="1"/>
    <col min="7415" max="7415" width="12.375" style="2" customWidth="1"/>
    <col min="7416" max="7417" width="9" style="2"/>
    <col min="7418" max="7418" width="11" style="2" bestFit="1" customWidth="1"/>
    <col min="7419" max="7419" width="12.75" style="2" bestFit="1" customWidth="1"/>
    <col min="7420" max="7420" width="9.25" style="2" bestFit="1" customWidth="1"/>
    <col min="7421" max="7664" width="9" style="2"/>
    <col min="7665" max="7665" width="18.625" style="2" customWidth="1"/>
    <col min="7666" max="7666" width="13.125" style="2" customWidth="1"/>
    <col min="7667" max="7668" width="12.375" style="2" customWidth="1"/>
    <col min="7669" max="7669" width="12.625" style="2" customWidth="1"/>
    <col min="7670" max="7670" width="13.125" style="2" customWidth="1"/>
    <col min="7671" max="7671" width="12.375" style="2" customWidth="1"/>
    <col min="7672" max="7673" width="9" style="2"/>
    <col min="7674" max="7674" width="11" style="2" bestFit="1" customWidth="1"/>
    <col min="7675" max="7675" width="12.75" style="2" bestFit="1" customWidth="1"/>
    <col min="7676" max="7676" width="9.25" style="2" bestFit="1" customWidth="1"/>
    <col min="7677" max="7920" width="9" style="2"/>
    <col min="7921" max="7921" width="18.625" style="2" customWidth="1"/>
    <col min="7922" max="7922" width="13.125" style="2" customWidth="1"/>
    <col min="7923" max="7924" width="12.375" style="2" customWidth="1"/>
    <col min="7925" max="7925" width="12.625" style="2" customWidth="1"/>
    <col min="7926" max="7926" width="13.125" style="2" customWidth="1"/>
    <col min="7927" max="7927" width="12.375" style="2" customWidth="1"/>
    <col min="7928" max="7929" width="9" style="2"/>
    <col min="7930" max="7930" width="11" style="2" bestFit="1" customWidth="1"/>
    <col min="7931" max="7931" width="12.75" style="2" bestFit="1" customWidth="1"/>
    <col min="7932" max="7932" width="9.25" style="2" bestFit="1" customWidth="1"/>
    <col min="7933" max="8176" width="9" style="2"/>
    <col min="8177" max="8177" width="18.625" style="2" customWidth="1"/>
    <col min="8178" max="8178" width="13.125" style="2" customWidth="1"/>
    <col min="8179" max="8180" width="12.375" style="2" customWidth="1"/>
    <col min="8181" max="8181" width="12.625" style="2" customWidth="1"/>
    <col min="8182" max="8182" width="13.125" style="2" customWidth="1"/>
    <col min="8183" max="8183" width="12.375" style="2" customWidth="1"/>
    <col min="8184" max="8185" width="9" style="2"/>
    <col min="8186" max="8186" width="11" style="2" bestFit="1" customWidth="1"/>
    <col min="8187" max="8187" width="12.75" style="2" bestFit="1" customWidth="1"/>
    <col min="8188" max="8188" width="9.25" style="2" bestFit="1" customWidth="1"/>
    <col min="8189" max="8432" width="9" style="2"/>
    <col min="8433" max="8433" width="18.625" style="2" customWidth="1"/>
    <col min="8434" max="8434" width="13.125" style="2" customWidth="1"/>
    <col min="8435" max="8436" width="12.375" style="2" customWidth="1"/>
    <col min="8437" max="8437" width="12.625" style="2" customWidth="1"/>
    <col min="8438" max="8438" width="13.125" style="2" customWidth="1"/>
    <col min="8439" max="8439" width="12.375" style="2" customWidth="1"/>
    <col min="8440" max="8441" width="9" style="2"/>
    <col min="8442" max="8442" width="11" style="2" bestFit="1" customWidth="1"/>
    <col min="8443" max="8443" width="12.75" style="2" bestFit="1" customWidth="1"/>
    <col min="8444" max="8444" width="9.25" style="2" bestFit="1" customWidth="1"/>
    <col min="8445" max="8688" width="9" style="2"/>
    <col min="8689" max="8689" width="18.625" style="2" customWidth="1"/>
    <col min="8690" max="8690" width="13.125" style="2" customWidth="1"/>
    <col min="8691" max="8692" width="12.375" style="2" customWidth="1"/>
    <col min="8693" max="8693" width="12.625" style="2" customWidth="1"/>
    <col min="8694" max="8694" width="13.125" style="2" customWidth="1"/>
    <col min="8695" max="8695" width="12.375" style="2" customWidth="1"/>
    <col min="8696" max="8697" width="9" style="2"/>
    <col min="8698" max="8698" width="11" style="2" bestFit="1" customWidth="1"/>
    <col min="8699" max="8699" width="12.75" style="2" bestFit="1" customWidth="1"/>
    <col min="8700" max="8700" width="9.25" style="2" bestFit="1" customWidth="1"/>
    <col min="8701" max="8944" width="9" style="2"/>
    <col min="8945" max="8945" width="18.625" style="2" customWidth="1"/>
    <col min="8946" max="8946" width="13.125" style="2" customWidth="1"/>
    <col min="8947" max="8948" width="12.375" style="2" customWidth="1"/>
    <col min="8949" max="8949" width="12.625" style="2" customWidth="1"/>
    <col min="8950" max="8950" width="13.125" style="2" customWidth="1"/>
    <col min="8951" max="8951" width="12.375" style="2" customWidth="1"/>
    <col min="8952" max="8953" width="9" style="2"/>
    <col min="8954" max="8954" width="11" style="2" bestFit="1" customWidth="1"/>
    <col min="8955" max="8955" width="12.75" style="2" bestFit="1" customWidth="1"/>
    <col min="8956" max="8956" width="9.25" style="2" bestFit="1" customWidth="1"/>
    <col min="8957" max="9200" width="9" style="2"/>
    <col min="9201" max="9201" width="18.625" style="2" customWidth="1"/>
    <col min="9202" max="9202" width="13.125" style="2" customWidth="1"/>
    <col min="9203" max="9204" width="12.375" style="2" customWidth="1"/>
    <col min="9205" max="9205" width="12.625" style="2" customWidth="1"/>
    <col min="9206" max="9206" width="13.125" style="2" customWidth="1"/>
    <col min="9207" max="9207" width="12.375" style="2" customWidth="1"/>
    <col min="9208" max="9209" width="9" style="2"/>
    <col min="9210" max="9210" width="11" style="2" bestFit="1" customWidth="1"/>
    <col min="9211" max="9211" width="12.75" style="2" bestFit="1" customWidth="1"/>
    <col min="9212" max="9212" width="9.25" style="2" bestFit="1" customWidth="1"/>
    <col min="9213" max="9456" width="9" style="2"/>
    <col min="9457" max="9457" width="18.625" style="2" customWidth="1"/>
    <col min="9458" max="9458" width="13.125" style="2" customWidth="1"/>
    <col min="9459" max="9460" width="12.375" style="2" customWidth="1"/>
    <col min="9461" max="9461" width="12.625" style="2" customWidth="1"/>
    <col min="9462" max="9462" width="13.125" style="2" customWidth="1"/>
    <col min="9463" max="9463" width="12.375" style="2" customWidth="1"/>
    <col min="9464" max="9465" width="9" style="2"/>
    <col min="9466" max="9466" width="11" style="2" bestFit="1" customWidth="1"/>
    <col min="9467" max="9467" width="12.75" style="2" bestFit="1" customWidth="1"/>
    <col min="9468" max="9468" width="9.25" style="2" bestFit="1" customWidth="1"/>
    <col min="9469" max="9712" width="9" style="2"/>
    <col min="9713" max="9713" width="18.625" style="2" customWidth="1"/>
    <col min="9714" max="9714" width="13.125" style="2" customWidth="1"/>
    <col min="9715" max="9716" width="12.375" style="2" customWidth="1"/>
    <col min="9717" max="9717" width="12.625" style="2" customWidth="1"/>
    <col min="9718" max="9718" width="13.125" style="2" customWidth="1"/>
    <col min="9719" max="9719" width="12.375" style="2" customWidth="1"/>
    <col min="9720" max="9721" width="9" style="2"/>
    <col min="9722" max="9722" width="11" style="2" bestFit="1" customWidth="1"/>
    <col min="9723" max="9723" width="12.75" style="2" bestFit="1" customWidth="1"/>
    <col min="9724" max="9724" width="9.25" style="2" bestFit="1" customWidth="1"/>
    <col min="9725" max="9968" width="9" style="2"/>
    <col min="9969" max="9969" width="18.625" style="2" customWidth="1"/>
    <col min="9970" max="9970" width="13.125" style="2" customWidth="1"/>
    <col min="9971" max="9972" width="12.375" style="2" customWidth="1"/>
    <col min="9973" max="9973" width="12.625" style="2" customWidth="1"/>
    <col min="9974" max="9974" width="13.125" style="2" customWidth="1"/>
    <col min="9975" max="9975" width="12.375" style="2" customWidth="1"/>
    <col min="9976" max="9977" width="9" style="2"/>
    <col min="9978" max="9978" width="11" style="2" bestFit="1" customWidth="1"/>
    <col min="9979" max="9979" width="12.75" style="2" bestFit="1" customWidth="1"/>
    <col min="9980" max="9980" width="9.25" style="2" bestFit="1" customWidth="1"/>
    <col min="9981" max="10224" width="9" style="2"/>
    <col min="10225" max="10225" width="18.625" style="2" customWidth="1"/>
    <col min="10226" max="10226" width="13.125" style="2" customWidth="1"/>
    <col min="10227" max="10228" width="12.375" style="2" customWidth="1"/>
    <col min="10229" max="10229" width="12.625" style="2" customWidth="1"/>
    <col min="10230" max="10230" width="13.125" style="2" customWidth="1"/>
    <col min="10231" max="10231" width="12.375" style="2" customWidth="1"/>
    <col min="10232" max="10233" width="9" style="2"/>
    <col min="10234" max="10234" width="11" style="2" bestFit="1" customWidth="1"/>
    <col min="10235" max="10235" width="12.75" style="2" bestFit="1" customWidth="1"/>
    <col min="10236" max="10236" width="9.25" style="2" bestFit="1" customWidth="1"/>
    <col min="10237" max="10480" width="9" style="2"/>
    <col min="10481" max="10481" width="18.625" style="2" customWidth="1"/>
    <col min="10482" max="10482" width="13.125" style="2" customWidth="1"/>
    <col min="10483" max="10484" width="12.375" style="2" customWidth="1"/>
    <col min="10485" max="10485" width="12.625" style="2" customWidth="1"/>
    <col min="10486" max="10486" width="13.125" style="2" customWidth="1"/>
    <col min="10487" max="10487" width="12.375" style="2" customWidth="1"/>
    <col min="10488" max="10489" width="9" style="2"/>
    <col min="10490" max="10490" width="11" style="2" bestFit="1" customWidth="1"/>
    <col min="10491" max="10491" width="12.75" style="2" bestFit="1" customWidth="1"/>
    <col min="10492" max="10492" width="9.25" style="2" bestFit="1" customWidth="1"/>
    <col min="10493" max="10736" width="9" style="2"/>
    <col min="10737" max="10737" width="18.625" style="2" customWidth="1"/>
    <col min="10738" max="10738" width="13.125" style="2" customWidth="1"/>
    <col min="10739" max="10740" width="12.375" style="2" customWidth="1"/>
    <col min="10741" max="10741" width="12.625" style="2" customWidth="1"/>
    <col min="10742" max="10742" width="13.125" style="2" customWidth="1"/>
    <col min="10743" max="10743" width="12.375" style="2" customWidth="1"/>
    <col min="10744" max="10745" width="9" style="2"/>
    <col min="10746" max="10746" width="11" style="2" bestFit="1" customWidth="1"/>
    <col min="10747" max="10747" width="12.75" style="2" bestFit="1" customWidth="1"/>
    <col min="10748" max="10748" width="9.25" style="2" bestFit="1" customWidth="1"/>
    <col min="10749" max="10992" width="9" style="2"/>
    <col min="10993" max="10993" width="18.625" style="2" customWidth="1"/>
    <col min="10994" max="10994" width="13.125" style="2" customWidth="1"/>
    <col min="10995" max="10996" width="12.375" style="2" customWidth="1"/>
    <col min="10997" max="10997" width="12.625" style="2" customWidth="1"/>
    <col min="10998" max="10998" width="13.125" style="2" customWidth="1"/>
    <col min="10999" max="10999" width="12.375" style="2" customWidth="1"/>
    <col min="11000" max="11001" width="9" style="2"/>
    <col min="11002" max="11002" width="11" style="2" bestFit="1" customWidth="1"/>
    <col min="11003" max="11003" width="12.75" style="2" bestFit="1" customWidth="1"/>
    <col min="11004" max="11004" width="9.25" style="2" bestFit="1" customWidth="1"/>
    <col min="11005" max="11248" width="9" style="2"/>
    <col min="11249" max="11249" width="18.625" style="2" customWidth="1"/>
    <col min="11250" max="11250" width="13.125" style="2" customWidth="1"/>
    <col min="11251" max="11252" width="12.375" style="2" customWidth="1"/>
    <col min="11253" max="11253" width="12.625" style="2" customWidth="1"/>
    <col min="11254" max="11254" width="13.125" style="2" customWidth="1"/>
    <col min="11255" max="11255" width="12.375" style="2" customWidth="1"/>
    <col min="11256" max="11257" width="9" style="2"/>
    <col min="11258" max="11258" width="11" style="2" bestFit="1" customWidth="1"/>
    <col min="11259" max="11259" width="12.75" style="2" bestFit="1" customWidth="1"/>
    <col min="11260" max="11260" width="9.25" style="2" bestFit="1" customWidth="1"/>
    <col min="11261" max="11504" width="9" style="2"/>
    <col min="11505" max="11505" width="18.625" style="2" customWidth="1"/>
    <col min="11506" max="11506" width="13.125" style="2" customWidth="1"/>
    <col min="11507" max="11508" width="12.375" style="2" customWidth="1"/>
    <col min="11509" max="11509" width="12.625" style="2" customWidth="1"/>
    <col min="11510" max="11510" width="13.125" style="2" customWidth="1"/>
    <col min="11511" max="11511" width="12.375" style="2" customWidth="1"/>
    <col min="11512" max="11513" width="9" style="2"/>
    <col min="11514" max="11514" width="11" style="2" bestFit="1" customWidth="1"/>
    <col min="11515" max="11515" width="12.75" style="2" bestFit="1" customWidth="1"/>
    <col min="11516" max="11516" width="9.25" style="2" bestFit="1" customWidth="1"/>
    <col min="11517" max="11760" width="9" style="2"/>
    <col min="11761" max="11761" width="18.625" style="2" customWidth="1"/>
    <col min="11762" max="11762" width="13.125" style="2" customWidth="1"/>
    <col min="11763" max="11764" width="12.375" style="2" customWidth="1"/>
    <col min="11765" max="11765" width="12.625" style="2" customWidth="1"/>
    <col min="11766" max="11766" width="13.125" style="2" customWidth="1"/>
    <col min="11767" max="11767" width="12.375" style="2" customWidth="1"/>
    <col min="11768" max="11769" width="9" style="2"/>
    <col min="11770" max="11770" width="11" style="2" bestFit="1" customWidth="1"/>
    <col min="11771" max="11771" width="12.75" style="2" bestFit="1" customWidth="1"/>
    <col min="11772" max="11772" width="9.25" style="2" bestFit="1" customWidth="1"/>
    <col min="11773" max="12016" width="9" style="2"/>
    <col min="12017" max="12017" width="18.625" style="2" customWidth="1"/>
    <col min="12018" max="12018" width="13.125" style="2" customWidth="1"/>
    <col min="12019" max="12020" width="12.375" style="2" customWidth="1"/>
    <col min="12021" max="12021" width="12.625" style="2" customWidth="1"/>
    <col min="12022" max="12022" width="13.125" style="2" customWidth="1"/>
    <col min="12023" max="12023" width="12.375" style="2" customWidth="1"/>
    <col min="12024" max="12025" width="9" style="2"/>
    <col min="12026" max="12026" width="11" style="2" bestFit="1" customWidth="1"/>
    <col min="12027" max="12027" width="12.75" style="2" bestFit="1" customWidth="1"/>
    <col min="12028" max="12028" width="9.25" style="2" bestFit="1" customWidth="1"/>
    <col min="12029" max="12272" width="9" style="2"/>
    <col min="12273" max="12273" width="18.625" style="2" customWidth="1"/>
    <col min="12274" max="12274" width="13.125" style="2" customWidth="1"/>
    <col min="12275" max="12276" width="12.375" style="2" customWidth="1"/>
    <col min="12277" max="12277" width="12.625" style="2" customWidth="1"/>
    <col min="12278" max="12278" width="13.125" style="2" customWidth="1"/>
    <col min="12279" max="12279" width="12.375" style="2" customWidth="1"/>
    <col min="12280" max="12281" width="9" style="2"/>
    <col min="12282" max="12282" width="11" style="2" bestFit="1" customWidth="1"/>
    <col min="12283" max="12283" width="12.75" style="2" bestFit="1" customWidth="1"/>
    <col min="12284" max="12284" width="9.25" style="2" bestFit="1" customWidth="1"/>
    <col min="12285" max="12528" width="9" style="2"/>
    <col min="12529" max="12529" width="18.625" style="2" customWidth="1"/>
    <col min="12530" max="12530" width="13.125" style="2" customWidth="1"/>
    <col min="12531" max="12532" width="12.375" style="2" customWidth="1"/>
    <col min="12533" max="12533" width="12.625" style="2" customWidth="1"/>
    <col min="12534" max="12534" width="13.125" style="2" customWidth="1"/>
    <col min="12535" max="12535" width="12.375" style="2" customWidth="1"/>
    <col min="12536" max="12537" width="9" style="2"/>
    <col min="12538" max="12538" width="11" style="2" bestFit="1" customWidth="1"/>
    <col min="12539" max="12539" width="12.75" style="2" bestFit="1" customWidth="1"/>
    <col min="12540" max="12540" width="9.25" style="2" bestFit="1" customWidth="1"/>
    <col min="12541" max="12784" width="9" style="2"/>
    <col min="12785" max="12785" width="18.625" style="2" customWidth="1"/>
    <col min="12786" max="12786" width="13.125" style="2" customWidth="1"/>
    <col min="12787" max="12788" width="12.375" style="2" customWidth="1"/>
    <col min="12789" max="12789" width="12.625" style="2" customWidth="1"/>
    <col min="12790" max="12790" width="13.125" style="2" customWidth="1"/>
    <col min="12791" max="12791" width="12.375" style="2" customWidth="1"/>
    <col min="12792" max="12793" width="9" style="2"/>
    <col min="12794" max="12794" width="11" style="2" bestFit="1" customWidth="1"/>
    <col min="12795" max="12795" width="12.75" style="2" bestFit="1" customWidth="1"/>
    <col min="12796" max="12796" width="9.25" style="2" bestFit="1" customWidth="1"/>
    <col min="12797" max="13040" width="9" style="2"/>
    <col min="13041" max="13041" width="18.625" style="2" customWidth="1"/>
    <col min="13042" max="13042" width="13.125" style="2" customWidth="1"/>
    <col min="13043" max="13044" width="12.375" style="2" customWidth="1"/>
    <col min="13045" max="13045" width="12.625" style="2" customWidth="1"/>
    <col min="13046" max="13046" width="13.125" style="2" customWidth="1"/>
    <col min="13047" max="13047" width="12.375" style="2" customWidth="1"/>
    <col min="13048" max="13049" width="9" style="2"/>
    <col min="13050" max="13050" width="11" style="2" bestFit="1" customWidth="1"/>
    <col min="13051" max="13051" width="12.75" style="2" bestFit="1" customWidth="1"/>
    <col min="13052" max="13052" width="9.25" style="2" bestFit="1" customWidth="1"/>
    <col min="13053" max="13296" width="9" style="2"/>
    <col min="13297" max="13297" width="18.625" style="2" customWidth="1"/>
    <col min="13298" max="13298" width="13.125" style="2" customWidth="1"/>
    <col min="13299" max="13300" width="12.375" style="2" customWidth="1"/>
    <col min="13301" max="13301" width="12.625" style="2" customWidth="1"/>
    <col min="13302" max="13302" width="13.125" style="2" customWidth="1"/>
    <col min="13303" max="13303" width="12.375" style="2" customWidth="1"/>
    <col min="13304" max="13305" width="9" style="2"/>
    <col min="13306" max="13306" width="11" style="2" bestFit="1" customWidth="1"/>
    <col min="13307" max="13307" width="12.75" style="2" bestFit="1" customWidth="1"/>
    <col min="13308" max="13308" width="9.25" style="2" bestFit="1" customWidth="1"/>
    <col min="13309" max="13552" width="9" style="2"/>
    <col min="13553" max="13553" width="18.625" style="2" customWidth="1"/>
    <col min="13554" max="13554" width="13.125" style="2" customWidth="1"/>
    <col min="13555" max="13556" width="12.375" style="2" customWidth="1"/>
    <col min="13557" max="13557" width="12.625" style="2" customWidth="1"/>
    <col min="13558" max="13558" width="13.125" style="2" customWidth="1"/>
    <col min="13559" max="13559" width="12.375" style="2" customWidth="1"/>
    <col min="13560" max="13561" width="9" style="2"/>
    <col min="13562" max="13562" width="11" style="2" bestFit="1" customWidth="1"/>
    <col min="13563" max="13563" width="12.75" style="2" bestFit="1" customWidth="1"/>
    <col min="13564" max="13564" width="9.25" style="2" bestFit="1" customWidth="1"/>
    <col min="13565" max="13808" width="9" style="2"/>
    <col min="13809" max="13809" width="18.625" style="2" customWidth="1"/>
    <col min="13810" max="13810" width="13.125" style="2" customWidth="1"/>
    <col min="13811" max="13812" width="12.375" style="2" customWidth="1"/>
    <col min="13813" max="13813" width="12.625" style="2" customWidth="1"/>
    <col min="13814" max="13814" width="13.125" style="2" customWidth="1"/>
    <col min="13815" max="13815" width="12.375" style="2" customWidth="1"/>
    <col min="13816" max="13817" width="9" style="2"/>
    <col min="13818" max="13818" width="11" style="2" bestFit="1" customWidth="1"/>
    <col min="13819" max="13819" width="12.75" style="2" bestFit="1" customWidth="1"/>
    <col min="13820" max="13820" width="9.25" style="2" bestFit="1" customWidth="1"/>
    <col min="13821" max="14064" width="9" style="2"/>
    <col min="14065" max="14065" width="18.625" style="2" customWidth="1"/>
    <col min="14066" max="14066" width="13.125" style="2" customWidth="1"/>
    <col min="14067" max="14068" width="12.375" style="2" customWidth="1"/>
    <col min="14069" max="14069" width="12.625" style="2" customWidth="1"/>
    <col min="14070" max="14070" width="13.125" style="2" customWidth="1"/>
    <col min="14071" max="14071" width="12.375" style="2" customWidth="1"/>
    <col min="14072" max="14073" width="9" style="2"/>
    <col min="14074" max="14074" width="11" style="2" bestFit="1" customWidth="1"/>
    <col min="14075" max="14075" width="12.75" style="2" bestFit="1" customWidth="1"/>
    <col min="14076" max="14076" width="9.25" style="2" bestFit="1" customWidth="1"/>
    <col min="14077" max="14320" width="9" style="2"/>
    <col min="14321" max="14321" width="18.625" style="2" customWidth="1"/>
    <col min="14322" max="14322" width="13.125" style="2" customWidth="1"/>
    <col min="14323" max="14324" width="12.375" style="2" customWidth="1"/>
    <col min="14325" max="14325" width="12.625" style="2" customWidth="1"/>
    <col min="14326" max="14326" width="13.125" style="2" customWidth="1"/>
    <col min="14327" max="14327" width="12.375" style="2" customWidth="1"/>
    <col min="14328" max="14329" width="9" style="2"/>
    <col min="14330" max="14330" width="11" style="2" bestFit="1" customWidth="1"/>
    <col min="14331" max="14331" width="12.75" style="2" bestFit="1" customWidth="1"/>
    <col min="14332" max="14332" width="9.25" style="2" bestFit="1" customWidth="1"/>
    <col min="14333" max="14576" width="9" style="2"/>
    <col min="14577" max="14577" width="18.625" style="2" customWidth="1"/>
    <col min="14578" max="14578" width="13.125" style="2" customWidth="1"/>
    <col min="14579" max="14580" width="12.375" style="2" customWidth="1"/>
    <col min="14581" max="14581" width="12.625" style="2" customWidth="1"/>
    <col min="14582" max="14582" width="13.125" style="2" customWidth="1"/>
    <col min="14583" max="14583" width="12.375" style="2" customWidth="1"/>
    <col min="14584" max="14585" width="9" style="2"/>
    <col min="14586" max="14586" width="11" style="2" bestFit="1" customWidth="1"/>
    <col min="14587" max="14587" width="12.75" style="2" bestFit="1" customWidth="1"/>
    <col min="14588" max="14588" width="9.25" style="2" bestFit="1" customWidth="1"/>
    <col min="14589" max="14832" width="9" style="2"/>
    <col min="14833" max="14833" width="18.625" style="2" customWidth="1"/>
    <col min="14834" max="14834" width="13.125" style="2" customWidth="1"/>
    <col min="14835" max="14836" width="12.375" style="2" customWidth="1"/>
    <col min="14837" max="14837" width="12.625" style="2" customWidth="1"/>
    <col min="14838" max="14838" width="13.125" style="2" customWidth="1"/>
    <col min="14839" max="14839" width="12.375" style="2" customWidth="1"/>
    <col min="14840" max="14841" width="9" style="2"/>
    <col min="14842" max="14842" width="11" style="2" bestFit="1" customWidth="1"/>
    <col min="14843" max="14843" width="12.75" style="2" bestFit="1" customWidth="1"/>
    <col min="14844" max="14844" width="9.25" style="2" bestFit="1" customWidth="1"/>
    <col min="14845" max="15088" width="9" style="2"/>
    <col min="15089" max="15089" width="18.625" style="2" customWidth="1"/>
    <col min="15090" max="15090" width="13.125" style="2" customWidth="1"/>
    <col min="15091" max="15092" width="12.375" style="2" customWidth="1"/>
    <col min="15093" max="15093" width="12.625" style="2" customWidth="1"/>
    <col min="15094" max="15094" width="13.125" style="2" customWidth="1"/>
    <col min="15095" max="15095" width="12.375" style="2" customWidth="1"/>
    <col min="15096" max="15097" width="9" style="2"/>
    <col min="15098" max="15098" width="11" style="2" bestFit="1" customWidth="1"/>
    <col min="15099" max="15099" width="12.75" style="2" bestFit="1" customWidth="1"/>
    <col min="15100" max="15100" width="9.25" style="2" bestFit="1" customWidth="1"/>
    <col min="15101" max="15344" width="9" style="2"/>
    <col min="15345" max="15345" width="18.625" style="2" customWidth="1"/>
    <col min="15346" max="15346" width="13.125" style="2" customWidth="1"/>
    <col min="15347" max="15348" width="12.375" style="2" customWidth="1"/>
    <col min="15349" max="15349" width="12.625" style="2" customWidth="1"/>
    <col min="15350" max="15350" width="13.125" style="2" customWidth="1"/>
    <col min="15351" max="15351" width="12.375" style="2" customWidth="1"/>
    <col min="15352" max="15353" width="9" style="2"/>
    <col min="15354" max="15354" width="11" style="2" bestFit="1" customWidth="1"/>
    <col min="15355" max="15355" width="12.75" style="2" bestFit="1" customWidth="1"/>
    <col min="15356" max="15356" width="9.25" style="2" bestFit="1" customWidth="1"/>
    <col min="15357" max="15600" width="9" style="2"/>
    <col min="15601" max="15601" width="18.625" style="2" customWidth="1"/>
    <col min="15602" max="15602" width="13.125" style="2" customWidth="1"/>
    <col min="15603" max="15604" width="12.375" style="2" customWidth="1"/>
    <col min="15605" max="15605" width="12.625" style="2" customWidth="1"/>
    <col min="15606" max="15606" width="13.125" style="2" customWidth="1"/>
    <col min="15607" max="15607" width="12.375" style="2" customWidth="1"/>
    <col min="15608" max="15609" width="9" style="2"/>
    <col min="15610" max="15610" width="11" style="2" bestFit="1" customWidth="1"/>
    <col min="15611" max="15611" width="12.75" style="2" bestFit="1" customWidth="1"/>
    <col min="15612" max="15612" width="9.25" style="2" bestFit="1" customWidth="1"/>
    <col min="15613" max="15856" width="9" style="2"/>
    <col min="15857" max="15857" width="18.625" style="2" customWidth="1"/>
    <col min="15858" max="15858" width="13.125" style="2" customWidth="1"/>
    <col min="15859" max="15860" width="12.375" style="2" customWidth="1"/>
    <col min="15861" max="15861" width="12.625" style="2" customWidth="1"/>
    <col min="15862" max="15862" width="13.125" style="2" customWidth="1"/>
    <col min="15863" max="15863" width="12.375" style="2" customWidth="1"/>
    <col min="15864" max="15865" width="9" style="2"/>
    <col min="15866" max="15866" width="11" style="2" bestFit="1" customWidth="1"/>
    <col min="15867" max="15867" width="12.75" style="2" bestFit="1" customWidth="1"/>
    <col min="15868" max="15868" width="9.25" style="2" bestFit="1" customWidth="1"/>
    <col min="15869" max="16112" width="9" style="2"/>
    <col min="16113" max="16113" width="18.625" style="2" customWidth="1"/>
    <col min="16114" max="16114" width="13.125" style="2" customWidth="1"/>
    <col min="16115" max="16116" width="12.375" style="2" customWidth="1"/>
    <col min="16117" max="16117" width="12.625" style="2" customWidth="1"/>
    <col min="16118" max="16118" width="13.125" style="2" customWidth="1"/>
    <col min="16119" max="16119" width="12.375" style="2" customWidth="1"/>
    <col min="16120" max="16121" width="9" style="2"/>
    <col min="16122" max="16122" width="11" style="2" bestFit="1" customWidth="1"/>
    <col min="16123" max="16123" width="12.75" style="2" bestFit="1" customWidth="1"/>
    <col min="16124" max="16124" width="9.25" style="2" bestFit="1" customWidth="1"/>
    <col min="16125" max="16384" width="9" style="2"/>
  </cols>
  <sheetData>
    <row r="1" spans="2:7" ht="18" customHeight="1">
      <c r="B1" s="619" t="s">
        <v>456</v>
      </c>
      <c r="C1" s="53"/>
      <c r="D1" s="53"/>
      <c r="E1" s="53"/>
      <c r="F1" s="53"/>
      <c r="G1" s="54"/>
    </row>
    <row r="2" spans="2:7" ht="15" customHeight="1">
      <c r="C2" s="54"/>
      <c r="D2" s="54"/>
      <c r="G2" s="622" t="s">
        <v>332</v>
      </c>
    </row>
    <row r="3" spans="2:7" ht="15" customHeight="1">
      <c r="B3" s="620" t="s">
        <v>393</v>
      </c>
      <c r="C3" s="804" t="s">
        <v>445</v>
      </c>
      <c r="D3" s="805"/>
      <c r="E3" s="572" t="s">
        <v>344</v>
      </c>
      <c r="F3" s="874" t="s">
        <v>220</v>
      </c>
      <c r="G3" s="875"/>
    </row>
    <row r="4" spans="2:7" ht="15" customHeight="1">
      <c r="B4" s="621" t="s">
        <v>394</v>
      </c>
      <c r="C4" s="573" t="s">
        <v>454</v>
      </c>
      <c r="D4" s="576" t="s">
        <v>442</v>
      </c>
      <c r="E4" s="574" t="s">
        <v>395</v>
      </c>
      <c r="F4" s="573" t="s">
        <v>453</v>
      </c>
      <c r="G4" s="134" t="s">
        <v>443</v>
      </c>
    </row>
    <row r="5" spans="2:7" ht="15" customHeight="1">
      <c r="B5" s="127" t="s">
        <v>396</v>
      </c>
      <c r="C5" s="56">
        <v>775934</v>
      </c>
      <c r="D5" s="56">
        <f t="shared" ref="D5:D20" si="0">RANK(C5,$C$5:$C$51)</f>
        <v>10</v>
      </c>
      <c r="E5" s="167">
        <v>5292</v>
      </c>
      <c r="F5" s="181">
        <f t="shared" ref="F5:F20" si="1">ROUND(E5*1000/C5,5)</f>
        <v>6.8201700000000001</v>
      </c>
      <c r="G5" s="198">
        <f>RANK(F5,$F$5:$F$51,1)</f>
        <v>33</v>
      </c>
    </row>
    <row r="6" spans="2:7" ht="15" customHeight="1">
      <c r="B6" s="128" t="s">
        <v>121</v>
      </c>
      <c r="C6" s="56">
        <v>114705</v>
      </c>
      <c r="D6" s="56">
        <f t="shared" si="0"/>
        <v>42</v>
      </c>
      <c r="E6" s="167">
        <v>1274</v>
      </c>
      <c r="F6" s="181">
        <f t="shared" si="1"/>
        <v>11.10675</v>
      </c>
      <c r="G6" s="198">
        <f t="shared" ref="G6:G51" si="2">RANK(F6,$F$5:$F$51,1)</f>
        <v>46</v>
      </c>
    </row>
    <row r="7" spans="2:7" ht="15" customHeight="1">
      <c r="B7" s="128" t="s">
        <v>397</v>
      </c>
      <c r="C7" s="56">
        <v>121026</v>
      </c>
      <c r="D7" s="56">
        <f t="shared" si="0"/>
        <v>41</v>
      </c>
      <c r="E7" s="167">
        <v>1249</v>
      </c>
      <c r="F7" s="181">
        <f t="shared" si="1"/>
        <v>10.3201</v>
      </c>
      <c r="G7" s="198">
        <f t="shared" si="2"/>
        <v>45</v>
      </c>
    </row>
    <row r="8" spans="2:7" ht="15" customHeight="1">
      <c r="B8" s="128" t="s">
        <v>398</v>
      </c>
      <c r="C8" s="56">
        <v>359966</v>
      </c>
      <c r="D8" s="56">
        <f t="shared" si="0"/>
        <v>17</v>
      </c>
      <c r="E8" s="167">
        <v>2305</v>
      </c>
      <c r="F8" s="181">
        <f t="shared" si="1"/>
        <v>6.4033800000000003</v>
      </c>
      <c r="G8" s="198">
        <f t="shared" si="2"/>
        <v>30</v>
      </c>
    </row>
    <row r="9" spans="2:7" ht="15" customHeight="1">
      <c r="B9" s="135" t="s">
        <v>399</v>
      </c>
      <c r="C9" s="136">
        <v>89203</v>
      </c>
      <c r="D9" s="136">
        <f t="shared" si="0"/>
        <v>44</v>
      </c>
      <c r="E9" s="168">
        <v>992</v>
      </c>
      <c r="F9" s="182">
        <f t="shared" si="1"/>
        <v>11.120699999999999</v>
      </c>
      <c r="G9" s="199">
        <f t="shared" si="2"/>
        <v>47</v>
      </c>
    </row>
    <row r="10" spans="2:7" ht="15" customHeight="1">
      <c r="B10" s="128" t="s">
        <v>400</v>
      </c>
      <c r="C10" s="56">
        <v>133493</v>
      </c>
      <c r="D10" s="56">
        <f t="shared" si="0"/>
        <v>39</v>
      </c>
      <c r="E10" s="167">
        <v>1095</v>
      </c>
      <c r="F10" s="181">
        <f t="shared" si="1"/>
        <v>8.2026800000000009</v>
      </c>
      <c r="G10" s="198">
        <f t="shared" si="2"/>
        <v>40</v>
      </c>
    </row>
    <row r="11" spans="2:7" ht="15" customHeight="1">
      <c r="B11" s="128" t="s">
        <v>401</v>
      </c>
      <c r="C11" s="56">
        <v>257729</v>
      </c>
      <c r="D11" s="56">
        <f t="shared" si="0"/>
        <v>26</v>
      </c>
      <c r="E11" s="167">
        <v>1871</v>
      </c>
      <c r="F11" s="181">
        <f t="shared" si="1"/>
        <v>7.2595599999999996</v>
      </c>
      <c r="G11" s="198">
        <f t="shared" si="2"/>
        <v>38</v>
      </c>
    </row>
    <row r="12" spans="2:7" ht="15" customHeight="1">
      <c r="B12" s="128" t="s">
        <v>402</v>
      </c>
      <c r="C12" s="56">
        <v>566675</v>
      </c>
      <c r="D12" s="56">
        <f t="shared" si="0"/>
        <v>12</v>
      </c>
      <c r="E12" s="167">
        <v>2847</v>
      </c>
      <c r="F12" s="181">
        <f t="shared" si="1"/>
        <v>5.0240400000000003</v>
      </c>
      <c r="G12" s="198">
        <f t="shared" si="2"/>
        <v>16</v>
      </c>
    </row>
    <row r="13" spans="2:7" ht="15" customHeight="1">
      <c r="B13" s="129" t="s">
        <v>403</v>
      </c>
      <c r="C13" s="56">
        <v>352981</v>
      </c>
      <c r="D13" s="56">
        <f t="shared" si="0"/>
        <v>18</v>
      </c>
      <c r="E13" s="167">
        <v>1930</v>
      </c>
      <c r="F13" s="278">
        <f t="shared" si="1"/>
        <v>5.4677199999999999</v>
      </c>
      <c r="G13" s="198">
        <f t="shared" si="2"/>
        <v>21</v>
      </c>
    </row>
    <row r="14" spans="2:7" ht="15" customHeight="1">
      <c r="B14" s="128" t="s">
        <v>404</v>
      </c>
      <c r="C14" s="56">
        <v>347796</v>
      </c>
      <c r="D14" s="56">
        <f t="shared" si="0"/>
        <v>20</v>
      </c>
      <c r="E14" s="167">
        <v>1913</v>
      </c>
      <c r="F14" s="181">
        <f t="shared" si="1"/>
        <v>5.5003500000000001</v>
      </c>
      <c r="G14" s="198">
        <f t="shared" si="2"/>
        <v>24</v>
      </c>
    </row>
    <row r="15" spans="2:7" ht="15" customHeight="1">
      <c r="B15" s="128" t="s">
        <v>405</v>
      </c>
      <c r="C15" s="56">
        <v>1775069</v>
      </c>
      <c r="D15" s="56">
        <f t="shared" si="0"/>
        <v>5</v>
      </c>
      <c r="E15" s="167">
        <v>7174</v>
      </c>
      <c r="F15" s="181">
        <f t="shared" si="1"/>
        <v>4.0415299999999998</v>
      </c>
      <c r="G15" s="198">
        <f t="shared" si="2"/>
        <v>10</v>
      </c>
    </row>
    <row r="16" spans="2:7" ht="15" customHeight="1">
      <c r="B16" s="128" t="s">
        <v>131</v>
      </c>
      <c r="C16" s="56">
        <v>1697971</v>
      </c>
      <c r="D16" s="56">
        <f t="shared" si="0"/>
        <v>6</v>
      </c>
      <c r="E16" s="167">
        <v>6141</v>
      </c>
      <c r="F16" s="181">
        <f t="shared" si="1"/>
        <v>3.6166700000000001</v>
      </c>
      <c r="G16" s="198">
        <f t="shared" si="2"/>
        <v>3</v>
      </c>
    </row>
    <row r="17" spans="2:7" ht="15" customHeight="1">
      <c r="B17" s="128" t="s">
        <v>406</v>
      </c>
      <c r="C17" s="56">
        <v>5006722</v>
      </c>
      <c r="D17" s="56">
        <f t="shared" si="0"/>
        <v>1</v>
      </c>
      <c r="E17" s="167">
        <v>13273</v>
      </c>
      <c r="F17" s="181">
        <f t="shared" si="1"/>
        <v>2.6510400000000001</v>
      </c>
      <c r="G17" s="198">
        <f t="shared" si="2"/>
        <v>1</v>
      </c>
    </row>
    <row r="18" spans="2:7" ht="15" customHeight="1">
      <c r="B18" s="128" t="s">
        <v>407</v>
      </c>
      <c r="C18" s="56">
        <v>2892704</v>
      </c>
      <c r="D18" s="56">
        <f t="shared" si="0"/>
        <v>2</v>
      </c>
      <c r="E18" s="167">
        <v>8989</v>
      </c>
      <c r="F18" s="181">
        <f t="shared" si="1"/>
        <v>3.1074700000000002</v>
      </c>
      <c r="G18" s="198">
        <f t="shared" si="2"/>
        <v>2</v>
      </c>
    </row>
    <row r="19" spans="2:7" ht="15" customHeight="1">
      <c r="B19" s="128" t="s">
        <v>408</v>
      </c>
      <c r="C19" s="56">
        <v>318518</v>
      </c>
      <c r="D19" s="56">
        <f t="shared" si="0"/>
        <v>23</v>
      </c>
      <c r="E19" s="167">
        <v>2253</v>
      </c>
      <c r="F19" s="181">
        <f t="shared" si="1"/>
        <v>7.0733800000000002</v>
      </c>
      <c r="G19" s="198">
        <f t="shared" si="2"/>
        <v>35</v>
      </c>
    </row>
    <row r="20" spans="2:7" ht="15" customHeight="1">
      <c r="B20" s="128" t="s">
        <v>409</v>
      </c>
      <c r="C20" s="56">
        <v>190688</v>
      </c>
      <c r="D20" s="56">
        <f t="shared" si="0"/>
        <v>30</v>
      </c>
      <c r="E20" s="167">
        <v>1043</v>
      </c>
      <c r="F20" s="278">
        <f t="shared" si="1"/>
        <v>5.4696699999999998</v>
      </c>
      <c r="G20" s="198">
        <f t="shared" si="2"/>
        <v>22</v>
      </c>
    </row>
    <row r="21" spans="2:7" ht="15" customHeight="1">
      <c r="B21" s="128" t="s">
        <v>410</v>
      </c>
      <c r="C21" s="56">
        <v>222775</v>
      </c>
      <c r="D21" s="56">
        <f t="shared" ref="D21:D51" si="3">RANK(C21,$C$5:$C$51)</f>
        <v>27</v>
      </c>
      <c r="E21" s="167">
        <v>1136</v>
      </c>
      <c r="F21" s="181">
        <f t="shared" ref="F21:F53" si="4">ROUND(E21*1000/C21,5)</f>
        <v>5.0993199999999996</v>
      </c>
      <c r="G21" s="198">
        <f t="shared" si="2"/>
        <v>18</v>
      </c>
    </row>
    <row r="22" spans="2:7" ht="15" customHeight="1">
      <c r="B22" s="128" t="s">
        <v>411</v>
      </c>
      <c r="C22" s="56">
        <v>143428</v>
      </c>
      <c r="D22" s="56">
        <f t="shared" si="3"/>
        <v>37</v>
      </c>
      <c r="E22" s="167">
        <v>767</v>
      </c>
      <c r="F22" s="181">
        <f t="shared" si="4"/>
        <v>5.3476299999999997</v>
      </c>
      <c r="G22" s="198">
        <f t="shared" si="2"/>
        <v>20</v>
      </c>
    </row>
    <row r="23" spans="2:7" ht="15" customHeight="1">
      <c r="B23" s="128" t="s">
        <v>412</v>
      </c>
      <c r="C23" s="56">
        <v>163594</v>
      </c>
      <c r="D23" s="56">
        <f t="shared" si="3"/>
        <v>35</v>
      </c>
      <c r="E23" s="167">
        <v>811</v>
      </c>
      <c r="F23" s="181">
        <f t="shared" si="4"/>
        <v>4.9573900000000002</v>
      </c>
      <c r="G23" s="198">
        <f t="shared" si="2"/>
        <v>15</v>
      </c>
    </row>
    <row r="24" spans="2:7" ht="15" customHeight="1">
      <c r="B24" s="128" t="s">
        <v>413</v>
      </c>
      <c r="C24" s="56">
        <v>365301</v>
      </c>
      <c r="D24" s="56">
        <f t="shared" si="3"/>
        <v>16</v>
      </c>
      <c r="E24" s="167">
        <v>2047</v>
      </c>
      <c r="F24" s="181">
        <f t="shared" si="4"/>
        <v>5.6036000000000001</v>
      </c>
      <c r="G24" s="198">
        <f t="shared" si="2"/>
        <v>25</v>
      </c>
    </row>
    <row r="25" spans="2:7" ht="15" customHeight="1">
      <c r="B25" s="128" t="s">
        <v>414</v>
      </c>
      <c r="C25" s="56">
        <v>435086</v>
      </c>
      <c r="D25" s="56">
        <f t="shared" si="3"/>
        <v>14</v>
      </c>
      <c r="E25" s="167">
        <v>1970</v>
      </c>
      <c r="F25" s="181">
        <f t="shared" si="4"/>
        <v>4.5278400000000003</v>
      </c>
      <c r="G25" s="198">
        <f t="shared" si="2"/>
        <v>12</v>
      </c>
    </row>
    <row r="26" spans="2:7" ht="15" customHeight="1">
      <c r="B26" s="128" t="s">
        <v>415</v>
      </c>
      <c r="C26" s="56">
        <v>785446</v>
      </c>
      <c r="D26" s="56">
        <f t="shared" si="3"/>
        <v>9</v>
      </c>
      <c r="E26" s="167">
        <v>3605</v>
      </c>
      <c r="F26" s="181">
        <f t="shared" si="4"/>
        <v>4.5897500000000004</v>
      </c>
      <c r="G26" s="198">
        <f t="shared" si="2"/>
        <v>13</v>
      </c>
    </row>
    <row r="27" spans="2:7" ht="15" customHeight="1">
      <c r="B27" s="128" t="s">
        <v>416</v>
      </c>
      <c r="C27" s="56">
        <v>1995919</v>
      </c>
      <c r="D27" s="56">
        <f t="shared" si="3"/>
        <v>4</v>
      </c>
      <c r="E27" s="167">
        <v>7328</v>
      </c>
      <c r="F27" s="181">
        <f t="shared" si="4"/>
        <v>3.6714899999999999</v>
      </c>
      <c r="G27" s="198">
        <f t="shared" si="2"/>
        <v>5</v>
      </c>
    </row>
    <row r="28" spans="2:7" ht="15" customHeight="1">
      <c r="B28" s="128" t="s">
        <v>417</v>
      </c>
      <c r="C28" s="56">
        <v>375898</v>
      </c>
      <c r="D28" s="56">
        <f t="shared" si="3"/>
        <v>15</v>
      </c>
      <c r="E28" s="167">
        <v>1763</v>
      </c>
      <c r="F28" s="181">
        <f t="shared" si="4"/>
        <v>4.6901000000000002</v>
      </c>
      <c r="G28" s="198">
        <f t="shared" si="2"/>
        <v>14</v>
      </c>
    </row>
    <row r="29" spans="2:7" ht="15" customHeight="1">
      <c r="B29" s="128" t="s">
        <v>418</v>
      </c>
      <c r="C29" s="56">
        <v>349434</v>
      </c>
      <c r="D29" s="56">
        <f t="shared" si="3"/>
        <v>19</v>
      </c>
      <c r="E29" s="167">
        <v>1390</v>
      </c>
      <c r="F29" s="181">
        <f t="shared" si="4"/>
        <v>3.9778600000000002</v>
      </c>
      <c r="G29" s="198">
        <f t="shared" si="2"/>
        <v>9</v>
      </c>
    </row>
    <row r="30" spans="2:7" ht="15" customHeight="1">
      <c r="B30" s="128" t="s">
        <v>419</v>
      </c>
      <c r="C30" s="56">
        <v>689558</v>
      </c>
      <c r="D30" s="56">
        <f t="shared" si="3"/>
        <v>11</v>
      </c>
      <c r="E30" s="167">
        <v>2551</v>
      </c>
      <c r="F30" s="181">
        <f t="shared" si="4"/>
        <v>3.6994699999999998</v>
      </c>
      <c r="G30" s="198">
        <f t="shared" si="2"/>
        <v>6</v>
      </c>
    </row>
    <row r="31" spans="2:7" ht="15" customHeight="1">
      <c r="B31" s="128" t="s">
        <v>420</v>
      </c>
      <c r="C31" s="56">
        <v>2373032</v>
      </c>
      <c r="D31" s="56">
        <f t="shared" si="3"/>
        <v>3</v>
      </c>
      <c r="E31" s="167">
        <v>8657</v>
      </c>
      <c r="F31" s="181">
        <f t="shared" si="4"/>
        <v>3.6480800000000002</v>
      </c>
      <c r="G31" s="198">
        <f t="shared" si="2"/>
        <v>4</v>
      </c>
    </row>
    <row r="32" spans="2:7" ht="15" customHeight="1">
      <c r="B32" s="128" t="s">
        <v>421</v>
      </c>
      <c r="C32" s="56">
        <v>1443484</v>
      </c>
      <c r="D32" s="56">
        <f t="shared" si="3"/>
        <v>7</v>
      </c>
      <c r="E32" s="167">
        <v>5417</v>
      </c>
      <c r="F32" s="181">
        <f t="shared" si="4"/>
        <v>3.7527300000000001</v>
      </c>
      <c r="G32" s="198">
        <f t="shared" si="2"/>
        <v>7</v>
      </c>
    </row>
    <row r="33" spans="2:7" ht="15" customHeight="1">
      <c r="B33" s="128" t="s">
        <v>148</v>
      </c>
      <c r="C33" s="56">
        <v>347015</v>
      </c>
      <c r="D33" s="56">
        <f t="shared" si="3"/>
        <v>21</v>
      </c>
      <c r="E33" s="167">
        <v>1338</v>
      </c>
      <c r="F33" s="181">
        <f t="shared" si="4"/>
        <v>3.8557399999999999</v>
      </c>
      <c r="G33" s="198">
        <f t="shared" si="2"/>
        <v>8</v>
      </c>
    </row>
    <row r="34" spans="2:7" ht="15" customHeight="1">
      <c r="B34" s="128" t="s">
        <v>149</v>
      </c>
      <c r="C34" s="56">
        <v>171315</v>
      </c>
      <c r="D34" s="56">
        <f t="shared" si="3"/>
        <v>33</v>
      </c>
      <c r="E34" s="167">
        <v>939</v>
      </c>
      <c r="F34" s="181">
        <f t="shared" si="4"/>
        <v>5.4811300000000003</v>
      </c>
      <c r="G34" s="198">
        <f t="shared" si="2"/>
        <v>23</v>
      </c>
    </row>
    <row r="35" spans="2:7" ht="15" customHeight="1">
      <c r="B35" s="128" t="s">
        <v>150</v>
      </c>
      <c r="C35" s="56">
        <v>78197</v>
      </c>
      <c r="D35" s="56">
        <f t="shared" si="3"/>
        <v>46</v>
      </c>
      <c r="E35" s="167">
        <v>561</v>
      </c>
      <c r="F35" s="181">
        <f t="shared" si="4"/>
        <v>7.1741900000000003</v>
      </c>
      <c r="G35" s="198">
        <f t="shared" si="2"/>
        <v>36</v>
      </c>
    </row>
    <row r="36" spans="2:7" ht="15" customHeight="1">
      <c r="B36" s="128" t="s">
        <v>151</v>
      </c>
      <c r="C36" s="56">
        <v>74863</v>
      </c>
      <c r="D36" s="56">
        <f t="shared" si="3"/>
        <v>47</v>
      </c>
      <c r="E36" s="167">
        <v>678</v>
      </c>
      <c r="F36" s="181">
        <f t="shared" si="4"/>
        <v>9.05654</v>
      </c>
      <c r="G36" s="198">
        <f t="shared" si="2"/>
        <v>44</v>
      </c>
    </row>
    <row r="37" spans="2:7" ht="15" customHeight="1">
      <c r="B37" s="128" t="s">
        <v>422</v>
      </c>
      <c r="C37" s="56">
        <v>327751</v>
      </c>
      <c r="D37" s="56">
        <f t="shared" si="3"/>
        <v>22</v>
      </c>
      <c r="E37" s="167">
        <v>1888</v>
      </c>
      <c r="F37" s="181">
        <f t="shared" si="4"/>
        <v>5.7604699999999998</v>
      </c>
      <c r="G37" s="198">
        <f t="shared" si="2"/>
        <v>26</v>
      </c>
    </row>
    <row r="38" spans="2:7" ht="15" customHeight="1">
      <c r="B38" s="128" t="s">
        <v>423</v>
      </c>
      <c r="C38" s="56">
        <v>533389</v>
      </c>
      <c r="D38" s="56">
        <f t="shared" si="3"/>
        <v>13</v>
      </c>
      <c r="E38" s="167">
        <v>2789</v>
      </c>
      <c r="F38" s="181">
        <f t="shared" si="4"/>
        <v>5.2288300000000003</v>
      </c>
      <c r="G38" s="198">
        <f t="shared" si="2"/>
        <v>19</v>
      </c>
    </row>
    <row r="39" spans="2:7" ht="15" customHeight="1">
      <c r="B39" s="128" t="s">
        <v>424</v>
      </c>
      <c r="C39" s="56">
        <v>212503</v>
      </c>
      <c r="D39" s="56">
        <f t="shared" si="3"/>
        <v>28</v>
      </c>
      <c r="E39" s="167">
        <v>1369</v>
      </c>
      <c r="F39" s="181">
        <f t="shared" si="4"/>
        <v>6.4422600000000001</v>
      </c>
      <c r="G39" s="198">
        <f t="shared" si="2"/>
        <v>31</v>
      </c>
    </row>
    <row r="40" spans="2:7" ht="15" customHeight="1">
      <c r="B40" s="128" t="s">
        <v>425</v>
      </c>
      <c r="C40" s="56">
        <v>112684</v>
      </c>
      <c r="D40" s="56">
        <f t="shared" si="3"/>
        <v>43</v>
      </c>
      <c r="E40" s="167">
        <v>739</v>
      </c>
      <c r="F40" s="181">
        <f t="shared" si="4"/>
        <v>6.55816</v>
      </c>
      <c r="G40" s="198">
        <f t="shared" si="2"/>
        <v>32</v>
      </c>
    </row>
    <row r="41" spans="2:7" ht="15" customHeight="1">
      <c r="B41" s="128" t="s">
        <v>426</v>
      </c>
      <c r="C41" s="56">
        <v>162255</v>
      </c>
      <c r="D41" s="56">
        <f t="shared" si="3"/>
        <v>36</v>
      </c>
      <c r="E41" s="167">
        <v>959</v>
      </c>
      <c r="F41" s="181">
        <f t="shared" si="4"/>
        <v>5.91045</v>
      </c>
      <c r="G41" s="198">
        <f t="shared" si="2"/>
        <v>27</v>
      </c>
    </row>
    <row r="42" spans="2:7" ht="15" customHeight="1">
      <c r="B42" s="128" t="s">
        <v>427</v>
      </c>
      <c r="C42" s="56">
        <v>184633</v>
      </c>
      <c r="D42" s="56">
        <f t="shared" si="3"/>
        <v>32</v>
      </c>
      <c r="E42" s="167">
        <v>1354</v>
      </c>
      <c r="F42" s="181">
        <f t="shared" si="4"/>
        <v>7.3334700000000002</v>
      </c>
      <c r="G42" s="198">
        <f t="shared" si="2"/>
        <v>39</v>
      </c>
    </row>
    <row r="43" spans="2:7" ht="15" customHeight="1">
      <c r="B43" s="128" t="s">
        <v>428</v>
      </c>
      <c r="C43" s="56">
        <v>85589</v>
      </c>
      <c r="D43" s="56">
        <f t="shared" si="3"/>
        <v>45</v>
      </c>
      <c r="E43" s="167">
        <v>710</v>
      </c>
      <c r="F43" s="181">
        <f t="shared" si="4"/>
        <v>8.2954600000000003</v>
      </c>
      <c r="G43" s="198">
        <f t="shared" si="2"/>
        <v>42</v>
      </c>
    </row>
    <row r="44" spans="2:7" ht="15" customHeight="1">
      <c r="B44" s="128" t="s">
        <v>429</v>
      </c>
      <c r="C44" s="56">
        <v>1187972</v>
      </c>
      <c r="D44" s="56">
        <f t="shared" si="3"/>
        <v>8</v>
      </c>
      <c r="E44" s="167">
        <v>5051</v>
      </c>
      <c r="F44" s="181">
        <f t="shared" si="4"/>
        <v>4.2517800000000001</v>
      </c>
      <c r="G44" s="198">
        <f t="shared" si="2"/>
        <v>11</v>
      </c>
    </row>
    <row r="45" spans="2:7" ht="15" customHeight="1">
      <c r="B45" s="128" t="s">
        <v>430</v>
      </c>
      <c r="C45" s="56">
        <v>134938</v>
      </c>
      <c r="D45" s="56">
        <f t="shared" si="3"/>
        <v>38</v>
      </c>
      <c r="E45" s="167">
        <v>819</v>
      </c>
      <c r="F45" s="181">
        <f t="shared" si="4"/>
        <v>6.0694499999999998</v>
      </c>
      <c r="G45" s="198">
        <f t="shared" si="2"/>
        <v>28</v>
      </c>
    </row>
    <row r="46" spans="2:7" ht="15" customHeight="1">
      <c r="B46" s="128" t="s">
        <v>431</v>
      </c>
      <c r="C46" s="56">
        <v>186960</v>
      </c>
      <c r="D46" s="56">
        <f t="shared" si="3"/>
        <v>31</v>
      </c>
      <c r="E46" s="167">
        <v>1346</v>
      </c>
      <c r="F46" s="181">
        <f t="shared" si="4"/>
        <v>7.1993999999999998</v>
      </c>
      <c r="G46" s="198">
        <f t="shared" si="2"/>
        <v>37</v>
      </c>
    </row>
    <row r="47" spans="2:7" ht="15" customHeight="1">
      <c r="B47" s="128" t="s">
        <v>432</v>
      </c>
      <c r="C47" s="56">
        <v>286956</v>
      </c>
      <c r="D47" s="56">
        <f t="shared" si="3"/>
        <v>24</v>
      </c>
      <c r="E47" s="167">
        <v>1754</v>
      </c>
      <c r="F47" s="181">
        <f t="shared" si="4"/>
        <v>6.1124400000000003</v>
      </c>
      <c r="G47" s="198">
        <f t="shared" si="2"/>
        <v>29</v>
      </c>
    </row>
    <row r="48" spans="2:7" ht="15" customHeight="1">
      <c r="B48" s="128" t="s">
        <v>433</v>
      </c>
      <c r="C48" s="56">
        <v>166686</v>
      </c>
      <c r="D48" s="56">
        <f t="shared" si="3"/>
        <v>34</v>
      </c>
      <c r="E48" s="167">
        <v>1142</v>
      </c>
      <c r="F48" s="181">
        <f t="shared" si="4"/>
        <v>6.85121</v>
      </c>
      <c r="G48" s="198">
        <f t="shared" si="2"/>
        <v>34</v>
      </c>
    </row>
    <row r="49" spans="2:7" ht="15" customHeight="1">
      <c r="B49" s="128" t="s">
        <v>434</v>
      </c>
      <c r="C49" s="56">
        <v>130954</v>
      </c>
      <c r="D49" s="56">
        <f t="shared" si="3"/>
        <v>40</v>
      </c>
      <c r="E49" s="167">
        <v>1083</v>
      </c>
      <c r="F49" s="181">
        <f t="shared" si="4"/>
        <v>8.2700800000000001</v>
      </c>
      <c r="G49" s="198">
        <f t="shared" si="2"/>
        <v>41</v>
      </c>
    </row>
    <row r="50" spans="2:7" ht="15" customHeight="1">
      <c r="B50" s="128" t="s">
        <v>164</v>
      </c>
      <c r="C50" s="56">
        <v>190781</v>
      </c>
      <c r="D50" s="56">
        <f t="shared" si="3"/>
        <v>29</v>
      </c>
      <c r="E50" s="167">
        <v>1617</v>
      </c>
      <c r="F50" s="181">
        <f t="shared" si="4"/>
        <v>8.4756900000000002</v>
      </c>
      <c r="G50" s="198">
        <f t="shared" si="2"/>
        <v>43</v>
      </c>
    </row>
    <row r="51" spans="2:7" ht="15" customHeight="1">
      <c r="B51" s="128" t="s">
        <v>435</v>
      </c>
      <c r="C51" s="56">
        <v>283797</v>
      </c>
      <c r="D51" s="56">
        <f t="shared" si="3"/>
        <v>25</v>
      </c>
      <c r="E51" s="167">
        <v>1429</v>
      </c>
      <c r="F51" s="181">
        <f t="shared" si="4"/>
        <v>5.0352899999999998</v>
      </c>
      <c r="G51" s="198">
        <f t="shared" si="2"/>
        <v>17</v>
      </c>
    </row>
    <row r="52" spans="2:7" ht="15" customHeight="1">
      <c r="B52" s="235" t="s">
        <v>436</v>
      </c>
      <c r="C52" s="56">
        <v>733097</v>
      </c>
      <c r="D52" s="183"/>
      <c r="E52" s="184"/>
      <c r="F52" s="185"/>
      <c r="G52" s="236"/>
    </row>
    <row r="53" spans="2:7" ht="15" customHeight="1">
      <c r="B53" s="189" t="s">
        <v>437</v>
      </c>
      <c r="C53" s="190">
        <f>SUM(C5:C52)</f>
        <v>29936470</v>
      </c>
      <c r="D53" s="190"/>
      <c r="E53" s="191">
        <f>SUM(E5:E52)</f>
        <v>124648</v>
      </c>
      <c r="F53" s="192">
        <f t="shared" si="4"/>
        <v>4.1637500000000003</v>
      </c>
      <c r="G53" s="234"/>
    </row>
    <row r="54" spans="2:7" ht="15" customHeight="1">
      <c r="B54" s="367" t="s">
        <v>326</v>
      </c>
      <c r="F54" s="133"/>
    </row>
    <row r="55" spans="2:7">
      <c r="B55" s="367" t="s">
        <v>327</v>
      </c>
    </row>
  </sheetData>
  <mergeCells count="2">
    <mergeCell ref="C3:D3"/>
    <mergeCell ref="F3:G3"/>
  </mergeCells>
  <phoneticPr fontId="4"/>
  <pageMargins left="0.98425196850393704" right="0.78740157480314965" top="0.59055118110236227" bottom="0.59055118110236227" header="0.19685039370078741" footer="0.39370078740157483"/>
  <pageSetup paperSize="9" orientation="portrait" r:id="rId1"/>
  <headerFooter scaleWithDoc="0" alignWithMargins="0">
    <oddFooter>&amp;C&amp;12- 15 -</oddFooter>
  </headerFooter>
  <colBreaks count="1" manualBreakCount="1">
    <brk id="7" max="54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G55"/>
  <sheetViews>
    <sheetView zoomScaleNormal="100" zoomScaleSheetLayoutView="90" workbookViewId="0">
      <selection activeCell="G1" sqref="G1"/>
    </sheetView>
  </sheetViews>
  <sheetFormatPr defaultRowHeight="14.25"/>
  <cols>
    <col min="1" max="1" width="1.625" style="2" customWidth="1"/>
    <col min="2" max="2" width="17.625" style="2" customWidth="1"/>
    <col min="3" max="3" width="16.625" style="2" customWidth="1"/>
    <col min="4" max="4" width="10.125" style="2" customWidth="1"/>
    <col min="5" max="5" width="13.625" style="73" customWidth="1"/>
    <col min="6" max="6" width="16.125" style="2" customWidth="1"/>
    <col min="7" max="7" width="10.125" style="2" customWidth="1"/>
    <col min="8" max="8" width="4.5" style="2" customWidth="1"/>
    <col min="9" max="249" width="9" style="2"/>
    <col min="250" max="250" width="18.625" style="2" customWidth="1"/>
    <col min="251" max="251" width="13.125" style="2" customWidth="1"/>
    <col min="252" max="253" width="12.375" style="2" customWidth="1"/>
    <col min="254" max="254" width="12.625" style="2" customWidth="1"/>
    <col min="255" max="255" width="13.125" style="2" customWidth="1"/>
    <col min="256" max="256" width="12.375" style="2" customWidth="1"/>
    <col min="257" max="258" width="9" style="2"/>
    <col min="259" max="259" width="11" style="2" bestFit="1" customWidth="1"/>
    <col min="260" max="260" width="12.75" style="2" bestFit="1" customWidth="1"/>
    <col min="261" max="261" width="9.25" style="2" bestFit="1" customWidth="1"/>
    <col min="262" max="505" width="9" style="2"/>
    <col min="506" max="506" width="18.625" style="2" customWidth="1"/>
    <col min="507" max="507" width="13.125" style="2" customWidth="1"/>
    <col min="508" max="509" width="12.375" style="2" customWidth="1"/>
    <col min="510" max="510" width="12.625" style="2" customWidth="1"/>
    <col min="511" max="511" width="13.125" style="2" customWidth="1"/>
    <col min="512" max="512" width="12.375" style="2" customWidth="1"/>
    <col min="513" max="514" width="9" style="2"/>
    <col min="515" max="515" width="11" style="2" bestFit="1" customWidth="1"/>
    <col min="516" max="516" width="12.75" style="2" bestFit="1" customWidth="1"/>
    <col min="517" max="517" width="9.25" style="2" bestFit="1" customWidth="1"/>
    <col min="518" max="761" width="9" style="2"/>
    <col min="762" max="762" width="18.625" style="2" customWidth="1"/>
    <col min="763" max="763" width="13.125" style="2" customWidth="1"/>
    <col min="764" max="765" width="12.375" style="2" customWidth="1"/>
    <col min="766" max="766" width="12.625" style="2" customWidth="1"/>
    <col min="767" max="767" width="13.125" style="2" customWidth="1"/>
    <col min="768" max="768" width="12.375" style="2" customWidth="1"/>
    <col min="769" max="770" width="9" style="2"/>
    <col min="771" max="771" width="11" style="2" bestFit="1" customWidth="1"/>
    <col min="772" max="772" width="12.75" style="2" bestFit="1" customWidth="1"/>
    <col min="773" max="773" width="9.25" style="2" bestFit="1" customWidth="1"/>
    <col min="774" max="1017" width="9" style="2"/>
    <col min="1018" max="1018" width="18.625" style="2" customWidth="1"/>
    <col min="1019" max="1019" width="13.125" style="2" customWidth="1"/>
    <col min="1020" max="1021" width="12.375" style="2" customWidth="1"/>
    <col min="1022" max="1022" width="12.625" style="2" customWidth="1"/>
    <col min="1023" max="1023" width="13.125" style="2" customWidth="1"/>
    <col min="1024" max="1024" width="12.375" style="2" customWidth="1"/>
    <col min="1025" max="1026" width="9" style="2"/>
    <col min="1027" max="1027" width="11" style="2" bestFit="1" customWidth="1"/>
    <col min="1028" max="1028" width="12.75" style="2" bestFit="1" customWidth="1"/>
    <col min="1029" max="1029" width="9.25" style="2" bestFit="1" customWidth="1"/>
    <col min="1030" max="1273" width="9" style="2"/>
    <col min="1274" max="1274" width="18.625" style="2" customWidth="1"/>
    <col min="1275" max="1275" width="13.125" style="2" customWidth="1"/>
    <col min="1276" max="1277" width="12.375" style="2" customWidth="1"/>
    <col min="1278" max="1278" width="12.625" style="2" customWidth="1"/>
    <col min="1279" max="1279" width="13.125" style="2" customWidth="1"/>
    <col min="1280" max="1280" width="12.375" style="2" customWidth="1"/>
    <col min="1281" max="1282" width="9" style="2"/>
    <col min="1283" max="1283" width="11" style="2" bestFit="1" customWidth="1"/>
    <col min="1284" max="1284" width="12.75" style="2" bestFit="1" customWidth="1"/>
    <col min="1285" max="1285" width="9.25" style="2" bestFit="1" customWidth="1"/>
    <col min="1286" max="1529" width="9" style="2"/>
    <col min="1530" max="1530" width="18.625" style="2" customWidth="1"/>
    <col min="1531" max="1531" width="13.125" style="2" customWidth="1"/>
    <col min="1532" max="1533" width="12.375" style="2" customWidth="1"/>
    <col min="1534" max="1534" width="12.625" style="2" customWidth="1"/>
    <col min="1535" max="1535" width="13.125" style="2" customWidth="1"/>
    <col min="1536" max="1536" width="12.375" style="2" customWidth="1"/>
    <col min="1537" max="1538" width="9" style="2"/>
    <col min="1539" max="1539" width="11" style="2" bestFit="1" customWidth="1"/>
    <col min="1540" max="1540" width="12.75" style="2" bestFit="1" customWidth="1"/>
    <col min="1541" max="1541" width="9.25" style="2" bestFit="1" customWidth="1"/>
    <col min="1542" max="1785" width="9" style="2"/>
    <col min="1786" max="1786" width="18.625" style="2" customWidth="1"/>
    <col min="1787" max="1787" width="13.125" style="2" customWidth="1"/>
    <col min="1788" max="1789" width="12.375" style="2" customWidth="1"/>
    <col min="1790" max="1790" width="12.625" style="2" customWidth="1"/>
    <col min="1791" max="1791" width="13.125" style="2" customWidth="1"/>
    <col min="1792" max="1792" width="12.375" style="2" customWidth="1"/>
    <col min="1793" max="1794" width="9" style="2"/>
    <col min="1795" max="1795" width="11" style="2" bestFit="1" customWidth="1"/>
    <col min="1796" max="1796" width="12.75" style="2" bestFit="1" customWidth="1"/>
    <col min="1797" max="1797" width="9.25" style="2" bestFit="1" customWidth="1"/>
    <col min="1798" max="2041" width="9" style="2"/>
    <col min="2042" max="2042" width="18.625" style="2" customWidth="1"/>
    <col min="2043" max="2043" width="13.125" style="2" customWidth="1"/>
    <col min="2044" max="2045" width="12.375" style="2" customWidth="1"/>
    <col min="2046" max="2046" width="12.625" style="2" customWidth="1"/>
    <col min="2047" max="2047" width="13.125" style="2" customWidth="1"/>
    <col min="2048" max="2048" width="12.375" style="2" customWidth="1"/>
    <col min="2049" max="2050" width="9" style="2"/>
    <col min="2051" max="2051" width="11" style="2" bestFit="1" customWidth="1"/>
    <col min="2052" max="2052" width="12.75" style="2" bestFit="1" customWidth="1"/>
    <col min="2053" max="2053" width="9.25" style="2" bestFit="1" customWidth="1"/>
    <col min="2054" max="2297" width="9" style="2"/>
    <col min="2298" max="2298" width="18.625" style="2" customWidth="1"/>
    <col min="2299" max="2299" width="13.125" style="2" customWidth="1"/>
    <col min="2300" max="2301" width="12.375" style="2" customWidth="1"/>
    <col min="2302" max="2302" width="12.625" style="2" customWidth="1"/>
    <col min="2303" max="2303" width="13.125" style="2" customWidth="1"/>
    <col min="2304" max="2304" width="12.375" style="2" customWidth="1"/>
    <col min="2305" max="2306" width="9" style="2"/>
    <col min="2307" max="2307" width="11" style="2" bestFit="1" customWidth="1"/>
    <col min="2308" max="2308" width="12.75" style="2" bestFit="1" customWidth="1"/>
    <col min="2309" max="2309" width="9.25" style="2" bestFit="1" customWidth="1"/>
    <col min="2310" max="2553" width="9" style="2"/>
    <col min="2554" max="2554" width="18.625" style="2" customWidth="1"/>
    <col min="2555" max="2555" width="13.125" style="2" customWidth="1"/>
    <col min="2556" max="2557" width="12.375" style="2" customWidth="1"/>
    <col min="2558" max="2558" width="12.625" style="2" customWidth="1"/>
    <col min="2559" max="2559" width="13.125" style="2" customWidth="1"/>
    <col min="2560" max="2560" width="12.375" style="2" customWidth="1"/>
    <col min="2561" max="2562" width="9" style="2"/>
    <col min="2563" max="2563" width="11" style="2" bestFit="1" customWidth="1"/>
    <col min="2564" max="2564" width="12.75" style="2" bestFit="1" customWidth="1"/>
    <col min="2565" max="2565" width="9.25" style="2" bestFit="1" customWidth="1"/>
    <col min="2566" max="2809" width="9" style="2"/>
    <col min="2810" max="2810" width="18.625" style="2" customWidth="1"/>
    <col min="2811" max="2811" width="13.125" style="2" customWidth="1"/>
    <col min="2812" max="2813" width="12.375" style="2" customWidth="1"/>
    <col min="2814" max="2814" width="12.625" style="2" customWidth="1"/>
    <col min="2815" max="2815" width="13.125" style="2" customWidth="1"/>
    <col min="2816" max="2816" width="12.375" style="2" customWidth="1"/>
    <col min="2817" max="2818" width="9" style="2"/>
    <col min="2819" max="2819" width="11" style="2" bestFit="1" customWidth="1"/>
    <col min="2820" max="2820" width="12.75" style="2" bestFit="1" customWidth="1"/>
    <col min="2821" max="2821" width="9.25" style="2" bestFit="1" customWidth="1"/>
    <col min="2822" max="3065" width="9" style="2"/>
    <col min="3066" max="3066" width="18.625" style="2" customWidth="1"/>
    <col min="3067" max="3067" width="13.125" style="2" customWidth="1"/>
    <col min="3068" max="3069" width="12.375" style="2" customWidth="1"/>
    <col min="3070" max="3070" width="12.625" style="2" customWidth="1"/>
    <col min="3071" max="3071" width="13.125" style="2" customWidth="1"/>
    <col min="3072" max="3072" width="12.375" style="2" customWidth="1"/>
    <col min="3073" max="3074" width="9" style="2"/>
    <col min="3075" max="3075" width="11" style="2" bestFit="1" customWidth="1"/>
    <col min="3076" max="3076" width="12.75" style="2" bestFit="1" customWidth="1"/>
    <col min="3077" max="3077" width="9.25" style="2" bestFit="1" customWidth="1"/>
    <col min="3078" max="3321" width="9" style="2"/>
    <col min="3322" max="3322" width="18.625" style="2" customWidth="1"/>
    <col min="3323" max="3323" width="13.125" style="2" customWidth="1"/>
    <col min="3324" max="3325" width="12.375" style="2" customWidth="1"/>
    <col min="3326" max="3326" width="12.625" style="2" customWidth="1"/>
    <col min="3327" max="3327" width="13.125" style="2" customWidth="1"/>
    <col min="3328" max="3328" width="12.375" style="2" customWidth="1"/>
    <col min="3329" max="3330" width="9" style="2"/>
    <col min="3331" max="3331" width="11" style="2" bestFit="1" customWidth="1"/>
    <col min="3332" max="3332" width="12.75" style="2" bestFit="1" customWidth="1"/>
    <col min="3333" max="3333" width="9.25" style="2" bestFit="1" customWidth="1"/>
    <col min="3334" max="3577" width="9" style="2"/>
    <col min="3578" max="3578" width="18.625" style="2" customWidth="1"/>
    <col min="3579" max="3579" width="13.125" style="2" customWidth="1"/>
    <col min="3580" max="3581" width="12.375" style="2" customWidth="1"/>
    <col min="3582" max="3582" width="12.625" style="2" customWidth="1"/>
    <col min="3583" max="3583" width="13.125" style="2" customWidth="1"/>
    <col min="3584" max="3584" width="12.375" style="2" customWidth="1"/>
    <col min="3585" max="3586" width="9" style="2"/>
    <col min="3587" max="3587" width="11" style="2" bestFit="1" customWidth="1"/>
    <col min="3588" max="3588" width="12.75" style="2" bestFit="1" customWidth="1"/>
    <col min="3589" max="3589" width="9.25" style="2" bestFit="1" customWidth="1"/>
    <col min="3590" max="3833" width="9" style="2"/>
    <col min="3834" max="3834" width="18.625" style="2" customWidth="1"/>
    <col min="3835" max="3835" width="13.125" style="2" customWidth="1"/>
    <col min="3836" max="3837" width="12.375" style="2" customWidth="1"/>
    <col min="3838" max="3838" width="12.625" style="2" customWidth="1"/>
    <col min="3839" max="3839" width="13.125" style="2" customWidth="1"/>
    <col min="3840" max="3840" width="12.375" style="2" customWidth="1"/>
    <col min="3841" max="3842" width="9" style="2"/>
    <col min="3843" max="3843" width="11" style="2" bestFit="1" customWidth="1"/>
    <col min="3844" max="3844" width="12.75" style="2" bestFit="1" customWidth="1"/>
    <col min="3845" max="3845" width="9.25" style="2" bestFit="1" customWidth="1"/>
    <col min="3846" max="4089" width="9" style="2"/>
    <col min="4090" max="4090" width="18.625" style="2" customWidth="1"/>
    <col min="4091" max="4091" width="13.125" style="2" customWidth="1"/>
    <col min="4092" max="4093" width="12.375" style="2" customWidth="1"/>
    <col min="4094" max="4094" width="12.625" style="2" customWidth="1"/>
    <col min="4095" max="4095" width="13.125" style="2" customWidth="1"/>
    <col min="4096" max="4096" width="12.375" style="2" customWidth="1"/>
    <col min="4097" max="4098" width="9" style="2"/>
    <col min="4099" max="4099" width="11" style="2" bestFit="1" customWidth="1"/>
    <col min="4100" max="4100" width="12.75" style="2" bestFit="1" customWidth="1"/>
    <col min="4101" max="4101" width="9.25" style="2" bestFit="1" customWidth="1"/>
    <col min="4102" max="4345" width="9" style="2"/>
    <col min="4346" max="4346" width="18.625" style="2" customWidth="1"/>
    <col min="4347" max="4347" width="13.125" style="2" customWidth="1"/>
    <col min="4348" max="4349" width="12.375" style="2" customWidth="1"/>
    <col min="4350" max="4350" width="12.625" style="2" customWidth="1"/>
    <col min="4351" max="4351" width="13.125" style="2" customWidth="1"/>
    <col min="4352" max="4352" width="12.375" style="2" customWidth="1"/>
    <col min="4353" max="4354" width="9" style="2"/>
    <col min="4355" max="4355" width="11" style="2" bestFit="1" customWidth="1"/>
    <col min="4356" max="4356" width="12.75" style="2" bestFit="1" customWidth="1"/>
    <col min="4357" max="4357" width="9.25" style="2" bestFit="1" customWidth="1"/>
    <col min="4358" max="4601" width="9" style="2"/>
    <col min="4602" max="4602" width="18.625" style="2" customWidth="1"/>
    <col min="4603" max="4603" width="13.125" style="2" customWidth="1"/>
    <col min="4604" max="4605" width="12.375" style="2" customWidth="1"/>
    <col min="4606" max="4606" width="12.625" style="2" customWidth="1"/>
    <col min="4607" max="4607" width="13.125" style="2" customWidth="1"/>
    <col min="4608" max="4608" width="12.375" style="2" customWidth="1"/>
    <col min="4609" max="4610" width="9" style="2"/>
    <col min="4611" max="4611" width="11" style="2" bestFit="1" customWidth="1"/>
    <col min="4612" max="4612" width="12.75" style="2" bestFit="1" customWidth="1"/>
    <col min="4613" max="4613" width="9.25" style="2" bestFit="1" customWidth="1"/>
    <col min="4614" max="4857" width="9" style="2"/>
    <col min="4858" max="4858" width="18.625" style="2" customWidth="1"/>
    <col min="4859" max="4859" width="13.125" style="2" customWidth="1"/>
    <col min="4860" max="4861" width="12.375" style="2" customWidth="1"/>
    <col min="4862" max="4862" width="12.625" style="2" customWidth="1"/>
    <col min="4863" max="4863" width="13.125" style="2" customWidth="1"/>
    <col min="4864" max="4864" width="12.375" style="2" customWidth="1"/>
    <col min="4865" max="4866" width="9" style="2"/>
    <col min="4867" max="4867" width="11" style="2" bestFit="1" customWidth="1"/>
    <col min="4868" max="4868" width="12.75" style="2" bestFit="1" customWidth="1"/>
    <col min="4869" max="4869" width="9.25" style="2" bestFit="1" customWidth="1"/>
    <col min="4870" max="5113" width="9" style="2"/>
    <col min="5114" max="5114" width="18.625" style="2" customWidth="1"/>
    <col min="5115" max="5115" width="13.125" style="2" customWidth="1"/>
    <col min="5116" max="5117" width="12.375" style="2" customWidth="1"/>
    <col min="5118" max="5118" width="12.625" style="2" customWidth="1"/>
    <col min="5119" max="5119" width="13.125" style="2" customWidth="1"/>
    <col min="5120" max="5120" width="12.375" style="2" customWidth="1"/>
    <col min="5121" max="5122" width="9" style="2"/>
    <col min="5123" max="5123" width="11" style="2" bestFit="1" customWidth="1"/>
    <col min="5124" max="5124" width="12.75" style="2" bestFit="1" customWidth="1"/>
    <col min="5125" max="5125" width="9.25" style="2" bestFit="1" customWidth="1"/>
    <col min="5126" max="5369" width="9" style="2"/>
    <col min="5370" max="5370" width="18.625" style="2" customWidth="1"/>
    <col min="5371" max="5371" width="13.125" style="2" customWidth="1"/>
    <col min="5372" max="5373" width="12.375" style="2" customWidth="1"/>
    <col min="5374" max="5374" width="12.625" style="2" customWidth="1"/>
    <col min="5375" max="5375" width="13.125" style="2" customWidth="1"/>
    <col min="5376" max="5376" width="12.375" style="2" customWidth="1"/>
    <col min="5377" max="5378" width="9" style="2"/>
    <col min="5379" max="5379" width="11" style="2" bestFit="1" customWidth="1"/>
    <col min="5380" max="5380" width="12.75" style="2" bestFit="1" customWidth="1"/>
    <col min="5381" max="5381" width="9.25" style="2" bestFit="1" customWidth="1"/>
    <col min="5382" max="5625" width="9" style="2"/>
    <col min="5626" max="5626" width="18.625" style="2" customWidth="1"/>
    <col min="5627" max="5627" width="13.125" style="2" customWidth="1"/>
    <col min="5628" max="5629" width="12.375" style="2" customWidth="1"/>
    <col min="5630" max="5630" width="12.625" style="2" customWidth="1"/>
    <col min="5631" max="5631" width="13.125" style="2" customWidth="1"/>
    <col min="5632" max="5632" width="12.375" style="2" customWidth="1"/>
    <col min="5633" max="5634" width="9" style="2"/>
    <col min="5635" max="5635" width="11" style="2" bestFit="1" customWidth="1"/>
    <col min="5636" max="5636" width="12.75" style="2" bestFit="1" customWidth="1"/>
    <col min="5637" max="5637" width="9.25" style="2" bestFit="1" customWidth="1"/>
    <col min="5638" max="5881" width="9" style="2"/>
    <col min="5882" max="5882" width="18.625" style="2" customWidth="1"/>
    <col min="5883" max="5883" width="13.125" style="2" customWidth="1"/>
    <col min="5884" max="5885" width="12.375" style="2" customWidth="1"/>
    <col min="5886" max="5886" width="12.625" style="2" customWidth="1"/>
    <col min="5887" max="5887" width="13.125" style="2" customWidth="1"/>
    <col min="5888" max="5888" width="12.375" style="2" customWidth="1"/>
    <col min="5889" max="5890" width="9" style="2"/>
    <col min="5891" max="5891" width="11" style="2" bestFit="1" customWidth="1"/>
    <col min="5892" max="5892" width="12.75" style="2" bestFit="1" customWidth="1"/>
    <col min="5893" max="5893" width="9.25" style="2" bestFit="1" customWidth="1"/>
    <col min="5894" max="6137" width="9" style="2"/>
    <col min="6138" max="6138" width="18.625" style="2" customWidth="1"/>
    <col min="6139" max="6139" width="13.125" style="2" customWidth="1"/>
    <col min="6140" max="6141" width="12.375" style="2" customWidth="1"/>
    <col min="6142" max="6142" width="12.625" style="2" customWidth="1"/>
    <col min="6143" max="6143" width="13.125" style="2" customWidth="1"/>
    <col min="6144" max="6144" width="12.375" style="2" customWidth="1"/>
    <col min="6145" max="6146" width="9" style="2"/>
    <col min="6147" max="6147" width="11" style="2" bestFit="1" customWidth="1"/>
    <col min="6148" max="6148" width="12.75" style="2" bestFit="1" customWidth="1"/>
    <col min="6149" max="6149" width="9.25" style="2" bestFit="1" customWidth="1"/>
    <col min="6150" max="6393" width="9" style="2"/>
    <col min="6394" max="6394" width="18.625" style="2" customWidth="1"/>
    <col min="6395" max="6395" width="13.125" style="2" customWidth="1"/>
    <col min="6396" max="6397" width="12.375" style="2" customWidth="1"/>
    <col min="6398" max="6398" width="12.625" style="2" customWidth="1"/>
    <col min="6399" max="6399" width="13.125" style="2" customWidth="1"/>
    <col min="6400" max="6400" width="12.375" style="2" customWidth="1"/>
    <col min="6401" max="6402" width="9" style="2"/>
    <col min="6403" max="6403" width="11" style="2" bestFit="1" customWidth="1"/>
    <col min="6404" max="6404" width="12.75" style="2" bestFit="1" customWidth="1"/>
    <col min="6405" max="6405" width="9.25" style="2" bestFit="1" customWidth="1"/>
    <col min="6406" max="6649" width="9" style="2"/>
    <col min="6650" max="6650" width="18.625" style="2" customWidth="1"/>
    <col min="6651" max="6651" width="13.125" style="2" customWidth="1"/>
    <col min="6652" max="6653" width="12.375" style="2" customWidth="1"/>
    <col min="6654" max="6654" width="12.625" style="2" customWidth="1"/>
    <col min="6655" max="6655" width="13.125" style="2" customWidth="1"/>
    <col min="6656" max="6656" width="12.375" style="2" customWidth="1"/>
    <col min="6657" max="6658" width="9" style="2"/>
    <col min="6659" max="6659" width="11" style="2" bestFit="1" customWidth="1"/>
    <col min="6660" max="6660" width="12.75" style="2" bestFit="1" customWidth="1"/>
    <col min="6661" max="6661" width="9.25" style="2" bestFit="1" customWidth="1"/>
    <col min="6662" max="6905" width="9" style="2"/>
    <col min="6906" max="6906" width="18.625" style="2" customWidth="1"/>
    <col min="6907" max="6907" width="13.125" style="2" customWidth="1"/>
    <col min="6908" max="6909" width="12.375" style="2" customWidth="1"/>
    <col min="6910" max="6910" width="12.625" style="2" customWidth="1"/>
    <col min="6911" max="6911" width="13.125" style="2" customWidth="1"/>
    <col min="6912" max="6912" width="12.375" style="2" customWidth="1"/>
    <col min="6913" max="6914" width="9" style="2"/>
    <col min="6915" max="6915" width="11" style="2" bestFit="1" customWidth="1"/>
    <col min="6916" max="6916" width="12.75" style="2" bestFit="1" customWidth="1"/>
    <col min="6917" max="6917" width="9.25" style="2" bestFit="1" customWidth="1"/>
    <col min="6918" max="7161" width="9" style="2"/>
    <col min="7162" max="7162" width="18.625" style="2" customWidth="1"/>
    <col min="7163" max="7163" width="13.125" style="2" customWidth="1"/>
    <col min="7164" max="7165" width="12.375" style="2" customWidth="1"/>
    <col min="7166" max="7166" width="12.625" style="2" customWidth="1"/>
    <col min="7167" max="7167" width="13.125" style="2" customWidth="1"/>
    <col min="7168" max="7168" width="12.375" style="2" customWidth="1"/>
    <col min="7169" max="7170" width="9" style="2"/>
    <col min="7171" max="7171" width="11" style="2" bestFit="1" customWidth="1"/>
    <col min="7172" max="7172" width="12.75" style="2" bestFit="1" customWidth="1"/>
    <col min="7173" max="7173" width="9.25" style="2" bestFit="1" customWidth="1"/>
    <col min="7174" max="7417" width="9" style="2"/>
    <col min="7418" max="7418" width="18.625" style="2" customWidth="1"/>
    <col min="7419" max="7419" width="13.125" style="2" customWidth="1"/>
    <col min="7420" max="7421" width="12.375" style="2" customWidth="1"/>
    <col min="7422" max="7422" width="12.625" style="2" customWidth="1"/>
    <col min="7423" max="7423" width="13.125" style="2" customWidth="1"/>
    <col min="7424" max="7424" width="12.375" style="2" customWidth="1"/>
    <col min="7425" max="7426" width="9" style="2"/>
    <col min="7427" max="7427" width="11" style="2" bestFit="1" customWidth="1"/>
    <col min="7428" max="7428" width="12.75" style="2" bestFit="1" customWidth="1"/>
    <col min="7429" max="7429" width="9.25" style="2" bestFit="1" customWidth="1"/>
    <col min="7430" max="7673" width="9" style="2"/>
    <col min="7674" max="7674" width="18.625" style="2" customWidth="1"/>
    <col min="7675" max="7675" width="13.125" style="2" customWidth="1"/>
    <col min="7676" max="7677" width="12.375" style="2" customWidth="1"/>
    <col min="7678" max="7678" width="12.625" style="2" customWidth="1"/>
    <col min="7679" max="7679" width="13.125" style="2" customWidth="1"/>
    <col min="7680" max="7680" width="12.375" style="2" customWidth="1"/>
    <col min="7681" max="7682" width="9" style="2"/>
    <col min="7683" max="7683" width="11" style="2" bestFit="1" customWidth="1"/>
    <col min="7684" max="7684" width="12.75" style="2" bestFit="1" customWidth="1"/>
    <col min="7685" max="7685" width="9.25" style="2" bestFit="1" customWidth="1"/>
    <col min="7686" max="7929" width="9" style="2"/>
    <col min="7930" max="7930" width="18.625" style="2" customWidth="1"/>
    <col min="7931" max="7931" width="13.125" style="2" customWidth="1"/>
    <col min="7932" max="7933" width="12.375" style="2" customWidth="1"/>
    <col min="7934" max="7934" width="12.625" style="2" customWidth="1"/>
    <col min="7935" max="7935" width="13.125" style="2" customWidth="1"/>
    <col min="7936" max="7936" width="12.375" style="2" customWidth="1"/>
    <col min="7937" max="7938" width="9" style="2"/>
    <col min="7939" max="7939" width="11" style="2" bestFit="1" customWidth="1"/>
    <col min="7940" max="7940" width="12.75" style="2" bestFit="1" customWidth="1"/>
    <col min="7941" max="7941" width="9.25" style="2" bestFit="1" customWidth="1"/>
    <col min="7942" max="8185" width="9" style="2"/>
    <col min="8186" max="8186" width="18.625" style="2" customWidth="1"/>
    <col min="8187" max="8187" width="13.125" style="2" customWidth="1"/>
    <col min="8188" max="8189" width="12.375" style="2" customWidth="1"/>
    <col min="8190" max="8190" width="12.625" style="2" customWidth="1"/>
    <col min="8191" max="8191" width="13.125" style="2" customWidth="1"/>
    <col min="8192" max="8192" width="12.375" style="2" customWidth="1"/>
    <col min="8193" max="8194" width="9" style="2"/>
    <col min="8195" max="8195" width="11" style="2" bestFit="1" customWidth="1"/>
    <col min="8196" max="8196" width="12.75" style="2" bestFit="1" customWidth="1"/>
    <col min="8197" max="8197" width="9.25" style="2" bestFit="1" customWidth="1"/>
    <col min="8198" max="8441" width="9" style="2"/>
    <col min="8442" max="8442" width="18.625" style="2" customWidth="1"/>
    <col min="8443" max="8443" width="13.125" style="2" customWidth="1"/>
    <col min="8444" max="8445" width="12.375" style="2" customWidth="1"/>
    <col min="8446" max="8446" width="12.625" style="2" customWidth="1"/>
    <col min="8447" max="8447" width="13.125" style="2" customWidth="1"/>
    <col min="8448" max="8448" width="12.375" style="2" customWidth="1"/>
    <col min="8449" max="8450" width="9" style="2"/>
    <col min="8451" max="8451" width="11" style="2" bestFit="1" customWidth="1"/>
    <col min="8452" max="8452" width="12.75" style="2" bestFit="1" customWidth="1"/>
    <col min="8453" max="8453" width="9.25" style="2" bestFit="1" customWidth="1"/>
    <col min="8454" max="8697" width="9" style="2"/>
    <col min="8698" max="8698" width="18.625" style="2" customWidth="1"/>
    <col min="8699" max="8699" width="13.125" style="2" customWidth="1"/>
    <col min="8700" max="8701" width="12.375" style="2" customWidth="1"/>
    <col min="8702" max="8702" width="12.625" style="2" customWidth="1"/>
    <col min="8703" max="8703" width="13.125" style="2" customWidth="1"/>
    <col min="8704" max="8704" width="12.375" style="2" customWidth="1"/>
    <col min="8705" max="8706" width="9" style="2"/>
    <col min="8707" max="8707" width="11" style="2" bestFit="1" customWidth="1"/>
    <col min="8708" max="8708" width="12.75" style="2" bestFit="1" customWidth="1"/>
    <col min="8709" max="8709" width="9.25" style="2" bestFit="1" customWidth="1"/>
    <col min="8710" max="8953" width="9" style="2"/>
    <col min="8954" max="8954" width="18.625" style="2" customWidth="1"/>
    <col min="8955" max="8955" width="13.125" style="2" customWidth="1"/>
    <col min="8956" max="8957" width="12.375" style="2" customWidth="1"/>
    <col min="8958" max="8958" width="12.625" style="2" customWidth="1"/>
    <col min="8959" max="8959" width="13.125" style="2" customWidth="1"/>
    <col min="8960" max="8960" width="12.375" style="2" customWidth="1"/>
    <col min="8961" max="8962" width="9" style="2"/>
    <col min="8963" max="8963" width="11" style="2" bestFit="1" customWidth="1"/>
    <col min="8964" max="8964" width="12.75" style="2" bestFit="1" customWidth="1"/>
    <col min="8965" max="8965" width="9.25" style="2" bestFit="1" customWidth="1"/>
    <col min="8966" max="9209" width="9" style="2"/>
    <col min="9210" max="9210" width="18.625" style="2" customWidth="1"/>
    <col min="9211" max="9211" width="13.125" style="2" customWidth="1"/>
    <col min="9212" max="9213" width="12.375" style="2" customWidth="1"/>
    <col min="9214" max="9214" width="12.625" style="2" customWidth="1"/>
    <col min="9215" max="9215" width="13.125" style="2" customWidth="1"/>
    <col min="9216" max="9216" width="12.375" style="2" customWidth="1"/>
    <col min="9217" max="9218" width="9" style="2"/>
    <col min="9219" max="9219" width="11" style="2" bestFit="1" customWidth="1"/>
    <col min="9220" max="9220" width="12.75" style="2" bestFit="1" customWidth="1"/>
    <col min="9221" max="9221" width="9.25" style="2" bestFit="1" customWidth="1"/>
    <col min="9222" max="9465" width="9" style="2"/>
    <col min="9466" max="9466" width="18.625" style="2" customWidth="1"/>
    <col min="9467" max="9467" width="13.125" style="2" customWidth="1"/>
    <col min="9468" max="9469" width="12.375" style="2" customWidth="1"/>
    <col min="9470" max="9470" width="12.625" style="2" customWidth="1"/>
    <col min="9471" max="9471" width="13.125" style="2" customWidth="1"/>
    <col min="9472" max="9472" width="12.375" style="2" customWidth="1"/>
    <col min="9473" max="9474" width="9" style="2"/>
    <col min="9475" max="9475" width="11" style="2" bestFit="1" customWidth="1"/>
    <col min="9476" max="9476" width="12.75" style="2" bestFit="1" customWidth="1"/>
    <col min="9477" max="9477" width="9.25" style="2" bestFit="1" customWidth="1"/>
    <col min="9478" max="9721" width="9" style="2"/>
    <col min="9722" max="9722" width="18.625" style="2" customWidth="1"/>
    <col min="9723" max="9723" width="13.125" style="2" customWidth="1"/>
    <col min="9724" max="9725" width="12.375" style="2" customWidth="1"/>
    <col min="9726" max="9726" width="12.625" style="2" customWidth="1"/>
    <col min="9727" max="9727" width="13.125" style="2" customWidth="1"/>
    <col min="9728" max="9728" width="12.375" style="2" customWidth="1"/>
    <col min="9729" max="9730" width="9" style="2"/>
    <col min="9731" max="9731" width="11" style="2" bestFit="1" customWidth="1"/>
    <col min="9732" max="9732" width="12.75" style="2" bestFit="1" customWidth="1"/>
    <col min="9733" max="9733" width="9.25" style="2" bestFit="1" customWidth="1"/>
    <col min="9734" max="9977" width="9" style="2"/>
    <col min="9978" max="9978" width="18.625" style="2" customWidth="1"/>
    <col min="9979" max="9979" width="13.125" style="2" customWidth="1"/>
    <col min="9980" max="9981" width="12.375" style="2" customWidth="1"/>
    <col min="9982" max="9982" width="12.625" style="2" customWidth="1"/>
    <col min="9983" max="9983" width="13.125" style="2" customWidth="1"/>
    <col min="9984" max="9984" width="12.375" style="2" customWidth="1"/>
    <col min="9985" max="9986" width="9" style="2"/>
    <col min="9987" max="9987" width="11" style="2" bestFit="1" customWidth="1"/>
    <col min="9988" max="9988" width="12.75" style="2" bestFit="1" customWidth="1"/>
    <col min="9989" max="9989" width="9.25" style="2" bestFit="1" customWidth="1"/>
    <col min="9990" max="10233" width="9" style="2"/>
    <col min="10234" max="10234" width="18.625" style="2" customWidth="1"/>
    <col min="10235" max="10235" width="13.125" style="2" customWidth="1"/>
    <col min="10236" max="10237" width="12.375" style="2" customWidth="1"/>
    <col min="10238" max="10238" width="12.625" style="2" customWidth="1"/>
    <col min="10239" max="10239" width="13.125" style="2" customWidth="1"/>
    <col min="10240" max="10240" width="12.375" style="2" customWidth="1"/>
    <col min="10241" max="10242" width="9" style="2"/>
    <col min="10243" max="10243" width="11" style="2" bestFit="1" customWidth="1"/>
    <col min="10244" max="10244" width="12.75" style="2" bestFit="1" customWidth="1"/>
    <col min="10245" max="10245" width="9.25" style="2" bestFit="1" customWidth="1"/>
    <col min="10246" max="10489" width="9" style="2"/>
    <col min="10490" max="10490" width="18.625" style="2" customWidth="1"/>
    <col min="10491" max="10491" width="13.125" style="2" customWidth="1"/>
    <col min="10492" max="10493" width="12.375" style="2" customWidth="1"/>
    <col min="10494" max="10494" width="12.625" style="2" customWidth="1"/>
    <col min="10495" max="10495" width="13.125" style="2" customWidth="1"/>
    <col min="10496" max="10496" width="12.375" style="2" customWidth="1"/>
    <col min="10497" max="10498" width="9" style="2"/>
    <col min="10499" max="10499" width="11" style="2" bestFit="1" customWidth="1"/>
    <col min="10500" max="10500" width="12.75" style="2" bestFit="1" customWidth="1"/>
    <col min="10501" max="10501" width="9.25" style="2" bestFit="1" customWidth="1"/>
    <col min="10502" max="10745" width="9" style="2"/>
    <col min="10746" max="10746" width="18.625" style="2" customWidth="1"/>
    <col min="10747" max="10747" width="13.125" style="2" customWidth="1"/>
    <col min="10748" max="10749" width="12.375" style="2" customWidth="1"/>
    <col min="10750" max="10750" width="12.625" style="2" customWidth="1"/>
    <col min="10751" max="10751" width="13.125" style="2" customWidth="1"/>
    <col min="10752" max="10752" width="12.375" style="2" customWidth="1"/>
    <col min="10753" max="10754" width="9" style="2"/>
    <col min="10755" max="10755" width="11" style="2" bestFit="1" customWidth="1"/>
    <col min="10756" max="10756" width="12.75" style="2" bestFit="1" customWidth="1"/>
    <col min="10757" max="10757" width="9.25" style="2" bestFit="1" customWidth="1"/>
    <col min="10758" max="11001" width="9" style="2"/>
    <col min="11002" max="11002" width="18.625" style="2" customWidth="1"/>
    <col min="11003" max="11003" width="13.125" style="2" customWidth="1"/>
    <col min="11004" max="11005" width="12.375" style="2" customWidth="1"/>
    <col min="11006" max="11006" width="12.625" style="2" customWidth="1"/>
    <col min="11007" max="11007" width="13.125" style="2" customWidth="1"/>
    <col min="11008" max="11008" width="12.375" style="2" customWidth="1"/>
    <col min="11009" max="11010" width="9" style="2"/>
    <col min="11011" max="11011" width="11" style="2" bestFit="1" customWidth="1"/>
    <col min="11012" max="11012" width="12.75" style="2" bestFit="1" customWidth="1"/>
    <col min="11013" max="11013" width="9.25" style="2" bestFit="1" customWidth="1"/>
    <col min="11014" max="11257" width="9" style="2"/>
    <col min="11258" max="11258" width="18.625" style="2" customWidth="1"/>
    <col min="11259" max="11259" width="13.125" style="2" customWidth="1"/>
    <col min="11260" max="11261" width="12.375" style="2" customWidth="1"/>
    <col min="11262" max="11262" width="12.625" style="2" customWidth="1"/>
    <col min="11263" max="11263" width="13.125" style="2" customWidth="1"/>
    <col min="11264" max="11264" width="12.375" style="2" customWidth="1"/>
    <col min="11265" max="11266" width="9" style="2"/>
    <col min="11267" max="11267" width="11" style="2" bestFit="1" customWidth="1"/>
    <col min="11268" max="11268" width="12.75" style="2" bestFit="1" customWidth="1"/>
    <col min="11269" max="11269" width="9.25" style="2" bestFit="1" customWidth="1"/>
    <col min="11270" max="11513" width="9" style="2"/>
    <col min="11514" max="11514" width="18.625" style="2" customWidth="1"/>
    <col min="11515" max="11515" width="13.125" style="2" customWidth="1"/>
    <col min="11516" max="11517" width="12.375" style="2" customWidth="1"/>
    <col min="11518" max="11518" width="12.625" style="2" customWidth="1"/>
    <col min="11519" max="11519" width="13.125" style="2" customWidth="1"/>
    <col min="11520" max="11520" width="12.375" style="2" customWidth="1"/>
    <col min="11521" max="11522" width="9" style="2"/>
    <col min="11523" max="11523" width="11" style="2" bestFit="1" customWidth="1"/>
    <col min="11524" max="11524" width="12.75" style="2" bestFit="1" customWidth="1"/>
    <col min="11525" max="11525" width="9.25" style="2" bestFit="1" customWidth="1"/>
    <col min="11526" max="11769" width="9" style="2"/>
    <col min="11770" max="11770" width="18.625" style="2" customWidth="1"/>
    <col min="11771" max="11771" width="13.125" style="2" customWidth="1"/>
    <col min="11772" max="11773" width="12.375" style="2" customWidth="1"/>
    <col min="11774" max="11774" width="12.625" style="2" customWidth="1"/>
    <col min="11775" max="11775" width="13.125" style="2" customWidth="1"/>
    <col min="11776" max="11776" width="12.375" style="2" customWidth="1"/>
    <col min="11777" max="11778" width="9" style="2"/>
    <col min="11779" max="11779" width="11" style="2" bestFit="1" customWidth="1"/>
    <col min="11780" max="11780" width="12.75" style="2" bestFit="1" customWidth="1"/>
    <col min="11781" max="11781" width="9.25" style="2" bestFit="1" customWidth="1"/>
    <col min="11782" max="12025" width="9" style="2"/>
    <col min="12026" max="12026" width="18.625" style="2" customWidth="1"/>
    <col min="12027" max="12027" width="13.125" style="2" customWidth="1"/>
    <col min="12028" max="12029" width="12.375" style="2" customWidth="1"/>
    <col min="12030" max="12030" width="12.625" style="2" customWidth="1"/>
    <col min="12031" max="12031" width="13.125" style="2" customWidth="1"/>
    <col min="12032" max="12032" width="12.375" style="2" customWidth="1"/>
    <col min="12033" max="12034" width="9" style="2"/>
    <col min="12035" max="12035" width="11" style="2" bestFit="1" customWidth="1"/>
    <col min="12036" max="12036" width="12.75" style="2" bestFit="1" customWidth="1"/>
    <col min="12037" max="12037" width="9.25" style="2" bestFit="1" customWidth="1"/>
    <col min="12038" max="12281" width="9" style="2"/>
    <col min="12282" max="12282" width="18.625" style="2" customWidth="1"/>
    <col min="12283" max="12283" width="13.125" style="2" customWidth="1"/>
    <col min="12284" max="12285" width="12.375" style="2" customWidth="1"/>
    <col min="12286" max="12286" width="12.625" style="2" customWidth="1"/>
    <col min="12287" max="12287" width="13.125" style="2" customWidth="1"/>
    <col min="12288" max="12288" width="12.375" style="2" customWidth="1"/>
    <col min="12289" max="12290" width="9" style="2"/>
    <col min="12291" max="12291" width="11" style="2" bestFit="1" customWidth="1"/>
    <col min="12292" max="12292" width="12.75" style="2" bestFit="1" customWidth="1"/>
    <col min="12293" max="12293" width="9.25" style="2" bestFit="1" customWidth="1"/>
    <col min="12294" max="12537" width="9" style="2"/>
    <col min="12538" max="12538" width="18.625" style="2" customWidth="1"/>
    <col min="12539" max="12539" width="13.125" style="2" customWidth="1"/>
    <col min="12540" max="12541" width="12.375" style="2" customWidth="1"/>
    <col min="12542" max="12542" width="12.625" style="2" customWidth="1"/>
    <col min="12543" max="12543" width="13.125" style="2" customWidth="1"/>
    <col min="12544" max="12544" width="12.375" style="2" customWidth="1"/>
    <col min="12545" max="12546" width="9" style="2"/>
    <col min="12547" max="12547" width="11" style="2" bestFit="1" customWidth="1"/>
    <col min="12548" max="12548" width="12.75" style="2" bestFit="1" customWidth="1"/>
    <col min="12549" max="12549" width="9.25" style="2" bestFit="1" customWidth="1"/>
    <col min="12550" max="12793" width="9" style="2"/>
    <col min="12794" max="12794" width="18.625" style="2" customWidth="1"/>
    <col min="12795" max="12795" width="13.125" style="2" customWidth="1"/>
    <col min="12796" max="12797" width="12.375" style="2" customWidth="1"/>
    <col min="12798" max="12798" width="12.625" style="2" customWidth="1"/>
    <col min="12799" max="12799" width="13.125" style="2" customWidth="1"/>
    <col min="12800" max="12800" width="12.375" style="2" customWidth="1"/>
    <col min="12801" max="12802" width="9" style="2"/>
    <col min="12803" max="12803" width="11" style="2" bestFit="1" customWidth="1"/>
    <col min="12804" max="12804" width="12.75" style="2" bestFit="1" customWidth="1"/>
    <col min="12805" max="12805" width="9.25" style="2" bestFit="1" customWidth="1"/>
    <col min="12806" max="13049" width="9" style="2"/>
    <col min="13050" max="13050" width="18.625" style="2" customWidth="1"/>
    <col min="13051" max="13051" width="13.125" style="2" customWidth="1"/>
    <col min="13052" max="13053" width="12.375" style="2" customWidth="1"/>
    <col min="13054" max="13054" width="12.625" style="2" customWidth="1"/>
    <col min="13055" max="13055" width="13.125" style="2" customWidth="1"/>
    <col min="13056" max="13056" width="12.375" style="2" customWidth="1"/>
    <col min="13057" max="13058" width="9" style="2"/>
    <col min="13059" max="13059" width="11" style="2" bestFit="1" customWidth="1"/>
    <col min="13060" max="13060" width="12.75" style="2" bestFit="1" customWidth="1"/>
    <col min="13061" max="13061" width="9.25" style="2" bestFit="1" customWidth="1"/>
    <col min="13062" max="13305" width="9" style="2"/>
    <col min="13306" max="13306" width="18.625" style="2" customWidth="1"/>
    <col min="13307" max="13307" width="13.125" style="2" customWidth="1"/>
    <col min="13308" max="13309" width="12.375" style="2" customWidth="1"/>
    <col min="13310" max="13310" width="12.625" style="2" customWidth="1"/>
    <col min="13311" max="13311" width="13.125" style="2" customWidth="1"/>
    <col min="13312" max="13312" width="12.375" style="2" customWidth="1"/>
    <col min="13313" max="13314" width="9" style="2"/>
    <col min="13315" max="13315" width="11" style="2" bestFit="1" customWidth="1"/>
    <col min="13316" max="13316" width="12.75" style="2" bestFit="1" customWidth="1"/>
    <col min="13317" max="13317" width="9.25" style="2" bestFit="1" customWidth="1"/>
    <col min="13318" max="13561" width="9" style="2"/>
    <col min="13562" max="13562" width="18.625" style="2" customWidth="1"/>
    <col min="13563" max="13563" width="13.125" style="2" customWidth="1"/>
    <col min="13564" max="13565" width="12.375" style="2" customWidth="1"/>
    <col min="13566" max="13566" width="12.625" style="2" customWidth="1"/>
    <col min="13567" max="13567" width="13.125" style="2" customWidth="1"/>
    <col min="13568" max="13568" width="12.375" style="2" customWidth="1"/>
    <col min="13569" max="13570" width="9" style="2"/>
    <col min="13571" max="13571" width="11" style="2" bestFit="1" customWidth="1"/>
    <col min="13572" max="13572" width="12.75" style="2" bestFit="1" customWidth="1"/>
    <col min="13573" max="13573" width="9.25" style="2" bestFit="1" customWidth="1"/>
    <col min="13574" max="13817" width="9" style="2"/>
    <col min="13818" max="13818" width="18.625" style="2" customWidth="1"/>
    <col min="13819" max="13819" width="13.125" style="2" customWidth="1"/>
    <col min="13820" max="13821" width="12.375" style="2" customWidth="1"/>
    <col min="13822" max="13822" width="12.625" style="2" customWidth="1"/>
    <col min="13823" max="13823" width="13.125" style="2" customWidth="1"/>
    <col min="13824" max="13824" width="12.375" style="2" customWidth="1"/>
    <col min="13825" max="13826" width="9" style="2"/>
    <col min="13827" max="13827" width="11" style="2" bestFit="1" customWidth="1"/>
    <col min="13828" max="13828" width="12.75" style="2" bestFit="1" customWidth="1"/>
    <col min="13829" max="13829" width="9.25" style="2" bestFit="1" customWidth="1"/>
    <col min="13830" max="14073" width="9" style="2"/>
    <col min="14074" max="14074" width="18.625" style="2" customWidth="1"/>
    <col min="14075" max="14075" width="13.125" style="2" customWidth="1"/>
    <col min="14076" max="14077" width="12.375" style="2" customWidth="1"/>
    <col min="14078" max="14078" width="12.625" style="2" customWidth="1"/>
    <col min="14079" max="14079" width="13.125" style="2" customWidth="1"/>
    <col min="14080" max="14080" width="12.375" style="2" customWidth="1"/>
    <col min="14081" max="14082" width="9" style="2"/>
    <col min="14083" max="14083" width="11" style="2" bestFit="1" customWidth="1"/>
    <col min="14084" max="14084" width="12.75" style="2" bestFit="1" customWidth="1"/>
    <col min="14085" max="14085" width="9.25" style="2" bestFit="1" customWidth="1"/>
    <col min="14086" max="14329" width="9" style="2"/>
    <col min="14330" max="14330" width="18.625" style="2" customWidth="1"/>
    <col min="14331" max="14331" width="13.125" style="2" customWidth="1"/>
    <col min="14332" max="14333" width="12.375" style="2" customWidth="1"/>
    <col min="14334" max="14334" width="12.625" style="2" customWidth="1"/>
    <col min="14335" max="14335" width="13.125" style="2" customWidth="1"/>
    <col min="14336" max="14336" width="12.375" style="2" customWidth="1"/>
    <col min="14337" max="14338" width="9" style="2"/>
    <col min="14339" max="14339" width="11" style="2" bestFit="1" customWidth="1"/>
    <col min="14340" max="14340" width="12.75" style="2" bestFit="1" customWidth="1"/>
    <col min="14341" max="14341" width="9.25" style="2" bestFit="1" customWidth="1"/>
    <col min="14342" max="14585" width="9" style="2"/>
    <col min="14586" max="14586" width="18.625" style="2" customWidth="1"/>
    <col min="14587" max="14587" width="13.125" style="2" customWidth="1"/>
    <col min="14588" max="14589" width="12.375" style="2" customWidth="1"/>
    <col min="14590" max="14590" width="12.625" style="2" customWidth="1"/>
    <col min="14591" max="14591" width="13.125" style="2" customWidth="1"/>
    <col min="14592" max="14592" width="12.375" style="2" customWidth="1"/>
    <col min="14593" max="14594" width="9" style="2"/>
    <col min="14595" max="14595" width="11" style="2" bestFit="1" customWidth="1"/>
    <col min="14596" max="14596" width="12.75" style="2" bestFit="1" customWidth="1"/>
    <col min="14597" max="14597" width="9.25" style="2" bestFit="1" customWidth="1"/>
    <col min="14598" max="14841" width="9" style="2"/>
    <col min="14842" max="14842" width="18.625" style="2" customWidth="1"/>
    <col min="14843" max="14843" width="13.125" style="2" customWidth="1"/>
    <col min="14844" max="14845" width="12.375" style="2" customWidth="1"/>
    <col min="14846" max="14846" width="12.625" style="2" customWidth="1"/>
    <col min="14847" max="14847" width="13.125" style="2" customWidth="1"/>
    <col min="14848" max="14848" width="12.375" style="2" customWidth="1"/>
    <col min="14849" max="14850" width="9" style="2"/>
    <col min="14851" max="14851" width="11" style="2" bestFit="1" customWidth="1"/>
    <col min="14852" max="14852" width="12.75" style="2" bestFit="1" customWidth="1"/>
    <col min="14853" max="14853" width="9.25" style="2" bestFit="1" customWidth="1"/>
    <col min="14854" max="15097" width="9" style="2"/>
    <col min="15098" max="15098" width="18.625" style="2" customWidth="1"/>
    <col min="15099" max="15099" width="13.125" style="2" customWidth="1"/>
    <col min="15100" max="15101" width="12.375" style="2" customWidth="1"/>
    <col min="15102" max="15102" width="12.625" style="2" customWidth="1"/>
    <col min="15103" max="15103" width="13.125" style="2" customWidth="1"/>
    <col min="15104" max="15104" width="12.375" style="2" customWidth="1"/>
    <col min="15105" max="15106" width="9" style="2"/>
    <col min="15107" max="15107" width="11" style="2" bestFit="1" customWidth="1"/>
    <col min="15108" max="15108" width="12.75" style="2" bestFit="1" customWidth="1"/>
    <col min="15109" max="15109" width="9.25" style="2" bestFit="1" customWidth="1"/>
    <col min="15110" max="15353" width="9" style="2"/>
    <col min="15354" max="15354" width="18.625" style="2" customWidth="1"/>
    <col min="15355" max="15355" width="13.125" style="2" customWidth="1"/>
    <col min="15356" max="15357" width="12.375" style="2" customWidth="1"/>
    <col min="15358" max="15358" width="12.625" style="2" customWidth="1"/>
    <col min="15359" max="15359" width="13.125" style="2" customWidth="1"/>
    <col min="15360" max="15360" width="12.375" style="2" customWidth="1"/>
    <col min="15361" max="15362" width="9" style="2"/>
    <col min="15363" max="15363" width="11" style="2" bestFit="1" customWidth="1"/>
    <col min="15364" max="15364" width="12.75" style="2" bestFit="1" customWidth="1"/>
    <col min="15365" max="15365" width="9.25" style="2" bestFit="1" customWidth="1"/>
    <col min="15366" max="15609" width="9" style="2"/>
    <col min="15610" max="15610" width="18.625" style="2" customWidth="1"/>
    <col min="15611" max="15611" width="13.125" style="2" customWidth="1"/>
    <col min="15612" max="15613" width="12.375" style="2" customWidth="1"/>
    <col min="15614" max="15614" width="12.625" style="2" customWidth="1"/>
    <col min="15615" max="15615" width="13.125" style="2" customWidth="1"/>
    <col min="15616" max="15616" width="12.375" style="2" customWidth="1"/>
    <col min="15617" max="15618" width="9" style="2"/>
    <col min="15619" max="15619" width="11" style="2" bestFit="1" customWidth="1"/>
    <col min="15620" max="15620" width="12.75" style="2" bestFit="1" customWidth="1"/>
    <col min="15621" max="15621" width="9.25" style="2" bestFit="1" customWidth="1"/>
    <col min="15622" max="15865" width="9" style="2"/>
    <col min="15866" max="15866" width="18.625" style="2" customWidth="1"/>
    <col min="15867" max="15867" width="13.125" style="2" customWidth="1"/>
    <col min="15868" max="15869" width="12.375" style="2" customWidth="1"/>
    <col min="15870" max="15870" width="12.625" style="2" customWidth="1"/>
    <col min="15871" max="15871" width="13.125" style="2" customWidth="1"/>
    <col min="15872" max="15872" width="12.375" style="2" customWidth="1"/>
    <col min="15873" max="15874" width="9" style="2"/>
    <col min="15875" max="15875" width="11" style="2" bestFit="1" customWidth="1"/>
    <col min="15876" max="15876" width="12.75" style="2" bestFit="1" customWidth="1"/>
    <col min="15877" max="15877" width="9.25" style="2" bestFit="1" customWidth="1"/>
    <col min="15878" max="16121" width="9" style="2"/>
    <col min="16122" max="16122" width="18.625" style="2" customWidth="1"/>
    <col min="16123" max="16123" width="13.125" style="2" customWidth="1"/>
    <col min="16124" max="16125" width="12.375" style="2" customWidth="1"/>
    <col min="16126" max="16126" width="12.625" style="2" customWidth="1"/>
    <col min="16127" max="16127" width="13.125" style="2" customWidth="1"/>
    <col min="16128" max="16128" width="12.375" style="2" customWidth="1"/>
    <col min="16129" max="16130" width="9" style="2"/>
    <col min="16131" max="16131" width="11" style="2" bestFit="1" customWidth="1"/>
    <col min="16132" max="16132" width="12.75" style="2" bestFit="1" customWidth="1"/>
    <col min="16133" max="16133" width="9.25" style="2" bestFit="1" customWidth="1"/>
    <col min="16134" max="16384" width="9" style="2"/>
  </cols>
  <sheetData>
    <row r="1" spans="2:7" ht="20.25" customHeight="1">
      <c r="B1" s="180" t="s">
        <v>457</v>
      </c>
      <c r="C1" s="53"/>
      <c r="D1" s="53"/>
      <c r="E1" s="53"/>
      <c r="F1" s="53"/>
      <c r="G1" s="54"/>
    </row>
    <row r="2" spans="2:7" ht="15" customHeight="1">
      <c r="C2" s="54"/>
      <c r="D2" s="54"/>
      <c r="G2" s="43"/>
    </row>
    <row r="3" spans="2:7" ht="15" customHeight="1">
      <c r="B3" s="620" t="s">
        <v>168</v>
      </c>
      <c r="C3" s="804" t="s">
        <v>446</v>
      </c>
      <c r="D3" s="805"/>
      <c r="E3" s="572" t="s">
        <v>344</v>
      </c>
      <c r="F3" s="804" t="s">
        <v>447</v>
      </c>
      <c r="G3" s="805"/>
    </row>
    <row r="4" spans="2:7" ht="15" customHeight="1">
      <c r="B4" s="621" t="s">
        <v>167</v>
      </c>
      <c r="C4" s="573" t="s">
        <v>438</v>
      </c>
      <c r="D4" s="576" t="s">
        <v>442</v>
      </c>
      <c r="E4" s="574" t="s">
        <v>449</v>
      </c>
      <c r="F4" s="573" t="s">
        <v>448</v>
      </c>
      <c r="G4" s="134" t="s">
        <v>443</v>
      </c>
    </row>
    <row r="5" spans="2:7" ht="15" customHeight="1">
      <c r="B5" s="127" t="s">
        <v>120</v>
      </c>
      <c r="C5" s="56">
        <v>328073</v>
      </c>
      <c r="D5" s="56">
        <f t="shared" ref="D5:D20" si="0">RANK(C5,$C$5:$C$51)</f>
        <v>11</v>
      </c>
      <c r="E5" s="167">
        <v>5292</v>
      </c>
      <c r="F5" s="354">
        <f t="shared" ref="F5:F20" si="1">ROUND(C5/E5/10,5)</f>
        <v>6.1994100000000003</v>
      </c>
      <c r="G5" s="198">
        <f>RANK(F5,$F$5:$F$51,0)</f>
        <v>33</v>
      </c>
    </row>
    <row r="6" spans="2:7" ht="15" customHeight="1">
      <c r="B6" s="128" t="s">
        <v>439</v>
      </c>
      <c r="C6" s="56">
        <v>40871</v>
      </c>
      <c r="D6" s="56">
        <f t="shared" si="0"/>
        <v>43</v>
      </c>
      <c r="E6" s="167">
        <v>1274</v>
      </c>
      <c r="F6" s="354">
        <f t="shared" si="1"/>
        <v>3.2080799999999998</v>
      </c>
      <c r="G6" s="198">
        <f t="shared" ref="G6:G51" si="2">RANK(F6,$F$5:$F$51,0)</f>
        <v>47</v>
      </c>
    </row>
    <row r="7" spans="2:7" ht="15" customHeight="1">
      <c r="B7" s="128" t="s">
        <v>122</v>
      </c>
      <c r="C7" s="56">
        <v>43860</v>
      </c>
      <c r="D7" s="56">
        <f t="shared" si="0"/>
        <v>42</v>
      </c>
      <c r="E7" s="167">
        <v>1249</v>
      </c>
      <c r="F7" s="354">
        <f t="shared" si="1"/>
        <v>3.5116100000000001</v>
      </c>
      <c r="G7" s="198">
        <f t="shared" si="2"/>
        <v>45</v>
      </c>
    </row>
    <row r="8" spans="2:7" ht="15" customHeight="1">
      <c r="B8" s="128" t="s">
        <v>123</v>
      </c>
      <c r="C8" s="56">
        <v>155025</v>
      </c>
      <c r="D8" s="56">
        <f t="shared" si="0"/>
        <v>22</v>
      </c>
      <c r="E8" s="167">
        <v>2305</v>
      </c>
      <c r="F8" s="354">
        <f t="shared" si="1"/>
        <v>6.7256</v>
      </c>
      <c r="G8" s="198">
        <f t="shared" si="2"/>
        <v>30</v>
      </c>
    </row>
    <row r="9" spans="2:7" ht="15" customHeight="1">
      <c r="B9" s="135" t="s">
        <v>124</v>
      </c>
      <c r="C9" s="136">
        <v>33941</v>
      </c>
      <c r="D9" s="136">
        <f t="shared" si="0"/>
        <v>45</v>
      </c>
      <c r="E9" s="388">
        <v>992</v>
      </c>
      <c r="F9" s="389">
        <f t="shared" si="1"/>
        <v>3.4214699999999998</v>
      </c>
      <c r="G9" s="199">
        <f t="shared" si="2"/>
        <v>46</v>
      </c>
    </row>
    <row r="10" spans="2:7" ht="15" customHeight="1">
      <c r="B10" s="128" t="s">
        <v>125</v>
      </c>
      <c r="C10" s="56">
        <v>50485</v>
      </c>
      <c r="D10" s="56">
        <f t="shared" si="0"/>
        <v>39</v>
      </c>
      <c r="E10" s="167">
        <v>1095</v>
      </c>
      <c r="F10" s="354">
        <f t="shared" si="1"/>
        <v>4.6105</v>
      </c>
      <c r="G10" s="198">
        <f t="shared" si="2"/>
        <v>41</v>
      </c>
    </row>
    <row r="11" spans="2:7" ht="15" customHeight="1">
      <c r="B11" s="128" t="s">
        <v>126</v>
      </c>
      <c r="C11" s="56">
        <v>103176</v>
      </c>
      <c r="D11" s="56">
        <f t="shared" si="0"/>
        <v>26</v>
      </c>
      <c r="E11" s="167">
        <v>1871</v>
      </c>
      <c r="F11" s="354">
        <f t="shared" si="1"/>
        <v>5.5144799999999998</v>
      </c>
      <c r="G11" s="198">
        <f t="shared" si="2"/>
        <v>39</v>
      </c>
    </row>
    <row r="12" spans="2:7" ht="15" customHeight="1">
      <c r="B12" s="128" t="s">
        <v>127</v>
      </c>
      <c r="C12" s="56">
        <v>287780</v>
      </c>
      <c r="D12" s="56">
        <f t="shared" si="0"/>
        <v>12</v>
      </c>
      <c r="E12" s="167">
        <v>2847</v>
      </c>
      <c r="F12" s="354">
        <f t="shared" si="1"/>
        <v>10.108180000000001</v>
      </c>
      <c r="G12" s="198">
        <f t="shared" si="2"/>
        <v>15</v>
      </c>
    </row>
    <row r="13" spans="2:7" ht="15" customHeight="1">
      <c r="B13" s="129" t="s">
        <v>128</v>
      </c>
      <c r="C13" s="56">
        <v>183167</v>
      </c>
      <c r="D13" s="56">
        <f t="shared" si="0"/>
        <v>18</v>
      </c>
      <c r="E13" s="167">
        <v>1930</v>
      </c>
      <c r="F13" s="354">
        <f t="shared" si="1"/>
        <v>9.4905200000000001</v>
      </c>
      <c r="G13" s="198">
        <f t="shared" si="2"/>
        <v>17</v>
      </c>
    </row>
    <row r="14" spans="2:7" ht="15" customHeight="1">
      <c r="B14" s="128" t="s">
        <v>129</v>
      </c>
      <c r="C14" s="56">
        <v>166833</v>
      </c>
      <c r="D14" s="56">
        <f t="shared" si="0"/>
        <v>20</v>
      </c>
      <c r="E14" s="167">
        <v>1913</v>
      </c>
      <c r="F14" s="354">
        <f t="shared" si="1"/>
        <v>8.7210099999999997</v>
      </c>
      <c r="G14" s="198">
        <f t="shared" si="2"/>
        <v>21</v>
      </c>
    </row>
    <row r="15" spans="2:7" ht="15" customHeight="1">
      <c r="B15" s="128" t="s">
        <v>130</v>
      </c>
      <c r="C15" s="56">
        <v>1004159</v>
      </c>
      <c r="D15" s="56">
        <f t="shared" si="0"/>
        <v>6</v>
      </c>
      <c r="E15" s="167">
        <v>7174</v>
      </c>
      <c r="F15" s="354">
        <f t="shared" si="1"/>
        <v>13.997199999999999</v>
      </c>
      <c r="G15" s="198">
        <f t="shared" si="2"/>
        <v>10</v>
      </c>
    </row>
    <row r="16" spans="2:7" ht="15" customHeight="1">
      <c r="B16" s="128" t="s">
        <v>131</v>
      </c>
      <c r="C16" s="56">
        <v>1031197</v>
      </c>
      <c r="D16" s="56">
        <f t="shared" si="0"/>
        <v>5</v>
      </c>
      <c r="E16" s="167">
        <v>6141</v>
      </c>
      <c r="F16" s="354">
        <f t="shared" si="1"/>
        <v>16.792000000000002</v>
      </c>
      <c r="G16" s="198">
        <f t="shared" si="2"/>
        <v>3</v>
      </c>
    </row>
    <row r="17" spans="2:7" ht="15" customHeight="1">
      <c r="B17" s="128" t="s">
        <v>132</v>
      </c>
      <c r="C17" s="56">
        <v>3785770</v>
      </c>
      <c r="D17" s="56">
        <f t="shared" si="0"/>
        <v>1</v>
      </c>
      <c r="E17" s="167">
        <v>13273</v>
      </c>
      <c r="F17" s="354">
        <f t="shared" si="1"/>
        <v>28.52234</v>
      </c>
      <c r="G17" s="198">
        <f t="shared" si="2"/>
        <v>1</v>
      </c>
    </row>
    <row r="18" spans="2:7" ht="15" customHeight="1">
      <c r="B18" s="128" t="s">
        <v>133</v>
      </c>
      <c r="C18" s="56">
        <v>1880732</v>
      </c>
      <c r="D18" s="56">
        <f t="shared" si="0"/>
        <v>2</v>
      </c>
      <c r="E18" s="167">
        <v>8989</v>
      </c>
      <c r="F18" s="354">
        <f t="shared" si="1"/>
        <v>20.92259</v>
      </c>
      <c r="G18" s="198">
        <f t="shared" si="2"/>
        <v>2</v>
      </c>
    </row>
    <row r="19" spans="2:7" ht="15" customHeight="1">
      <c r="B19" s="128" t="s">
        <v>134</v>
      </c>
      <c r="C19" s="56">
        <v>127557</v>
      </c>
      <c r="D19" s="56">
        <f t="shared" si="0"/>
        <v>25</v>
      </c>
      <c r="E19" s="167">
        <v>2253</v>
      </c>
      <c r="F19" s="354">
        <f t="shared" si="1"/>
        <v>5.6616499999999998</v>
      </c>
      <c r="G19" s="198">
        <f t="shared" si="2"/>
        <v>38</v>
      </c>
    </row>
    <row r="20" spans="2:7" ht="15" customHeight="1">
      <c r="B20" s="128" t="s">
        <v>135</v>
      </c>
      <c r="C20" s="56">
        <v>82968</v>
      </c>
      <c r="D20" s="56">
        <f t="shared" si="0"/>
        <v>29</v>
      </c>
      <c r="E20" s="167">
        <v>1043</v>
      </c>
      <c r="F20" s="354">
        <f t="shared" si="1"/>
        <v>7.9547499999999998</v>
      </c>
      <c r="G20" s="198">
        <f t="shared" si="2"/>
        <v>26</v>
      </c>
    </row>
    <row r="21" spans="2:7" ht="15" customHeight="1">
      <c r="B21" s="128" t="s">
        <v>136</v>
      </c>
      <c r="C21" s="56">
        <v>101500</v>
      </c>
      <c r="D21" s="56">
        <f t="shared" ref="D21:D51" si="3">RANK(C21,$C$5:$C$51)</f>
        <v>27</v>
      </c>
      <c r="E21" s="167">
        <v>1136</v>
      </c>
      <c r="F21" s="355">
        <f t="shared" ref="F21:F53" si="4">ROUND(C21/E21/10,5)</f>
        <v>8.9348600000000005</v>
      </c>
      <c r="G21" s="198">
        <f t="shared" si="2"/>
        <v>19</v>
      </c>
    </row>
    <row r="22" spans="2:7" ht="15" customHeight="1">
      <c r="B22" s="128" t="s">
        <v>137</v>
      </c>
      <c r="C22" s="56">
        <v>64017</v>
      </c>
      <c r="D22" s="56">
        <f t="shared" si="3"/>
        <v>37</v>
      </c>
      <c r="E22" s="167">
        <v>767</v>
      </c>
      <c r="F22" s="354">
        <f t="shared" si="4"/>
        <v>8.3464100000000006</v>
      </c>
      <c r="G22" s="198">
        <f t="shared" si="2"/>
        <v>23</v>
      </c>
    </row>
    <row r="23" spans="2:7" ht="15" customHeight="1">
      <c r="B23" s="128" t="s">
        <v>138</v>
      </c>
      <c r="C23" s="56">
        <v>77896</v>
      </c>
      <c r="D23" s="56">
        <f t="shared" si="3"/>
        <v>33</v>
      </c>
      <c r="E23" s="167">
        <v>811</v>
      </c>
      <c r="F23" s="354">
        <f t="shared" si="4"/>
        <v>9.6049299999999995</v>
      </c>
      <c r="G23" s="198">
        <f t="shared" si="2"/>
        <v>16</v>
      </c>
    </row>
    <row r="24" spans="2:7" ht="15" customHeight="1">
      <c r="B24" s="128" t="s">
        <v>139</v>
      </c>
      <c r="C24" s="56">
        <v>168134</v>
      </c>
      <c r="D24" s="56">
        <f t="shared" si="3"/>
        <v>19</v>
      </c>
      <c r="E24" s="167">
        <v>2047</v>
      </c>
      <c r="F24" s="354">
        <f t="shared" si="4"/>
        <v>8.2136800000000001</v>
      </c>
      <c r="G24" s="198">
        <f t="shared" si="2"/>
        <v>25</v>
      </c>
    </row>
    <row r="25" spans="2:7" ht="15" customHeight="1">
      <c r="B25" s="128" t="s">
        <v>140</v>
      </c>
      <c r="C25" s="56">
        <v>216394</v>
      </c>
      <c r="D25" s="56">
        <f t="shared" si="3"/>
        <v>14</v>
      </c>
      <c r="E25" s="167">
        <v>1970</v>
      </c>
      <c r="F25" s="354">
        <f t="shared" si="4"/>
        <v>10.98447</v>
      </c>
      <c r="G25" s="198">
        <f t="shared" si="2"/>
        <v>13</v>
      </c>
    </row>
    <row r="26" spans="2:7" ht="15" customHeight="1">
      <c r="B26" s="128" t="s">
        <v>141</v>
      </c>
      <c r="C26" s="56">
        <v>398996</v>
      </c>
      <c r="D26" s="56">
        <f t="shared" si="3"/>
        <v>10</v>
      </c>
      <c r="E26" s="167">
        <v>3605</v>
      </c>
      <c r="F26" s="354">
        <f t="shared" si="4"/>
        <v>11.06785</v>
      </c>
      <c r="G26" s="198">
        <f t="shared" si="2"/>
        <v>12</v>
      </c>
    </row>
    <row r="27" spans="2:7" ht="15" customHeight="1">
      <c r="B27" s="128" t="s">
        <v>142</v>
      </c>
      <c r="C27" s="56">
        <v>1140082</v>
      </c>
      <c r="D27" s="56">
        <f t="shared" si="3"/>
        <v>4</v>
      </c>
      <c r="E27" s="167">
        <v>7328</v>
      </c>
      <c r="F27" s="354">
        <f t="shared" si="4"/>
        <v>15.55789</v>
      </c>
      <c r="G27" s="198">
        <f t="shared" si="2"/>
        <v>7</v>
      </c>
    </row>
    <row r="28" spans="2:7" ht="15" customHeight="1">
      <c r="B28" s="128" t="s">
        <v>143</v>
      </c>
      <c r="C28" s="56">
        <v>190558</v>
      </c>
      <c r="D28" s="56">
        <f t="shared" si="3"/>
        <v>17</v>
      </c>
      <c r="E28" s="167">
        <v>1763</v>
      </c>
      <c r="F28" s="354">
        <f t="shared" si="4"/>
        <v>10.80874</v>
      </c>
      <c r="G28" s="198">
        <f t="shared" si="2"/>
        <v>14</v>
      </c>
    </row>
    <row r="29" spans="2:7" ht="15" customHeight="1">
      <c r="B29" s="128" t="s">
        <v>144</v>
      </c>
      <c r="C29" s="56">
        <v>199093</v>
      </c>
      <c r="D29" s="56">
        <f t="shared" si="3"/>
        <v>15</v>
      </c>
      <c r="E29" s="167">
        <v>1390</v>
      </c>
      <c r="F29" s="354">
        <f t="shared" si="4"/>
        <v>14.32324</v>
      </c>
      <c r="G29" s="198">
        <f t="shared" si="2"/>
        <v>9</v>
      </c>
    </row>
    <row r="30" spans="2:7" ht="15" customHeight="1">
      <c r="B30" s="128" t="s">
        <v>145</v>
      </c>
      <c r="C30" s="56">
        <v>410939</v>
      </c>
      <c r="D30" s="56">
        <f t="shared" si="3"/>
        <v>9</v>
      </c>
      <c r="E30" s="167">
        <v>2551</v>
      </c>
      <c r="F30" s="354">
        <f t="shared" si="4"/>
        <v>16.10894</v>
      </c>
      <c r="G30" s="198">
        <f t="shared" si="2"/>
        <v>5</v>
      </c>
    </row>
    <row r="31" spans="2:7" ht="15" customHeight="1">
      <c r="B31" s="128" t="s">
        <v>146</v>
      </c>
      <c r="C31" s="56">
        <v>1432400</v>
      </c>
      <c r="D31" s="56">
        <f t="shared" si="3"/>
        <v>3</v>
      </c>
      <c r="E31" s="167">
        <v>8657</v>
      </c>
      <c r="F31" s="354">
        <f t="shared" si="4"/>
        <v>16.546150000000001</v>
      </c>
      <c r="G31" s="198">
        <f t="shared" si="2"/>
        <v>4</v>
      </c>
    </row>
    <row r="32" spans="2:7" ht="15" customHeight="1">
      <c r="B32" s="128" t="s">
        <v>147</v>
      </c>
      <c r="C32" s="56">
        <v>856257</v>
      </c>
      <c r="D32" s="56">
        <f t="shared" si="3"/>
        <v>7</v>
      </c>
      <c r="E32" s="167">
        <v>5417</v>
      </c>
      <c r="F32" s="354">
        <f t="shared" si="4"/>
        <v>15.806850000000001</v>
      </c>
      <c r="G32" s="198">
        <f t="shared" si="2"/>
        <v>6</v>
      </c>
    </row>
    <row r="33" spans="2:7" ht="15" customHeight="1">
      <c r="B33" s="128" t="s">
        <v>148</v>
      </c>
      <c r="C33" s="56">
        <v>195964</v>
      </c>
      <c r="D33" s="56">
        <f t="shared" si="3"/>
        <v>16</v>
      </c>
      <c r="E33" s="167">
        <v>1338</v>
      </c>
      <c r="F33" s="354">
        <f t="shared" si="4"/>
        <v>14.646039999999999</v>
      </c>
      <c r="G33" s="198">
        <f t="shared" si="2"/>
        <v>8</v>
      </c>
    </row>
    <row r="34" spans="2:7" ht="15" customHeight="1">
      <c r="B34" s="128" t="s">
        <v>149</v>
      </c>
      <c r="C34" s="56">
        <v>79699</v>
      </c>
      <c r="D34" s="56">
        <f t="shared" si="3"/>
        <v>32</v>
      </c>
      <c r="E34" s="167">
        <v>939</v>
      </c>
      <c r="F34" s="354">
        <f t="shared" si="4"/>
        <v>8.4876500000000004</v>
      </c>
      <c r="G34" s="198">
        <f t="shared" si="2"/>
        <v>22</v>
      </c>
    </row>
    <row r="35" spans="2:7" ht="15" customHeight="1">
      <c r="B35" s="128" t="s">
        <v>150</v>
      </c>
      <c r="C35" s="56">
        <v>33863</v>
      </c>
      <c r="D35" s="56">
        <f t="shared" si="3"/>
        <v>46</v>
      </c>
      <c r="E35" s="167">
        <v>561</v>
      </c>
      <c r="F35" s="354">
        <f t="shared" si="4"/>
        <v>6.0361900000000004</v>
      </c>
      <c r="G35" s="198">
        <f t="shared" si="2"/>
        <v>36</v>
      </c>
    </row>
    <row r="36" spans="2:7" ht="15" customHeight="1">
      <c r="B36" s="128" t="s">
        <v>151</v>
      </c>
      <c r="C36" s="56">
        <v>28658</v>
      </c>
      <c r="D36" s="56">
        <f t="shared" si="3"/>
        <v>47</v>
      </c>
      <c r="E36" s="167">
        <v>678</v>
      </c>
      <c r="F36" s="354">
        <f t="shared" si="4"/>
        <v>4.2268400000000002</v>
      </c>
      <c r="G36" s="198">
        <f t="shared" si="2"/>
        <v>44</v>
      </c>
    </row>
    <row r="37" spans="2:7" ht="15" customHeight="1">
      <c r="B37" s="128" t="s">
        <v>440</v>
      </c>
      <c r="C37" s="56">
        <v>157359</v>
      </c>
      <c r="D37" s="56">
        <f t="shared" si="3"/>
        <v>21</v>
      </c>
      <c r="E37" s="167">
        <v>1888</v>
      </c>
      <c r="F37" s="354">
        <f t="shared" si="4"/>
        <v>8.3346900000000002</v>
      </c>
      <c r="G37" s="198">
        <f t="shared" si="2"/>
        <v>24</v>
      </c>
    </row>
    <row r="38" spans="2:7" ht="15" customHeight="1">
      <c r="B38" s="128" t="s">
        <v>152</v>
      </c>
      <c r="C38" s="56">
        <v>249349</v>
      </c>
      <c r="D38" s="56">
        <f t="shared" si="3"/>
        <v>13</v>
      </c>
      <c r="E38" s="167">
        <v>2789</v>
      </c>
      <c r="F38" s="354">
        <f t="shared" si="4"/>
        <v>8.9404400000000006</v>
      </c>
      <c r="G38" s="198">
        <f t="shared" si="2"/>
        <v>18</v>
      </c>
    </row>
    <row r="39" spans="2:7" ht="15" customHeight="1">
      <c r="B39" s="128" t="s">
        <v>153</v>
      </c>
      <c r="C39" s="56">
        <v>91711</v>
      </c>
      <c r="D39" s="56">
        <f t="shared" si="3"/>
        <v>28</v>
      </c>
      <c r="E39" s="167">
        <v>1369</v>
      </c>
      <c r="F39" s="354">
        <f t="shared" si="4"/>
        <v>6.6991199999999997</v>
      </c>
      <c r="G39" s="198">
        <f t="shared" si="2"/>
        <v>31</v>
      </c>
    </row>
    <row r="40" spans="2:7" ht="15" customHeight="1">
      <c r="B40" s="128" t="s">
        <v>154</v>
      </c>
      <c r="C40" s="56">
        <v>49163</v>
      </c>
      <c r="D40" s="56">
        <f t="shared" si="3"/>
        <v>40</v>
      </c>
      <c r="E40" s="167">
        <v>739</v>
      </c>
      <c r="F40" s="354">
        <f t="shared" si="4"/>
        <v>6.6526399999999999</v>
      </c>
      <c r="G40" s="198">
        <f t="shared" si="2"/>
        <v>32</v>
      </c>
    </row>
    <row r="41" spans="2:7" ht="15" customHeight="1">
      <c r="B41" s="128" t="s">
        <v>155</v>
      </c>
      <c r="C41" s="56">
        <v>70311</v>
      </c>
      <c r="D41" s="56">
        <f t="shared" si="3"/>
        <v>34</v>
      </c>
      <c r="E41" s="167">
        <v>959</v>
      </c>
      <c r="F41" s="354">
        <f t="shared" si="4"/>
        <v>7.3316999999999997</v>
      </c>
      <c r="G41" s="198">
        <f t="shared" si="2"/>
        <v>28</v>
      </c>
    </row>
    <row r="42" spans="2:7" ht="15" customHeight="1">
      <c r="B42" s="128" t="s">
        <v>156</v>
      </c>
      <c r="C42" s="56">
        <v>80045</v>
      </c>
      <c r="D42" s="56">
        <f t="shared" si="3"/>
        <v>31</v>
      </c>
      <c r="E42" s="167">
        <v>1354</v>
      </c>
      <c r="F42" s="354">
        <f t="shared" si="4"/>
        <v>5.91174</v>
      </c>
      <c r="G42" s="198">
        <f t="shared" si="2"/>
        <v>37</v>
      </c>
    </row>
    <row r="43" spans="2:7" ht="15" customHeight="1">
      <c r="B43" s="128" t="s">
        <v>157</v>
      </c>
      <c r="C43" s="56">
        <v>34248</v>
      </c>
      <c r="D43" s="56">
        <f t="shared" si="3"/>
        <v>44</v>
      </c>
      <c r="E43" s="167">
        <v>710</v>
      </c>
      <c r="F43" s="354">
        <f t="shared" si="4"/>
        <v>4.8236600000000003</v>
      </c>
      <c r="G43" s="198">
        <f t="shared" si="2"/>
        <v>40</v>
      </c>
    </row>
    <row r="44" spans="2:7" ht="15" customHeight="1">
      <c r="B44" s="128" t="s">
        <v>158</v>
      </c>
      <c r="C44" s="56">
        <v>593692</v>
      </c>
      <c r="D44" s="56">
        <f t="shared" si="3"/>
        <v>8</v>
      </c>
      <c r="E44" s="167">
        <v>5051</v>
      </c>
      <c r="F44" s="354">
        <f t="shared" si="4"/>
        <v>11.75395</v>
      </c>
      <c r="G44" s="198">
        <f t="shared" si="2"/>
        <v>11</v>
      </c>
    </row>
    <row r="45" spans="2:7" ht="15" customHeight="1">
      <c r="B45" s="128" t="s">
        <v>159</v>
      </c>
      <c r="C45" s="56">
        <v>58515</v>
      </c>
      <c r="D45" s="56">
        <f t="shared" si="3"/>
        <v>38</v>
      </c>
      <c r="E45" s="167">
        <v>819</v>
      </c>
      <c r="F45" s="354">
        <f t="shared" si="4"/>
        <v>7.1446899999999998</v>
      </c>
      <c r="G45" s="198">
        <f t="shared" si="2"/>
        <v>29</v>
      </c>
    </row>
    <row r="46" spans="2:7" ht="15" customHeight="1">
      <c r="B46" s="128" t="s">
        <v>160</v>
      </c>
      <c r="C46" s="56">
        <v>82771</v>
      </c>
      <c r="D46" s="56">
        <f t="shared" si="3"/>
        <v>30</v>
      </c>
      <c r="E46" s="167">
        <v>1346</v>
      </c>
      <c r="F46" s="354">
        <f t="shared" si="4"/>
        <v>6.1494099999999996</v>
      </c>
      <c r="G46" s="198">
        <f t="shared" si="2"/>
        <v>34</v>
      </c>
    </row>
    <row r="47" spans="2:7" ht="15" customHeight="1">
      <c r="B47" s="128" t="s">
        <v>161</v>
      </c>
      <c r="C47" s="56">
        <v>132967</v>
      </c>
      <c r="D47" s="56">
        <f t="shared" si="3"/>
        <v>23</v>
      </c>
      <c r="E47" s="167">
        <v>1754</v>
      </c>
      <c r="F47" s="354">
        <f t="shared" si="4"/>
        <v>7.5807900000000004</v>
      </c>
      <c r="G47" s="198">
        <f t="shared" si="2"/>
        <v>27</v>
      </c>
    </row>
    <row r="48" spans="2:7" ht="15" customHeight="1">
      <c r="B48" s="128" t="s">
        <v>162</v>
      </c>
      <c r="C48" s="56">
        <v>69085</v>
      </c>
      <c r="D48" s="56">
        <f t="shared" si="3"/>
        <v>36</v>
      </c>
      <c r="E48" s="167">
        <v>1142</v>
      </c>
      <c r="F48" s="354">
        <f t="shared" si="4"/>
        <v>6.0494700000000003</v>
      </c>
      <c r="G48" s="198">
        <f t="shared" si="2"/>
        <v>35</v>
      </c>
    </row>
    <row r="49" spans="2:7" ht="15" customHeight="1">
      <c r="B49" s="128" t="s">
        <v>163</v>
      </c>
      <c r="C49" s="56">
        <v>48282</v>
      </c>
      <c r="D49" s="56">
        <f t="shared" si="3"/>
        <v>41</v>
      </c>
      <c r="E49" s="167">
        <v>1083</v>
      </c>
      <c r="F49" s="354">
        <f t="shared" si="4"/>
        <v>4.45817</v>
      </c>
      <c r="G49" s="198">
        <f t="shared" si="2"/>
        <v>42</v>
      </c>
    </row>
    <row r="50" spans="2:7" ht="15" customHeight="1">
      <c r="B50" s="128" t="s">
        <v>164</v>
      </c>
      <c r="C50" s="56">
        <v>69534</v>
      </c>
      <c r="D50" s="56">
        <f t="shared" si="3"/>
        <v>35</v>
      </c>
      <c r="E50" s="167">
        <v>1617</v>
      </c>
      <c r="F50" s="354">
        <f t="shared" si="4"/>
        <v>4.3001899999999997</v>
      </c>
      <c r="G50" s="198">
        <f t="shared" si="2"/>
        <v>43</v>
      </c>
    </row>
    <row r="51" spans="2:7" ht="15" customHeight="1">
      <c r="B51" s="128" t="s">
        <v>165</v>
      </c>
      <c r="C51" s="56">
        <v>127650</v>
      </c>
      <c r="D51" s="56">
        <f t="shared" si="3"/>
        <v>24</v>
      </c>
      <c r="E51" s="167">
        <v>1429</v>
      </c>
      <c r="F51" s="355">
        <f t="shared" si="4"/>
        <v>8.9328199999999995</v>
      </c>
      <c r="G51" s="198">
        <f t="shared" si="2"/>
        <v>20</v>
      </c>
    </row>
    <row r="52" spans="2:7" ht="15" customHeight="1">
      <c r="B52" s="648" t="s">
        <v>455</v>
      </c>
      <c r="C52" s="183">
        <v>1074566</v>
      </c>
      <c r="D52" s="183"/>
      <c r="E52" s="184"/>
      <c r="F52" s="356"/>
      <c r="G52" s="236"/>
    </row>
    <row r="53" spans="2:7" ht="15" customHeight="1">
      <c r="B53" s="189" t="s">
        <v>166</v>
      </c>
      <c r="C53" s="190">
        <f>SUM(C5:C52)</f>
        <v>17889292</v>
      </c>
      <c r="D53" s="190"/>
      <c r="E53" s="191">
        <f>SUM(E5:E52)</f>
        <v>124648</v>
      </c>
      <c r="F53" s="357">
        <f t="shared" si="4"/>
        <v>14.351850000000001</v>
      </c>
      <c r="G53" s="234"/>
    </row>
    <row r="54" spans="2:7" ht="15" customHeight="1">
      <c r="B54" s="368" t="s">
        <v>325</v>
      </c>
      <c r="E54" s="186"/>
      <c r="F54" s="133"/>
    </row>
    <row r="55" spans="2:7">
      <c r="B55" s="367" t="s">
        <v>324</v>
      </c>
    </row>
  </sheetData>
  <mergeCells count="2">
    <mergeCell ref="C3:D3"/>
    <mergeCell ref="F3:G3"/>
  </mergeCells>
  <phoneticPr fontId="4"/>
  <pageMargins left="0.78740157480314965" right="0.98425196850393704" top="0.59055118110236227" bottom="0.59055118110236227" header="0.19685039370078741" footer="0.39370078740157483"/>
  <pageSetup paperSize="9" orientation="portrait" r:id="rId1"/>
  <headerFooter scaleWithDoc="0" alignWithMargins="0">
    <oddFooter>&amp;C&amp;12- 16 -</oddFooter>
  </headerFooter>
  <colBreaks count="1" manualBreakCount="1">
    <brk id="7" max="54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T27"/>
  <sheetViews>
    <sheetView zoomScaleNormal="100" zoomScaleSheetLayoutView="90" workbookViewId="0">
      <selection activeCell="G1" sqref="G1"/>
    </sheetView>
  </sheetViews>
  <sheetFormatPr defaultRowHeight="21" customHeight="1"/>
  <cols>
    <col min="1" max="1" width="14.125" style="78" customWidth="1"/>
    <col min="2" max="2" width="14.5" style="78" customWidth="1"/>
    <col min="3" max="3" width="9.625" style="78" customWidth="1"/>
    <col min="4" max="4" width="11.5" style="78" customWidth="1"/>
    <col min="5" max="5" width="9.625" style="78" customWidth="1"/>
    <col min="6" max="6" width="8.625" style="78" customWidth="1"/>
    <col min="7" max="7" width="15.5" style="78" customWidth="1"/>
    <col min="8" max="8" width="1" style="78" customWidth="1"/>
    <col min="9" max="9" width="9" style="78"/>
    <col min="10" max="10" width="7.625" style="78" customWidth="1"/>
    <col min="11" max="12" width="9.5" style="78" customWidth="1"/>
    <col min="13" max="13" width="9.75" style="78" customWidth="1"/>
    <col min="14" max="14" width="6.625" style="78" customWidth="1"/>
    <col min="15" max="15" width="11.125" style="78" customWidth="1"/>
    <col min="16" max="16" width="9.5" style="78" customWidth="1"/>
    <col min="17" max="17" width="12.625" style="78" customWidth="1"/>
    <col min="18" max="18" width="6.625" style="78" customWidth="1"/>
    <col min="19" max="19" width="9.5" style="78" customWidth="1"/>
    <col min="20" max="20" width="12.625" style="78" customWidth="1"/>
    <col min="21" max="253" width="9" style="78"/>
    <col min="254" max="254" width="14.125" style="78" customWidth="1"/>
    <col min="255" max="255" width="14.875" style="78" customWidth="1"/>
    <col min="256" max="256" width="10.5" style="78" customWidth="1"/>
    <col min="257" max="257" width="12" style="78" customWidth="1"/>
    <col min="258" max="258" width="3.625" style="78" customWidth="1"/>
    <col min="259" max="259" width="3.75" style="78" customWidth="1"/>
    <col min="260" max="260" width="3.625" style="78" customWidth="1"/>
    <col min="261" max="261" width="4.875" style="78" customWidth="1"/>
    <col min="262" max="262" width="3.625" style="78" customWidth="1"/>
    <col min="263" max="263" width="3.75" style="78" customWidth="1"/>
    <col min="264" max="264" width="6.75" style="78" customWidth="1"/>
    <col min="265" max="265" width="7" style="78" customWidth="1"/>
    <col min="266" max="270" width="9" style="78"/>
    <col min="271" max="271" width="9.25" style="78" bestFit="1" customWidth="1"/>
    <col min="272" max="272" width="9" style="78"/>
    <col min="273" max="273" width="10.625" style="78" customWidth="1"/>
    <col min="274" max="509" width="9" style="78"/>
    <col min="510" max="510" width="14.125" style="78" customWidth="1"/>
    <col min="511" max="511" width="14.875" style="78" customWidth="1"/>
    <col min="512" max="512" width="10.5" style="78" customWidth="1"/>
    <col min="513" max="513" width="12" style="78" customWidth="1"/>
    <col min="514" max="514" width="3.625" style="78" customWidth="1"/>
    <col min="515" max="515" width="3.75" style="78" customWidth="1"/>
    <col min="516" max="516" width="3.625" style="78" customWidth="1"/>
    <col min="517" max="517" width="4.875" style="78" customWidth="1"/>
    <col min="518" max="518" width="3.625" style="78" customWidth="1"/>
    <col min="519" max="519" width="3.75" style="78" customWidth="1"/>
    <col min="520" max="520" width="6.75" style="78" customWidth="1"/>
    <col min="521" max="521" width="7" style="78" customWidth="1"/>
    <col min="522" max="526" width="9" style="78"/>
    <col min="527" max="527" width="9.25" style="78" bestFit="1" customWidth="1"/>
    <col min="528" max="528" width="9" style="78"/>
    <col min="529" max="529" width="10.625" style="78" customWidth="1"/>
    <col min="530" max="765" width="9" style="78"/>
    <col min="766" max="766" width="14.125" style="78" customWidth="1"/>
    <col min="767" max="767" width="14.875" style="78" customWidth="1"/>
    <col min="768" max="768" width="10.5" style="78" customWidth="1"/>
    <col min="769" max="769" width="12" style="78" customWidth="1"/>
    <col min="770" max="770" width="3.625" style="78" customWidth="1"/>
    <col min="771" max="771" width="3.75" style="78" customWidth="1"/>
    <col min="772" max="772" width="3.625" style="78" customWidth="1"/>
    <col min="773" max="773" width="4.875" style="78" customWidth="1"/>
    <col min="774" max="774" width="3.625" style="78" customWidth="1"/>
    <col min="775" max="775" width="3.75" style="78" customWidth="1"/>
    <col min="776" max="776" width="6.75" style="78" customWidth="1"/>
    <col min="777" max="777" width="7" style="78" customWidth="1"/>
    <col min="778" max="782" width="9" style="78"/>
    <col min="783" max="783" width="9.25" style="78" bestFit="1" customWidth="1"/>
    <col min="784" max="784" width="9" style="78"/>
    <col min="785" max="785" width="10.625" style="78" customWidth="1"/>
    <col min="786" max="1021" width="9" style="78"/>
    <col min="1022" max="1022" width="14.125" style="78" customWidth="1"/>
    <col min="1023" max="1023" width="14.875" style="78" customWidth="1"/>
    <col min="1024" max="1024" width="10.5" style="78" customWidth="1"/>
    <col min="1025" max="1025" width="12" style="78" customWidth="1"/>
    <col min="1026" max="1026" width="3.625" style="78" customWidth="1"/>
    <col min="1027" max="1027" width="3.75" style="78" customWidth="1"/>
    <col min="1028" max="1028" width="3.625" style="78" customWidth="1"/>
    <col min="1029" max="1029" width="4.875" style="78" customWidth="1"/>
    <col min="1030" max="1030" width="3.625" style="78" customWidth="1"/>
    <col min="1031" max="1031" width="3.75" style="78" customWidth="1"/>
    <col min="1032" max="1032" width="6.75" style="78" customWidth="1"/>
    <col min="1033" max="1033" width="7" style="78" customWidth="1"/>
    <col min="1034" max="1038" width="9" style="78"/>
    <col min="1039" max="1039" width="9.25" style="78" bestFit="1" customWidth="1"/>
    <col min="1040" max="1040" width="9" style="78"/>
    <col min="1041" max="1041" width="10.625" style="78" customWidth="1"/>
    <col min="1042" max="1277" width="9" style="78"/>
    <col min="1278" max="1278" width="14.125" style="78" customWidth="1"/>
    <col min="1279" max="1279" width="14.875" style="78" customWidth="1"/>
    <col min="1280" max="1280" width="10.5" style="78" customWidth="1"/>
    <col min="1281" max="1281" width="12" style="78" customWidth="1"/>
    <col min="1282" max="1282" width="3.625" style="78" customWidth="1"/>
    <col min="1283" max="1283" width="3.75" style="78" customWidth="1"/>
    <col min="1284" max="1284" width="3.625" style="78" customWidth="1"/>
    <col min="1285" max="1285" width="4.875" style="78" customWidth="1"/>
    <col min="1286" max="1286" width="3.625" style="78" customWidth="1"/>
    <col min="1287" max="1287" width="3.75" style="78" customWidth="1"/>
    <col min="1288" max="1288" width="6.75" style="78" customWidth="1"/>
    <col min="1289" max="1289" width="7" style="78" customWidth="1"/>
    <col min="1290" max="1294" width="9" style="78"/>
    <col min="1295" max="1295" width="9.25" style="78" bestFit="1" customWidth="1"/>
    <col min="1296" max="1296" width="9" style="78"/>
    <col min="1297" max="1297" width="10.625" style="78" customWidth="1"/>
    <col min="1298" max="1533" width="9" style="78"/>
    <col min="1534" max="1534" width="14.125" style="78" customWidth="1"/>
    <col min="1535" max="1535" width="14.875" style="78" customWidth="1"/>
    <col min="1536" max="1536" width="10.5" style="78" customWidth="1"/>
    <col min="1537" max="1537" width="12" style="78" customWidth="1"/>
    <col min="1538" max="1538" width="3.625" style="78" customWidth="1"/>
    <col min="1539" max="1539" width="3.75" style="78" customWidth="1"/>
    <col min="1540" max="1540" width="3.625" style="78" customWidth="1"/>
    <col min="1541" max="1541" width="4.875" style="78" customWidth="1"/>
    <col min="1542" max="1542" width="3.625" style="78" customWidth="1"/>
    <col min="1543" max="1543" width="3.75" style="78" customWidth="1"/>
    <col min="1544" max="1544" width="6.75" style="78" customWidth="1"/>
    <col min="1545" max="1545" width="7" style="78" customWidth="1"/>
    <col min="1546" max="1550" width="9" style="78"/>
    <col min="1551" max="1551" width="9.25" style="78" bestFit="1" customWidth="1"/>
    <col min="1552" max="1552" width="9" style="78"/>
    <col min="1553" max="1553" width="10.625" style="78" customWidth="1"/>
    <col min="1554" max="1789" width="9" style="78"/>
    <col min="1790" max="1790" width="14.125" style="78" customWidth="1"/>
    <col min="1791" max="1791" width="14.875" style="78" customWidth="1"/>
    <col min="1792" max="1792" width="10.5" style="78" customWidth="1"/>
    <col min="1793" max="1793" width="12" style="78" customWidth="1"/>
    <col min="1794" max="1794" width="3.625" style="78" customWidth="1"/>
    <col min="1795" max="1795" width="3.75" style="78" customWidth="1"/>
    <col min="1796" max="1796" width="3.625" style="78" customWidth="1"/>
    <col min="1797" max="1797" width="4.875" style="78" customWidth="1"/>
    <col min="1798" max="1798" width="3.625" style="78" customWidth="1"/>
    <col min="1799" max="1799" width="3.75" style="78" customWidth="1"/>
    <col min="1800" max="1800" width="6.75" style="78" customWidth="1"/>
    <col min="1801" max="1801" width="7" style="78" customWidth="1"/>
    <col min="1802" max="1806" width="9" style="78"/>
    <col min="1807" max="1807" width="9.25" style="78" bestFit="1" customWidth="1"/>
    <col min="1808" max="1808" width="9" style="78"/>
    <col min="1809" max="1809" width="10.625" style="78" customWidth="1"/>
    <col min="1810" max="2045" width="9" style="78"/>
    <col min="2046" max="2046" width="14.125" style="78" customWidth="1"/>
    <col min="2047" max="2047" width="14.875" style="78" customWidth="1"/>
    <col min="2048" max="2048" width="10.5" style="78" customWidth="1"/>
    <col min="2049" max="2049" width="12" style="78" customWidth="1"/>
    <col min="2050" max="2050" width="3.625" style="78" customWidth="1"/>
    <col min="2051" max="2051" width="3.75" style="78" customWidth="1"/>
    <col min="2052" max="2052" width="3.625" style="78" customWidth="1"/>
    <col min="2053" max="2053" width="4.875" style="78" customWidth="1"/>
    <col min="2054" max="2054" width="3.625" style="78" customWidth="1"/>
    <col min="2055" max="2055" width="3.75" style="78" customWidth="1"/>
    <col min="2056" max="2056" width="6.75" style="78" customWidth="1"/>
    <col min="2057" max="2057" width="7" style="78" customWidth="1"/>
    <col min="2058" max="2062" width="9" style="78"/>
    <col min="2063" max="2063" width="9.25" style="78" bestFit="1" customWidth="1"/>
    <col min="2064" max="2064" width="9" style="78"/>
    <col min="2065" max="2065" width="10.625" style="78" customWidth="1"/>
    <col min="2066" max="2301" width="9" style="78"/>
    <col min="2302" max="2302" width="14.125" style="78" customWidth="1"/>
    <col min="2303" max="2303" width="14.875" style="78" customWidth="1"/>
    <col min="2304" max="2304" width="10.5" style="78" customWidth="1"/>
    <col min="2305" max="2305" width="12" style="78" customWidth="1"/>
    <col min="2306" max="2306" width="3.625" style="78" customWidth="1"/>
    <col min="2307" max="2307" width="3.75" style="78" customWidth="1"/>
    <col min="2308" max="2308" width="3.625" style="78" customWidth="1"/>
    <col min="2309" max="2309" width="4.875" style="78" customWidth="1"/>
    <col min="2310" max="2310" width="3.625" style="78" customWidth="1"/>
    <col min="2311" max="2311" width="3.75" style="78" customWidth="1"/>
    <col min="2312" max="2312" width="6.75" style="78" customWidth="1"/>
    <col min="2313" max="2313" width="7" style="78" customWidth="1"/>
    <col min="2314" max="2318" width="9" style="78"/>
    <col min="2319" max="2319" width="9.25" style="78" bestFit="1" customWidth="1"/>
    <col min="2320" max="2320" width="9" style="78"/>
    <col min="2321" max="2321" width="10.625" style="78" customWidth="1"/>
    <col min="2322" max="2557" width="9" style="78"/>
    <col min="2558" max="2558" width="14.125" style="78" customWidth="1"/>
    <col min="2559" max="2559" width="14.875" style="78" customWidth="1"/>
    <col min="2560" max="2560" width="10.5" style="78" customWidth="1"/>
    <col min="2561" max="2561" width="12" style="78" customWidth="1"/>
    <col min="2562" max="2562" width="3.625" style="78" customWidth="1"/>
    <col min="2563" max="2563" width="3.75" style="78" customWidth="1"/>
    <col min="2564" max="2564" width="3.625" style="78" customWidth="1"/>
    <col min="2565" max="2565" width="4.875" style="78" customWidth="1"/>
    <col min="2566" max="2566" width="3.625" style="78" customWidth="1"/>
    <col min="2567" max="2567" width="3.75" style="78" customWidth="1"/>
    <col min="2568" max="2568" width="6.75" style="78" customWidth="1"/>
    <col min="2569" max="2569" width="7" style="78" customWidth="1"/>
    <col min="2570" max="2574" width="9" style="78"/>
    <col min="2575" max="2575" width="9.25" style="78" bestFit="1" customWidth="1"/>
    <col min="2576" max="2576" width="9" style="78"/>
    <col min="2577" max="2577" width="10.625" style="78" customWidth="1"/>
    <col min="2578" max="2813" width="9" style="78"/>
    <col min="2814" max="2814" width="14.125" style="78" customWidth="1"/>
    <col min="2815" max="2815" width="14.875" style="78" customWidth="1"/>
    <col min="2816" max="2816" width="10.5" style="78" customWidth="1"/>
    <col min="2817" max="2817" width="12" style="78" customWidth="1"/>
    <col min="2818" max="2818" width="3.625" style="78" customWidth="1"/>
    <col min="2819" max="2819" width="3.75" style="78" customWidth="1"/>
    <col min="2820" max="2820" width="3.625" style="78" customWidth="1"/>
    <col min="2821" max="2821" width="4.875" style="78" customWidth="1"/>
    <col min="2822" max="2822" width="3.625" style="78" customWidth="1"/>
    <col min="2823" max="2823" width="3.75" style="78" customWidth="1"/>
    <col min="2824" max="2824" width="6.75" style="78" customWidth="1"/>
    <col min="2825" max="2825" width="7" style="78" customWidth="1"/>
    <col min="2826" max="2830" width="9" style="78"/>
    <col min="2831" max="2831" width="9.25" style="78" bestFit="1" customWidth="1"/>
    <col min="2832" max="2832" width="9" style="78"/>
    <col min="2833" max="2833" width="10.625" style="78" customWidth="1"/>
    <col min="2834" max="3069" width="9" style="78"/>
    <col min="3070" max="3070" width="14.125" style="78" customWidth="1"/>
    <col min="3071" max="3071" width="14.875" style="78" customWidth="1"/>
    <col min="3072" max="3072" width="10.5" style="78" customWidth="1"/>
    <col min="3073" max="3073" width="12" style="78" customWidth="1"/>
    <col min="3074" max="3074" width="3.625" style="78" customWidth="1"/>
    <col min="3075" max="3075" width="3.75" style="78" customWidth="1"/>
    <col min="3076" max="3076" width="3.625" style="78" customWidth="1"/>
    <col min="3077" max="3077" width="4.875" style="78" customWidth="1"/>
    <col min="3078" max="3078" width="3.625" style="78" customWidth="1"/>
    <col min="3079" max="3079" width="3.75" style="78" customWidth="1"/>
    <col min="3080" max="3080" width="6.75" style="78" customWidth="1"/>
    <col min="3081" max="3081" width="7" style="78" customWidth="1"/>
    <col min="3082" max="3086" width="9" style="78"/>
    <col min="3087" max="3087" width="9.25" style="78" bestFit="1" customWidth="1"/>
    <col min="3088" max="3088" width="9" style="78"/>
    <col min="3089" max="3089" width="10.625" style="78" customWidth="1"/>
    <col min="3090" max="3325" width="9" style="78"/>
    <col min="3326" max="3326" width="14.125" style="78" customWidth="1"/>
    <col min="3327" max="3327" width="14.875" style="78" customWidth="1"/>
    <col min="3328" max="3328" width="10.5" style="78" customWidth="1"/>
    <col min="3329" max="3329" width="12" style="78" customWidth="1"/>
    <col min="3330" max="3330" width="3.625" style="78" customWidth="1"/>
    <col min="3331" max="3331" width="3.75" style="78" customWidth="1"/>
    <col min="3332" max="3332" width="3.625" style="78" customWidth="1"/>
    <col min="3333" max="3333" width="4.875" style="78" customWidth="1"/>
    <col min="3334" max="3334" width="3.625" style="78" customWidth="1"/>
    <col min="3335" max="3335" width="3.75" style="78" customWidth="1"/>
    <col min="3336" max="3336" width="6.75" style="78" customWidth="1"/>
    <col min="3337" max="3337" width="7" style="78" customWidth="1"/>
    <col min="3338" max="3342" width="9" style="78"/>
    <col min="3343" max="3343" width="9.25" style="78" bestFit="1" customWidth="1"/>
    <col min="3344" max="3344" width="9" style="78"/>
    <col min="3345" max="3345" width="10.625" style="78" customWidth="1"/>
    <col min="3346" max="3581" width="9" style="78"/>
    <col min="3582" max="3582" width="14.125" style="78" customWidth="1"/>
    <col min="3583" max="3583" width="14.875" style="78" customWidth="1"/>
    <col min="3584" max="3584" width="10.5" style="78" customWidth="1"/>
    <col min="3585" max="3585" width="12" style="78" customWidth="1"/>
    <col min="3586" max="3586" width="3.625" style="78" customWidth="1"/>
    <col min="3587" max="3587" width="3.75" style="78" customWidth="1"/>
    <col min="3588" max="3588" width="3.625" style="78" customWidth="1"/>
    <col min="3589" max="3589" width="4.875" style="78" customWidth="1"/>
    <col min="3590" max="3590" width="3.625" style="78" customWidth="1"/>
    <col min="3591" max="3591" width="3.75" style="78" customWidth="1"/>
    <col min="3592" max="3592" width="6.75" style="78" customWidth="1"/>
    <col min="3593" max="3593" width="7" style="78" customWidth="1"/>
    <col min="3594" max="3598" width="9" style="78"/>
    <col min="3599" max="3599" width="9.25" style="78" bestFit="1" customWidth="1"/>
    <col min="3600" max="3600" width="9" style="78"/>
    <col min="3601" max="3601" width="10.625" style="78" customWidth="1"/>
    <col min="3602" max="3837" width="9" style="78"/>
    <col min="3838" max="3838" width="14.125" style="78" customWidth="1"/>
    <col min="3839" max="3839" width="14.875" style="78" customWidth="1"/>
    <col min="3840" max="3840" width="10.5" style="78" customWidth="1"/>
    <col min="3841" max="3841" width="12" style="78" customWidth="1"/>
    <col min="3842" max="3842" width="3.625" style="78" customWidth="1"/>
    <col min="3843" max="3843" width="3.75" style="78" customWidth="1"/>
    <col min="3844" max="3844" width="3.625" style="78" customWidth="1"/>
    <col min="3845" max="3845" width="4.875" style="78" customWidth="1"/>
    <col min="3846" max="3846" width="3.625" style="78" customWidth="1"/>
    <col min="3847" max="3847" width="3.75" style="78" customWidth="1"/>
    <col min="3848" max="3848" width="6.75" style="78" customWidth="1"/>
    <col min="3849" max="3849" width="7" style="78" customWidth="1"/>
    <col min="3850" max="3854" width="9" style="78"/>
    <col min="3855" max="3855" width="9.25" style="78" bestFit="1" customWidth="1"/>
    <col min="3856" max="3856" width="9" style="78"/>
    <col min="3857" max="3857" width="10.625" style="78" customWidth="1"/>
    <col min="3858" max="4093" width="9" style="78"/>
    <col min="4094" max="4094" width="14.125" style="78" customWidth="1"/>
    <col min="4095" max="4095" width="14.875" style="78" customWidth="1"/>
    <col min="4096" max="4096" width="10.5" style="78" customWidth="1"/>
    <col min="4097" max="4097" width="12" style="78" customWidth="1"/>
    <col min="4098" max="4098" width="3.625" style="78" customWidth="1"/>
    <col min="4099" max="4099" width="3.75" style="78" customWidth="1"/>
    <col min="4100" max="4100" width="3.625" style="78" customWidth="1"/>
    <col min="4101" max="4101" width="4.875" style="78" customWidth="1"/>
    <col min="4102" max="4102" width="3.625" style="78" customWidth="1"/>
    <col min="4103" max="4103" width="3.75" style="78" customWidth="1"/>
    <col min="4104" max="4104" width="6.75" style="78" customWidth="1"/>
    <col min="4105" max="4105" width="7" style="78" customWidth="1"/>
    <col min="4106" max="4110" width="9" style="78"/>
    <col min="4111" max="4111" width="9.25" style="78" bestFit="1" customWidth="1"/>
    <col min="4112" max="4112" width="9" style="78"/>
    <col min="4113" max="4113" width="10.625" style="78" customWidth="1"/>
    <col min="4114" max="4349" width="9" style="78"/>
    <col min="4350" max="4350" width="14.125" style="78" customWidth="1"/>
    <col min="4351" max="4351" width="14.875" style="78" customWidth="1"/>
    <col min="4352" max="4352" width="10.5" style="78" customWidth="1"/>
    <col min="4353" max="4353" width="12" style="78" customWidth="1"/>
    <col min="4354" max="4354" width="3.625" style="78" customWidth="1"/>
    <col min="4355" max="4355" width="3.75" style="78" customWidth="1"/>
    <col min="4356" max="4356" width="3.625" style="78" customWidth="1"/>
    <col min="4357" max="4357" width="4.875" style="78" customWidth="1"/>
    <col min="4358" max="4358" width="3.625" style="78" customWidth="1"/>
    <col min="4359" max="4359" width="3.75" style="78" customWidth="1"/>
    <col min="4360" max="4360" width="6.75" style="78" customWidth="1"/>
    <col min="4361" max="4361" width="7" style="78" customWidth="1"/>
    <col min="4362" max="4366" width="9" style="78"/>
    <col min="4367" max="4367" width="9.25" style="78" bestFit="1" customWidth="1"/>
    <col min="4368" max="4368" width="9" style="78"/>
    <col min="4369" max="4369" width="10.625" style="78" customWidth="1"/>
    <col min="4370" max="4605" width="9" style="78"/>
    <col min="4606" max="4606" width="14.125" style="78" customWidth="1"/>
    <col min="4607" max="4607" width="14.875" style="78" customWidth="1"/>
    <col min="4608" max="4608" width="10.5" style="78" customWidth="1"/>
    <col min="4609" max="4609" width="12" style="78" customWidth="1"/>
    <col min="4610" max="4610" width="3.625" style="78" customWidth="1"/>
    <col min="4611" max="4611" width="3.75" style="78" customWidth="1"/>
    <col min="4612" max="4612" width="3.625" style="78" customWidth="1"/>
    <col min="4613" max="4613" width="4.875" style="78" customWidth="1"/>
    <col min="4614" max="4614" width="3.625" style="78" customWidth="1"/>
    <col min="4615" max="4615" width="3.75" style="78" customWidth="1"/>
    <col min="4616" max="4616" width="6.75" style="78" customWidth="1"/>
    <col min="4617" max="4617" width="7" style="78" customWidth="1"/>
    <col min="4618" max="4622" width="9" style="78"/>
    <col min="4623" max="4623" width="9.25" style="78" bestFit="1" customWidth="1"/>
    <col min="4624" max="4624" width="9" style="78"/>
    <col min="4625" max="4625" width="10.625" style="78" customWidth="1"/>
    <col min="4626" max="4861" width="9" style="78"/>
    <col min="4862" max="4862" width="14.125" style="78" customWidth="1"/>
    <col min="4863" max="4863" width="14.875" style="78" customWidth="1"/>
    <col min="4864" max="4864" width="10.5" style="78" customWidth="1"/>
    <col min="4865" max="4865" width="12" style="78" customWidth="1"/>
    <col min="4866" max="4866" width="3.625" style="78" customWidth="1"/>
    <col min="4867" max="4867" width="3.75" style="78" customWidth="1"/>
    <col min="4868" max="4868" width="3.625" style="78" customWidth="1"/>
    <col min="4869" max="4869" width="4.875" style="78" customWidth="1"/>
    <col min="4870" max="4870" width="3.625" style="78" customWidth="1"/>
    <col min="4871" max="4871" width="3.75" style="78" customWidth="1"/>
    <col min="4872" max="4872" width="6.75" style="78" customWidth="1"/>
    <col min="4873" max="4873" width="7" style="78" customWidth="1"/>
    <col min="4874" max="4878" width="9" style="78"/>
    <col min="4879" max="4879" width="9.25" style="78" bestFit="1" customWidth="1"/>
    <col min="4880" max="4880" width="9" style="78"/>
    <col min="4881" max="4881" width="10.625" style="78" customWidth="1"/>
    <col min="4882" max="5117" width="9" style="78"/>
    <col min="5118" max="5118" width="14.125" style="78" customWidth="1"/>
    <col min="5119" max="5119" width="14.875" style="78" customWidth="1"/>
    <col min="5120" max="5120" width="10.5" style="78" customWidth="1"/>
    <col min="5121" max="5121" width="12" style="78" customWidth="1"/>
    <col min="5122" max="5122" width="3.625" style="78" customWidth="1"/>
    <col min="5123" max="5123" width="3.75" style="78" customWidth="1"/>
    <col min="5124" max="5124" width="3.625" style="78" customWidth="1"/>
    <col min="5125" max="5125" width="4.875" style="78" customWidth="1"/>
    <col min="5126" max="5126" width="3.625" style="78" customWidth="1"/>
    <col min="5127" max="5127" width="3.75" style="78" customWidth="1"/>
    <col min="5128" max="5128" width="6.75" style="78" customWidth="1"/>
    <col min="5129" max="5129" width="7" style="78" customWidth="1"/>
    <col min="5130" max="5134" width="9" style="78"/>
    <col min="5135" max="5135" width="9.25" style="78" bestFit="1" customWidth="1"/>
    <col min="5136" max="5136" width="9" style="78"/>
    <col min="5137" max="5137" width="10.625" style="78" customWidth="1"/>
    <col min="5138" max="5373" width="9" style="78"/>
    <col min="5374" max="5374" width="14.125" style="78" customWidth="1"/>
    <col min="5375" max="5375" width="14.875" style="78" customWidth="1"/>
    <col min="5376" max="5376" width="10.5" style="78" customWidth="1"/>
    <col min="5377" max="5377" width="12" style="78" customWidth="1"/>
    <col min="5378" max="5378" width="3.625" style="78" customWidth="1"/>
    <col min="5379" max="5379" width="3.75" style="78" customWidth="1"/>
    <col min="5380" max="5380" width="3.625" style="78" customWidth="1"/>
    <col min="5381" max="5381" width="4.875" style="78" customWidth="1"/>
    <col min="5382" max="5382" width="3.625" style="78" customWidth="1"/>
    <col min="5383" max="5383" width="3.75" style="78" customWidth="1"/>
    <col min="5384" max="5384" width="6.75" style="78" customWidth="1"/>
    <col min="5385" max="5385" width="7" style="78" customWidth="1"/>
    <col min="5386" max="5390" width="9" style="78"/>
    <col min="5391" max="5391" width="9.25" style="78" bestFit="1" customWidth="1"/>
    <col min="5392" max="5392" width="9" style="78"/>
    <col min="5393" max="5393" width="10.625" style="78" customWidth="1"/>
    <col min="5394" max="5629" width="9" style="78"/>
    <col min="5630" max="5630" width="14.125" style="78" customWidth="1"/>
    <col min="5631" max="5631" width="14.875" style="78" customWidth="1"/>
    <col min="5632" max="5632" width="10.5" style="78" customWidth="1"/>
    <col min="5633" max="5633" width="12" style="78" customWidth="1"/>
    <col min="5634" max="5634" width="3.625" style="78" customWidth="1"/>
    <col min="5635" max="5635" width="3.75" style="78" customWidth="1"/>
    <col min="5636" max="5636" width="3.625" style="78" customWidth="1"/>
    <col min="5637" max="5637" width="4.875" style="78" customWidth="1"/>
    <col min="5638" max="5638" width="3.625" style="78" customWidth="1"/>
    <col min="5639" max="5639" width="3.75" style="78" customWidth="1"/>
    <col min="5640" max="5640" width="6.75" style="78" customWidth="1"/>
    <col min="5641" max="5641" width="7" style="78" customWidth="1"/>
    <col min="5642" max="5646" width="9" style="78"/>
    <col min="5647" max="5647" width="9.25" style="78" bestFit="1" customWidth="1"/>
    <col min="5648" max="5648" width="9" style="78"/>
    <col min="5649" max="5649" width="10.625" style="78" customWidth="1"/>
    <col min="5650" max="5885" width="9" style="78"/>
    <col min="5886" max="5886" width="14.125" style="78" customWidth="1"/>
    <col min="5887" max="5887" width="14.875" style="78" customWidth="1"/>
    <col min="5888" max="5888" width="10.5" style="78" customWidth="1"/>
    <col min="5889" max="5889" width="12" style="78" customWidth="1"/>
    <col min="5890" max="5890" width="3.625" style="78" customWidth="1"/>
    <col min="5891" max="5891" width="3.75" style="78" customWidth="1"/>
    <col min="5892" max="5892" width="3.625" style="78" customWidth="1"/>
    <col min="5893" max="5893" width="4.875" style="78" customWidth="1"/>
    <col min="5894" max="5894" width="3.625" style="78" customWidth="1"/>
    <col min="5895" max="5895" width="3.75" style="78" customWidth="1"/>
    <col min="5896" max="5896" width="6.75" style="78" customWidth="1"/>
    <col min="5897" max="5897" width="7" style="78" customWidth="1"/>
    <col min="5898" max="5902" width="9" style="78"/>
    <col min="5903" max="5903" width="9.25" style="78" bestFit="1" customWidth="1"/>
    <col min="5904" max="5904" width="9" style="78"/>
    <col min="5905" max="5905" width="10.625" style="78" customWidth="1"/>
    <col min="5906" max="6141" width="9" style="78"/>
    <col min="6142" max="6142" width="14.125" style="78" customWidth="1"/>
    <col min="6143" max="6143" width="14.875" style="78" customWidth="1"/>
    <col min="6144" max="6144" width="10.5" style="78" customWidth="1"/>
    <col min="6145" max="6145" width="12" style="78" customWidth="1"/>
    <col min="6146" max="6146" width="3.625" style="78" customWidth="1"/>
    <col min="6147" max="6147" width="3.75" style="78" customWidth="1"/>
    <col min="6148" max="6148" width="3.625" style="78" customWidth="1"/>
    <col min="6149" max="6149" width="4.875" style="78" customWidth="1"/>
    <col min="6150" max="6150" width="3.625" style="78" customWidth="1"/>
    <col min="6151" max="6151" width="3.75" style="78" customWidth="1"/>
    <col min="6152" max="6152" width="6.75" style="78" customWidth="1"/>
    <col min="6153" max="6153" width="7" style="78" customWidth="1"/>
    <col min="6154" max="6158" width="9" style="78"/>
    <col min="6159" max="6159" width="9.25" style="78" bestFit="1" customWidth="1"/>
    <col min="6160" max="6160" width="9" style="78"/>
    <col min="6161" max="6161" width="10.625" style="78" customWidth="1"/>
    <col min="6162" max="6397" width="9" style="78"/>
    <col min="6398" max="6398" width="14.125" style="78" customWidth="1"/>
    <col min="6399" max="6399" width="14.875" style="78" customWidth="1"/>
    <col min="6400" max="6400" width="10.5" style="78" customWidth="1"/>
    <col min="6401" max="6401" width="12" style="78" customWidth="1"/>
    <col min="6402" max="6402" width="3.625" style="78" customWidth="1"/>
    <col min="6403" max="6403" width="3.75" style="78" customWidth="1"/>
    <col min="6404" max="6404" width="3.625" style="78" customWidth="1"/>
    <col min="6405" max="6405" width="4.875" style="78" customWidth="1"/>
    <col min="6406" max="6406" width="3.625" style="78" customWidth="1"/>
    <col min="6407" max="6407" width="3.75" style="78" customWidth="1"/>
    <col min="6408" max="6408" width="6.75" style="78" customWidth="1"/>
    <col min="6409" max="6409" width="7" style="78" customWidth="1"/>
    <col min="6410" max="6414" width="9" style="78"/>
    <col min="6415" max="6415" width="9.25" style="78" bestFit="1" customWidth="1"/>
    <col min="6416" max="6416" width="9" style="78"/>
    <col min="6417" max="6417" width="10.625" style="78" customWidth="1"/>
    <col min="6418" max="6653" width="9" style="78"/>
    <col min="6654" max="6654" width="14.125" style="78" customWidth="1"/>
    <col min="6655" max="6655" width="14.875" style="78" customWidth="1"/>
    <col min="6656" max="6656" width="10.5" style="78" customWidth="1"/>
    <col min="6657" max="6657" width="12" style="78" customWidth="1"/>
    <col min="6658" max="6658" width="3.625" style="78" customWidth="1"/>
    <col min="6659" max="6659" width="3.75" style="78" customWidth="1"/>
    <col min="6660" max="6660" width="3.625" style="78" customWidth="1"/>
    <col min="6661" max="6661" width="4.875" style="78" customWidth="1"/>
    <col min="6662" max="6662" width="3.625" style="78" customWidth="1"/>
    <col min="6663" max="6663" width="3.75" style="78" customWidth="1"/>
    <col min="6664" max="6664" width="6.75" style="78" customWidth="1"/>
    <col min="6665" max="6665" width="7" style="78" customWidth="1"/>
    <col min="6666" max="6670" width="9" style="78"/>
    <col min="6671" max="6671" width="9.25" style="78" bestFit="1" customWidth="1"/>
    <col min="6672" max="6672" width="9" style="78"/>
    <col min="6673" max="6673" width="10.625" style="78" customWidth="1"/>
    <col min="6674" max="6909" width="9" style="78"/>
    <col min="6910" max="6910" width="14.125" style="78" customWidth="1"/>
    <col min="6911" max="6911" width="14.875" style="78" customWidth="1"/>
    <col min="6912" max="6912" width="10.5" style="78" customWidth="1"/>
    <col min="6913" max="6913" width="12" style="78" customWidth="1"/>
    <col min="6914" max="6914" width="3.625" style="78" customWidth="1"/>
    <col min="6915" max="6915" width="3.75" style="78" customWidth="1"/>
    <col min="6916" max="6916" width="3.625" style="78" customWidth="1"/>
    <col min="6917" max="6917" width="4.875" style="78" customWidth="1"/>
    <col min="6918" max="6918" width="3.625" style="78" customWidth="1"/>
    <col min="6919" max="6919" width="3.75" style="78" customWidth="1"/>
    <col min="6920" max="6920" width="6.75" style="78" customWidth="1"/>
    <col min="6921" max="6921" width="7" style="78" customWidth="1"/>
    <col min="6922" max="6926" width="9" style="78"/>
    <col min="6927" max="6927" width="9.25" style="78" bestFit="1" customWidth="1"/>
    <col min="6928" max="6928" width="9" style="78"/>
    <col min="6929" max="6929" width="10.625" style="78" customWidth="1"/>
    <col min="6930" max="7165" width="9" style="78"/>
    <col min="7166" max="7166" width="14.125" style="78" customWidth="1"/>
    <col min="7167" max="7167" width="14.875" style="78" customWidth="1"/>
    <col min="7168" max="7168" width="10.5" style="78" customWidth="1"/>
    <col min="7169" max="7169" width="12" style="78" customWidth="1"/>
    <col min="7170" max="7170" width="3.625" style="78" customWidth="1"/>
    <col min="7171" max="7171" width="3.75" style="78" customWidth="1"/>
    <col min="7172" max="7172" width="3.625" style="78" customWidth="1"/>
    <col min="7173" max="7173" width="4.875" style="78" customWidth="1"/>
    <col min="7174" max="7174" width="3.625" style="78" customWidth="1"/>
    <col min="7175" max="7175" width="3.75" style="78" customWidth="1"/>
    <col min="7176" max="7176" width="6.75" style="78" customWidth="1"/>
    <col min="7177" max="7177" width="7" style="78" customWidth="1"/>
    <col min="7178" max="7182" width="9" style="78"/>
    <col min="7183" max="7183" width="9.25" style="78" bestFit="1" customWidth="1"/>
    <col min="7184" max="7184" width="9" style="78"/>
    <col min="7185" max="7185" width="10.625" style="78" customWidth="1"/>
    <col min="7186" max="7421" width="9" style="78"/>
    <col min="7422" max="7422" width="14.125" style="78" customWidth="1"/>
    <col min="7423" max="7423" width="14.875" style="78" customWidth="1"/>
    <col min="7424" max="7424" width="10.5" style="78" customWidth="1"/>
    <col min="7425" max="7425" width="12" style="78" customWidth="1"/>
    <col min="7426" max="7426" width="3.625" style="78" customWidth="1"/>
    <col min="7427" max="7427" width="3.75" style="78" customWidth="1"/>
    <col min="7428" max="7428" width="3.625" style="78" customWidth="1"/>
    <col min="7429" max="7429" width="4.875" style="78" customWidth="1"/>
    <col min="7430" max="7430" width="3.625" style="78" customWidth="1"/>
    <col min="7431" max="7431" width="3.75" style="78" customWidth="1"/>
    <col min="7432" max="7432" width="6.75" style="78" customWidth="1"/>
    <col min="7433" max="7433" width="7" style="78" customWidth="1"/>
    <col min="7434" max="7438" width="9" style="78"/>
    <col min="7439" max="7439" width="9.25" style="78" bestFit="1" customWidth="1"/>
    <col min="7440" max="7440" width="9" style="78"/>
    <col min="7441" max="7441" width="10.625" style="78" customWidth="1"/>
    <col min="7442" max="7677" width="9" style="78"/>
    <col min="7678" max="7678" width="14.125" style="78" customWidth="1"/>
    <col min="7679" max="7679" width="14.875" style="78" customWidth="1"/>
    <col min="7680" max="7680" width="10.5" style="78" customWidth="1"/>
    <col min="7681" max="7681" width="12" style="78" customWidth="1"/>
    <col min="7682" max="7682" width="3.625" style="78" customWidth="1"/>
    <col min="7683" max="7683" width="3.75" style="78" customWidth="1"/>
    <col min="7684" max="7684" width="3.625" style="78" customWidth="1"/>
    <col min="7685" max="7685" width="4.875" style="78" customWidth="1"/>
    <col min="7686" max="7686" width="3.625" style="78" customWidth="1"/>
    <col min="7687" max="7687" width="3.75" style="78" customWidth="1"/>
    <col min="7688" max="7688" width="6.75" style="78" customWidth="1"/>
    <col min="7689" max="7689" width="7" style="78" customWidth="1"/>
    <col min="7690" max="7694" width="9" style="78"/>
    <col min="7695" max="7695" width="9.25" style="78" bestFit="1" customWidth="1"/>
    <col min="7696" max="7696" width="9" style="78"/>
    <col min="7697" max="7697" width="10.625" style="78" customWidth="1"/>
    <col min="7698" max="7933" width="9" style="78"/>
    <col min="7934" max="7934" width="14.125" style="78" customWidth="1"/>
    <col min="7935" max="7935" width="14.875" style="78" customWidth="1"/>
    <col min="7936" max="7936" width="10.5" style="78" customWidth="1"/>
    <col min="7937" max="7937" width="12" style="78" customWidth="1"/>
    <col min="7938" max="7938" width="3.625" style="78" customWidth="1"/>
    <col min="7939" max="7939" width="3.75" style="78" customWidth="1"/>
    <col min="7940" max="7940" width="3.625" style="78" customWidth="1"/>
    <col min="7941" max="7941" width="4.875" style="78" customWidth="1"/>
    <col min="7942" max="7942" width="3.625" style="78" customWidth="1"/>
    <col min="7943" max="7943" width="3.75" style="78" customWidth="1"/>
    <col min="7944" max="7944" width="6.75" style="78" customWidth="1"/>
    <col min="7945" max="7945" width="7" style="78" customWidth="1"/>
    <col min="7946" max="7950" width="9" style="78"/>
    <col min="7951" max="7951" width="9.25" style="78" bestFit="1" customWidth="1"/>
    <col min="7952" max="7952" width="9" style="78"/>
    <col min="7953" max="7953" width="10.625" style="78" customWidth="1"/>
    <col min="7954" max="8189" width="9" style="78"/>
    <col min="8190" max="8190" width="14.125" style="78" customWidth="1"/>
    <col min="8191" max="8191" width="14.875" style="78" customWidth="1"/>
    <col min="8192" max="8192" width="10.5" style="78" customWidth="1"/>
    <col min="8193" max="8193" width="12" style="78" customWidth="1"/>
    <col min="8194" max="8194" width="3.625" style="78" customWidth="1"/>
    <col min="8195" max="8195" width="3.75" style="78" customWidth="1"/>
    <col min="8196" max="8196" width="3.625" style="78" customWidth="1"/>
    <col min="8197" max="8197" width="4.875" style="78" customWidth="1"/>
    <col min="8198" max="8198" width="3.625" style="78" customWidth="1"/>
    <col min="8199" max="8199" width="3.75" style="78" customWidth="1"/>
    <col min="8200" max="8200" width="6.75" style="78" customWidth="1"/>
    <col min="8201" max="8201" width="7" style="78" customWidth="1"/>
    <col min="8202" max="8206" width="9" style="78"/>
    <col min="8207" max="8207" width="9.25" style="78" bestFit="1" customWidth="1"/>
    <col min="8208" max="8208" width="9" style="78"/>
    <col min="8209" max="8209" width="10.625" style="78" customWidth="1"/>
    <col min="8210" max="8445" width="9" style="78"/>
    <col min="8446" max="8446" width="14.125" style="78" customWidth="1"/>
    <col min="8447" max="8447" width="14.875" style="78" customWidth="1"/>
    <col min="8448" max="8448" width="10.5" style="78" customWidth="1"/>
    <col min="8449" max="8449" width="12" style="78" customWidth="1"/>
    <col min="8450" max="8450" width="3.625" style="78" customWidth="1"/>
    <col min="8451" max="8451" width="3.75" style="78" customWidth="1"/>
    <col min="8452" max="8452" width="3.625" style="78" customWidth="1"/>
    <col min="8453" max="8453" width="4.875" style="78" customWidth="1"/>
    <col min="8454" max="8454" width="3.625" style="78" customWidth="1"/>
    <col min="8455" max="8455" width="3.75" style="78" customWidth="1"/>
    <col min="8456" max="8456" width="6.75" style="78" customWidth="1"/>
    <col min="8457" max="8457" width="7" style="78" customWidth="1"/>
    <col min="8458" max="8462" width="9" style="78"/>
    <col min="8463" max="8463" width="9.25" style="78" bestFit="1" customWidth="1"/>
    <col min="8464" max="8464" width="9" style="78"/>
    <col min="8465" max="8465" width="10.625" style="78" customWidth="1"/>
    <col min="8466" max="8701" width="9" style="78"/>
    <col min="8702" max="8702" width="14.125" style="78" customWidth="1"/>
    <col min="8703" max="8703" width="14.875" style="78" customWidth="1"/>
    <col min="8704" max="8704" width="10.5" style="78" customWidth="1"/>
    <col min="8705" max="8705" width="12" style="78" customWidth="1"/>
    <col min="8706" max="8706" width="3.625" style="78" customWidth="1"/>
    <col min="8707" max="8707" width="3.75" style="78" customWidth="1"/>
    <col min="8708" max="8708" width="3.625" style="78" customWidth="1"/>
    <col min="8709" max="8709" width="4.875" style="78" customWidth="1"/>
    <col min="8710" max="8710" width="3.625" style="78" customWidth="1"/>
    <col min="8711" max="8711" width="3.75" style="78" customWidth="1"/>
    <col min="8712" max="8712" width="6.75" style="78" customWidth="1"/>
    <col min="8713" max="8713" width="7" style="78" customWidth="1"/>
    <col min="8714" max="8718" width="9" style="78"/>
    <col min="8719" max="8719" width="9.25" style="78" bestFit="1" customWidth="1"/>
    <col min="8720" max="8720" width="9" style="78"/>
    <col min="8721" max="8721" width="10.625" style="78" customWidth="1"/>
    <col min="8722" max="8957" width="9" style="78"/>
    <col min="8958" max="8958" width="14.125" style="78" customWidth="1"/>
    <col min="8959" max="8959" width="14.875" style="78" customWidth="1"/>
    <col min="8960" max="8960" width="10.5" style="78" customWidth="1"/>
    <col min="8961" max="8961" width="12" style="78" customWidth="1"/>
    <col min="8962" max="8962" width="3.625" style="78" customWidth="1"/>
    <col min="8963" max="8963" width="3.75" style="78" customWidth="1"/>
    <col min="8964" max="8964" width="3.625" style="78" customWidth="1"/>
    <col min="8965" max="8965" width="4.875" style="78" customWidth="1"/>
    <col min="8966" max="8966" width="3.625" style="78" customWidth="1"/>
    <col min="8967" max="8967" width="3.75" style="78" customWidth="1"/>
    <col min="8968" max="8968" width="6.75" style="78" customWidth="1"/>
    <col min="8969" max="8969" width="7" style="78" customWidth="1"/>
    <col min="8970" max="8974" width="9" style="78"/>
    <col min="8975" max="8975" width="9.25" style="78" bestFit="1" customWidth="1"/>
    <col min="8976" max="8976" width="9" style="78"/>
    <col min="8977" max="8977" width="10.625" style="78" customWidth="1"/>
    <col min="8978" max="9213" width="9" style="78"/>
    <col min="9214" max="9214" width="14.125" style="78" customWidth="1"/>
    <col min="9215" max="9215" width="14.875" style="78" customWidth="1"/>
    <col min="9216" max="9216" width="10.5" style="78" customWidth="1"/>
    <col min="9217" max="9217" width="12" style="78" customWidth="1"/>
    <col min="9218" max="9218" width="3.625" style="78" customWidth="1"/>
    <col min="9219" max="9219" width="3.75" style="78" customWidth="1"/>
    <col min="9220" max="9220" width="3.625" style="78" customWidth="1"/>
    <col min="9221" max="9221" width="4.875" style="78" customWidth="1"/>
    <col min="9222" max="9222" width="3.625" style="78" customWidth="1"/>
    <col min="9223" max="9223" width="3.75" style="78" customWidth="1"/>
    <col min="9224" max="9224" width="6.75" style="78" customWidth="1"/>
    <col min="9225" max="9225" width="7" style="78" customWidth="1"/>
    <col min="9226" max="9230" width="9" style="78"/>
    <col min="9231" max="9231" width="9.25" style="78" bestFit="1" customWidth="1"/>
    <col min="9232" max="9232" width="9" style="78"/>
    <col min="9233" max="9233" width="10.625" style="78" customWidth="1"/>
    <col min="9234" max="9469" width="9" style="78"/>
    <col min="9470" max="9470" width="14.125" style="78" customWidth="1"/>
    <col min="9471" max="9471" width="14.875" style="78" customWidth="1"/>
    <col min="9472" max="9472" width="10.5" style="78" customWidth="1"/>
    <col min="9473" max="9473" width="12" style="78" customWidth="1"/>
    <col min="9474" max="9474" width="3.625" style="78" customWidth="1"/>
    <col min="9475" max="9475" width="3.75" style="78" customWidth="1"/>
    <col min="9476" max="9476" width="3.625" style="78" customWidth="1"/>
    <col min="9477" max="9477" width="4.875" style="78" customWidth="1"/>
    <col min="9478" max="9478" width="3.625" style="78" customWidth="1"/>
    <col min="9479" max="9479" width="3.75" style="78" customWidth="1"/>
    <col min="9480" max="9480" width="6.75" style="78" customWidth="1"/>
    <col min="9481" max="9481" width="7" style="78" customWidth="1"/>
    <col min="9482" max="9486" width="9" style="78"/>
    <col min="9487" max="9487" width="9.25" style="78" bestFit="1" customWidth="1"/>
    <col min="9488" max="9488" width="9" style="78"/>
    <col min="9489" max="9489" width="10.625" style="78" customWidth="1"/>
    <col min="9490" max="9725" width="9" style="78"/>
    <col min="9726" max="9726" width="14.125" style="78" customWidth="1"/>
    <col min="9727" max="9727" width="14.875" style="78" customWidth="1"/>
    <col min="9728" max="9728" width="10.5" style="78" customWidth="1"/>
    <col min="9729" max="9729" width="12" style="78" customWidth="1"/>
    <col min="9730" max="9730" width="3.625" style="78" customWidth="1"/>
    <col min="9731" max="9731" width="3.75" style="78" customWidth="1"/>
    <col min="9732" max="9732" width="3.625" style="78" customWidth="1"/>
    <col min="9733" max="9733" width="4.875" style="78" customWidth="1"/>
    <col min="9734" max="9734" width="3.625" style="78" customWidth="1"/>
    <col min="9735" max="9735" width="3.75" style="78" customWidth="1"/>
    <col min="9736" max="9736" width="6.75" style="78" customWidth="1"/>
    <col min="9737" max="9737" width="7" style="78" customWidth="1"/>
    <col min="9738" max="9742" width="9" style="78"/>
    <col min="9743" max="9743" width="9.25" style="78" bestFit="1" customWidth="1"/>
    <col min="9744" max="9744" width="9" style="78"/>
    <col min="9745" max="9745" width="10.625" style="78" customWidth="1"/>
    <col min="9746" max="9981" width="9" style="78"/>
    <col min="9982" max="9982" width="14.125" style="78" customWidth="1"/>
    <col min="9983" max="9983" width="14.875" style="78" customWidth="1"/>
    <col min="9984" max="9984" width="10.5" style="78" customWidth="1"/>
    <col min="9985" max="9985" width="12" style="78" customWidth="1"/>
    <col min="9986" max="9986" width="3.625" style="78" customWidth="1"/>
    <col min="9987" max="9987" width="3.75" style="78" customWidth="1"/>
    <col min="9988" max="9988" width="3.625" style="78" customWidth="1"/>
    <col min="9989" max="9989" width="4.875" style="78" customWidth="1"/>
    <col min="9990" max="9990" width="3.625" style="78" customWidth="1"/>
    <col min="9991" max="9991" width="3.75" style="78" customWidth="1"/>
    <col min="9992" max="9992" width="6.75" style="78" customWidth="1"/>
    <col min="9993" max="9993" width="7" style="78" customWidth="1"/>
    <col min="9994" max="9998" width="9" style="78"/>
    <col min="9999" max="9999" width="9.25" style="78" bestFit="1" customWidth="1"/>
    <col min="10000" max="10000" width="9" style="78"/>
    <col min="10001" max="10001" width="10.625" style="78" customWidth="1"/>
    <col min="10002" max="10237" width="9" style="78"/>
    <col min="10238" max="10238" width="14.125" style="78" customWidth="1"/>
    <col min="10239" max="10239" width="14.875" style="78" customWidth="1"/>
    <col min="10240" max="10240" width="10.5" style="78" customWidth="1"/>
    <col min="10241" max="10241" width="12" style="78" customWidth="1"/>
    <col min="10242" max="10242" width="3.625" style="78" customWidth="1"/>
    <col min="10243" max="10243" width="3.75" style="78" customWidth="1"/>
    <col min="10244" max="10244" width="3.625" style="78" customWidth="1"/>
    <col min="10245" max="10245" width="4.875" style="78" customWidth="1"/>
    <col min="10246" max="10246" width="3.625" style="78" customWidth="1"/>
    <col min="10247" max="10247" width="3.75" style="78" customWidth="1"/>
    <col min="10248" max="10248" width="6.75" style="78" customWidth="1"/>
    <col min="10249" max="10249" width="7" style="78" customWidth="1"/>
    <col min="10250" max="10254" width="9" style="78"/>
    <col min="10255" max="10255" width="9.25" style="78" bestFit="1" customWidth="1"/>
    <col min="10256" max="10256" width="9" style="78"/>
    <col min="10257" max="10257" width="10.625" style="78" customWidth="1"/>
    <col min="10258" max="10493" width="9" style="78"/>
    <col min="10494" max="10494" width="14.125" style="78" customWidth="1"/>
    <col min="10495" max="10495" width="14.875" style="78" customWidth="1"/>
    <col min="10496" max="10496" width="10.5" style="78" customWidth="1"/>
    <col min="10497" max="10497" width="12" style="78" customWidth="1"/>
    <col min="10498" max="10498" width="3.625" style="78" customWidth="1"/>
    <col min="10499" max="10499" width="3.75" style="78" customWidth="1"/>
    <col min="10500" max="10500" width="3.625" style="78" customWidth="1"/>
    <col min="10501" max="10501" width="4.875" style="78" customWidth="1"/>
    <col min="10502" max="10502" width="3.625" style="78" customWidth="1"/>
    <col min="10503" max="10503" width="3.75" style="78" customWidth="1"/>
    <col min="10504" max="10504" width="6.75" style="78" customWidth="1"/>
    <col min="10505" max="10505" width="7" style="78" customWidth="1"/>
    <col min="10506" max="10510" width="9" style="78"/>
    <col min="10511" max="10511" width="9.25" style="78" bestFit="1" customWidth="1"/>
    <col min="10512" max="10512" width="9" style="78"/>
    <col min="10513" max="10513" width="10.625" style="78" customWidth="1"/>
    <col min="10514" max="10749" width="9" style="78"/>
    <col min="10750" max="10750" width="14.125" style="78" customWidth="1"/>
    <col min="10751" max="10751" width="14.875" style="78" customWidth="1"/>
    <col min="10752" max="10752" width="10.5" style="78" customWidth="1"/>
    <col min="10753" max="10753" width="12" style="78" customWidth="1"/>
    <col min="10754" max="10754" width="3.625" style="78" customWidth="1"/>
    <col min="10755" max="10755" width="3.75" style="78" customWidth="1"/>
    <col min="10756" max="10756" width="3.625" style="78" customWidth="1"/>
    <col min="10757" max="10757" width="4.875" style="78" customWidth="1"/>
    <col min="10758" max="10758" width="3.625" style="78" customWidth="1"/>
    <col min="10759" max="10759" width="3.75" style="78" customWidth="1"/>
    <col min="10760" max="10760" width="6.75" style="78" customWidth="1"/>
    <col min="10761" max="10761" width="7" style="78" customWidth="1"/>
    <col min="10762" max="10766" width="9" style="78"/>
    <col min="10767" max="10767" width="9.25" style="78" bestFit="1" customWidth="1"/>
    <col min="10768" max="10768" width="9" style="78"/>
    <col min="10769" max="10769" width="10.625" style="78" customWidth="1"/>
    <col min="10770" max="11005" width="9" style="78"/>
    <col min="11006" max="11006" width="14.125" style="78" customWidth="1"/>
    <col min="11007" max="11007" width="14.875" style="78" customWidth="1"/>
    <col min="11008" max="11008" width="10.5" style="78" customWidth="1"/>
    <col min="11009" max="11009" width="12" style="78" customWidth="1"/>
    <col min="11010" max="11010" width="3.625" style="78" customWidth="1"/>
    <col min="11011" max="11011" width="3.75" style="78" customWidth="1"/>
    <col min="11012" max="11012" width="3.625" style="78" customWidth="1"/>
    <col min="11013" max="11013" width="4.875" style="78" customWidth="1"/>
    <col min="11014" max="11014" width="3.625" style="78" customWidth="1"/>
    <col min="11015" max="11015" width="3.75" style="78" customWidth="1"/>
    <col min="11016" max="11016" width="6.75" style="78" customWidth="1"/>
    <col min="11017" max="11017" width="7" style="78" customWidth="1"/>
    <col min="11018" max="11022" width="9" style="78"/>
    <col min="11023" max="11023" width="9.25" style="78" bestFit="1" customWidth="1"/>
    <col min="11024" max="11024" width="9" style="78"/>
    <col min="11025" max="11025" width="10.625" style="78" customWidth="1"/>
    <col min="11026" max="11261" width="9" style="78"/>
    <col min="11262" max="11262" width="14.125" style="78" customWidth="1"/>
    <col min="11263" max="11263" width="14.875" style="78" customWidth="1"/>
    <col min="11264" max="11264" width="10.5" style="78" customWidth="1"/>
    <col min="11265" max="11265" width="12" style="78" customWidth="1"/>
    <col min="11266" max="11266" width="3.625" style="78" customWidth="1"/>
    <col min="11267" max="11267" width="3.75" style="78" customWidth="1"/>
    <col min="11268" max="11268" width="3.625" style="78" customWidth="1"/>
    <col min="11269" max="11269" width="4.875" style="78" customWidth="1"/>
    <col min="11270" max="11270" width="3.625" style="78" customWidth="1"/>
    <col min="11271" max="11271" width="3.75" style="78" customWidth="1"/>
    <col min="11272" max="11272" width="6.75" style="78" customWidth="1"/>
    <col min="11273" max="11273" width="7" style="78" customWidth="1"/>
    <col min="11274" max="11278" width="9" style="78"/>
    <col min="11279" max="11279" width="9.25" style="78" bestFit="1" customWidth="1"/>
    <col min="11280" max="11280" width="9" style="78"/>
    <col min="11281" max="11281" width="10.625" style="78" customWidth="1"/>
    <col min="11282" max="11517" width="9" style="78"/>
    <col min="11518" max="11518" width="14.125" style="78" customWidth="1"/>
    <col min="11519" max="11519" width="14.875" style="78" customWidth="1"/>
    <col min="11520" max="11520" width="10.5" style="78" customWidth="1"/>
    <col min="11521" max="11521" width="12" style="78" customWidth="1"/>
    <col min="11522" max="11522" width="3.625" style="78" customWidth="1"/>
    <col min="11523" max="11523" width="3.75" style="78" customWidth="1"/>
    <col min="11524" max="11524" width="3.625" style="78" customWidth="1"/>
    <col min="11525" max="11525" width="4.875" style="78" customWidth="1"/>
    <col min="11526" max="11526" width="3.625" style="78" customWidth="1"/>
    <col min="11527" max="11527" width="3.75" style="78" customWidth="1"/>
    <col min="11528" max="11528" width="6.75" style="78" customWidth="1"/>
    <col min="11529" max="11529" width="7" style="78" customWidth="1"/>
    <col min="11530" max="11534" width="9" style="78"/>
    <col min="11535" max="11535" width="9.25" style="78" bestFit="1" customWidth="1"/>
    <col min="11536" max="11536" width="9" style="78"/>
    <col min="11537" max="11537" width="10.625" style="78" customWidth="1"/>
    <col min="11538" max="11773" width="9" style="78"/>
    <col min="11774" max="11774" width="14.125" style="78" customWidth="1"/>
    <col min="11775" max="11775" width="14.875" style="78" customWidth="1"/>
    <col min="11776" max="11776" width="10.5" style="78" customWidth="1"/>
    <col min="11777" max="11777" width="12" style="78" customWidth="1"/>
    <col min="11778" max="11778" width="3.625" style="78" customWidth="1"/>
    <col min="11779" max="11779" width="3.75" style="78" customWidth="1"/>
    <col min="11780" max="11780" width="3.625" style="78" customWidth="1"/>
    <col min="11781" max="11781" width="4.875" style="78" customWidth="1"/>
    <col min="11782" max="11782" width="3.625" style="78" customWidth="1"/>
    <col min="11783" max="11783" width="3.75" style="78" customWidth="1"/>
    <col min="11784" max="11784" width="6.75" style="78" customWidth="1"/>
    <col min="11785" max="11785" width="7" style="78" customWidth="1"/>
    <col min="11786" max="11790" width="9" style="78"/>
    <col min="11791" max="11791" width="9.25" style="78" bestFit="1" customWidth="1"/>
    <col min="11792" max="11792" width="9" style="78"/>
    <col min="11793" max="11793" width="10.625" style="78" customWidth="1"/>
    <col min="11794" max="12029" width="9" style="78"/>
    <col min="12030" max="12030" width="14.125" style="78" customWidth="1"/>
    <col min="12031" max="12031" width="14.875" style="78" customWidth="1"/>
    <col min="12032" max="12032" width="10.5" style="78" customWidth="1"/>
    <col min="12033" max="12033" width="12" style="78" customWidth="1"/>
    <col min="12034" max="12034" width="3.625" style="78" customWidth="1"/>
    <col min="12035" max="12035" width="3.75" style="78" customWidth="1"/>
    <col min="12036" max="12036" width="3.625" style="78" customWidth="1"/>
    <col min="12037" max="12037" width="4.875" style="78" customWidth="1"/>
    <col min="12038" max="12038" width="3.625" style="78" customWidth="1"/>
    <col min="12039" max="12039" width="3.75" style="78" customWidth="1"/>
    <col min="12040" max="12040" width="6.75" style="78" customWidth="1"/>
    <col min="12041" max="12041" width="7" style="78" customWidth="1"/>
    <col min="12042" max="12046" width="9" style="78"/>
    <col min="12047" max="12047" width="9.25" style="78" bestFit="1" customWidth="1"/>
    <col min="12048" max="12048" width="9" style="78"/>
    <col min="12049" max="12049" width="10.625" style="78" customWidth="1"/>
    <col min="12050" max="12285" width="9" style="78"/>
    <col min="12286" max="12286" width="14.125" style="78" customWidth="1"/>
    <col min="12287" max="12287" width="14.875" style="78" customWidth="1"/>
    <col min="12288" max="12288" width="10.5" style="78" customWidth="1"/>
    <col min="12289" max="12289" width="12" style="78" customWidth="1"/>
    <col min="12290" max="12290" width="3.625" style="78" customWidth="1"/>
    <col min="12291" max="12291" width="3.75" style="78" customWidth="1"/>
    <col min="12292" max="12292" width="3.625" style="78" customWidth="1"/>
    <col min="12293" max="12293" width="4.875" style="78" customWidth="1"/>
    <col min="12294" max="12294" width="3.625" style="78" customWidth="1"/>
    <col min="12295" max="12295" width="3.75" style="78" customWidth="1"/>
    <col min="12296" max="12296" width="6.75" style="78" customWidth="1"/>
    <col min="12297" max="12297" width="7" style="78" customWidth="1"/>
    <col min="12298" max="12302" width="9" style="78"/>
    <col min="12303" max="12303" width="9.25" style="78" bestFit="1" customWidth="1"/>
    <col min="12304" max="12304" width="9" style="78"/>
    <col min="12305" max="12305" width="10.625" style="78" customWidth="1"/>
    <col min="12306" max="12541" width="9" style="78"/>
    <col min="12542" max="12542" width="14.125" style="78" customWidth="1"/>
    <col min="12543" max="12543" width="14.875" style="78" customWidth="1"/>
    <col min="12544" max="12544" width="10.5" style="78" customWidth="1"/>
    <col min="12545" max="12545" width="12" style="78" customWidth="1"/>
    <col min="12546" max="12546" width="3.625" style="78" customWidth="1"/>
    <col min="12547" max="12547" width="3.75" style="78" customWidth="1"/>
    <col min="12548" max="12548" width="3.625" style="78" customWidth="1"/>
    <col min="12549" max="12549" width="4.875" style="78" customWidth="1"/>
    <col min="12550" max="12550" width="3.625" style="78" customWidth="1"/>
    <col min="12551" max="12551" width="3.75" style="78" customWidth="1"/>
    <col min="12552" max="12552" width="6.75" style="78" customWidth="1"/>
    <col min="12553" max="12553" width="7" style="78" customWidth="1"/>
    <col min="12554" max="12558" width="9" style="78"/>
    <col min="12559" max="12559" width="9.25" style="78" bestFit="1" customWidth="1"/>
    <col min="12560" max="12560" width="9" style="78"/>
    <col min="12561" max="12561" width="10.625" style="78" customWidth="1"/>
    <col min="12562" max="12797" width="9" style="78"/>
    <col min="12798" max="12798" width="14.125" style="78" customWidth="1"/>
    <col min="12799" max="12799" width="14.875" style="78" customWidth="1"/>
    <col min="12800" max="12800" width="10.5" style="78" customWidth="1"/>
    <col min="12801" max="12801" width="12" style="78" customWidth="1"/>
    <col min="12802" max="12802" width="3.625" style="78" customWidth="1"/>
    <col min="12803" max="12803" width="3.75" style="78" customWidth="1"/>
    <col min="12804" max="12804" width="3.625" style="78" customWidth="1"/>
    <col min="12805" max="12805" width="4.875" style="78" customWidth="1"/>
    <col min="12806" max="12806" width="3.625" style="78" customWidth="1"/>
    <col min="12807" max="12807" width="3.75" style="78" customWidth="1"/>
    <col min="12808" max="12808" width="6.75" style="78" customWidth="1"/>
    <col min="12809" max="12809" width="7" style="78" customWidth="1"/>
    <col min="12810" max="12814" width="9" style="78"/>
    <col min="12815" max="12815" width="9.25" style="78" bestFit="1" customWidth="1"/>
    <col min="12816" max="12816" width="9" style="78"/>
    <col min="12817" max="12817" width="10.625" style="78" customWidth="1"/>
    <col min="12818" max="13053" width="9" style="78"/>
    <col min="13054" max="13054" width="14.125" style="78" customWidth="1"/>
    <col min="13055" max="13055" width="14.875" style="78" customWidth="1"/>
    <col min="13056" max="13056" width="10.5" style="78" customWidth="1"/>
    <col min="13057" max="13057" width="12" style="78" customWidth="1"/>
    <col min="13058" max="13058" width="3.625" style="78" customWidth="1"/>
    <col min="13059" max="13059" width="3.75" style="78" customWidth="1"/>
    <col min="13060" max="13060" width="3.625" style="78" customWidth="1"/>
    <col min="13061" max="13061" width="4.875" style="78" customWidth="1"/>
    <col min="13062" max="13062" width="3.625" style="78" customWidth="1"/>
    <col min="13063" max="13063" width="3.75" style="78" customWidth="1"/>
    <col min="13064" max="13064" width="6.75" style="78" customWidth="1"/>
    <col min="13065" max="13065" width="7" style="78" customWidth="1"/>
    <col min="13066" max="13070" width="9" style="78"/>
    <col min="13071" max="13071" width="9.25" style="78" bestFit="1" customWidth="1"/>
    <col min="13072" max="13072" width="9" style="78"/>
    <col min="13073" max="13073" width="10.625" style="78" customWidth="1"/>
    <col min="13074" max="13309" width="9" style="78"/>
    <col min="13310" max="13310" width="14.125" style="78" customWidth="1"/>
    <col min="13311" max="13311" width="14.875" style="78" customWidth="1"/>
    <col min="13312" max="13312" width="10.5" style="78" customWidth="1"/>
    <col min="13313" max="13313" width="12" style="78" customWidth="1"/>
    <col min="13314" max="13314" width="3.625" style="78" customWidth="1"/>
    <col min="13315" max="13315" width="3.75" style="78" customWidth="1"/>
    <col min="13316" max="13316" width="3.625" style="78" customWidth="1"/>
    <col min="13317" max="13317" width="4.875" style="78" customWidth="1"/>
    <col min="13318" max="13318" width="3.625" style="78" customWidth="1"/>
    <col min="13319" max="13319" width="3.75" style="78" customWidth="1"/>
    <col min="13320" max="13320" width="6.75" style="78" customWidth="1"/>
    <col min="13321" max="13321" width="7" style="78" customWidth="1"/>
    <col min="13322" max="13326" width="9" style="78"/>
    <col min="13327" max="13327" width="9.25" style="78" bestFit="1" customWidth="1"/>
    <col min="13328" max="13328" width="9" style="78"/>
    <col min="13329" max="13329" width="10.625" style="78" customWidth="1"/>
    <col min="13330" max="13565" width="9" style="78"/>
    <col min="13566" max="13566" width="14.125" style="78" customWidth="1"/>
    <col min="13567" max="13567" width="14.875" style="78" customWidth="1"/>
    <col min="13568" max="13568" width="10.5" style="78" customWidth="1"/>
    <col min="13569" max="13569" width="12" style="78" customWidth="1"/>
    <col min="13570" max="13570" width="3.625" style="78" customWidth="1"/>
    <col min="13571" max="13571" width="3.75" style="78" customWidth="1"/>
    <col min="13572" max="13572" width="3.625" style="78" customWidth="1"/>
    <col min="13573" max="13573" width="4.875" style="78" customWidth="1"/>
    <col min="13574" max="13574" width="3.625" style="78" customWidth="1"/>
    <col min="13575" max="13575" width="3.75" style="78" customWidth="1"/>
    <col min="13576" max="13576" width="6.75" style="78" customWidth="1"/>
    <col min="13577" max="13577" width="7" style="78" customWidth="1"/>
    <col min="13578" max="13582" width="9" style="78"/>
    <col min="13583" max="13583" width="9.25" style="78" bestFit="1" customWidth="1"/>
    <col min="13584" max="13584" width="9" style="78"/>
    <col min="13585" max="13585" width="10.625" style="78" customWidth="1"/>
    <col min="13586" max="13821" width="9" style="78"/>
    <col min="13822" max="13822" width="14.125" style="78" customWidth="1"/>
    <col min="13823" max="13823" width="14.875" style="78" customWidth="1"/>
    <col min="13824" max="13824" width="10.5" style="78" customWidth="1"/>
    <col min="13825" max="13825" width="12" style="78" customWidth="1"/>
    <col min="13826" max="13826" width="3.625" style="78" customWidth="1"/>
    <col min="13827" max="13827" width="3.75" style="78" customWidth="1"/>
    <col min="13828" max="13828" width="3.625" style="78" customWidth="1"/>
    <col min="13829" max="13829" width="4.875" style="78" customWidth="1"/>
    <col min="13830" max="13830" width="3.625" style="78" customWidth="1"/>
    <col min="13831" max="13831" width="3.75" style="78" customWidth="1"/>
    <col min="13832" max="13832" width="6.75" style="78" customWidth="1"/>
    <col min="13833" max="13833" width="7" style="78" customWidth="1"/>
    <col min="13834" max="13838" width="9" style="78"/>
    <col min="13839" max="13839" width="9.25" style="78" bestFit="1" customWidth="1"/>
    <col min="13840" max="13840" width="9" style="78"/>
    <col min="13841" max="13841" width="10.625" style="78" customWidth="1"/>
    <col min="13842" max="14077" width="9" style="78"/>
    <col min="14078" max="14078" width="14.125" style="78" customWidth="1"/>
    <col min="14079" max="14079" width="14.875" style="78" customWidth="1"/>
    <col min="14080" max="14080" width="10.5" style="78" customWidth="1"/>
    <col min="14081" max="14081" width="12" style="78" customWidth="1"/>
    <col min="14082" max="14082" width="3.625" style="78" customWidth="1"/>
    <col min="14083" max="14083" width="3.75" style="78" customWidth="1"/>
    <col min="14084" max="14084" width="3.625" style="78" customWidth="1"/>
    <col min="14085" max="14085" width="4.875" style="78" customWidth="1"/>
    <col min="14086" max="14086" width="3.625" style="78" customWidth="1"/>
    <col min="14087" max="14087" width="3.75" style="78" customWidth="1"/>
    <col min="14088" max="14088" width="6.75" style="78" customWidth="1"/>
    <col min="14089" max="14089" width="7" style="78" customWidth="1"/>
    <col min="14090" max="14094" width="9" style="78"/>
    <col min="14095" max="14095" width="9.25" style="78" bestFit="1" customWidth="1"/>
    <col min="14096" max="14096" width="9" style="78"/>
    <col min="14097" max="14097" width="10.625" style="78" customWidth="1"/>
    <col min="14098" max="14333" width="9" style="78"/>
    <col min="14334" max="14334" width="14.125" style="78" customWidth="1"/>
    <col min="14335" max="14335" width="14.875" style="78" customWidth="1"/>
    <col min="14336" max="14336" width="10.5" style="78" customWidth="1"/>
    <col min="14337" max="14337" width="12" style="78" customWidth="1"/>
    <col min="14338" max="14338" width="3.625" style="78" customWidth="1"/>
    <col min="14339" max="14339" width="3.75" style="78" customWidth="1"/>
    <col min="14340" max="14340" width="3.625" style="78" customWidth="1"/>
    <col min="14341" max="14341" width="4.875" style="78" customWidth="1"/>
    <col min="14342" max="14342" width="3.625" style="78" customWidth="1"/>
    <col min="14343" max="14343" width="3.75" style="78" customWidth="1"/>
    <col min="14344" max="14344" width="6.75" style="78" customWidth="1"/>
    <col min="14345" max="14345" width="7" style="78" customWidth="1"/>
    <col min="14346" max="14350" width="9" style="78"/>
    <col min="14351" max="14351" width="9.25" style="78" bestFit="1" customWidth="1"/>
    <col min="14352" max="14352" width="9" style="78"/>
    <col min="14353" max="14353" width="10.625" style="78" customWidth="1"/>
    <col min="14354" max="14589" width="9" style="78"/>
    <col min="14590" max="14590" width="14.125" style="78" customWidth="1"/>
    <col min="14591" max="14591" width="14.875" style="78" customWidth="1"/>
    <col min="14592" max="14592" width="10.5" style="78" customWidth="1"/>
    <col min="14593" max="14593" width="12" style="78" customWidth="1"/>
    <col min="14594" max="14594" width="3.625" style="78" customWidth="1"/>
    <col min="14595" max="14595" width="3.75" style="78" customWidth="1"/>
    <col min="14596" max="14596" width="3.625" style="78" customWidth="1"/>
    <col min="14597" max="14597" width="4.875" style="78" customWidth="1"/>
    <col min="14598" max="14598" width="3.625" style="78" customWidth="1"/>
    <col min="14599" max="14599" width="3.75" style="78" customWidth="1"/>
    <col min="14600" max="14600" width="6.75" style="78" customWidth="1"/>
    <col min="14601" max="14601" width="7" style="78" customWidth="1"/>
    <col min="14602" max="14606" width="9" style="78"/>
    <col min="14607" max="14607" width="9.25" style="78" bestFit="1" customWidth="1"/>
    <col min="14608" max="14608" width="9" style="78"/>
    <col min="14609" max="14609" width="10.625" style="78" customWidth="1"/>
    <col min="14610" max="14845" width="9" style="78"/>
    <col min="14846" max="14846" width="14.125" style="78" customWidth="1"/>
    <col min="14847" max="14847" width="14.875" style="78" customWidth="1"/>
    <col min="14848" max="14848" width="10.5" style="78" customWidth="1"/>
    <col min="14849" max="14849" width="12" style="78" customWidth="1"/>
    <col min="14850" max="14850" width="3.625" style="78" customWidth="1"/>
    <col min="14851" max="14851" width="3.75" style="78" customWidth="1"/>
    <col min="14852" max="14852" width="3.625" style="78" customWidth="1"/>
    <col min="14853" max="14853" width="4.875" style="78" customWidth="1"/>
    <col min="14854" max="14854" width="3.625" style="78" customWidth="1"/>
    <col min="14855" max="14855" width="3.75" style="78" customWidth="1"/>
    <col min="14856" max="14856" width="6.75" style="78" customWidth="1"/>
    <col min="14857" max="14857" width="7" style="78" customWidth="1"/>
    <col min="14858" max="14862" width="9" style="78"/>
    <col min="14863" max="14863" width="9.25" style="78" bestFit="1" customWidth="1"/>
    <col min="14864" max="14864" width="9" style="78"/>
    <col min="14865" max="14865" width="10.625" style="78" customWidth="1"/>
    <col min="14866" max="15101" width="9" style="78"/>
    <col min="15102" max="15102" width="14.125" style="78" customWidth="1"/>
    <col min="15103" max="15103" width="14.875" style="78" customWidth="1"/>
    <col min="15104" max="15104" width="10.5" style="78" customWidth="1"/>
    <col min="15105" max="15105" width="12" style="78" customWidth="1"/>
    <col min="15106" max="15106" width="3.625" style="78" customWidth="1"/>
    <col min="15107" max="15107" width="3.75" style="78" customWidth="1"/>
    <col min="15108" max="15108" width="3.625" style="78" customWidth="1"/>
    <col min="15109" max="15109" width="4.875" style="78" customWidth="1"/>
    <col min="15110" max="15110" width="3.625" style="78" customWidth="1"/>
    <col min="15111" max="15111" width="3.75" style="78" customWidth="1"/>
    <col min="15112" max="15112" width="6.75" style="78" customWidth="1"/>
    <col min="15113" max="15113" width="7" style="78" customWidth="1"/>
    <col min="15114" max="15118" width="9" style="78"/>
    <col min="15119" max="15119" width="9.25" style="78" bestFit="1" customWidth="1"/>
    <col min="15120" max="15120" width="9" style="78"/>
    <col min="15121" max="15121" width="10.625" style="78" customWidth="1"/>
    <col min="15122" max="15357" width="9" style="78"/>
    <col min="15358" max="15358" width="14.125" style="78" customWidth="1"/>
    <col min="15359" max="15359" width="14.875" style="78" customWidth="1"/>
    <col min="15360" max="15360" width="10.5" style="78" customWidth="1"/>
    <col min="15361" max="15361" width="12" style="78" customWidth="1"/>
    <col min="15362" max="15362" width="3.625" style="78" customWidth="1"/>
    <col min="15363" max="15363" width="3.75" style="78" customWidth="1"/>
    <col min="15364" max="15364" width="3.625" style="78" customWidth="1"/>
    <col min="15365" max="15365" width="4.875" style="78" customWidth="1"/>
    <col min="15366" max="15366" width="3.625" style="78" customWidth="1"/>
    <col min="15367" max="15367" width="3.75" style="78" customWidth="1"/>
    <col min="15368" max="15368" width="6.75" style="78" customWidth="1"/>
    <col min="15369" max="15369" width="7" style="78" customWidth="1"/>
    <col min="15370" max="15374" width="9" style="78"/>
    <col min="15375" max="15375" width="9.25" style="78" bestFit="1" customWidth="1"/>
    <col min="15376" max="15376" width="9" style="78"/>
    <col min="15377" max="15377" width="10.625" style="78" customWidth="1"/>
    <col min="15378" max="15613" width="9" style="78"/>
    <col min="15614" max="15614" width="14.125" style="78" customWidth="1"/>
    <col min="15615" max="15615" width="14.875" style="78" customWidth="1"/>
    <col min="15616" max="15616" width="10.5" style="78" customWidth="1"/>
    <col min="15617" max="15617" width="12" style="78" customWidth="1"/>
    <col min="15618" max="15618" width="3.625" style="78" customWidth="1"/>
    <col min="15619" max="15619" width="3.75" style="78" customWidth="1"/>
    <col min="15620" max="15620" width="3.625" style="78" customWidth="1"/>
    <col min="15621" max="15621" width="4.875" style="78" customWidth="1"/>
    <col min="15622" max="15622" width="3.625" style="78" customWidth="1"/>
    <col min="15623" max="15623" width="3.75" style="78" customWidth="1"/>
    <col min="15624" max="15624" width="6.75" style="78" customWidth="1"/>
    <col min="15625" max="15625" width="7" style="78" customWidth="1"/>
    <col min="15626" max="15630" width="9" style="78"/>
    <col min="15631" max="15631" width="9.25" style="78" bestFit="1" customWidth="1"/>
    <col min="15632" max="15632" width="9" style="78"/>
    <col min="15633" max="15633" width="10.625" style="78" customWidth="1"/>
    <col min="15634" max="15869" width="9" style="78"/>
    <col min="15870" max="15870" width="14.125" style="78" customWidth="1"/>
    <col min="15871" max="15871" width="14.875" style="78" customWidth="1"/>
    <col min="15872" max="15872" width="10.5" style="78" customWidth="1"/>
    <col min="15873" max="15873" width="12" style="78" customWidth="1"/>
    <col min="15874" max="15874" width="3.625" style="78" customWidth="1"/>
    <col min="15875" max="15875" width="3.75" style="78" customWidth="1"/>
    <col min="15876" max="15876" width="3.625" style="78" customWidth="1"/>
    <col min="15877" max="15877" width="4.875" style="78" customWidth="1"/>
    <col min="15878" max="15878" width="3.625" style="78" customWidth="1"/>
    <col min="15879" max="15879" width="3.75" style="78" customWidth="1"/>
    <col min="15880" max="15880" width="6.75" style="78" customWidth="1"/>
    <col min="15881" max="15881" width="7" style="78" customWidth="1"/>
    <col min="15882" max="15886" width="9" style="78"/>
    <col min="15887" max="15887" width="9.25" style="78" bestFit="1" customWidth="1"/>
    <col min="15888" max="15888" width="9" style="78"/>
    <col min="15889" max="15889" width="10.625" style="78" customWidth="1"/>
    <col min="15890" max="16125" width="9" style="78"/>
    <col min="16126" max="16126" width="14.125" style="78" customWidth="1"/>
    <col min="16127" max="16127" width="14.875" style="78" customWidth="1"/>
    <col min="16128" max="16128" width="10.5" style="78" customWidth="1"/>
    <col min="16129" max="16129" width="12" style="78" customWidth="1"/>
    <col min="16130" max="16130" width="3.625" style="78" customWidth="1"/>
    <col min="16131" max="16131" width="3.75" style="78" customWidth="1"/>
    <col min="16132" max="16132" width="3.625" style="78" customWidth="1"/>
    <col min="16133" max="16133" width="4.875" style="78" customWidth="1"/>
    <col min="16134" max="16134" width="3.625" style="78" customWidth="1"/>
    <col min="16135" max="16135" width="3.75" style="78" customWidth="1"/>
    <col min="16136" max="16136" width="6.75" style="78" customWidth="1"/>
    <col min="16137" max="16137" width="7" style="78" customWidth="1"/>
    <col min="16138" max="16142" width="9" style="78"/>
    <col min="16143" max="16143" width="9.25" style="78" bestFit="1" customWidth="1"/>
    <col min="16144" max="16144" width="9" style="78"/>
    <col min="16145" max="16145" width="10.625" style="78" customWidth="1"/>
    <col min="16146" max="16384" width="9" style="78"/>
  </cols>
  <sheetData>
    <row r="2" spans="1:20" s="79" customFormat="1" ht="21" customHeight="1">
      <c r="A2" s="623" t="s">
        <v>221</v>
      </c>
      <c r="B2" s="76"/>
      <c r="C2" s="77"/>
      <c r="D2" s="76"/>
      <c r="E2" s="78"/>
      <c r="O2" s="79" t="s">
        <v>333</v>
      </c>
      <c r="P2" s="79" t="s">
        <v>334</v>
      </c>
    </row>
    <row r="3" spans="1:20" s="79" customFormat="1" ht="21" customHeight="1" thickBot="1">
      <c r="A3" s="80"/>
      <c r="B3" s="76"/>
      <c r="C3" s="77"/>
      <c r="D3" s="76"/>
      <c r="E3" s="80"/>
      <c r="M3" s="366"/>
      <c r="Q3" s="876"/>
      <c r="S3" s="366"/>
      <c r="T3" s="878"/>
    </row>
    <row r="4" spans="1:20" s="79" customFormat="1" ht="21" customHeight="1">
      <c r="A4" s="880" t="s">
        <v>335</v>
      </c>
      <c r="B4" s="624" t="s">
        <v>336</v>
      </c>
      <c r="C4" s="625" t="s">
        <v>43</v>
      </c>
      <c r="D4" s="626" t="s">
        <v>337</v>
      </c>
      <c r="E4" s="882" t="s">
        <v>451</v>
      </c>
      <c r="F4" s="883"/>
      <c r="G4" s="884" t="s">
        <v>222</v>
      </c>
      <c r="M4" s="366"/>
      <c r="Q4" s="877"/>
      <c r="S4" s="366"/>
      <c r="T4" s="879"/>
    </row>
    <row r="5" spans="1:20" s="79" customFormat="1" ht="21" customHeight="1" thickBot="1">
      <c r="A5" s="881"/>
      <c r="B5" s="627" t="s">
        <v>338</v>
      </c>
      <c r="C5" s="628" t="s">
        <v>87</v>
      </c>
      <c r="D5" s="627" t="s">
        <v>339</v>
      </c>
      <c r="E5" s="363" t="s">
        <v>340</v>
      </c>
      <c r="F5" s="188" t="s">
        <v>450</v>
      </c>
      <c r="G5" s="885"/>
      <c r="K5" s="187"/>
      <c r="L5" s="187"/>
      <c r="M5" s="365"/>
      <c r="O5" s="187"/>
      <c r="P5" s="187"/>
      <c r="S5" s="365"/>
      <c r="T5" s="366"/>
    </row>
    <row r="6" spans="1:20" s="79" customFormat="1" ht="36" customHeight="1">
      <c r="A6" s="629" t="s">
        <v>307</v>
      </c>
      <c r="B6" s="631">
        <v>37543</v>
      </c>
      <c r="C6" s="358">
        <v>88.6</v>
      </c>
      <c r="D6" s="632">
        <v>1047</v>
      </c>
      <c r="E6" s="359">
        <v>3.5859999999999999</v>
      </c>
      <c r="F6" s="361">
        <v>13.888999999999999</v>
      </c>
      <c r="G6" s="633">
        <f>ROUND((D6*1000)/B6,3)</f>
        <v>27.888000000000002</v>
      </c>
      <c r="K6" s="187"/>
      <c r="L6" s="187"/>
      <c r="M6" s="365"/>
      <c r="O6" s="187"/>
      <c r="P6" s="187"/>
      <c r="S6" s="365"/>
      <c r="T6" s="366"/>
    </row>
    <row r="7" spans="1:20" s="79" customFormat="1" ht="36" customHeight="1">
      <c r="A7" s="629" t="s">
        <v>289</v>
      </c>
      <c r="B7" s="631">
        <v>34403</v>
      </c>
      <c r="C7" s="358">
        <v>91.6</v>
      </c>
      <c r="D7" s="632">
        <v>1034</v>
      </c>
      <c r="E7" s="359">
        <v>3.327</v>
      </c>
      <c r="F7" s="362">
        <v>13.462</v>
      </c>
      <c r="G7" s="633">
        <f>ROUND((D7*1000)/B7,3)</f>
        <v>30.056000000000001</v>
      </c>
      <c r="K7" s="187"/>
      <c r="L7" s="187"/>
      <c r="M7" s="365"/>
      <c r="O7" s="187"/>
      <c r="P7" s="187"/>
      <c r="S7" s="365"/>
      <c r="T7" s="366"/>
    </row>
    <row r="8" spans="1:20" s="79" customFormat="1" ht="36" customHeight="1">
      <c r="A8" s="629" t="s">
        <v>341</v>
      </c>
      <c r="B8" s="634">
        <v>32113</v>
      </c>
      <c r="C8" s="358">
        <v>93.3</v>
      </c>
      <c r="D8" s="632">
        <v>1020</v>
      </c>
      <c r="E8" s="359">
        <v>3.1480000000000001</v>
      </c>
      <c r="F8" s="362">
        <v>12.938000000000001</v>
      </c>
      <c r="G8" s="633">
        <f>ROUND((D8*1000)/B8,3)</f>
        <v>31.763000000000002</v>
      </c>
      <c r="K8" s="187"/>
      <c r="L8" s="187"/>
      <c r="M8" s="365"/>
      <c r="O8" s="187"/>
      <c r="P8" s="187"/>
      <c r="S8" s="365"/>
      <c r="T8" s="366"/>
    </row>
    <row r="9" spans="1:20" s="79" customFormat="1" ht="36" customHeight="1">
      <c r="A9" s="629" t="s">
        <v>342</v>
      </c>
      <c r="B9" s="631">
        <v>32905</v>
      </c>
      <c r="C9" s="359">
        <v>102.5</v>
      </c>
      <c r="D9" s="634">
        <v>1007</v>
      </c>
      <c r="E9" s="359">
        <v>3.2679999999999998</v>
      </c>
      <c r="F9" s="362">
        <v>13.691000000000001</v>
      </c>
      <c r="G9" s="633">
        <f>ROUND((D9*1000)/B9,3)</f>
        <v>30.603000000000002</v>
      </c>
      <c r="K9" s="187"/>
      <c r="L9" s="187"/>
      <c r="M9" s="365"/>
      <c r="O9" s="187"/>
      <c r="P9" s="187"/>
      <c r="S9" s="365"/>
      <c r="T9" s="366"/>
    </row>
    <row r="10" spans="1:20" s="79" customFormat="1" ht="36" customHeight="1" thickBot="1">
      <c r="A10" s="630" t="s">
        <v>308</v>
      </c>
      <c r="B10" s="635">
        <v>33941</v>
      </c>
      <c r="C10" s="360">
        <v>103.1</v>
      </c>
      <c r="D10" s="636">
        <v>992</v>
      </c>
      <c r="E10" s="360">
        <v>3.4209999999999998</v>
      </c>
      <c r="F10" s="360">
        <v>14.352</v>
      </c>
      <c r="G10" s="637">
        <f>ROUND((D10*1000)/B10,3)</f>
        <v>29.227</v>
      </c>
      <c r="K10" s="187"/>
      <c r="L10" s="187"/>
      <c r="M10" s="365"/>
      <c r="O10" s="187"/>
      <c r="P10" s="187"/>
      <c r="S10" s="365"/>
      <c r="T10" s="366"/>
    </row>
    <row r="11" spans="1:20" s="79" customFormat="1" ht="18" customHeight="1">
      <c r="A11" s="80"/>
      <c r="B11" s="76"/>
      <c r="C11" s="77"/>
      <c r="D11" s="76"/>
      <c r="K11" s="187"/>
      <c r="L11" s="187"/>
      <c r="M11" s="187"/>
      <c r="O11" s="187"/>
      <c r="P11" s="187"/>
      <c r="T11" s="366"/>
    </row>
    <row r="12" spans="1:20" s="79" customFormat="1" ht="18" customHeight="1">
      <c r="A12" s="81"/>
    </row>
    <row r="13" spans="1:20" s="79" customFormat="1" ht="21" customHeight="1">
      <c r="A13" s="82"/>
      <c r="B13" s="83"/>
      <c r="C13" s="83"/>
      <c r="D13" s="83"/>
      <c r="E13" s="83"/>
      <c r="F13" s="83"/>
      <c r="G13" s="83"/>
    </row>
    <row r="14" spans="1:20" s="79" customFormat="1" ht="21" customHeight="1">
      <c r="A14" s="84"/>
      <c r="B14" s="82"/>
      <c r="C14" s="82"/>
      <c r="D14" s="85"/>
      <c r="E14" s="85"/>
      <c r="F14" s="85"/>
      <c r="G14" s="85"/>
    </row>
    <row r="15" spans="1:20" s="79" customFormat="1" ht="21" customHeight="1">
      <c r="A15" s="84"/>
      <c r="B15" s="82"/>
      <c r="C15" s="82"/>
      <c r="D15" s="82"/>
      <c r="E15" s="82"/>
      <c r="F15" s="82"/>
      <c r="G15" s="82"/>
    </row>
    <row r="16" spans="1:20" s="79" customFormat="1" ht="21.75" customHeight="1">
      <c r="A16" s="78"/>
      <c r="B16" s="78"/>
      <c r="C16" s="78"/>
      <c r="D16" s="78"/>
      <c r="E16" s="78"/>
      <c r="F16" s="78"/>
      <c r="G16" s="78"/>
      <c r="H16" s="76"/>
    </row>
    <row r="17" spans="1:8" s="79" customFormat="1" ht="21.75" customHeight="1">
      <c r="A17" s="78"/>
      <c r="B17" s="78"/>
      <c r="C17" s="78"/>
      <c r="D17" s="78"/>
      <c r="E17" s="78"/>
      <c r="F17" s="78"/>
      <c r="G17" s="78"/>
      <c r="H17" s="86"/>
    </row>
    <row r="18" spans="1:8" s="79" customFormat="1" ht="21.75" customHeight="1">
      <c r="A18" s="78"/>
      <c r="B18" s="78"/>
      <c r="C18" s="78"/>
      <c r="D18" s="78"/>
      <c r="E18" s="78"/>
      <c r="F18" s="78"/>
      <c r="G18" s="78"/>
    </row>
    <row r="19" spans="1:8" s="79" customFormat="1" ht="21.75" customHeight="1">
      <c r="A19" s="78"/>
      <c r="B19" s="78"/>
      <c r="C19" s="78"/>
      <c r="D19" s="78"/>
      <c r="E19" s="78"/>
      <c r="F19" s="78"/>
      <c r="G19" s="78"/>
    </row>
    <row r="20" spans="1:8" s="79" customFormat="1" ht="21.75" customHeight="1">
      <c r="A20" s="78"/>
      <c r="B20" s="78"/>
      <c r="C20" s="78"/>
      <c r="D20" s="78"/>
      <c r="E20" s="78"/>
      <c r="F20" s="78"/>
      <c r="G20" s="78"/>
    </row>
    <row r="21" spans="1:8" s="79" customFormat="1" ht="21.75" customHeight="1">
      <c r="A21" s="78"/>
      <c r="B21" s="78"/>
      <c r="C21" s="78"/>
      <c r="D21" s="78"/>
      <c r="E21" s="78"/>
      <c r="F21" s="78"/>
      <c r="G21" s="78"/>
    </row>
    <row r="22" spans="1:8" s="79" customFormat="1" ht="21.75" customHeight="1">
      <c r="A22" s="78"/>
      <c r="B22" s="78"/>
      <c r="C22" s="78"/>
      <c r="D22" s="78"/>
      <c r="E22" s="78"/>
      <c r="F22" s="78"/>
      <c r="G22" s="78"/>
    </row>
    <row r="23" spans="1:8" s="79" customFormat="1" ht="21" customHeight="1">
      <c r="A23" s="78"/>
      <c r="B23" s="78"/>
      <c r="C23" s="78"/>
      <c r="D23" s="78"/>
      <c r="E23" s="78"/>
      <c r="F23" s="78"/>
      <c r="G23" s="78"/>
    </row>
    <row r="24" spans="1:8" s="79" customFormat="1" ht="21" customHeight="1">
      <c r="A24" s="78"/>
      <c r="B24" s="78"/>
      <c r="C24" s="78"/>
      <c r="D24" s="78"/>
      <c r="E24" s="78"/>
      <c r="F24" s="78"/>
      <c r="G24" s="78"/>
    </row>
    <row r="25" spans="1:8" s="83" customFormat="1" ht="21" customHeight="1">
      <c r="A25" s="78"/>
      <c r="B25" s="78"/>
      <c r="C25" s="78"/>
      <c r="D25" s="78"/>
      <c r="E25" s="78"/>
      <c r="F25" s="78"/>
      <c r="G25" s="78"/>
    </row>
    <row r="26" spans="1:8" s="83" customFormat="1" ht="21" customHeight="1">
      <c r="A26" s="78"/>
      <c r="B26" s="78"/>
      <c r="C26" s="78"/>
      <c r="D26" s="78"/>
      <c r="E26" s="78"/>
      <c r="F26" s="78"/>
      <c r="G26" s="78"/>
      <c r="H26" s="79"/>
    </row>
    <row r="27" spans="1:8" s="83" customFormat="1" ht="21" customHeight="1">
      <c r="A27" s="78"/>
      <c r="B27" s="78"/>
      <c r="C27" s="78"/>
      <c r="D27" s="78"/>
      <c r="E27" s="78"/>
      <c r="F27" s="78"/>
      <c r="G27" s="78"/>
      <c r="H27" s="79"/>
    </row>
  </sheetData>
  <mergeCells count="5">
    <mergeCell ref="Q3:Q4"/>
    <mergeCell ref="T3:T4"/>
    <mergeCell ref="A4:A5"/>
    <mergeCell ref="E4:F4"/>
    <mergeCell ref="G4:G5"/>
  </mergeCells>
  <phoneticPr fontId="4"/>
  <printOptions horizontalCentered="1"/>
  <pageMargins left="0.98425196850393704" right="0.78740157480314965" top="0.78740157480314965" bottom="0.78740157480314965" header="0.19685039370078741" footer="0.39370078740157483"/>
  <pageSetup paperSize="9" scale="99" orientation="portrait" r:id="rId1"/>
  <headerFooter scaleWithDoc="0" alignWithMargins="0">
    <oddFooter>&amp;C&amp;12- 17 -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1:M37"/>
  <sheetViews>
    <sheetView view="pageBreakPreview" topLeftCell="A19" zoomScale="90" zoomScaleNormal="100" zoomScaleSheetLayoutView="90" workbookViewId="0">
      <selection activeCell="F1" sqref="F1"/>
    </sheetView>
  </sheetViews>
  <sheetFormatPr defaultColWidth="4.625" defaultRowHeight="21" customHeight="1"/>
  <cols>
    <col min="1" max="1" width="2.625" style="237" customWidth="1"/>
    <col min="2" max="13" width="6.75" style="237" customWidth="1"/>
    <col min="14" max="14" width="2.625" style="237" customWidth="1"/>
    <col min="15" max="16" width="1.75" style="237" customWidth="1"/>
    <col min="17" max="250" width="4.625" style="237"/>
    <col min="251" max="251" width="3.125" style="237" customWidth="1"/>
    <col min="252" max="252" width="3.5" style="237" bestFit="1" customWidth="1"/>
    <col min="253" max="506" width="4.625" style="237"/>
    <col min="507" max="507" width="3.125" style="237" customWidth="1"/>
    <col min="508" max="508" width="3.5" style="237" bestFit="1" customWidth="1"/>
    <col min="509" max="762" width="4.625" style="237"/>
    <col min="763" max="763" width="3.125" style="237" customWidth="1"/>
    <col min="764" max="764" width="3.5" style="237" bestFit="1" customWidth="1"/>
    <col min="765" max="1018" width="4.625" style="237"/>
    <col min="1019" max="1019" width="3.125" style="237" customWidth="1"/>
    <col min="1020" max="1020" width="3.5" style="237" bestFit="1" customWidth="1"/>
    <col min="1021" max="1274" width="4.625" style="237"/>
    <col min="1275" max="1275" width="3.125" style="237" customWidth="1"/>
    <col min="1276" max="1276" width="3.5" style="237" bestFit="1" customWidth="1"/>
    <col min="1277" max="1530" width="4.625" style="237"/>
    <col min="1531" max="1531" width="3.125" style="237" customWidth="1"/>
    <col min="1532" max="1532" width="3.5" style="237" bestFit="1" customWidth="1"/>
    <col min="1533" max="1786" width="4.625" style="237"/>
    <col min="1787" max="1787" width="3.125" style="237" customWidth="1"/>
    <col min="1788" max="1788" width="3.5" style="237" bestFit="1" customWidth="1"/>
    <col min="1789" max="2042" width="4.625" style="237"/>
    <col min="2043" max="2043" width="3.125" style="237" customWidth="1"/>
    <col min="2044" max="2044" width="3.5" style="237" bestFit="1" customWidth="1"/>
    <col min="2045" max="2298" width="4.625" style="237"/>
    <col min="2299" max="2299" width="3.125" style="237" customWidth="1"/>
    <col min="2300" max="2300" width="3.5" style="237" bestFit="1" customWidth="1"/>
    <col min="2301" max="2554" width="4.625" style="237"/>
    <col min="2555" max="2555" width="3.125" style="237" customWidth="1"/>
    <col min="2556" max="2556" width="3.5" style="237" bestFit="1" customWidth="1"/>
    <col min="2557" max="2810" width="4.625" style="237"/>
    <col min="2811" max="2811" width="3.125" style="237" customWidth="1"/>
    <col min="2812" max="2812" width="3.5" style="237" bestFit="1" customWidth="1"/>
    <col min="2813" max="3066" width="4.625" style="237"/>
    <col min="3067" max="3067" width="3.125" style="237" customWidth="1"/>
    <col min="3068" max="3068" width="3.5" style="237" bestFit="1" customWidth="1"/>
    <col min="3069" max="3322" width="4.625" style="237"/>
    <col min="3323" max="3323" width="3.125" style="237" customWidth="1"/>
    <col min="3324" max="3324" width="3.5" style="237" bestFit="1" customWidth="1"/>
    <col min="3325" max="3578" width="4.625" style="237"/>
    <col min="3579" max="3579" width="3.125" style="237" customWidth="1"/>
    <col min="3580" max="3580" width="3.5" style="237" bestFit="1" customWidth="1"/>
    <col min="3581" max="3834" width="4.625" style="237"/>
    <col min="3835" max="3835" width="3.125" style="237" customWidth="1"/>
    <col min="3836" max="3836" width="3.5" style="237" bestFit="1" customWidth="1"/>
    <col min="3837" max="4090" width="4.625" style="237"/>
    <col min="4091" max="4091" width="3.125" style="237" customWidth="1"/>
    <col min="4092" max="4092" width="3.5" style="237" bestFit="1" customWidth="1"/>
    <col min="4093" max="4346" width="4.625" style="237"/>
    <col min="4347" max="4347" width="3.125" style="237" customWidth="1"/>
    <col min="4348" max="4348" width="3.5" style="237" bestFit="1" customWidth="1"/>
    <col min="4349" max="4602" width="4.625" style="237"/>
    <col min="4603" max="4603" width="3.125" style="237" customWidth="1"/>
    <col min="4604" max="4604" width="3.5" style="237" bestFit="1" customWidth="1"/>
    <col min="4605" max="4858" width="4.625" style="237"/>
    <col min="4859" max="4859" width="3.125" style="237" customWidth="1"/>
    <col min="4860" max="4860" width="3.5" style="237" bestFit="1" customWidth="1"/>
    <col min="4861" max="5114" width="4.625" style="237"/>
    <col min="5115" max="5115" width="3.125" style="237" customWidth="1"/>
    <col min="5116" max="5116" width="3.5" style="237" bestFit="1" customWidth="1"/>
    <col min="5117" max="5370" width="4.625" style="237"/>
    <col min="5371" max="5371" width="3.125" style="237" customWidth="1"/>
    <col min="5372" max="5372" width="3.5" style="237" bestFit="1" customWidth="1"/>
    <col min="5373" max="5626" width="4.625" style="237"/>
    <col min="5627" max="5627" width="3.125" style="237" customWidth="1"/>
    <col min="5628" max="5628" width="3.5" style="237" bestFit="1" customWidth="1"/>
    <col min="5629" max="5882" width="4.625" style="237"/>
    <col min="5883" max="5883" width="3.125" style="237" customWidth="1"/>
    <col min="5884" max="5884" width="3.5" style="237" bestFit="1" customWidth="1"/>
    <col min="5885" max="6138" width="4.625" style="237"/>
    <col min="6139" max="6139" width="3.125" style="237" customWidth="1"/>
    <col min="6140" max="6140" width="3.5" style="237" bestFit="1" customWidth="1"/>
    <col min="6141" max="6394" width="4.625" style="237"/>
    <col min="6395" max="6395" width="3.125" style="237" customWidth="1"/>
    <col min="6396" max="6396" width="3.5" style="237" bestFit="1" customWidth="1"/>
    <col min="6397" max="6650" width="4.625" style="237"/>
    <col min="6651" max="6651" width="3.125" style="237" customWidth="1"/>
    <col min="6652" max="6652" width="3.5" style="237" bestFit="1" customWidth="1"/>
    <col min="6653" max="6906" width="4.625" style="237"/>
    <col min="6907" max="6907" width="3.125" style="237" customWidth="1"/>
    <col min="6908" max="6908" width="3.5" style="237" bestFit="1" customWidth="1"/>
    <col min="6909" max="7162" width="4.625" style="237"/>
    <col min="7163" max="7163" width="3.125" style="237" customWidth="1"/>
    <col min="7164" max="7164" width="3.5" style="237" bestFit="1" customWidth="1"/>
    <col min="7165" max="7418" width="4.625" style="237"/>
    <col min="7419" max="7419" width="3.125" style="237" customWidth="1"/>
    <col min="7420" max="7420" width="3.5" style="237" bestFit="1" customWidth="1"/>
    <col min="7421" max="7674" width="4.625" style="237"/>
    <col min="7675" max="7675" width="3.125" style="237" customWidth="1"/>
    <col min="7676" max="7676" width="3.5" style="237" bestFit="1" customWidth="1"/>
    <col min="7677" max="7930" width="4.625" style="237"/>
    <col min="7931" max="7931" width="3.125" style="237" customWidth="1"/>
    <col min="7932" max="7932" width="3.5" style="237" bestFit="1" customWidth="1"/>
    <col min="7933" max="8186" width="4.625" style="237"/>
    <col min="8187" max="8187" width="3.125" style="237" customWidth="1"/>
    <col min="8188" max="8188" width="3.5" style="237" bestFit="1" customWidth="1"/>
    <col min="8189" max="8442" width="4.625" style="237"/>
    <col min="8443" max="8443" width="3.125" style="237" customWidth="1"/>
    <col min="8444" max="8444" width="3.5" style="237" bestFit="1" customWidth="1"/>
    <col min="8445" max="8698" width="4.625" style="237"/>
    <col min="8699" max="8699" width="3.125" style="237" customWidth="1"/>
    <col min="8700" max="8700" width="3.5" style="237" bestFit="1" customWidth="1"/>
    <col min="8701" max="8954" width="4.625" style="237"/>
    <col min="8955" max="8955" width="3.125" style="237" customWidth="1"/>
    <col min="8956" max="8956" width="3.5" style="237" bestFit="1" customWidth="1"/>
    <col min="8957" max="9210" width="4.625" style="237"/>
    <col min="9211" max="9211" width="3.125" style="237" customWidth="1"/>
    <col min="9212" max="9212" width="3.5" style="237" bestFit="1" customWidth="1"/>
    <col min="9213" max="9466" width="4.625" style="237"/>
    <col min="9467" max="9467" width="3.125" style="237" customWidth="1"/>
    <col min="9468" max="9468" width="3.5" style="237" bestFit="1" customWidth="1"/>
    <col min="9469" max="9722" width="4.625" style="237"/>
    <col min="9723" max="9723" width="3.125" style="237" customWidth="1"/>
    <col min="9724" max="9724" width="3.5" style="237" bestFit="1" customWidth="1"/>
    <col min="9725" max="9978" width="4.625" style="237"/>
    <col min="9979" max="9979" width="3.125" style="237" customWidth="1"/>
    <col min="9980" max="9980" width="3.5" style="237" bestFit="1" customWidth="1"/>
    <col min="9981" max="10234" width="4.625" style="237"/>
    <col min="10235" max="10235" width="3.125" style="237" customWidth="1"/>
    <col min="10236" max="10236" width="3.5" style="237" bestFit="1" customWidth="1"/>
    <col min="10237" max="10490" width="4.625" style="237"/>
    <col min="10491" max="10491" width="3.125" style="237" customWidth="1"/>
    <col min="10492" max="10492" width="3.5" style="237" bestFit="1" customWidth="1"/>
    <col min="10493" max="10746" width="4.625" style="237"/>
    <col min="10747" max="10747" width="3.125" style="237" customWidth="1"/>
    <col min="10748" max="10748" width="3.5" style="237" bestFit="1" customWidth="1"/>
    <col min="10749" max="11002" width="4.625" style="237"/>
    <col min="11003" max="11003" width="3.125" style="237" customWidth="1"/>
    <col min="11004" max="11004" width="3.5" style="237" bestFit="1" customWidth="1"/>
    <col min="11005" max="11258" width="4.625" style="237"/>
    <col min="11259" max="11259" width="3.125" style="237" customWidth="1"/>
    <col min="11260" max="11260" width="3.5" style="237" bestFit="1" customWidth="1"/>
    <col min="11261" max="11514" width="4.625" style="237"/>
    <col min="11515" max="11515" width="3.125" style="237" customWidth="1"/>
    <col min="11516" max="11516" width="3.5" style="237" bestFit="1" customWidth="1"/>
    <col min="11517" max="11770" width="4.625" style="237"/>
    <col min="11771" max="11771" width="3.125" style="237" customWidth="1"/>
    <col min="11772" max="11772" width="3.5" style="237" bestFit="1" customWidth="1"/>
    <col min="11773" max="12026" width="4.625" style="237"/>
    <col min="12027" max="12027" width="3.125" style="237" customWidth="1"/>
    <col min="12028" max="12028" width="3.5" style="237" bestFit="1" customWidth="1"/>
    <col min="12029" max="12282" width="4.625" style="237"/>
    <col min="12283" max="12283" width="3.125" style="237" customWidth="1"/>
    <col min="12284" max="12284" width="3.5" style="237" bestFit="1" customWidth="1"/>
    <col min="12285" max="12538" width="4.625" style="237"/>
    <col min="12539" max="12539" width="3.125" style="237" customWidth="1"/>
    <col min="12540" max="12540" width="3.5" style="237" bestFit="1" customWidth="1"/>
    <col min="12541" max="12794" width="4.625" style="237"/>
    <col min="12795" max="12795" width="3.125" style="237" customWidth="1"/>
    <col min="12796" max="12796" width="3.5" style="237" bestFit="1" customWidth="1"/>
    <col min="12797" max="13050" width="4.625" style="237"/>
    <col min="13051" max="13051" width="3.125" style="237" customWidth="1"/>
    <col min="13052" max="13052" width="3.5" style="237" bestFit="1" customWidth="1"/>
    <col min="13053" max="13306" width="4.625" style="237"/>
    <col min="13307" max="13307" width="3.125" style="237" customWidth="1"/>
    <col min="13308" max="13308" width="3.5" style="237" bestFit="1" customWidth="1"/>
    <col min="13309" max="13562" width="4.625" style="237"/>
    <col min="13563" max="13563" width="3.125" style="237" customWidth="1"/>
    <col min="13564" max="13564" width="3.5" style="237" bestFit="1" customWidth="1"/>
    <col min="13565" max="13818" width="4.625" style="237"/>
    <col min="13819" max="13819" width="3.125" style="237" customWidth="1"/>
    <col min="13820" max="13820" width="3.5" style="237" bestFit="1" customWidth="1"/>
    <col min="13821" max="14074" width="4.625" style="237"/>
    <col min="14075" max="14075" width="3.125" style="237" customWidth="1"/>
    <col min="14076" max="14076" width="3.5" style="237" bestFit="1" customWidth="1"/>
    <col min="14077" max="14330" width="4.625" style="237"/>
    <col min="14331" max="14331" width="3.125" style="237" customWidth="1"/>
    <col min="14332" max="14332" width="3.5" style="237" bestFit="1" customWidth="1"/>
    <col min="14333" max="14586" width="4.625" style="237"/>
    <col min="14587" max="14587" width="3.125" style="237" customWidth="1"/>
    <col min="14588" max="14588" width="3.5" style="237" bestFit="1" customWidth="1"/>
    <col min="14589" max="14842" width="4.625" style="237"/>
    <col min="14843" max="14843" width="3.125" style="237" customWidth="1"/>
    <col min="14844" max="14844" width="3.5" style="237" bestFit="1" customWidth="1"/>
    <col min="14845" max="15098" width="4.625" style="237"/>
    <col min="15099" max="15099" width="3.125" style="237" customWidth="1"/>
    <col min="15100" max="15100" width="3.5" style="237" bestFit="1" customWidth="1"/>
    <col min="15101" max="15354" width="4.625" style="237"/>
    <col min="15355" max="15355" width="3.125" style="237" customWidth="1"/>
    <col min="15356" max="15356" width="3.5" style="237" bestFit="1" customWidth="1"/>
    <col min="15357" max="15610" width="4.625" style="237"/>
    <col min="15611" max="15611" width="3.125" style="237" customWidth="1"/>
    <col min="15612" max="15612" width="3.5" style="237" bestFit="1" customWidth="1"/>
    <col min="15613" max="15866" width="4.625" style="237"/>
    <col min="15867" max="15867" width="3.125" style="237" customWidth="1"/>
    <col min="15868" max="15868" width="3.5" style="237" bestFit="1" customWidth="1"/>
    <col min="15869" max="16122" width="4.625" style="237"/>
    <col min="16123" max="16123" width="3.125" style="237" customWidth="1"/>
    <col min="16124" max="16124" width="3.5" style="237" bestFit="1" customWidth="1"/>
    <col min="16125" max="16384" width="4.625" style="237"/>
  </cols>
  <sheetData>
    <row r="21" spans="2:13" ht="6" customHeight="1"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</row>
    <row r="22" spans="2:13" ht="21" customHeight="1">
      <c r="B22" s="239"/>
      <c r="C22" s="254"/>
      <c r="D22" s="238"/>
      <c r="E22" s="239"/>
      <c r="F22" s="239"/>
      <c r="G22" s="239"/>
      <c r="H22" s="239"/>
      <c r="I22" s="239"/>
      <c r="J22" s="239"/>
      <c r="K22" s="239"/>
      <c r="L22" s="239"/>
      <c r="M22" s="239"/>
    </row>
    <row r="23" spans="2:13" ht="21" customHeight="1"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</row>
    <row r="24" spans="2:13" ht="18.75" customHeight="1" thickBot="1">
      <c r="B24" s="239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</row>
    <row r="25" spans="2:13" ht="18.75" customHeight="1">
      <c r="B25" s="239"/>
      <c r="C25" s="256"/>
      <c r="D25" s="266"/>
      <c r="E25" s="267"/>
      <c r="F25" s="267"/>
      <c r="G25" s="267"/>
      <c r="H25" s="267"/>
      <c r="I25" s="267"/>
      <c r="J25" s="267"/>
      <c r="K25" s="268"/>
      <c r="L25" s="258"/>
      <c r="M25" s="239"/>
    </row>
    <row r="26" spans="2:13" ht="18.75" customHeight="1">
      <c r="B26" s="239"/>
      <c r="C26" s="257"/>
      <c r="D26" s="269"/>
      <c r="E26" s="888" t="s">
        <v>305</v>
      </c>
      <c r="F26" s="888"/>
      <c r="G26" s="888"/>
      <c r="H26" s="888"/>
      <c r="I26" s="888"/>
      <c r="J26" s="888"/>
      <c r="K26" s="270"/>
      <c r="L26" s="258"/>
      <c r="M26" s="239"/>
    </row>
    <row r="27" spans="2:13" ht="18.75" customHeight="1">
      <c r="B27" s="239"/>
      <c r="C27" s="257"/>
      <c r="D27" s="269"/>
      <c r="E27" s="264"/>
      <c r="F27" s="889" t="s">
        <v>283</v>
      </c>
      <c r="G27" s="889"/>
      <c r="H27" s="889"/>
      <c r="I27" s="889"/>
      <c r="J27" s="264"/>
      <c r="K27" s="270"/>
      <c r="L27" s="258"/>
      <c r="M27" s="239"/>
    </row>
    <row r="28" spans="2:13" ht="34.5" customHeight="1">
      <c r="B28" s="239"/>
      <c r="C28" s="257"/>
      <c r="D28" s="271"/>
      <c r="E28" s="258"/>
      <c r="F28" s="887" t="s">
        <v>306</v>
      </c>
      <c r="G28" s="887"/>
      <c r="H28" s="887"/>
      <c r="I28" s="887"/>
      <c r="J28" s="258"/>
      <c r="K28" s="270"/>
      <c r="L28" s="258"/>
      <c r="M28" s="239"/>
    </row>
    <row r="29" spans="2:13" ht="11.25" customHeight="1">
      <c r="B29" s="239"/>
      <c r="C29" s="257"/>
      <c r="D29" s="269"/>
      <c r="E29" s="258"/>
      <c r="F29" s="265"/>
      <c r="G29" s="265"/>
      <c r="H29" s="265"/>
      <c r="I29" s="265"/>
      <c r="J29" s="258"/>
      <c r="K29" s="270"/>
      <c r="L29" s="258"/>
      <c r="M29" s="239"/>
    </row>
    <row r="30" spans="2:13" ht="18.75" customHeight="1">
      <c r="B30" s="239"/>
      <c r="C30" s="257"/>
      <c r="D30" s="272" t="s">
        <v>287</v>
      </c>
      <c r="E30" s="263"/>
      <c r="F30" s="262" t="s">
        <v>286</v>
      </c>
      <c r="G30" s="258"/>
      <c r="H30" s="258"/>
      <c r="I30" s="258"/>
      <c r="J30" s="258"/>
      <c r="K30" s="270"/>
      <c r="L30" s="258"/>
      <c r="M30" s="239"/>
    </row>
    <row r="31" spans="2:13" ht="18.75" customHeight="1">
      <c r="B31" s="239"/>
      <c r="C31" s="257"/>
      <c r="D31" s="271"/>
      <c r="E31" s="890" t="s">
        <v>288</v>
      </c>
      <c r="F31" s="890"/>
      <c r="G31" s="890"/>
      <c r="H31" s="890"/>
      <c r="I31" s="890"/>
      <c r="J31" s="890"/>
      <c r="K31" s="270"/>
      <c r="L31" s="258"/>
      <c r="M31" s="239"/>
    </row>
    <row r="32" spans="2:13" ht="18.75" customHeight="1">
      <c r="B32" s="239"/>
      <c r="C32" s="257"/>
      <c r="D32" s="269"/>
      <c r="E32" s="886" t="s">
        <v>284</v>
      </c>
      <c r="F32" s="886"/>
      <c r="G32" s="886"/>
      <c r="H32" s="886"/>
      <c r="I32" s="886"/>
      <c r="J32" s="886"/>
      <c r="K32" s="270"/>
      <c r="L32" s="258"/>
      <c r="M32" s="239"/>
    </row>
    <row r="33" spans="2:13" ht="18.75" customHeight="1">
      <c r="B33" s="239"/>
      <c r="C33" s="239"/>
      <c r="D33" s="273"/>
      <c r="E33" s="886" t="s">
        <v>285</v>
      </c>
      <c r="F33" s="886"/>
      <c r="G33" s="886"/>
      <c r="H33" s="886"/>
      <c r="I33" s="886"/>
      <c r="J33" s="886"/>
      <c r="K33" s="274"/>
      <c r="L33" s="259"/>
      <c r="M33" s="239"/>
    </row>
    <row r="34" spans="2:13" ht="18.75" customHeight="1" thickBot="1">
      <c r="B34" s="239"/>
      <c r="C34" s="239"/>
      <c r="D34" s="275"/>
      <c r="E34" s="276"/>
      <c r="F34" s="276"/>
      <c r="G34" s="276"/>
      <c r="H34" s="276"/>
      <c r="I34" s="276"/>
      <c r="J34" s="276"/>
      <c r="K34" s="277"/>
      <c r="L34" s="260"/>
      <c r="M34" s="239"/>
    </row>
    <row r="35" spans="2:13" ht="18.75" customHeight="1">
      <c r="B35" s="239"/>
      <c r="C35" s="239"/>
      <c r="D35" s="260"/>
      <c r="E35" s="260"/>
      <c r="F35" s="260"/>
      <c r="G35" s="260"/>
      <c r="H35" s="260"/>
      <c r="I35" s="260"/>
      <c r="J35" s="260"/>
      <c r="K35" s="260"/>
      <c r="L35" s="260"/>
      <c r="M35" s="239"/>
    </row>
    <row r="36" spans="2:13" ht="18.75" customHeight="1">
      <c r="B36" s="239"/>
      <c r="C36" s="239"/>
      <c r="D36" s="261"/>
      <c r="E36" s="261"/>
      <c r="F36" s="261"/>
      <c r="G36" s="261"/>
      <c r="H36" s="261"/>
      <c r="I36" s="261"/>
      <c r="J36" s="261"/>
      <c r="K36" s="261"/>
      <c r="L36" s="261"/>
      <c r="M36" s="239"/>
    </row>
    <row r="37" spans="2:13" ht="18.75" customHeight="1"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</row>
  </sheetData>
  <mergeCells count="6">
    <mergeCell ref="E32:J32"/>
    <mergeCell ref="E33:J33"/>
    <mergeCell ref="F28:I28"/>
    <mergeCell ref="E26:J26"/>
    <mergeCell ref="F27:I27"/>
    <mergeCell ref="E31:J31"/>
  </mergeCells>
  <phoneticPr fontId="4"/>
  <pageMargins left="0.78740157480314965" right="0.78740157480314965" top="0.98425196850393704" bottom="0.78740157480314965" header="0.19685039370078741" footer="0.39370078740157483"/>
  <pageSetup paperSize="9" firstPageNumber="4" orientation="portrait" useFirstPageNumber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0:T37"/>
  <sheetViews>
    <sheetView topLeftCell="A19" zoomScaleNormal="100" zoomScaleSheetLayoutView="90" workbookViewId="0">
      <selection activeCell="F1" sqref="F1"/>
    </sheetView>
  </sheetViews>
  <sheetFormatPr defaultColWidth="4.625" defaultRowHeight="21" customHeight="1"/>
  <cols>
    <col min="1" max="2" width="1.625" style="237" customWidth="1"/>
    <col min="3" max="3" width="2.75" style="237" customWidth="1"/>
    <col min="4" max="18" width="4.625" style="237"/>
    <col min="19" max="19" width="8.375" style="237" customWidth="1"/>
    <col min="20" max="21" width="1.625" style="237" customWidth="1"/>
    <col min="22" max="23" width="1.75" style="237" customWidth="1"/>
    <col min="24" max="257" width="4.625" style="237"/>
    <col min="258" max="258" width="3.125" style="237" customWidth="1"/>
    <col min="259" max="259" width="3.5" style="237" bestFit="1" customWidth="1"/>
    <col min="260" max="513" width="4.625" style="237"/>
    <col min="514" max="514" width="3.125" style="237" customWidth="1"/>
    <col min="515" max="515" width="3.5" style="237" bestFit="1" customWidth="1"/>
    <col min="516" max="769" width="4.625" style="237"/>
    <col min="770" max="770" width="3.125" style="237" customWidth="1"/>
    <col min="771" max="771" width="3.5" style="237" bestFit="1" customWidth="1"/>
    <col min="772" max="1025" width="4.625" style="237"/>
    <col min="1026" max="1026" width="3.125" style="237" customWidth="1"/>
    <col min="1027" max="1027" width="3.5" style="237" bestFit="1" customWidth="1"/>
    <col min="1028" max="1281" width="4.625" style="237"/>
    <col min="1282" max="1282" width="3.125" style="237" customWidth="1"/>
    <col min="1283" max="1283" width="3.5" style="237" bestFit="1" customWidth="1"/>
    <col min="1284" max="1537" width="4.625" style="237"/>
    <col min="1538" max="1538" width="3.125" style="237" customWidth="1"/>
    <col min="1539" max="1539" width="3.5" style="237" bestFit="1" customWidth="1"/>
    <col min="1540" max="1793" width="4.625" style="237"/>
    <col min="1794" max="1794" width="3.125" style="237" customWidth="1"/>
    <col min="1795" max="1795" width="3.5" style="237" bestFit="1" customWidth="1"/>
    <col min="1796" max="2049" width="4.625" style="237"/>
    <col min="2050" max="2050" width="3.125" style="237" customWidth="1"/>
    <col min="2051" max="2051" width="3.5" style="237" bestFit="1" customWidth="1"/>
    <col min="2052" max="2305" width="4.625" style="237"/>
    <col min="2306" max="2306" width="3.125" style="237" customWidth="1"/>
    <col min="2307" max="2307" width="3.5" style="237" bestFit="1" customWidth="1"/>
    <col min="2308" max="2561" width="4.625" style="237"/>
    <col min="2562" max="2562" width="3.125" style="237" customWidth="1"/>
    <col min="2563" max="2563" width="3.5" style="237" bestFit="1" customWidth="1"/>
    <col min="2564" max="2817" width="4.625" style="237"/>
    <col min="2818" max="2818" width="3.125" style="237" customWidth="1"/>
    <col min="2819" max="2819" width="3.5" style="237" bestFit="1" customWidth="1"/>
    <col min="2820" max="3073" width="4.625" style="237"/>
    <col min="3074" max="3074" width="3.125" style="237" customWidth="1"/>
    <col min="3075" max="3075" width="3.5" style="237" bestFit="1" customWidth="1"/>
    <col min="3076" max="3329" width="4.625" style="237"/>
    <col min="3330" max="3330" width="3.125" style="237" customWidth="1"/>
    <col min="3331" max="3331" width="3.5" style="237" bestFit="1" customWidth="1"/>
    <col min="3332" max="3585" width="4.625" style="237"/>
    <col min="3586" max="3586" width="3.125" style="237" customWidth="1"/>
    <col min="3587" max="3587" width="3.5" style="237" bestFit="1" customWidth="1"/>
    <col min="3588" max="3841" width="4.625" style="237"/>
    <col min="3842" max="3842" width="3.125" style="237" customWidth="1"/>
    <col min="3843" max="3843" width="3.5" style="237" bestFit="1" customWidth="1"/>
    <col min="3844" max="4097" width="4.625" style="237"/>
    <col min="4098" max="4098" width="3.125" style="237" customWidth="1"/>
    <col min="4099" max="4099" width="3.5" style="237" bestFit="1" customWidth="1"/>
    <col min="4100" max="4353" width="4.625" style="237"/>
    <col min="4354" max="4354" width="3.125" style="237" customWidth="1"/>
    <col min="4355" max="4355" width="3.5" style="237" bestFit="1" customWidth="1"/>
    <col min="4356" max="4609" width="4.625" style="237"/>
    <col min="4610" max="4610" width="3.125" style="237" customWidth="1"/>
    <col min="4611" max="4611" width="3.5" style="237" bestFit="1" customWidth="1"/>
    <col min="4612" max="4865" width="4.625" style="237"/>
    <col min="4866" max="4866" width="3.125" style="237" customWidth="1"/>
    <col min="4867" max="4867" width="3.5" style="237" bestFit="1" customWidth="1"/>
    <col min="4868" max="5121" width="4.625" style="237"/>
    <col min="5122" max="5122" width="3.125" style="237" customWidth="1"/>
    <col min="5123" max="5123" width="3.5" style="237" bestFit="1" customWidth="1"/>
    <col min="5124" max="5377" width="4.625" style="237"/>
    <col min="5378" max="5378" width="3.125" style="237" customWidth="1"/>
    <col min="5379" max="5379" width="3.5" style="237" bestFit="1" customWidth="1"/>
    <col min="5380" max="5633" width="4.625" style="237"/>
    <col min="5634" max="5634" width="3.125" style="237" customWidth="1"/>
    <col min="5635" max="5635" width="3.5" style="237" bestFit="1" customWidth="1"/>
    <col min="5636" max="5889" width="4.625" style="237"/>
    <col min="5890" max="5890" width="3.125" style="237" customWidth="1"/>
    <col min="5891" max="5891" width="3.5" style="237" bestFit="1" customWidth="1"/>
    <col min="5892" max="6145" width="4.625" style="237"/>
    <col min="6146" max="6146" width="3.125" style="237" customWidth="1"/>
    <col min="6147" max="6147" width="3.5" style="237" bestFit="1" customWidth="1"/>
    <col min="6148" max="6401" width="4.625" style="237"/>
    <col min="6402" max="6402" width="3.125" style="237" customWidth="1"/>
    <col min="6403" max="6403" width="3.5" style="237" bestFit="1" customWidth="1"/>
    <col min="6404" max="6657" width="4.625" style="237"/>
    <col min="6658" max="6658" width="3.125" style="237" customWidth="1"/>
    <col min="6659" max="6659" width="3.5" style="237" bestFit="1" customWidth="1"/>
    <col min="6660" max="6913" width="4.625" style="237"/>
    <col min="6914" max="6914" width="3.125" style="237" customWidth="1"/>
    <col min="6915" max="6915" width="3.5" style="237" bestFit="1" customWidth="1"/>
    <col min="6916" max="7169" width="4.625" style="237"/>
    <col min="7170" max="7170" width="3.125" style="237" customWidth="1"/>
    <col min="7171" max="7171" width="3.5" style="237" bestFit="1" customWidth="1"/>
    <col min="7172" max="7425" width="4.625" style="237"/>
    <col min="7426" max="7426" width="3.125" style="237" customWidth="1"/>
    <col min="7427" max="7427" width="3.5" style="237" bestFit="1" customWidth="1"/>
    <col min="7428" max="7681" width="4.625" style="237"/>
    <col min="7682" max="7682" width="3.125" style="237" customWidth="1"/>
    <col min="7683" max="7683" width="3.5" style="237" bestFit="1" customWidth="1"/>
    <col min="7684" max="7937" width="4.625" style="237"/>
    <col min="7938" max="7938" width="3.125" style="237" customWidth="1"/>
    <col min="7939" max="7939" width="3.5" style="237" bestFit="1" customWidth="1"/>
    <col min="7940" max="8193" width="4.625" style="237"/>
    <col min="8194" max="8194" width="3.125" style="237" customWidth="1"/>
    <col min="8195" max="8195" width="3.5" style="237" bestFit="1" customWidth="1"/>
    <col min="8196" max="8449" width="4.625" style="237"/>
    <col min="8450" max="8450" width="3.125" style="237" customWidth="1"/>
    <col min="8451" max="8451" width="3.5" style="237" bestFit="1" customWidth="1"/>
    <col min="8452" max="8705" width="4.625" style="237"/>
    <col min="8706" max="8706" width="3.125" style="237" customWidth="1"/>
    <col min="8707" max="8707" width="3.5" style="237" bestFit="1" customWidth="1"/>
    <col min="8708" max="8961" width="4.625" style="237"/>
    <col min="8962" max="8962" width="3.125" style="237" customWidth="1"/>
    <col min="8963" max="8963" width="3.5" style="237" bestFit="1" customWidth="1"/>
    <col min="8964" max="9217" width="4.625" style="237"/>
    <col min="9218" max="9218" width="3.125" style="237" customWidth="1"/>
    <col min="9219" max="9219" width="3.5" style="237" bestFit="1" customWidth="1"/>
    <col min="9220" max="9473" width="4.625" style="237"/>
    <col min="9474" max="9474" width="3.125" style="237" customWidth="1"/>
    <col min="9475" max="9475" width="3.5" style="237" bestFit="1" customWidth="1"/>
    <col min="9476" max="9729" width="4.625" style="237"/>
    <col min="9730" max="9730" width="3.125" style="237" customWidth="1"/>
    <col min="9731" max="9731" width="3.5" style="237" bestFit="1" customWidth="1"/>
    <col min="9732" max="9985" width="4.625" style="237"/>
    <col min="9986" max="9986" width="3.125" style="237" customWidth="1"/>
    <col min="9987" max="9987" width="3.5" style="237" bestFit="1" customWidth="1"/>
    <col min="9988" max="10241" width="4.625" style="237"/>
    <col min="10242" max="10242" width="3.125" style="237" customWidth="1"/>
    <col min="10243" max="10243" width="3.5" style="237" bestFit="1" customWidth="1"/>
    <col min="10244" max="10497" width="4.625" style="237"/>
    <col min="10498" max="10498" width="3.125" style="237" customWidth="1"/>
    <col min="10499" max="10499" width="3.5" style="237" bestFit="1" customWidth="1"/>
    <col min="10500" max="10753" width="4.625" style="237"/>
    <col min="10754" max="10754" width="3.125" style="237" customWidth="1"/>
    <col min="10755" max="10755" width="3.5" style="237" bestFit="1" customWidth="1"/>
    <col min="10756" max="11009" width="4.625" style="237"/>
    <col min="11010" max="11010" width="3.125" style="237" customWidth="1"/>
    <col min="11011" max="11011" width="3.5" style="237" bestFit="1" customWidth="1"/>
    <col min="11012" max="11265" width="4.625" style="237"/>
    <col min="11266" max="11266" width="3.125" style="237" customWidth="1"/>
    <col min="11267" max="11267" width="3.5" style="237" bestFit="1" customWidth="1"/>
    <col min="11268" max="11521" width="4.625" style="237"/>
    <col min="11522" max="11522" width="3.125" style="237" customWidth="1"/>
    <col min="11523" max="11523" width="3.5" style="237" bestFit="1" customWidth="1"/>
    <col min="11524" max="11777" width="4.625" style="237"/>
    <col min="11778" max="11778" width="3.125" style="237" customWidth="1"/>
    <col min="11779" max="11779" width="3.5" style="237" bestFit="1" customWidth="1"/>
    <col min="11780" max="12033" width="4.625" style="237"/>
    <col min="12034" max="12034" width="3.125" style="237" customWidth="1"/>
    <col min="12035" max="12035" width="3.5" style="237" bestFit="1" customWidth="1"/>
    <col min="12036" max="12289" width="4.625" style="237"/>
    <col min="12290" max="12290" width="3.125" style="237" customWidth="1"/>
    <col min="12291" max="12291" width="3.5" style="237" bestFit="1" customWidth="1"/>
    <col min="12292" max="12545" width="4.625" style="237"/>
    <col min="12546" max="12546" width="3.125" style="237" customWidth="1"/>
    <col min="12547" max="12547" width="3.5" style="237" bestFit="1" customWidth="1"/>
    <col min="12548" max="12801" width="4.625" style="237"/>
    <col min="12802" max="12802" width="3.125" style="237" customWidth="1"/>
    <col min="12803" max="12803" width="3.5" style="237" bestFit="1" customWidth="1"/>
    <col min="12804" max="13057" width="4.625" style="237"/>
    <col min="13058" max="13058" width="3.125" style="237" customWidth="1"/>
    <col min="13059" max="13059" width="3.5" style="237" bestFit="1" customWidth="1"/>
    <col min="13060" max="13313" width="4.625" style="237"/>
    <col min="13314" max="13314" width="3.125" style="237" customWidth="1"/>
    <col min="13315" max="13315" width="3.5" style="237" bestFit="1" customWidth="1"/>
    <col min="13316" max="13569" width="4.625" style="237"/>
    <col min="13570" max="13570" width="3.125" style="237" customWidth="1"/>
    <col min="13571" max="13571" width="3.5" style="237" bestFit="1" customWidth="1"/>
    <col min="13572" max="13825" width="4.625" style="237"/>
    <col min="13826" max="13826" width="3.125" style="237" customWidth="1"/>
    <col min="13827" max="13827" width="3.5" style="237" bestFit="1" customWidth="1"/>
    <col min="13828" max="14081" width="4.625" style="237"/>
    <col min="14082" max="14082" width="3.125" style="237" customWidth="1"/>
    <col min="14083" max="14083" width="3.5" style="237" bestFit="1" customWidth="1"/>
    <col min="14084" max="14337" width="4.625" style="237"/>
    <col min="14338" max="14338" width="3.125" style="237" customWidth="1"/>
    <col min="14339" max="14339" width="3.5" style="237" bestFit="1" customWidth="1"/>
    <col min="14340" max="14593" width="4.625" style="237"/>
    <col min="14594" max="14594" width="3.125" style="237" customWidth="1"/>
    <col min="14595" max="14595" width="3.5" style="237" bestFit="1" customWidth="1"/>
    <col min="14596" max="14849" width="4.625" style="237"/>
    <col min="14850" max="14850" width="3.125" style="237" customWidth="1"/>
    <col min="14851" max="14851" width="3.5" style="237" bestFit="1" customWidth="1"/>
    <col min="14852" max="15105" width="4.625" style="237"/>
    <col min="15106" max="15106" width="3.125" style="237" customWidth="1"/>
    <col min="15107" max="15107" width="3.5" style="237" bestFit="1" customWidth="1"/>
    <col min="15108" max="15361" width="4.625" style="237"/>
    <col min="15362" max="15362" width="3.125" style="237" customWidth="1"/>
    <col min="15363" max="15363" width="3.5" style="237" bestFit="1" customWidth="1"/>
    <col min="15364" max="15617" width="4.625" style="237"/>
    <col min="15618" max="15618" width="3.125" style="237" customWidth="1"/>
    <col min="15619" max="15619" width="3.5" style="237" bestFit="1" customWidth="1"/>
    <col min="15620" max="15873" width="4.625" style="237"/>
    <col min="15874" max="15874" width="3.125" style="237" customWidth="1"/>
    <col min="15875" max="15875" width="3.5" style="237" bestFit="1" customWidth="1"/>
    <col min="15876" max="16129" width="4.625" style="237"/>
    <col min="16130" max="16130" width="3.125" style="237" customWidth="1"/>
    <col min="16131" max="16131" width="3.5" style="237" bestFit="1" customWidth="1"/>
    <col min="16132" max="16384" width="4.625" style="237"/>
  </cols>
  <sheetData>
    <row r="20" spans="2:20" ht="21" customHeight="1" thickBot="1"/>
    <row r="21" spans="2:20" ht="6" customHeight="1">
      <c r="B21" s="240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2"/>
    </row>
    <row r="22" spans="2:20" ht="21" customHeight="1">
      <c r="B22" s="243"/>
      <c r="C22" s="254" t="s">
        <v>249</v>
      </c>
      <c r="D22" s="238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44"/>
    </row>
    <row r="23" spans="2:20" ht="21" customHeight="1">
      <c r="B23" s="243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44"/>
    </row>
    <row r="24" spans="2:20" ht="18.75" customHeight="1">
      <c r="B24" s="243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44"/>
    </row>
    <row r="25" spans="2:20" ht="18.75" customHeight="1">
      <c r="B25" s="243"/>
      <c r="C25" s="256" t="s">
        <v>250</v>
      </c>
      <c r="D25" s="652" t="s">
        <v>252</v>
      </c>
      <c r="E25" s="653"/>
      <c r="F25" s="653"/>
      <c r="G25" s="653"/>
      <c r="H25" s="653"/>
      <c r="I25" s="653"/>
      <c r="J25" s="653"/>
      <c r="K25" s="653"/>
      <c r="L25" s="653"/>
      <c r="M25" s="653"/>
      <c r="N25" s="653"/>
      <c r="O25" s="653"/>
      <c r="P25" s="653"/>
      <c r="Q25" s="653"/>
      <c r="R25" s="653"/>
      <c r="S25" s="653"/>
      <c r="T25" s="244"/>
    </row>
    <row r="26" spans="2:20" ht="18.75" customHeight="1">
      <c r="B26" s="243"/>
      <c r="C26" s="257"/>
      <c r="D26" s="653"/>
      <c r="E26" s="653"/>
      <c r="F26" s="653"/>
      <c r="G26" s="653"/>
      <c r="H26" s="653"/>
      <c r="I26" s="653"/>
      <c r="J26" s="653"/>
      <c r="K26" s="653"/>
      <c r="L26" s="653"/>
      <c r="M26" s="653"/>
      <c r="N26" s="653"/>
      <c r="O26" s="653"/>
      <c r="P26" s="653"/>
      <c r="Q26" s="653"/>
      <c r="R26" s="653"/>
      <c r="S26" s="653"/>
      <c r="T26" s="244"/>
    </row>
    <row r="27" spans="2:20" ht="18.75" customHeight="1">
      <c r="B27" s="243"/>
      <c r="C27" s="257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44"/>
    </row>
    <row r="28" spans="2:20" ht="18.75" customHeight="1">
      <c r="B28" s="243"/>
      <c r="C28" s="257" t="s">
        <v>251</v>
      </c>
      <c r="D28" s="652" t="s">
        <v>253</v>
      </c>
      <c r="E28" s="653"/>
      <c r="F28" s="653"/>
      <c r="G28" s="653"/>
      <c r="H28" s="653"/>
      <c r="I28" s="653"/>
      <c r="J28" s="653"/>
      <c r="K28" s="653"/>
      <c r="L28" s="653"/>
      <c r="M28" s="653"/>
      <c r="N28" s="653"/>
      <c r="O28" s="653"/>
      <c r="P28" s="653"/>
      <c r="Q28" s="653"/>
      <c r="R28" s="653"/>
      <c r="S28" s="653"/>
      <c r="T28" s="244"/>
    </row>
    <row r="29" spans="2:20" ht="18.75" customHeight="1">
      <c r="B29" s="243"/>
      <c r="C29" s="257"/>
      <c r="D29" s="653"/>
      <c r="E29" s="653"/>
      <c r="F29" s="653"/>
      <c r="G29" s="653"/>
      <c r="H29" s="653"/>
      <c r="I29" s="653"/>
      <c r="J29" s="653"/>
      <c r="K29" s="653"/>
      <c r="L29" s="653"/>
      <c r="M29" s="653"/>
      <c r="N29" s="653"/>
      <c r="O29" s="653"/>
      <c r="P29" s="653"/>
      <c r="Q29" s="653"/>
      <c r="R29" s="653"/>
      <c r="S29" s="653"/>
      <c r="T29" s="244"/>
    </row>
    <row r="30" spans="2:20" ht="18.75" customHeight="1">
      <c r="B30" s="243"/>
      <c r="C30" s="257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44"/>
    </row>
    <row r="31" spans="2:20" ht="18.75" customHeight="1">
      <c r="B31" s="243"/>
      <c r="C31" s="257" t="s">
        <v>251</v>
      </c>
      <c r="D31" s="652" t="s">
        <v>248</v>
      </c>
      <c r="E31" s="653"/>
      <c r="F31" s="653"/>
      <c r="G31" s="653"/>
      <c r="H31" s="653"/>
      <c r="I31" s="653"/>
      <c r="J31" s="653"/>
      <c r="K31" s="653"/>
      <c r="L31" s="653"/>
      <c r="M31" s="653"/>
      <c r="N31" s="653"/>
      <c r="O31" s="653"/>
      <c r="P31" s="653"/>
      <c r="Q31" s="653"/>
      <c r="R31" s="653"/>
      <c r="S31" s="653"/>
      <c r="T31" s="244"/>
    </row>
    <row r="32" spans="2:20" ht="18.75" customHeight="1">
      <c r="B32" s="243"/>
      <c r="C32" s="257"/>
      <c r="D32" s="653"/>
      <c r="E32" s="653"/>
      <c r="F32" s="653"/>
      <c r="G32" s="653"/>
      <c r="H32" s="653"/>
      <c r="I32" s="653"/>
      <c r="J32" s="653"/>
      <c r="K32" s="653"/>
      <c r="L32" s="653"/>
      <c r="M32" s="653"/>
      <c r="N32" s="653"/>
      <c r="O32" s="653"/>
      <c r="P32" s="653"/>
      <c r="Q32" s="653"/>
      <c r="R32" s="653"/>
      <c r="S32" s="653"/>
      <c r="T32" s="244"/>
    </row>
    <row r="33" spans="2:20" ht="18.75" customHeight="1">
      <c r="B33" s="243"/>
      <c r="C33" s="239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4"/>
    </row>
    <row r="34" spans="2:20" ht="18.75" customHeight="1">
      <c r="B34" s="243"/>
      <c r="C34" s="239" t="s">
        <v>88</v>
      </c>
      <c r="D34" s="654" t="s">
        <v>294</v>
      </c>
      <c r="E34" s="655"/>
      <c r="F34" s="655"/>
      <c r="G34" s="655"/>
      <c r="H34" s="655"/>
      <c r="I34" s="655"/>
      <c r="J34" s="655"/>
      <c r="K34" s="655"/>
      <c r="L34" s="655"/>
      <c r="M34" s="655"/>
      <c r="N34" s="655"/>
      <c r="O34" s="655"/>
      <c r="P34" s="655"/>
      <c r="Q34" s="655"/>
      <c r="R34" s="655"/>
      <c r="S34" s="655"/>
      <c r="T34" s="244"/>
    </row>
    <row r="35" spans="2:20" ht="18.75" customHeight="1">
      <c r="B35" s="243"/>
      <c r="C35" s="239"/>
      <c r="D35" s="655"/>
      <c r="E35" s="655"/>
      <c r="F35" s="655"/>
      <c r="G35" s="655"/>
      <c r="H35" s="655"/>
      <c r="I35" s="655"/>
      <c r="J35" s="655"/>
      <c r="K35" s="655"/>
      <c r="L35" s="655"/>
      <c r="M35" s="655"/>
      <c r="N35" s="655"/>
      <c r="O35" s="655"/>
      <c r="P35" s="655"/>
      <c r="Q35" s="655"/>
      <c r="R35" s="655"/>
      <c r="S35" s="655"/>
      <c r="T35" s="244"/>
    </row>
    <row r="36" spans="2:20" ht="18.75" customHeight="1">
      <c r="B36" s="243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44"/>
    </row>
    <row r="37" spans="2:20" ht="18.75" customHeight="1" thickBot="1">
      <c r="B37" s="245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7"/>
    </row>
  </sheetData>
  <mergeCells count="4">
    <mergeCell ref="D25:S26"/>
    <mergeCell ref="D28:S29"/>
    <mergeCell ref="D31:S32"/>
    <mergeCell ref="D34:S35"/>
  </mergeCells>
  <phoneticPr fontId="4"/>
  <pageMargins left="0.78740157480314965" right="0.78740157480314965" top="0.98425196850393704" bottom="0.78740157480314965" header="0.19685039370078741" footer="0.39370078740157483"/>
  <pageSetup paperSize="9" scale="99" firstPageNumber="4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topLeftCell="A7" zoomScaleNormal="100" zoomScaleSheetLayoutView="90" workbookViewId="0">
      <selection activeCell="A3" sqref="A3"/>
    </sheetView>
  </sheetViews>
  <sheetFormatPr defaultRowHeight="14.25"/>
  <cols>
    <col min="1" max="1" width="9" style="193"/>
    <col min="2" max="2" width="11.25" style="193" customWidth="1"/>
    <col min="3" max="3" width="5" style="193" customWidth="1"/>
    <col min="4" max="8" width="8.625" style="193" customWidth="1"/>
    <col min="9" max="9" width="11.625" style="194" customWidth="1"/>
    <col min="10" max="10" width="4.5" style="193" customWidth="1"/>
    <col min="11" max="257" width="9" style="193"/>
    <col min="258" max="258" width="9.875" style="193" customWidth="1"/>
    <col min="259" max="259" width="5" style="193" customWidth="1"/>
    <col min="260" max="264" width="9" style="193"/>
    <col min="265" max="265" width="10.125" style="193" customWidth="1"/>
    <col min="266" max="513" width="9" style="193"/>
    <col min="514" max="514" width="9.875" style="193" customWidth="1"/>
    <col min="515" max="515" width="5" style="193" customWidth="1"/>
    <col min="516" max="520" width="9" style="193"/>
    <col min="521" max="521" width="10.125" style="193" customWidth="1"/>
    <col min="522" max="769" width="9" style="193"/>
    <col min="770" max="770" width="9.875" style="193" customWidth="1"/>
    <col min="771" max="771" width="5" style="193" customWidth="1"/>
    <col min="772" max="776" width="9" style="193"/>
    <col min="777" max="777" width="10.125" style="193" customWidth="1"/>
    <col min="778" max="1025" width="9" style="193"/>
    <col min="1026" max="1026" width="9.875" style="193" customWidth="1"/>
    <col min="1027" max="1027" width="5" style="193" customWidth="1"/>
    <col min="1028" max="1032" width="9" style="193"/>
    <col min="1033" max="1033" width="10.125" style="193" customWidth="1"/>
    <col min="1034" max="1281" width="9" style="193"/>
    <col min="1282" max="1282" width="9.875" style="193" customWidth="1"/>
    <col min="1283" max="1283" width="5" style="193" customWidth="1"/>
    <col min="1284" max="1288" width="9" style="193"/>
    <col min="1289" max="1289" width="10.125" style="193" customWidth="1"/>
    <col min="1290" max="1537" width="9" style="193"/>
    <col min="1538" max="1538" width="9.875" style="193" customWidth="1"/>
    <col min="1539" max="1539" width="5" style="193" customWidth="1"/>
    <col min="1540" max="1544" width="9" style="193"/>
    <col min="1545" max="1545" width="10.125" style="193" customWidth="1"/>
    <col min="1546" max="1793" width="9" style="193"/>
    <col min="1794" max="1794" width="9.875" style="193" customWidth="1"/>
    <col min="1795" max="1795" width="5" style="193" customWidth="1"/>
    <col min="1796" max="1800" width="9" style="193"/>
    <col min="1801" max="1801" width="10.125" style="193" customWidth="1"/>
    <col min="1802" max="2049" width="9" style="193"/>
    <col min="2050" max="2050" width="9.875" style="193" customWidth="1"/>
    <col min="2051" max="2051" width="5" style="193" customWidth="1"/>
    <col min="2052" max="2056" width="9" style="193"/>
    <col min="2057" max="2057" width="10.125" style="193" customWidth="1"/>
    <col min="2058" max="2305" width="9" style="193"/>
    <col min="2306" max="2306" width="9.875" style="193" customWidth="1"/>
    <col min="2307" max="2307" width="5" style="193" customWidth="1"/>
    <col min="2308" max="2312" width="9" style="193"/>
    <col min="2313" max="2313" width="10.125" style="193" customWidth="1"/>
    <col min="2314" max="2561" width="9" style="193"/>
    <col min="2562" max="2562" width="9.875" style="193" customWidth="1"/>
    <col min="2563" max="2563" width="5" style="193" customWidth="1"/>
    <col min="2564" max="2568" width="9" style="193"/>
    <col min="2569" max="2569" width="10.125" style="193" customWidth="1"/>
    <col min="2570" max="2817" width="9" style="193"/>
    <col min="2818" max="2818" width="9.875" style="193" customWidth="1"/>
    <col min="2819" max="2819" width="5" style="193" customWidth="1"/>
    <col min="2820" max="2824" width="9" style="193"/>
    <col min="2825" max="2825" width="10.125" style="193" customWidth="1"/>
    <col min="2826" max="3073" width="9" style="193"/>
    <col min="3074" max="3074" width="9.875" style="193" customWidth="1"/>
    <col min="3075" max="3075" width="5" style="193" customWidth="1"/>
    <col min="3076" max="3080" width="9" style="193"/>
    <col min="3081" max="3081" width="10.125" style="193" customWidth="1"/>
    <col min="3082" max="3329" width="9" style="193"/>
    <col min="3330" max="3330" width="9.875" style="193" customWidth="1"/>
    <col min="3331" max="3331" width="5" style="193" customWidth="1"/>
    <col min="3332" max="3336" width="9" style="193"/>
    <col min="3337" max="3337" width="10.125" style="193" customWidth="1"/>
    <col min="3338" max="3585" width="9" style="193"/>
    <col min="3586" max="3586" width="9.875" style="193" customWidth="1"/>
    <col min="3587" max="3587" width="5" style="193" customWidth="1"/>
    <col min="3588" max="3592" width="9" style="193"/>
    <col min="3593" max="3593" width="10.125" style="193" customWidth="1"/>
    <col min="3594" max="3841" width="9" style="193"/>
    <col min="3842" max="3842" width="9.875" style="193" customWidth="1"/>
    <col min="3843" max="3843" width="5" style="193" customWidth="1"/>
    <col min="3844" max="3848" width="9" style="193"/>
    <col min="3849" max="3849" width="10.125" style="193" customWidth="1"/>
    <col min="3850" max="4097" width="9" style="193"/>
    <col min="4098" max="4098" width="9.875" style="193" customWidth="1"/>
    <col min="4099" max="4099" width="5" style="193" customWidth="1"/>
    <col min="4100" max="4104" width="9" style="193"/>
    <col min="4105" max="4105" width="10.125" style="193" customWidth="1"/>
    <col min="4106" max="4353" width="9" style="193"/>
    <col min="4354" max="4354" width="9.875" style="193" customWidth="1"/>
    <col min="4355" max="4355" width="5" style="193" customWidth="1"/>
    <col min="4356" max="4360" width="9" style="193"/>
    <col min="4361" max="4361" width="10.125" style="193" customWidth="1"/>
    <col min="4362" max="4609" width="9" style="193"/>
    <col min="4610" max="4610" width="9.875" style="193" customWidth="1"/>
    <col min="4611" max="4611" width="5" style="193" customWidth="1"/>
    <col min="4612" max="4616" width="9" style="193"/>
    <col min="4617" max="4617" width="10.125" style="193" customWidth="1"/>
    <col min="4618" max="4865" width="9" style="193"/>
    <col min="4866" max="4866" width="9.875" style="193" customWidth="1"/>
    <col min="4867" max="4867" width="5" style="193" customWidth="1"/>
    <col min="4868" max="4872" width="9" style="193"/>
    <col min="4873" max="4873" width="10.125" style="193" customWidth="1"/>
    <col min="4874" max="5121" width="9" style="193"/>
    <col min="5122" max="5122" width="9.875" style="193" customWidth="1"/>
    <col min="5123" max="5123" width="5" style="193" customWidth="1"/>
    <col min="5124" max="5128" width="9" style="193"/>
    <col min="5129" max="5129" width="10.125" style="193" customWidth="1"/>
    <col min="5130" max="5377" width="9" style="193"/>
    <col min="5378" max="5378" width="9.875" style="193" customWidth="1"/>
    <col min="5379" max="5379" width="5" style="193" customWidth="1"/>
    <col min="5380" max="5384" width="9" style="193"/>
    <col min="5385" max="5385" width="10.125" style="193" customWidth="1"/>
    <col min="5386" max="5633" width="9" style="193"/>
    <col min="5634" max="5634" width="9.875" style="193" customWidth="1"/>
    <col min="5635" max="5635" width="5" style="193" customWidth="1"/>
    <col min="5636" max="5640" width="9" style="193"/>
    <col min="5641" max="5641" width="10.125" style="193" customWidth="1"/>
    <col min="5642" max="5889" width="9" style="193"/>
    <col min="5890" max="5890" width="9.875" style="193" customWidth="1"/>
    <col min="5891" max="5891" width="5" style="193" customWidth="1"/>
    <col min="5892" max="5896" width="9" style="193"/>
    <col min="5897" max="5897" width="10.125" style="193" customWidth="1"/>
    <col min="5898" max="6145" width="9" style="193"/>
    <col min="6146" max="6146" width="9.875" style="193" customWidth="1"/>
    <col min="6147" max="6147" width="5" style="193" customWidth="1"/>
    <col min="6148" max="6152" width="9" style="193"/>
    <col min="6153" max="6153" width="10.125" style="193" customWidth="1"/>
    <col min="6154" max="6401" width="9" style="193"/>
    <col min="6402" max="6402" width="9.875" style="193" customWidth="1"/>
    <col min="6403" max="6403" width="5" style="193" customWidth="1"/>
    <col min="6404" max="6408" width="9" style="193"/>
    <col min="6409" max="6409" width="10.125" style="193" customWidth="1"/>
    <col min="6410" max="6657" width="9" style="193"/>
    <col min="6658" max="6658" width="9.875" style="193" customWidth="1"/>
    <col min="6659" max="6659" width="5" style="193" customWidth="1"/>
    <col min="6660" max="6664" width="9" style="193"/>
    <col min="6665" max="6665" width="10.125" style="193" customWidth="1"/>
    <col min="6666" max="6913" width="9" style="193"/>
    <col min="6914" max="6914" width="9.875" style="193" customWidth="1"/>
    <col min="6915" max="6915" width="5" style="193" customWidth="1"/>
    <col min="6916" max="6920" width="9" style="193"/>
    <col min="6921" max="6921" width="10.125" style="193" customWidth="1"/>
    <col min="6922" max="7169" width="9" style="193"/>
    <col min="7170" max="7170" width="9.875" style="193" customWidth="1"/>
    <col min="7171" max="7171" width="5" style="193" customWidth="1"/>
    <col min="7172" max="7176" width="9" style="193"/>
    <col min="7177" max="7177" width="10.125" style="193" customWidth="1"/>
    <col min="7178" max="7425" width="9" style="193"/>
    <col min="7426" max="7426" width="9.875" style="193" customWidth="1"/>
    <col min="7427" max="7427" width="5" style="193" customWidth="1"/>
    <col min="7428" max="7432" width="9" style="193"/>
    <col min="7433" max="7433" width="10.125" style="193" customWidth="1"/>
    <col min="7434" max="7681" width="9" style="193"/>
    <col min="7682" max="7682" width="9.875" style="193" customWidth="1"/>
    <col min="7683" max="7683" width="5" style="193" customWidth="1"/>
    <col min="7684" max="7688" width="9" style="193"/>
    <col min="7689" max="7689" width="10.125" style="193" customWidth="1"/>
    <col min="7690" max="7937" width="9" style="193"/>
    <col min="7938" max="7938" width="9.875" style="193" customWidth="1"/>
    <col min="7939" max="7939" width="5" style="193" customWidth="1"/>
    <col min="7940" max="7944" width="9" style="193"/>
    <col min="7945" max="7945" width="10.125" style="193" customWidth="1"/>
    <col min="7946" max="8193" width="9" style="193"/>
    <col min="8194" max="8194" width="9.875" style="193" customWidth="1"/>
    <col min="8195" max="8195" width="5" style="193" customWidth="1"/>
    <col min="8196" max="8200" width="9" style="193"/>
    <col min="8201" max="8201" width="10.125" style="193" customWidth="1"/>
    <col min="8202" max="8449" width="9" style="193"/>
    <col min="8450" max="8450" width="9.875" style="193" customWidth="1"/>
    <col min="8451" max="8451" width="5" style="193" customWidth="1"/>
    <col min="8452" max="8456" width="9" style="193"/>
    <col min="8457" max="8457" width="10.125" style="193" customWidth="1"/>
    <col min="8458" max="8705" width="9" style="193"/>
    <col min="8706" max="8706" width="9.875" style="193" customWidth="1"/>
    <col min="8707" max="8707" width="5" style="193" customWidth="1"/>
    <col min="8708" max="8712" width="9" style="193"/>
    <col min="8713" max="8713" width="10.125" style="193" customWidth="1"/>
    <col min="8714" max="8961" width="9" style="193"/>
    <col min="8962" max="8962" width="9.875" style="193" customWidth="1"/>
    <col min="8963" max="8963" width="5" style="193" customWidth="1"/>
    <col min="8964" max="8968" width="9" style="193"/>
    <col min="8969" max="8969" width="10.125" style="193" customWidth="1"/>
    <col min="8970" max="9217" width="9" style="193"/>
    <col min="9218" max="9218" width="9.875" style="193" customWidth="1"/>
    <col min="9219" max="9219" width="5" style="193" customWidth="1"/>
    <col min="9220" max="9224" width="9" style="193"/>
    <col min="9225" max="9225" width="10.125" style="193" customWidth="1"/>
    <col min="9226" max="9473" width="9" style="193"/>
    <col min="9474" max="9474" width="9.875" style="193" customWidth="1"/>
    <col min="9475" max="9475" width="5" style="193" customWidth="1"/>
    <col min="9476" max="9480" width="9" style="193"/>
    <col min="9481" max="9481" width="10.125" style="193" customWidth="1"/>
    <col min="9482" max="9729" width="9" style="193"/>
    <col min="9730" max="9730" width="9.875" style="193" customWidth="1"/>
    <col min="9731" max="9731" width="5" style="193" customWidth="1"/>
    <col min="9732" max="9736" width="9" style="193"/>
    <col min="9737" max="9737" width="10.125" style="193" customWidth="1"/>
    <col min="9738" max="9985" width="9" style="193"/>
    <col min="9986" max="9986" width="9.875" style="193" customWidth="1"/>
    <col min="9987" max="9987" width="5" style="193" customWidth="1"/>
    <col min="9988" max="9992" width="9" style="193"/>
    <col min="9993" max="9993" width="10.125" style="193" customWidth="1"/>
    <col min="9994" max="10241" width="9" style="193"/>
    <col min="10242" max="10242" width="9.875" style="193" customWidth="1"/>
    <col min="10243" max="10243" width="5" style="193" customWidth="1"/>
    <col min="10244" max="10248" width="9" style="193"/>
    <col min="10249" max="10249" width="10.125" style="193" customWidth="1"/>
    <col min="10250" max="10497" width="9" style="193"/>
    <col min="10498" max="10498" width="9.875" style="193" customWidth="1"/>
    <col min="10499" max="10499" width="5" style="193" customWidth="1"/>
    <col min="10500" max="10504" width="9" style="193"/>
    <col min="10505" max="10505" width="10.125" style="193" customWidth="1"/>
    <col min="10506" max="10753" width="9" style="193"/>
    <col min="10754" max="10754" width="9.875" style="193" customWidth="1"/>
    <col min="10755" max="10755" width="5" style="193" customWidth="1"/>
    <col min="10756" max="10760" width="9" style="193"/>
    <col min="10761" max="10761" width="10.125" style="193" customWidth="1"/>
    <col min="10762" max="11009" width="9" style="193"/>
    <col min="11010" max="11010" width="9.875" style="193" customWidth="1"/>
    <col min="11011" max="11011" width="5" style="193" customWidth="1"/>
    <col min="11012" max="11016" width="9" style="193"/>
    <col min="11017" max="11017" width="10.125" style="193" customWidth="1"/>
    <col min="11018" max="11265" width="9" style="193"/>
    <col min="11266" max="11266" width="9.875" style="193" customWidth="1"/>
    <col min="11267" max="11267" width="5" style="193" customWidth="1"/>
    <col min="11268" max="11272" width="9" style="193"/>
    <col min="11273" max="11273" width="10.125" style="193" customWidth="1"/>
    <col min="11274" max="11521" width="9" style="193"/>
    <col min="11522" max="11522" width="9.875" style="193" customWidth="1"/>
    <col min="11523" max="11523" width="5" style="193" customWidth="1"/>
    <col min="11524" max="11528" width="9" style="193"/>
    <col min="11529" max="11529" width="10.125" style="193" customWidth="1"/>
    <col min="11530" max="11777" width="9" style="193"/>
    <col min="11778" max="11778" width="9.875" style="193" customWidth="1"/>
    <col min="11779" max="11779" width="5" style="193" customWidth="1"/>
    <col min="11780" max="11784" width="9" style="193"/>
    <col min="11785" max="11785" width="10.125" style="193" customWidth="1"/>
    <col min="11786" max="12033" width="9" style="193"/>
    <col min="12034" max="12034" width="9.875" style="193" customWidth="1"/>
    <col min="12035" max="12035" width="5" style="193" customWidth="1"/>
    <col min="12036" max="12040" width="9" style="193"/>
    <col min="12041" max="12041" width="10.125" style="193" customWidth="1"/>
    <col min="12042" max="12289" width="9" style="193"/>
    <col min="12290" max="12290" width="9.875" style="193" customWidth="1"/>
    <col min="12291" max="12291" width="5" style="193" customWidth="1"/>
    <col min="12292" max="12296" width="9" style="193"/>
    <col min="12297" max="12297" width="10.125" style="193" customWidth="1"/>
    <col min="12298" max="12545" width="9" style="193"/>
    <col min="12546" max="12546" width="9.875" style="193" customWidth="1"/>
    <col min="12547" max="12547" width="5" style="193" customWidth="1"/>
    <col min="12548" max="12552" width="9" style="193"/>
    <col min="12553" max="12553" width="10.125" style="193" customWidth="1"/>
    <col min="12554" max="12801" width="9" style="193"/>
    <col min="12802" max="12802" width="9.875" style="193" customWidth="1"/>
    <col min="12803" max="12803" width="5" style="193" customWidth="1"/>
    <col min="12804" max="12808" width="9" style="193"/>
    <col min="12809" max="12809" width="10.125" style="193" customWidth="1"/>
    <col min="12810" max="13057" width="9" style="193"/>
    <col min="13058" max="13058" width="9.875" style="193" customWidth="1"/>
    <col min="13059" max="13059" width="5" style="193" customWidth="1"/>
    <col min="13060" max="13064" width="9" style="193"/>
    <col min="13065" max="13065" width="10.125" style="193" customWidth="1"/>
    <col min="13066" max="13313" width="9" style="193"/>
    <col min="13314" max="13314" width="9.875" style="193" customWidth="1"/>
    <col min="13315" max="13315" width="5" style="193" customWidth="1"/>
    <col min="13316" max="13320" width="9" style="193"/>
    <col min="13321" max="13321" width="10.125" style="193" customWidth="1"/>
    <col min="13322" max="13569" width="9" style="193"/>
    <col min="13570" max="13570" width="9.875" style="193" customWidth="1"/>
    <col min="13571" max="13571" width="5" style="193" customWidth="1"/>
    <col min="13572" max="13576" width="9" style="193"/>
    <col min="13577" max="13577" width="10.125" style="193" customWidth="1"/>
    <col min="13578" max="13825" width="9" style="193"/>
    <col min="13826" max="13826" width="9.875" style="193" customWidth="1"/>
    <col min="13827" max="13827" width="5" style="193" customWidth="1"/>
    <col min="13828" max="13832" width="9" style="193"/>
    <col min="13833" max="13833" width="10.125" style="193" customWidth="1"/>
    <col min="13834" max="14081" width="9" style="193"/>
    <col min="14082" max="14082" width="9.875" style="193" customWidth="1"/>
    <col min="14083" max="14083" width="5" style="193" customWidth="1"/>
    <col min="14084" max="14088" width="9" style="193"/>
    <col min="14089" max="14089" width="10.125" style="193" customWidth="1"/>
    <col min="14090" max="14337" width="9" style="193"/>
    <col min="14338" max="14338" width="9.875" style="193" customWidth="1"/>
    <col min="14339" max="14339" width="5" style="193" customWidth="1"/>
    <col min="14340" max="14344" width="9" style="193"/>
    <col min="14345" max="14345" width="10.125" style="193" customWidth="1"/>
    <col min="14346" max="14593" width="9" style="193"/>
    <col min="14594" max="14594" width="9.875" style="193" customWidth="1"/>
    <col min="14595" max="14595" width="5" style="193" customWidth="1"/>
    <col min="14596" max="14600" width="9" style="193"/>
    <col min="14601" max="14601" width="10.125" style="193" customWidth="1"/>
    <col min="14602" max="14849" width="9" style="193"/>
    <col min="14850" max="14850" width="9.875" style="193" customWidth="1"/>
    <col min="14851" max="14851" width="5" style="193" customWidth="1"/>
    <col min="14852" max="14856" width="9" style="193"/>
    <col min="14857" max="14857" width="10.125" style="193" customWidth="1"/>
    <col min="14858" max="15105" width="9" style="193"/>
    <col min="15106" max="15106" width="9.875" style="193" customWidth="1"/>
    <col min="15107" max="15107" width="5" style="193" customWidth="1"/>
    <col min="15108" max="15112" width="9" style="193"/>
    <col min="15113" max="15113" width="10.125" style="193" customWidth="1"/>
    <col min="15114" max="15361" width="9" style="193"/>
    <col min="15362" max="15362" width="9.875" style="193" customWidth="1"/>
    <col min="15363" max="15363" width="5" style="193" customWidth="1"/>
    <col min="15364" max="15368" width="9" style="193"/>
    <col min="15369" max="15369" width="10.125" style="193" customWidth="1"/>
    <col min="15370" max="15617" width="9" style="193"/>
    <col min="15618" max="15618" width="9.875" style="193" customWidth="1"/>
    <col min="15619" max="15619" width="5" style="193" customWidth="1"/>
    <col min="15620" max="15624" width="9" style="193"/>
    <col min="15625" max="15625" width="10.125" style="193" customWidth="1"/>
    <col min="15626" max="15873" width="9" style="193"/>
    <col min="15874" max="15874" width="9.875" style="193" customWidth="1"/>
    <col min="15875" max="15875" width="5" style="193" customWidth="1"/>
    <col min="15876" max="15880" width="9" style="193"/>
    <col min="15881" max="15881" width="10.125" style="193" customWidth="1"/>
    <col min="15882" max="16129" width="9" style="193"/>
    <col min="16130" max="16130" width="9.875" style="193" customWidth="1"/>
    <col min="16131" max="16131" width="5" style="193" customWidth="1"/>
    <col min="16132" max="16136" width="9" style="193"/>
    <col min="16137" max="16137" width="10.125" style="193" customWidth="1"/>
    <col min="16138" max="16384" width="9" style="193"/>
  </cols>
  <sheetData>
    <row r="1" spans="2:9" ht="15" customHeight="1"/>
    <row r="2" spans="2:9" ht="20.25" customHeight="1">
      <c r="B2" s="656" t="s">
        <v>245</v>
      </c>
      <c r="C2" s="656"/>
      <c r="D2" s="656"/>
      <c r="E2" s="656"/>
      <c r="F2" s="656"/>
      <c r="G2" s="656"/>
      <c r="H2" s="656"/>
      <c r="I2" s="656"/>
    </row>
    <row r="3" spans="2:9" ht="20.25" customHeight="1">
      <c r="B3" s="195"/>
      <c r="C3" s="195"/>
      <c r="D3" s="195"/>
      <c r="E3" s="195"/>
      <c r="F3" s="195"/>
      <c r="G3" s="195"/>
      <c r="H3" s="195"/>
      <c r="I3" s="195"/>
    </row>
    <row r="4" spans="2:9" ht="20.25" customHeight="1">
      <c r="B4" s="195"/>
      <c r="C4" s="195"/>
      <c r="D4" s="195"/>
      <c r="E4" s="195"/>
      <c r="F4" s="195"/>
      <c r="G4" s="195"/>
      <c r="H4" s="195"/>
      <c r="I4" s="195"/>
    </row>
    <row r="5" spans="2:9" ht="21" customHeight="1"/>
    <row r="6" spans="2:9" ht="18" customHeight="1">
      <c r="B6" s="638" t="s">
        <v>2</v>
      </c>
      <c r="C6" s="638"/>
      <c r="D6" s="638"/>
      <c r="E6" s="638"/>
      <c r="F6" s="638"/>
      <c r="G6" s="638"/>
      <c r="H6" s="638"/>
      <c r="I6" s="639" t="s">
        <v>3</v>
      </c>
    </row>
    <row r="7" spans="2:9" ht="18" customHeight="1"/>
    <row r="8" spans="2:9" ht="18" customHeight="1"/>
    <row r="9" spans="2:9" ht="18" customHeight="1">
      <c r="B9" s="193" t="s">
        <v>4</v>
      </c>
      <c r="D9" s="193" t="s">
        <v>5</v>
      </c>
      <c r="I9" s="194" t="s">
        <v>6</v>
      </c>
    </row>
    <row r="10" spans="2:9" ht="18" customHeight="1"/>
    <row r="11" spans="2:9" ht="18" customHeight="1"/>
    <row r="12" spans="2:9" ht="18" customHeight="1">
      <c r="B12" s="193" t="s">
        <v>7</v>
      </c>
      <c r="D12" s="193" t="s">
        <v>223</v>
      </c>
      <c r="I12" s="196" t="s">
        <v>8</v>
      </c>
    </row>
    <row r="13" spans="2:9" ht="18" customHeight="1"/>
    <row r="14" spans="2:9" ht="18" customHeight="1"/>
    <row r="15" spans="2:9" ht="18" customHeight="1">
      <c r="B15" s="193" t="s">
        <v>9</v>
      </c>
      <c r="D15" s="193" t="s">
        <v>224</v>
      </c>
      <c r="I15" s="196" t="s">
        <v>10</v>
      </c>
    </row>
    <row r="16" spans="2:9" ht="18" customHeight="1"/>
    <row r="17" spans="2:9" ht="18" customHeight="1"/>
    <row r="18" spans="2:9" ht="18" customHeight="1">
      <c r="B18" s="193" t="s">
        <v>11</v>
      </c>
      <c r="D18" s="193" t="s">
        <v>12</v>
      </c>
      <c r="I18" s="196" t="s">
        <v>13</v>
      </c>
    </row>
    <row r="19" spans="2:9" ht="18" customHeight="1"/>
    <row r="20" spans="2:9" ht="18" customHeight="1"/>
    <row r="21" spans="2:9" ht="18" customHeight="1">
      <c r="B21" s="193" t="s">
        <v>14</v>
      </c>
      <c r="D21" s="197" t="s">
        <v>15</v>
      </c>
      <c r="I21" s="196" t="s">
        <v>16</v>
      </c>
    </row>
    <row r="22" spans="2:9" ht="18" customHeight="1"/>
    <row r="23" spans="2:9" ht="18" customHeight="1"/>
    <row r="24" spans="2:9" ht="18" customHeight="1">
      <c r="B24" s="193" t="s">
        <v>17</v>
      </c>
      <c r="D24" s="193" t="s">
        <v>243</v>
      </c>
      <c r="I24" s="196" t="s">
        <v>18</v>
      </c>
    </row>
    <row r="25" spans="2:9" ht="18" customHeight="1"/>
    <row r="26" spans="2:9" ht="18" customHeight="1"/>
    <row r="27" spans="2:9" ht="18" customHeight="1">
      <c r="B27" s="193" t="s">
        <v>19</v>
      </c>
      <c r="D27" s="193" t="s">
        <v>20</v>
      </c>
      <c r="I27" s="196" t="s">
        <v>21</v>
      </c>
    </row>
    <row r="28" spans="2:9" ht="18" customHeight="1"/>
    <row r="29" spans="2:9" ht="18" customHeight="1"/>
    <row r="30" spans="2:9" ht="18" customHeight="1">
      <c r="B30" s="193" t="s">
        <v>22</v>
      </c>
      <c r="D30" s="193" t="s">
        <v>244</v>
      </c>
      <c r="I30" s="196" t="s">
        <v>23</v>
      </c>
    </row>
    <row r="31" spans="2:9" ht="18" customHeight="1"/>
    <row r="32" spans="2:9" ht="18" customHeight="1"/>
    <row r="33" spans="2:9" ht="18" customHeight="1">
      <c r="B33" s="193" t="s">
        <v>24</v>
      </c>
      <c r="D33" s="193" t="s">
        <v>25</v>
      </c>
      <c r="I33" s="196" t="s">
        <v>26</v>
      </c>
    </row>
    <row r="34" spans="2:9" ht="18" customHeight="1"/>
    <row r="35" spans="2:9" ht="18" customHeight="1"/>
    <row r="36" spans="2:9" ht="18" customHeight="1">
      <c r="B36" s="193" t="s">
        <v>27</v>
      </c>
      <c r="D36" s="193" t="s">
        <v>28</v>
      </c>
      <c r="I36" s="196" t="s">
        <v>29</v>
      </c>
    </row>
    <row r="37" spans="2:9" ht="18" customHeight="1"/>
    <row r="38" spans="2:9" ht="18" customHeight="1"/>
    <row r="39" spans="2:9" ht="18" customHeight="1">
      <c r="B39" s="193" t="s">
        <v>30</v>
      </c>
      <c r="D39" s="193" t="s">
        <v>31</v>
      </c>
      <c r="I39" s="194" t="s">
        <v>32</v>
      </c>
    </row>
    <row r="40" spans="2:9" ht="18" customHeight="1"/>
    <row r="41" spans="2:9" ht="18" customHeight="1"/>
    <row r="42" spans="2:9" ht="18" customHeight="1"/>
  </sheetData>
  <mergeCells count="1">
    <mergeCell ref="B2:I2"/>
  </mergeCells>
  <phoneticPr fontId="4"/>
  <pageMargins left="0.98425196850393704" right="0.59055118110236227" top="0.78740157480314965" bottom="0.59055118110236227" header="0.19685039370078741" footer="0.3937007874015748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28"/>
  <sheetViews>
    <sheetView tabSelected="1" zoomScaleNormal="100" zoomScaleSheetLayoutView="90" workbookViewId="0">
      <selection activeCell="F1" sqref="F1"/>
    </sheetView>
  </sheetViews>
  <sheetFormatPr defaultRowHeight="13.5"/>
  <cols>
    <col min="1" max="1" width="9.5" style="3" customWidth="1"/>
    <col min="2" max="2" width="12.625" style="3" customWidth="1"/>
    <col min="3" max="3" width="14.625" style="3" customWidth="1"/>
    <col min="4" max="4" width="13.625" style="3" customWidth="1"/>
    <col min="5" max="5" width="17.625" style="3" customWidth="1"/>
    <col min="6" max="6" width="13.875" style="3" customWidth="1"/>
    <col min="7" max="7" width="8.625" style="3" customWidth="1"/>
    <col min="8" max="10" width="8.75" style="12" customWidth="1"/>
    <col min="11" max="20" width="9.25" style="12" customWidth="1"/>
    <col min="21" max="21" width="9.875" style="12" bestFit="1" customWidth="1"/>
    <col min="22" max="251" width="9" style="3"/>
    <col min="252" max="252" width="5.375" style="3" customWidth="1"/>
    <col min="253" max="253" width="7" style="3" customWidth="1"/>
    <col min="254" max="254" width="10.75" style="3" customWidth="1"/>
    <col min="255" max="255" width="9.125" style="3" customWidth="1"/>
    <col min="256" max="256" width="5.25" style="3" customWidth="1"/>
    <col min="257" max="257" width="7" style="3" customWidth="1"/>
    <col min="258" max="258" width="10.5" style="3" customWidth="1"/>
    <col min="259" max="259" width="9.125" style="3" customWidth="1"/>
    <col min="260" max="260" width="10.5" style="3" customWidth="1"/>
    <col min="261" max="261" width="9.125" style="3" customWidth="1"/>
    <col min="262" max="262" width="9" style="3"/>
    <col min="263" max="263" width="8.625" style="3" customWidth="1"/>
    <col min="264" max="266" width="8.75" style="3" customWidth="1"/>
    <col min="267" max="276" width="9.25" style="3" customWidth="1"/>
    <col min="277" max="277" width="9.875" style="3" bestFit="1" customWidth="1"/>
    <col min="278" max="507" width="9" style="3"/>
    <col min="508" max="508" width="5.375" style="3" customWidth="1"/>
    <col min="509" max="509" width="7" style="3" customWidth="1"/>
    <col min="510" max="510" width="10.75" style="3" customWidth="1"/>
    <col min="511" max="511" width="9.125" style="3" customWidth="1"/>
    <col min="512" max="512" width="5.25" style="3" customWidth="1"/>
    <col min="513" max="513" width="7" style="3" customWidth="1"/>
    <col min="514" max="514" width="10.5" style="3" customWidth="1"/>
    <col min="515" max="515" width="9.125" style="3" customWidth="1"/>
    <col min="516" max="516" width="10.5" style="3" customWidth="1"/>
    <col min="517" max="517" width="9.125" style="3" customWidth="1"/>
    <col min="518" max="518" width="9" style="3"/>
    <col min="519" max="519" width="8.625" style="3" customWidth="1"/>
    <col min="520" max="522" width="8.75" style="3" customWidth="1"/>
    <col min="523" max="532" width="9.25" style="3" customWidth="1"/>
    <col min="533" max="533" width="9.875" style="3" bestFit="1" customWidth="1"/>
    <col min="534" max="763" width="9" style="3"/>
    <col min="764" max="764" width="5.375" style="3" customWidth="1"/>
    <col min="765" max="765" width="7" style="3" customWidth="1"/>
    <col min="766" max="766" width="10.75" style="3" customWidth="1"/>
    <col min="767" max="767" width="9.125" style="3" customWidth="1"/>
    <col min="768" max="768" width="5.25" style="3" customWidth="1"/>
    <col min="769" max="769" width="7" style="3" customWidth="1"/>
    <col min="770" max="770" width="10.5" style="3" customWidth="1"/>
    <col min="771" max="771" width="9.125" style="3" customWidth="1"/>
    <col min="772" max="772" width="10.5" style="3" customWidth="1"/>
    <col min="773" max="773" width="9.125" style="3" customWidth="1"/>
    <col min="774" max="774" width="9" style="3"/>
    <col min="775" max="775" width="8.625" style="3" customWidth="1"/>
    <col min="776" max="778" width="8.75" style="3" customWidth="1"/>
    <col min="779" max="788" width="9.25" style="3" customWidth="1"/>
    <col min="789" max="789" width="9.875" style="3" bestFit="1" customWidth="1"/>
    <col min="790" max="1019" width="9" style="3"/>
    <col min="1020" max="1020" width="5.375" style="3" customWidth="1"/>
    <col min="1021" max="1021" width="7" style="3" customWidth="1"/>
    <col min="1022" max="1022" width="10.75" style="3" customWidth="1"/>
    <col min="1023" max="1023" width="9.125" style="3" customWidth="1"/>
    <col min="1024" max="1024" width="5.25" style="3" customWidth="1"/>
    <col min="1025" max="1025" width="7" style="3" customWidth="1"/>
    <col min="1026" max="1026" width="10.5" style="3" customWidth="1"/>
    <col min="1027" max="1027" width="9.125" style="3" customWidth="1"/>
    <col min="1028" max="1028" width="10.5" style="3" customWidth="1"/>
    <col min="1029" max="1029" width="9.125" style="3" customWidth="1"/>
    <col min="1030" max="1030" width="9" style="3"/>
    <col min="1031" max="1031" width="8.625" style="3" customWidth="1"/>
    <col min="1032" max="1034" width="8.75" style="3" customWidth="1"/>
    <col min="1035" max="1044" width="9.25" style="3" customWidth="1"/>
    <col min="1045" max="1045" width="9.875" style="3" bestFit="1" customWidth="1"/>
    <col min="1046" max="1275" width="9" style="3"/>
    <col min="1276" max="1276" width="5.375" style="3" customWidth="1"/>
    <col min="1277" max="1277" width="7" style="3" customWidth="1"/>
    <col min="1278" max="1278" width="10.75" style="3" customWidth="1"/>
    <col min="1279" max="1279" width="9.125" style="3" customWidth="1"/>
    <col min="1280" max="1280" width="5.25" style="3" customWidth="1"/>
    <col min="1281" max="1281" width="7" style="3" customWidth="1"/>
    <col min="1282" max="1282" width="10.5" style="3" customWidth="1"/>
    <col min="1283" max="1283" width="9.125" style="3" customWidth="1"/>
    <col min="1284" max="1284" width="10.5" style="3" customWidth="1"/>
    <col min="1285" max="1285" width="9.125" style="3" customWidth="1"/>
    <col min="1286" max="1286" width="9" style="3"/>
    <col min="1287" max="1287" width="8.625" style="3" customWidth="1"/>
    <col min="1288" max="1290" width="8.75" style="3" customWidth="1"/>
    <col min="1291" max="1300" width="9.25" style="3" customWidth="1"/>
    <col min="1301" max="1301" width="9.875" style="3" bestFit="1" customWidth="1"/>
    <col min="1302" max="1531" width="9" style="3"/>
    <col min="1532" max="1532" width="5.375" style="3" customWidth="1"/>
    <col min="1533" max="1533" width="7" style="3" customWidth="1"/>
    <col min="1534" max="1534" width="10.75" style="3" customWidth="1"/>
    <col min="1535" max="1535" width="9.125" style="3" customWidth="1"/>
    <col min="1536" max="1536" width="5.25" style="3" customWidth="1"/>
    <col min="1537" max="1537" width="7" style="3" customWidth="1"/>
    <col min="1538" max="1538" width="10.5" style="3" customWidth="1"/>
    <col min="1539" max="1539" width="9.125" style="3" customWidth="1"/>
    <col min="1540" max="1540" width="10.5" style="3" customWidth="1"/>
    <col min="1541" max="1541" width="9.125" style="3" customWidth="1"/>
    <col min="1542" max="1542" width="9" style="3"/>
    <col min="1543" max="1543" width="8.625" style="3" customWidth="1"/>
    <col min="1544" max="1546" width="8.75" style="3" customWidth="1"/>
    <col min="1547" max="1556" width="9.25" style="3" customWidth="1"/>
    <col min="1557" max="1557" width="9.875" style="3" bestFit="1" customWidth="1"/>
    <col min="1558" max="1787" width="9" style="3"/>
    <col min="1788" max="1788" width="5.375" style="3" customWidth="1"/>
    <col min="1789" max="1789" width="7" style="3" customWidth="1"/>
    <col min="1790" max="1790" width="10.75" style="3" customWidth="1"/>
    <col min="1791" max="1791" width="9.125" style="3" customWidth="1"/>
    <col min="1792" max="1792" width="5.25" style="3" customWidth="1"/>
    <col min="1793" max="1793" width="7" style="3" customWidth="1"/>
    <col min="1794" max="1794" width="10.5" style="3" customWidth="1"/>
    <col min="1795" max="1795" width="9.125" style="3" customWidth="1"/>
    <col min="1796" max="1796" width="10.5" style="3" customWidth="1"/>
    <col min="1797" max="1797" width="9.125" style="3" customWidth="1"/>
    <col min="1798" max="1798" width="9" style="3"/>
    <col min="1799" max="1799" width="8.625" style="3" customWidth="1"/>
    <col min="1800" max="1802" width="8.75" style="3" customWidth="1"/>
    <col min="1803" max="1812" width="9.25" style="3" customWidth="1"/>
    <col min="1813" max="1813" width="9.875" style="3" bestFit="1" customWidth="1"/>
    <col min="1814" max="2043" width="9" style="3"/>
    <col min="2044" max="2044" width="5.375" style="3" customWidth="1"/>
    <col min="2045" max="2045" width="7" style="3" customWidth="1"/>
    <col min="2046" max="2046" width="10.75" style="3" customWidth="1"/>
    <col min="2047" max="2047" width="9.125" style="3" customWidth="1"/>
    <col min="2048" max="2048" width="5.25" style="3" customWidth="1"/>
    <col min="2049" max="2049" width="7" style="3" customWidth="1"/>
    <col min="2050" max="2050" width="10.5" style="3" customWidth="1"/>
    <col min="2051" max="2051" width="9.125" style="3" customWidth="1"/>
    <col min="2052" max="2052" width="10.5" style="3" customWidth="1"/>
    <col min="2053" max="2053" width="9.125" style="3" customWidth="1"/>
    <col min="2054" max="2054" width="9" style="3"/>
    <col min="2055" max="2055" width="8.625" style="3" customWidth="1"/>
    <col min="2056" max="2058" width="8.75" style="3" customWidth="1"/>
    <col min="2059" max="2068" width="9.25" style="3" customWidth="1"/>
    <col min="2069" max="2069" width="9.875" style="3" bestFit="1" customWidth="1"/>
    <col min="2070" max="2299" width="9" style="3"/>
    <col min="2300" max="2300" width="5.375" style="3" customWidth="1"/>
    <col min="2301" max="2301" width="7" style="3" customWidth="1"/>
    <col min="2302" max="2302" width="10.75" style="3" customWidth="1"/>
    <col min="2303" max="2303" width="9.125" style="3" customWidth="1"/>
    <col min="2304" max="2304" width="5.25" style="3" customWidth="1"/>
    <col min="2305" max="2305" width="7" style="3" customWidth="1"/>
    <col min="2306" max="2306" width="10.5" style="3" customWidth="1"/>
    <col min="2307" max="2307" width="9.125" style="3" customWidth="1"/>
    <col min="2308" max="2308" width="10.5" style="3" customWidth="1"/>
    <col min="2309" max="2309" width="9.125" style="3" customWidth="1"/>
    <col min="2310" max="2310" width="9" style="3"/>
    <col min="2311" max="2311" width="8.625" style="3" customWidth="1"/>
    <col min="2312" max="2314" width="8.75" style="3" customWidth="1"/>
    <col min="2315" max="2324" width="9.25" style="3" customWidth="1"/>
    <col min="2325" max="2325" width="9.875" style="3" bestFit="1" customWidth="1"/>
    <col min="2326" max="2555" width="9" style="3"/>
    <col min="2556" max="2556" width="5.375" style="3" customWidth="1"/>
    <col min="2557" max="2557" width="7" style="3" customWidth="1"/>
    <col min="2558" max="2558" width="10.75" style="3" customWidth="1"/>
    <col min="2559" max="2559" width="9.125" style="3" customWidth="1"/>
    <col min="2560" max="2560" width="5.25" style="3" customWidth="1"/>
    <col min="2561" max="2561" width="7" style="3" customWidth="1"/>
    <col min="2562" max="2562" width="10.5" style="3" customWidth="1"/>
    <col min="2563" max="2563" width="9.125" style="3" customWidth="1"/>
    <col min="2564" max="2564" width="10.5" style="3" customWidth="1"/>
    <col min="2565" max="2565" width="9.125" style="3" customWidth="1"/>
    <col min="2566" max="2566" width="9" style="3"/>
    <col min="2567" max="2567" width="8.625" style="3" customWidth="1"/>
    <col min="2568" max="2570" width="8.75" style="3" customWidth="1"/>
    <col min="2571" max="2580" width="9.25" style="3" customWidth="1"/>
    <col min="2581" max="2581" width="9.875" style="3" bestFit="1" customWidth="1"/>
    <col min="2582" max="2811" width="9" style="3"/>
    <col min="2812" max="2812" width="5.375" style="3" customWidth="1"/>
    <col min="2813" max="2813" width="7" style="3" customWidth="1"/>
    <col min="2814" max="2814" width="10.75" style="3" customWidth="1"/>
    <col min="2815" max="2815" width="9.125" style="3" customWidth="1"/>
    <col min="2816" max="2816" width="5.25" style="3" customWidth="1"/>
    <col min="2817" max="2817" width="7" style="3" customWidth="1"/>
    <col min="2818" max="2818" width="10.5" style="3" customWidth="1"/>
    <col min="2819" max="2819" width="9.125" style="3" customWidth="1"/>
    <col min="2820" max="2820" width="10.5" style="3" customWidth="1"/>
    <col min="2821" max="2821" width="9.125" style="3" customWidth="1"/>
    <col min="2822" max="2822" width="9" style="3"/>
    <col min="2823" max="2823" width="8.625" style="3" customWidth="1"/>
    <col min="2824" max="2826" width="8.75" style="3" customWidth="1"/>
    <col min="2827" max="2836" width="9.25" style="3" customWidth="1"/>
    <col min="2837" max="2837" width="9.875" style="3" bestFit="1" customWidth="1"/>
    <col min="2838" max="3067" width="9" style="3"/>
    <col min="3068" max="3068" width="5.375" style="3" customWidth="1"/>
    <col min="3069" max="3069" width="7" style="3" customWidth="1"/>
    <col min="3070" max="3070" width="10.75" style="3" customWidth="1"/>
    <col min="3071" max="3071" width="9.125" style="3" customWidth="1"/>
    <col min="3072" max="3072" width="5.25" style="3" customWidth="1"/>
    <col min="3073" max="3073" width="7" style="3" customWidth="1"/>
    <col min="3074" max="3074" width="10.5" style="3" customWidth="1"/>
    <col min="3075" max="3075" width="9.125" style="3" customWidth="1"/>
    <col min="3076" max="3076" width="10.5" style="3" customWidth="1"/>
    <col min="3077" max="3077" width="9.125" style="3" customWidth="1"/>
    <col min="3078" max="3078" width="9" style="3"/>
    <col min="3079" max="3079" width="8.625" style="3" customWidth="1"/>
    <col min="3080" max="3082" width="8.75" style="3" customWidth="1"/>
    <col min="3083" max="3092" width="9.25" style="3" customWidth="1"/>
    <col min="3093" max="3093" width="9.875" style="3" bestFit="1" customWidth="1"/>
    <col min="3094" max="3323" width="9" style="3"/>
    <col min="3324" max="3324" width="5.375" style="3" customWidth="1"/>
    <col min="3325" max="3325" width="7" style="3" customWidth="1"/>
    <col min="3326" max="3326" width="10.75" style="3" customWidth="1"/>
    <col min="3327" max="3327" width="9.125" style="3" customWidth="1"/>
    <col min="3328" max="3328" width="5.25" style="3" customWidth="1"/>
    <col min="3329" max="3329" width="7" style="3" customWidth="1"/>
    <col min="3330" max="3330" width="10.5" style="3" customWidth="1"/>
    <col min="3331" max="3331" width="9.125" style="3" customWidth="1"/>
    <col min="3332" max="3332" width="10.5" style="3" customWidth="1"/>
    <col min="3333" max="3333" width="9.125" style="3" customWidth="1"/>
    <col min="3334" max="3334" width="9" style="3"/>
    <col min="3335" max="3335" width="8.625" style="3" customWidth="1"/>
    <col min="3336" max="3338" width="8.75" style="3" customWidth="1"/>
    <col min="3339" max="3348" width="9.25" style="3" customWidth="1"/>
    <col min="3349" max="3349" width="9.875" style="3" bestFit="1" customWidth="1"/>
    <col min="3350" max="3579" width="9" style="3"/>
    <col min="3580" max="3580" width="5.375" style="3" customWidth="1"/>
    <col min="3581" max="3581" width="7" style="3" customWidth="1"/>
    <col min="3582" max="3582" width="10.75" style="3" customWidth="1"/>
    <col min="3583" max="3583" width="9.125" style="3" customWidth="1"/>
    <col min="3584" max="3584" width="5.25" style="3" customWidth="1"/>
    <col min="3585" max="3585" width="7" style="3" customWidth="1"/>
    <col min="3586" max="3586" width="10.5" style="3" customWidth="1"/>
    <col min="3587" max="3587" width="9.125" style="3" customWidth="1"/>
    <col min="3588" max="3588" width="10.5" style="3" customWidth="1"/>
    <col min="3589" max="3589" width="9.125" style="3" customWidth="1"/>
    <col min="3590" max="3590" width="9" style="3"/>
    <col min="3591" max="3591" width="8.625" style="3" customWidth="1"/>
    <col min="3592" max="3594" width="8.75" style="3" customWidth="1"/>
    <col min="3595" max="3604" width="9.25" style="3" customWidth="1"/>
    <col min="3605" max="3605" width="9.875" style="3" bestFit="1" customWidth="1"/>
    <col min="3606" max="3835" width="9" style="3"/>
    <col min="3836" max="3836" width="5.375" style="3" customWidth="1"/>
    <col min="3837" max="3837" width="7" style="3" customWidth="1"/>
    <col min="3838" max="3838" width="10.75" style="3" customWidth="1"/>
    <col min="3839" max="3839" width="9.125" style="3" customWidth="1"/>
    <col min="3840" max="3840" width="5.25" style="3" customWidth="1"/>
    <col min="3841" max="3841" width="7" style="3" customWidth="1"/>
    <col min="3842" max="3842" width="10.5" style="3" customWidth="1"/>
    <col min="3843" max="3843" width="9.125" style="3" customWidth="1"/>
    <col min="3844" max="3844" width="10.5" style="3" customWidth="1"/>
    <col min="3845" max="3845" width="9.125" style="3" customWidth="1"/>
    <col min="3846" max="3846" width="9" style="3"/>
    <col min="3847" max="3847" width="8.625" style="3" customWidth="1"/>
    <col min="3848" max="3850" width="8.75" style="3" customWidth="1"/>
    <col min="3851" max="3860" width="9.25" style="3" customWidth="1"/>
    <col min="3861" max="3861" width="9.875" style="3" bestFit="1" customWidth="1"/>
    <col min="3862" max="4091" width="9" style="3"/>
    <col min="4092" max="4092" width="5.375" style="3" customWidth="1"/>
    <col min="4093" max="4093" width="7" style="3" customWidth="1"/>
    <col min="4094" max="4094" width="10.75" style="3" customWidth="1"/>
    <col min="4095" max="4095" width="9.125" style="3" customWidth="1"/>
    <col min="4096" max="4096" width="5.25" style="3" customWidth="1"/>
    <col min="4097" max="4097" width="7" style="3" customWidth="1"/>
    <col min="4098" max="4098" width="10.5" style="3" customWidth="1"/>
    <col min="4099" max="4099" width="9.125" style="3" customWidth="1"/>
    <col min="4100" max="4100" width="10.5" style="3" customWidth="1"/>
    <col min="4101" max="4101" width="9.125" style="3" customWidth="1"/>
    <col min="4102" max="4102" width="9" style="3"/>
    <col min="4103" max="4103" width="8.625" style="3" customWidth="1"/>
    <col min="4104" max="4106" width="8.75" style="3" customWidth="1"/>
    <col min="4107" max="4116" width="9.25" style="3" customWidth="1"/>
    <col min="4117" max="4117" width="9.875" style="3" bestFit="1" customWidth="1"/>
    <col min="4118" max="4347" width="9" style="3"/>
    <col min="4348" max="4348" width="5.375" style="3" customWidth="1"/>
    <col min="4349" max="4349" width="7" style="3" customWidth="1"/>
    <col min="4350" max="4350" width="10.75" style="3" customWidth="1"/>
    <col min="4351" max="4351" width="9.125" style="3" customWidth="1"/>
    <col min="4352" max="4352" width="5.25" style="3" customWidth="1"/>
    <col min="4353" max="4353" width="7" style="3" customWidth="1"/>
    <col min="4354" max="4354" width="10.5" style="3" customWidth="1"/>
    <col min="4355" max="4355" width="9.125" style="3" customWidth="1"/>
    <col min="4356" max="4356" width="10.5" style="3" customWidth="1"/>
    <col min="4357" max="4357" width="9.125" style="3" customWidth="1"/>
    <col min="4358" max="4358" width="9" style="3"/>
    <col min="4359" max="4359" width="8.625" style="3" customWidth="1"/>
    <col min="4360" max="4362" width="8.75" style="3" customWidth="1"/>
    <col min="4363" max="4372" width="9.25" style="3" customWidth="1"/>
    <col min="4373" max="4373" width="9.875" style="3" bestFit="1" customWidth="1"/>
    <col min="4374" max="4603" width="9" style="3"/>
    <col min="4604" max="4604" width="5.375" style="3" customWidth="1"/>
    <col min="4605" max="4605" width="7" style="3" customWidth="1"/>
    <col min="4606" max="4606" width="10.75" style="3" customWidth="1"/>
    <col min="4607" max="4607" width="9.125" style="3" customWidth="1"/>
    <col min="4608" max="4608" width="5.25" style="3" customWidth="1"/>
    <col min="4609" max="4609" width="7" style="3" customWidth="1"/>
    <col min="4610" max="4610" width="10.5" style="3" customWidth="1"/>
    <col min="4611" max="4611" width="9.125" style="3" customWidth="1"/>
    <col min="4612" max="4612" width="10.5" style="3" customWidth="1"/>
    <col min="4613" max="4613" width="9.125" style="3" customWidth="1"/>
    <col min="4614" max="4614" width="9" style="3"/>
    <col min="4615" max="4615" width="8.625" style="3" customWidth="1"/>
    <col min="4616" max="4618" width="8.75" style="3" customWidth="1"/>
    <col min="4619" max="4628" width="9.25" style="3" customWidth="1"/>
    <col min="4629" max="4629" width="9.875" style="3" bestFit="1" customWidth="1"/>
    <col min="4630" max="4859" width="9" style="3"/>
    <col min="4860" max="4860" width="5.375" style="3" customWidth="1"/>
    <col min="4861" max="4861" width="7" style="3" customWidth="1"/>
    <col min="4862" max="4862" width="10.75" style="3" customWidth="1"/>
    <col min="4863" max="4863" width="9.125" style="3" customWidth="1"/>
    <col min="4864" max="4864" width="5.25" style="3" customWidth="1"/>
    <col min="4865" max="4865" width="7" style="3" customWidth="1"/>
    <col min="4866" max="4866" width="10.5" style="3" customWidth="1"/>
    <col min="4867" max="4867" width="9.125" style="3" customWidth="1"/>
    <col min="4868" max="4868" width="10.5" style="3" customWidth="1"/>
    <col min="4869" max="4869" width="9.125" style="3" customWidth="1"/>
    <col min="4870" max="4870" width="9" style="3"/>
    <col min="4871" max="4871" width="8.625" style="3" customWidth="1"/>
    <col min="4872" max="4874" width="8.75" style="3" customWidth="1"/>
    <col min="4875" max="4884" width="9.25" style="3" customWidth="1"/>
    <col min="4885" max="4885" width="9.875" style="3" bestFit="1" customWidth="1"/>
    <col min="4886" max="5115" width="9" style="3"/>
    <col min="5116" max="5116" width="5.375" style="3" customWidth="1"/>
    <col min="5117" max="5117" width="7" style="3" customWidth="1"/>
    <col min="5118" max="5118" width="10.75" style="3" customWidth="1"/>
    <col min="5119" max="5119" width="9.125" style="3" customWidth="1"/>
    <col min="5120" max="5120" width="5.25" style="3" customWidth="1"/>
    <col min="5121" max="5121" width="7" style="3" customWidth="1"/>
    <col min="5122" max="5122" width="10.5" style="3" customWidth="1"/>
    <col min="5123" max="5123" width="9.125" style="3" customWidth="1"/>
    <col min="5124" max="5124" width="10.5" style="3" customWidth="1"/>
    <col min="5125" max="5125" width="9.125" style="3" customWidth="1"/>
    <col min="5126" max="5126" width="9" style="3"/>
    <col min="5127" max="5127" width="8.625" style="3" customWidth="1"/>
    <col min="5128" max="5130" width="8.75" style="3" customWidth="1"/>
    <col min="5131" max="5140" width="9.25" style="3" customWidth="1"/>
    <col min="5141" max="5141" width="9.875" style="3" bestFit="1" customWidth="1"/>
    <col min="5142" max="5371" width="9" style="3"/>
    <col min="5372" max="5372" width="5.375" style="3" customWidth="1"/>
    <col min="5373" max="5373" width="7" style="3" customWidth="1"/>
    <col min="5374" max="5374" width="10.75" style="3" customWidth="1"/>
    <col min="5375" max="5375" width="9.125" style="3" customWidth="1"/>
    <col min="5376" max="5376" width="5.25" style="3" customWidth="1"/>
    <col min="5377" max="5377" width="7" style="3" customWidth="1"/>
    <col min="5378" max="5378" width="10.5" style="3" customWidth="1"/>
    <col min="5379" max="5379" width="9.125" style="3" customWidth="1"/>
    <col min="5380" max="5380" width="10.5" style="3" customWidth="1"/>
    <col min="5381" max="5381" width="9.125" style="3" customWidth="1"/>
    <col min="5382" max="5382" width="9" style="3"/>
    <col min="5383" max="5383" width="8.625" style="3" customWidth="1"/>
    <col min="5384" max="5386" width="8.75" style="3" customWidth="1"/>
    <col min="5387" max="5396" width="9.25" style="3" customWidth="1"/>
    <col min="5397" max="5397" width="9.875" style="3" bestFit="1" customWidth="1"/>
    <col min="5398" max="5627" width="9" style="3"/>
    <col min="5628" max="5628" width="5.375" style="3" customWidth="1"/>
    <col min="5629" max="5629" width="7" style="3" customWidth="1"/>
    <col min="5630" max="5630" width="10.75" style="3" customWidth="1"/>
    <col min="5631" max="5631" width="9.125" style="3" customWidth="1"/>
    <col min="5632" max="5632" width="5.25" style="3" customWidth="1"/>
    <col min="5633" max="5633" width="7" style="3" customWidth="1"/>
    <col min="5634" max="5634" width="10.5" style="3" customWidth="1"/>
    <col min="5635" max="5635" width="9.125" style="3" customWidth="1"/>
    <col min="5636" max="5636" width="10.5" style="3" customWidth="1"/>
    <col min="5637" max="5637" width="9.125" style="3" customWidth="1"/>
    <col min="5638" max="5638" width="9" style="3"/>
    <col min="5639" max="5639" width="8.625" style="3" customWidth="1"/>
    <col min="5640" max="5642" width="8.75" style="3" customWidth="1"/>
    <col min="5643" max="5652" width="9.25" style="3" customWidth="1"/>
    <col min="5653" max="5653" width="9.875" style="3" bestFit="1" customWidth="1"/>
    <col min="5654" max="5883" width="9" style="3"/>
    <col min="5884" max="5884" width="5.375" style="3" customWidth="1"/>
    <col min="5885" max="5885" width="7" style="3" customWidth="1"/>
    <col min="5886" max="5886" width="10.75" style="3" customWidth="1"/>
    <col min="5887" max="5887" width="9.125" style="3" customWidth="1"/>
    <col min="5888" max="5888" width="5.25" style="3" customWidth="1"/>
    <col min="5889" max="5889" width="7" style="3" customWidth="1"/>
    <col min="5890" max="5890" width="10.5" style="3" customWidth="1"/>
    <col min="5891" max="5891" width="9.125" style="3" customWidth="1"/>
    <col min="5892" max="5892" width="10.5" style="3" customWidth="1"/>
    <col min="5893" max="5893" width="9.125" style="3" customWidth="1"/>
    <col min="5894" max="5894" width="9" style="3"/>
    <col min="5895" max="5895" width="8.625" style="3" customWidth="1"/>
    <col min="5896" max="5898" width="8.75" style="3" customWidth="1"/>
    <col min="5899" max="5908" width="9.25" style="3" customWidth="1"/>
    <col min="5909" max="5909" width="9.875" style="3" bestFit="1" customWidth="1"/>
    <col min="5910" max="6139" width="9" style="3"/>
    <col min="6140" max="6140" width="5.375" style="3" customWidth="1"/>
    <col min="6141" max="6141" width="7" style="3" customWidth="1"/>
    <col min="6142" max="6142" width="10.75" style="3" customWidth="1"/>
    <col min="6143" max="6143" width="9.125" style="3" customWidth="1"/>
    <col min="6144" max="6144" width="5.25" style="3" customWidth="1"/>
    <col min="6145" max="6145" width="7" style="3" customWidth="1"/>
    <col min="6146" max="6146" width="10.5" style="3" customWidth="1"/>
    <col min="6147" max="6147" width="9.125" style="3" customWidth="1"/>
    <col min="6148" max="6148" width="10.5" style="3" customWidth="1"/>
    <col min="6149" max="6149" width="9.125" style="3" customWidth="1"/>
    <col min="6150" max="6150" width="9" style="3"/>
    <col min="6151" max="6151" width="8.625" style="3" customWidth="1"/>
    <col min="6152" max="6154" width="8.75" style="3" customWidth="1"/>
    <col min="6155" max="6164" width="9.25" style="3" customWidth="1"/>
    <col min="6165" max="6165" width="9.875" style="3" bestFit="1" customWidth="1"/>
    <col min="6166" max="6395" width="9" style="3"/>
    <col min="6396" max="6396" width="5.375" style="3" customWidth="1"/>
    <col min="6397" max="6397" width="7" style="3" customWidth="1"/>
    <col min="6398" max="6398" width="10.75" style="3" customWidth="1"/>
    <col min="6399" max="6399" width="9.125" style="3" customWidth="1"/>
    <col min="6400" max="6400" width="5.25" style="3" customWidth="1"/>
    <col min="6401" max="6401" width="7" style="3" customWidth="1"/>
    <col min="6402" max="6402" width="10.5" style="3" customWidth="1"/>
    <col min="6403" max="6403" width="9.125" style="3" customWidth="1"/>
    <col min="6404" max="6404" width="10.5" style="3" customWidth="1"/>
    <col min="6405" max="6405" width="9.125" style="3" customWidth="1"/>
    <col min="6406" max="6406" width="9" style="3"/>
    <col min="6407" max="6407" width="8.625" style="3" customWidth="1"/>
    <col min="6408" max="6410" width="8.75" style="3" customWidth="1"/>
    <col min="6411" max="6420" width="9.25" style="3" customWidth="1"/>
    <col min="6421" max="6421" width="9.875" style="3" bestFit="1" customWidth="1"/>
    <col min="6422" max="6651" width="9" style="3"/>
    <col min="6652" max="6652" width="5.375" style="3" customWidth="1"/>
    <col min="6653" max="6653" width="7" style="3" customWidth="1"/>
    <col min="6654" max="6654" width="10.75" style="3" customWidth="1"/>
    <col min="6655" max="6655" width="9.125" style="3" customWidth="1"/>
    <col min="6656" max="6656" width="5.25" style="3" customWidth="1"/>
    <col min="6657" max="6657" width="7" style="3" customWidth="1"/>
    <col min="6658" max="6658" width="10.5" style="3" customWidth="1"/>
    <col min="6659" max="6659" width="9.125" style="3" customWidth="1"/>
    <col min="6660" max="6660" width="10.5" style="3" customWidth="1"/>
    <col min="6661" max="6661" width="9.125" style="3" customWidth="1"/>
    <col min="6662" max="6662" width="9" style="3"/>
    <col min="6663" max="6663" width="8.625" style="3" customWidth="1"/>
    <col min="6664" max="6666" width="8.75" style="3" customWidth="1"/>
    <col min="6667" max="6676" width="9.25" style="3" customWidth="1"/>
    <col min="6677" max="6677" width="9.875" style="3" bestFit="1" customWidth="1"/>
    <col min="6678" max="6907" width="9" style="3"/>
    <col min="6908" max="6908" width="5.375" style="3" customWidth="1"/>
    <col min="6909" max="6909" width="7" style="3" customWidth="1"/>
    <col min="6910" max="6910" width="10.75" style="3" customWidth="1"/>
    <col min="6911" max="6911" width="9.125" style="3" customWidth="1"/>
    <col min="6912" max="6912" width="5.25" style="3" customWidth="1"/>
    <col min="6913" max="6913" width="7" style="3" customWidth="1"/>
    <col min="6914" max="6914" width="10.5" style="3" customWidth="1"/>
    <col min="6915" max="6915" width="9.125" style="3" customWidth="1"/>
    <col min="6916" max="6916" width="10.5" style="3" customWidth="1"/>
    <col min="6917" max="6917" width="9.125" style="3" customWidth="1"/>
    <col min="6918" max="6918" width="9" style="3"/>
    <col min="6919" max="6919" width="8.625" style="3" customWidth="1"/>
    <col min="6920" max="6922" width="8.75" style="3" customWidth="1"/>
    <col min="6923" max="6932" width="9.25" style="3" customWidth="1"/>
    <col min="6933" max="6933" width="9.875" style="3" bestFit="1" customWidth="1"/>
    <col min="6934" max="7163" width="9" style="3"/>
    <col min="7164" max="7164" width="5.375" style="3" customWidth="1"/>
    <col min="7165" max="7165" width="7" style="3" customWidth="1"/>
    <col min="7166" max="7166" width="10.75" style="3" customWidth="1"/>
    <col min="7167" max="7167" width="9.125" style="3" customWidth="1"/>
    <col min="7168" max="7168" width="5.25" style="3" customWidth="1"/>
    <col min="7169" max="7169" width="7" style="3" customWidth="1"/>
    <col min="7170" max="7170" width="10.5" style="3" customWidth="1"/>
    <col min="7171" max="7171" width="9.125" style="3" customWidth="1"/>
    <col min="7172" max="7172" width="10.5" style="3" customWidth="1"/>
    <col min="7173" max="7173" width="9.125" style="3" customWidth="1"/>
    <col min="7174" max="7174" width="9" style="3"/>
    <col min="7175" max="7175" width="8.625" style="3" customWidth="1"/>
    <col min="7176" max="7178" width="8.75" style="3" customWidth="1"/>
    <col min="7179" max="7188" width="9.25" style="3" customWidth="1"/>
    <col min="7189" max="7189" width="9.875" style="3" bestFit="1" customWidth="1"/>
    <col min="7190" max="7419" width="9" style="3"/>
    <col min="7420" max="7420" width="5.375" style="3" customWidth="1"/>
    <col min="7421" max="7421" width="7" style="3" customWidth="1"/>
    <col min="7422" max="7422" width="10.75" style="3" customWidth="1"/>
    <col min="7423" max="7423" width="9.125" style="3" customWidth="1"/>
    <col min="7424" max="7424" width="5.25" style="3" customWidth="1"/>
    <col min="7425" max="7425" width="7" style="3" customWidth="1"/>
    <col min="7426" max="7426" width="10.5" style="3" customWidth="1"/>
    <col min="7427" max="7427" width="9.125" style="3" customWidth="1"/>
    <col min="7428" max="7428" width="10.5" style="3" customWidth="1"/>
    <col min="7429" max="7429" width="9.125" style="3" customWidth="1"/>
    <col min="7430" max="7430" width="9" style="3"/>
    <col min="7431" max="7431" width="8.625" style="3" customWidth="1"/>
    <col min="7432" max="7434" width="8.75" style="3" customWidth="1"/>
    <col min="7435" max="7444" width="9.25" style="3" customWidth="1"/>
    <col min="7445" max="7445" width="9.875" style="3" bestFit="1" customWidth="1"/>
    <col min="7446" max="7675" width="9" style="3"/>
    <col min="7676" max="7676" width="5.375" style="3" customWidth="1"/>
    <col min="7677" max="7677" width="7" style="3" customWidth="1"/>
    <col min="7678" max="7678" width="10.75" style="3" customWidth="1"/>
    <col min="7679" max="7679" width="9.125" style="3" customWidth="1"/>
    <col min="7680" max="7680" width="5.25" style="3" customWidth="1"/>
    <col min="7681" max="7681" width="7" style="3" customWidth="1"/>
    <col min="7682" max="7682" width="10.5" style="3" customWidth="1"/>
    <col min="7683" max="7683" width="9.125" style="3" customWidth="1"/>
    <col min="7684" max="7684" width="10.5" style="3" customWidth="1"/>
    <col min="7685" max="7685" width="9.125" style="3" customWidth="1"/>
    <col min="7686" max="7686" width="9" style="3"/>
    <col min="7687" max="7687" width="8.625" style="3" customWidth="1"/>
    <col min="7688" max="7690" width="8.75" style="3" customWidth="1"/>
    <col min="7691" max="7700" width="9.25" style="3" customWidth="1"/>
    <col min="7701" max="7701" width="9.875" style="3" bestFit="1" customWidth="1"/>
    <col min="7702" max="7931" width="9" style="3"/>
    <col min="7932" max="7932" width="5.375" style="3" customWidth="1"/>
    <col min="7933" max="7933" width="7" style="3" customWidth="1"/>
    <col min="7934" max="7934" width="10.75" style="3" customWidth="1"/>
    <col min="7935" max="7935" width="9.125" style="3" customWidth="1"/>
    <col min="7936" max="7936" width="5.25" style="3" customWidth="1"/>
    <col min="7937" max="7937" width="7" style="3" customWidth="1"/>
    <col min="7938" max="7938" width="10.5" style="3" customWidth="1"/>
    <col min="7939" max="7939" width="9.125" style="3" customWidth="1"/>
    <col min="7940" max="7940" width="10.5" style="3" customWidth="1"/>
    <col min="7941" max="7941" width="9.125" style="3" customWidth="1"/>
    <col min="7942" max="7942" width="9" style="3"/>
    <col min="7943" max="7943" width="8.625" style="3" customWidth="1"/>
    <col min="7944" max="7946" width="8.75" style="3" customWidth="1"/>
    <col min="7947" max="7956" width="9.25" style="3" customWidth="1"/>
    <col min="7957" max="7957" width="9.875" style="3" bestFit="1" customWidth="1"/>
    <col min="7958" max="8187" width="9" style="3"/>
    <col min="8188" max="8188" width="5.375" style="3" customWidth="1"/>
    <col min="8189" max="8189" width="7" style="3" customWidth="1"/>
    <col min="8190" max="8190" width="10.75" style="3" customWidth="1"/>
    <col min="8191" max="8191" width="9.125" style="3" customWidth="1"/>
    <col min="8192" max="8192" width="5.25" style="3" customWidth="1"/>
    <col min="8193" max="8193" width="7" style="3" customWidth="1"/>
    <col min="8194" max="8194" width="10.5" style="3" customWidth="1"/>
    <col min="8195" max="8195" width="9.125" style="3" customWidth="1"/>
    <col min="8196" max="8196" width="10.5" style="3" customWidth="1"/>
    <col min="8197" max="8197" width="9.125" style="3" customWidth="1"/>
    <col min="8198" max="8198" width="9" style="3"/>
    <col min="8199" max="8199" width="8.625" style="3" customWidth="1"/>
    <col min="8200" max="8202" width="8.75" style="3" customWidth="1"/>
    <col min="8203" max="8212" width="9.25" style="3" customWidth="1"/>
    <col min="8213" max="8213" width="9.875" style="3" bestFit="1" customWidth="1"/>
    <col min="8214" max="8443" width="9" style="3"/>
    <col min="8444" max="8444" width="5.375" style="3" customWidth="1"/>
    <col min="8445" max="8445" width="7" style="3" customWidth="1"/>
    <col min="8446" max="8446" width="10.75" style="3" customWidth="1"/>
    <col min="8447" max="8447" width="9.125" style="3" customWidth="1"/>
    <col min="8448" max="8448" width="5.25" style="3" customWidth="1"/>
    <col min="8449" max="8449" width="7" style="3" customWidth="1"/>
    <col min="8450" max="8450" width="10.5" style="3" customWidth="1"/>
    <col min="8451" max="8451" width="9.125" style="3" customWidth="1"/>
    <col min="8452" max="8452" width="10.5" style="3" customWidth="1"/>
    <col min="8453" max="8453" width="9.125" style="3" customWidth="1"/>
    <col min="8454" max="8454" width="9" style="3"/>
    <col min="8455" max="8455" width="8.625" style="3" customWidth="1"/>
    <col min="8456" max="8458" width="8.75" style="3" customWidth="1"/>
    <col min="8459" max="8468" width="9.25" style="3" customWidth="1"/>
    <col min="8469" max="8469" width="9.875" style="3" bestFit="1" customWidth="1"/>
    <col min="8470" max="8699" width="9" style="3"/>
    <col min="8700" max="8700" width="5.375" style="3" customWidth="1"/>
    <col min="8701" max="8701" width="7" style="3" customWidth="1"/>
    <col min="8702" max="8702" width="10.75" style="3" customWidth="1"/>
    <col min="8703" max="8703" width="9.125" style="3" customWidth="1"/>
    <col min="8704" max="8704" width="5.25" style="3" customWidth="1"/>
    <col min="8705" max="8705" width="7" style="3" customWidth="1"/>
    <col min="8706" max="8706" width="10.5" style="3" customWidth="1"/>
    <col min="8707" max="8707" width="9.125" style="3" customWidth="1"/>
    <col min="8708" max="8708" width="10.5" style="3" customWidth="1"/>
    <col min="8709" max="8709" width="9.125" style="3" customWidth="1"/>
    <col min="8710" max="8710" width="9" style="3"/>
    <col min="8711" max="8711" width="8.625" style="3" customWidth="1"/>
    <col min="8712" max="8714" width="8.75" style="3" customWidth="1"/>
    <col min="8715" max="8724" width="9.25" style="3" customWidth="1"/>
    <col min="8725" max="8725" width="9.875" style="3" bestFit="1" customWidth="1"/>
    <col min="8726" max="8955" width="9" style="3"/>
    <col min="8956" max="8956" width="5.375" style="3" customWidth="1"/>
    <col min="8957" max="8957" width="7" style="3" customWidth="1"/>
    <col min="8958" max="8958" width="10.75" style="3" customWidth="1"/>
    <col min="8959" max="8959" width="9.125" style="3" customWidth="1"/>
    <col min="8960" max="8960" width="5.25" style="3" customWidth="1"/>
    <col min="8961" max="8961" width="7" style="3" customWidth="1"/>
    <col min="8962" max="8962" width="10.5" style="3" customWidth="1"/>
    <col min="8963" max="8963" width="9.125" style="3" customWidth="1"/>
    <col min="8964" max="8964" width="10.5" style="3" customWidth="1"/>
    <col min="8965" max="8965" width="9.125" style="3" customWidth="1"/>
    <col min="8966" max="8966" width="9" style="3"/>
    <col min="8967" max="8967" width="8.625" style="3" customWidth="1"/>
    <col min="8968" max="8970" width="8.75" style="3" customWidth="1"/>
    <col min="8971" max="8980" width="9.25" style="3" customWidth="1"/>
    <col min="8981" max="8981" width="9.875" style="3" bestFit="1" customWidth="1"/>
    <col min="8982" max="9211" width="9" style="3"/>
    <col min="9212" max="9212" width="5.375" style="3" customWidth="1"/>
    <col min="9213" max="9213" width="7" style="3" customWidth="1"/>
    <col min="9214" max="9214" width="10.75" style="3" customWidth="1"/>
    <col min="9215" max="9215" width="9.125" style="3" customWidth="1"/>
    <col min="9216" max="9216" width="5.25" style="3" customWidth="1"/>
    <col min="9217" max="9217" width="7" style="3" customWidth="1"/>
    <col min="9218" max="9218" width="10.5" style="3" customWidth="1"/>
    <col min="9219" max="9219" width="9.125" style="3" customWidth="1"/>
    <col min="9220" max="9220" width="10.5" style="3" customWidth="1"/>
    <col min="9221" max="9221" width="9.125" style="3" customWidth="1"/>
    <col min="9222" max="9222" width="9" style="3"/>
    <col min="9223" max="9223" width="8.625" style="3" customWidth="1"/>
    <col min="9224" max="9226" width="8.75" style="3" customWidth="1"/>
    <col min="9227" max="9236" width="9.25" style="3" customWidth="1"/>
    <col min="9237" max="9237" width="9.875" style="3" bestFit="1" customWidth="1"/>
    <col min="9238" max="9467" width="9" style="3"/>
    <col min="9468" max="9468" width="5.375" style="3" customWidth="1"/>
    <col min="9469" max="9469" width="7" style="3" customWidth="1"/>
    <col min="9470" max="9470" width="10.75" style="3" customWidth="1"/>
    <col min="9471" max="9471" width="9.125" style="3" customWidth="1"/>
    <col min="9472" max="9472" width="5.25" style="3" customWidth="1"/>
    <col min="9473" max="9473" width="7" style="3" customWidth="1"/>
    <col min="9474" max="9474" width="10.5" style="3" customWidth="1"/>
    <col min="9475" max="9475" width="9.125" style="3" customWidth="1"/>
    <col min="9476" max="9476" width="10.5" style="3" customWidth="1"/>
    <col min="9477" max="9477" width="9.125" style="3" customWidth="1"/>
    <col min="9478" max="9478" width="9" style="3"/>
    <col min="9479" max="9479" width="8.625" style="3" customWidth="1"/>
    <col min="9480" max="9482" width="8.75" style="3" customWidth="1"/>
    <col min="9483" max="9492" width="9.25" style="3" customWidth="1"/>
    <col min="9493" max="9493" width="9.875" style="3" bestFit="1" customWidth="1"/>
    <col min="9494" max="9723" width="9" style="3"/>
    <col min="9724" max="9724" width="5.375" style="3" customWidth="1"/>
    <col min="9725" max="9725" width="7" style="3" customWidth="1"/>
    <col min="9726" max="9726" width="10.75" style="3" customWidth="1"/>
    <col min="9727" max="9727" width="9.125" style="3" customWidth="1"/>
    <col min="9728" max="9728" width="5.25" style="3" customWidth="1"/>
    <col min="9729" max="9729" width="7" style="3" customWidth="1"/>
    <col min="9730" max="9730" width="10.5" style="3" customWidth="1"/>
    <col min="9731" max="9731" width="9.125" style="3" customWidth="1"/>
    <col min="9732" max="9732" width="10.5" style="3" customWidth="1"/>
    <col min="9733" max="9733" width="9.125" style="3" customWidth="1"/>
    <col min="9734" max="9734" width="9" style="3"/>
    <col min="9735" max="9735" width="8.625" style="3" customWidth="1"/>
    <col min="9736" max="9738" width="8.75" style="3" customWidth="1"/>
    <col min="9739" max="9748" width="9.25" style="3" customWidth="1"/>
    <col min="9749" max="9749" width="9.875" style="3" bestFit="1" customWidth="1"/>
    <col min="9750" max="9979" width="9" style="3"/>
    <col min="9980" max="9980" width="5.375" style="3" customWidth="1"/>
    <col min="9981" max="9981" width="7" style="3" customWidth="1"/>
    <col min="9982" max="9982" width="10.75" style="3" customWidth="1"/>
    <col min="9983" max="9983" width="9.125" style="3" customWidth="1"/>
    <col min="9984" max="9984" width="5.25" style="3" customWidth="1"/>
    <col min="9985" max="9985" width="7" style="3" customWidth="1"/>
    <col min="9986" max="9986" width="10.5" style="3" customWidth="1"/>
    <col min="9987" max="9987" width="9.125" style="3" customWidth="1"/>
    <col min="9988" max="9988" width="10.5" style="3" customWidth="1"/>
    <col min="9989" max="9989" width="9.125" style="3" customWidth="1"/>
    <col min="9990" max="9990" width="9" style="3"/>
    <col min="9991" max="9991" width="8.625" style="3" customWidth="1"/>
    <col min="9992" max="9994" width="8.75" style="3" customWidth="1"/>
    <col min="9995" max="10004" width="9.25" style="3" customWidth="1"/>
    <col min="10005" max="10005" width="9.875" style="3" bestFit="1" customWidth="1"/>
    <col min="10006" max="10235" width="9" style="3"/>
    <col min="10236" max="10236" width="5.375" style="3" customWidth="1"/>
    <col min="10237" max="10237" width="7" style="3" customWidth="1"/>
    <col min="10238" max="10238" width="10.75" style="3" customWidth="1"/>
    <col min="10239" max="10239" width="9.125" style="3" customWidth="1"/>
    <col min="10240" max="10240" width="5.25" style="3" customWidth="1"/>
    <col min="10241" max="10241" width="7" style="3" customWidth="1"/>
    <col min="10242" max="10242" width="10.5" style="3" customWidth="1"/>
    <col min="10243" max="10243" width="9.125" style="3" customWidth="1"/>
    <col min="10244" max="10244" width="10.5" style="3" customWidth="1"/>
    <col min="10245" max="10245" width="9.125" style="3" customWidth="1"/>
    <col min="10246" max="10246" width="9" style="3"/>
    <col min="10247" max="10247" width="8.625" style="3" customWidth="1"/>
    <col min="10248" max="10250" width="8.75" style="3" customWidth="1"/>
    <col min="10251" max="10260" width="9.25" style="3" customWidth="1"/>
    <col min="10261" max="10261" width="9.875" style="3" bestFit="1" customWidth="1"/>
    <col min="10262" max="10491" width="9" style="3"/>
    <col min="10492" max="10492" width="5.375" style="3" customWidth="1"/>
    <col min="10493" max="10493" width="7" style="3" customWidth="1"/>
    <col min="10494" max="10494" width="10.75" style="3" customWidth="1"/>
    <col min="10495" max="10495" width="9.125" style="3" customWidth="1"/>
    <col min="10496" max="10496" width="5.25" style="3" customWidth="1"/>
    <col min="10497" max="10497" width="7" style="3" customWidth="1"/>
    <col min="10498" max="10498" width="10.5" style="3" customWidth="1"/>
    <col min="10499" max="10499" width="9.125" style="3" customWidth="1"/>
    <col min="10500" max="10500" width="10.5" style="3" customWidth="1"/>
    <col min="10501" max="10501" width="9.125" style="3" customWidth="1"/>
    <col min="10502" max="10502" width="9" style="3"/>
    <col min="10503" max="10503" width="8.625" style="3" customWidth="1"/>
    <col min="10504" max="10506" width="8.75" style="3" customWidth="1"/>
    <col min="10507" max="10516" width="9.25" style="3" customWidth="1"/>
    <col min="10517" max="10517" width="9.875" style="3" bestFit="1" customWidth="1"/>
    <col min="10518" max="10747" width="9" style="3"/>
    <col min="10748" max="10748" width="5.375" style="3" customWidth="1"/>
    <col min="10749" max="10749" width="7" style="3" customWidth="1"/>
    <col min="10750" max="10750" width="10.75" style="3" customWidth="1"/>
    <col min="10751" max="10751" width="9.125" style="3" customWidth="1"/>
    <col min="10752" max="10752" width="5.25" style="3" customWidth="1"/>
    <col min="10753" max="10753" width="7" style="3" customWidth="1"/>
    <col min="10754" max="10754" width="10.5" style="3" customWidth="1"/>
    <col min="10755" max="10755" width="9.125" style="3" customWidth="1"/>
    <col min="10756" max="10756" width="10.5" style="3" customWidth="1"/>
    <col min="10757" max="10757" width="9.125" style="3" customWidth="1"/>
    <col min="10758" max="10758" width="9" style="3"/>
    <col min="10759" max="10759" width="8.625" style="3" customWidth="1"/>
    <col min="10760" max="10762" width="8.75" style="3" customWidth="1"/>
    <col min="10763" max="10772" width="9.25" style="3" customWidth="1"/>
    <col min="10773" max="10773" width="9.875" style="3" bestFit="1" customWidth="1"/>
    <col min="10774" max="11003" width="9" style="3"/>
    <col min="11004" max="11004" width="5.375" style="3" customWidth="1"/>
    <col min="11005" max="11005" width="7" style="3" customWidth="1"/>
    <col min="11006" max="11006" width="10.75" style="3" customWidth="1"/>
    <col min="11007" max="11007" width="9.125" style="3" customWidth="1"/>
    <col min="11008" max="11008" width="5.25" style="3" customWidth="1"/>
    <col min="11009" max="11009" width="7" style="3" customWidth="1"/>
    <col min="11010" max="11010" width="10.5" style="3" customWidth="1"/>
    <col min="11011" max="11011" width="9.125" style="3" customWidth="1"/>
    <col min="11012" max="11012" width="10.5" style="3" customWidth="1"/>
    <col min="11013" max="11013" width="9.125" style="3" customWidth="1"/>
    <col min="11014" max="11014" width="9" style="3"/>
    <col min="11015" max="11015" width="8.625" style="3" customWidth="1"/>
    <col min="11016" max="11018" width="8.75" style="3" customWidth="1"/>
    <col min="11019" max="11028" width="9.25" style="3" customWidth="1"/>
    <col min="11029" max="11029" width="9.875" style="3" bestFit="1" customWidth="1"/>
    <col min="11030" max="11259" width="9" style="3"/>
    <col min="11260" max="11260" width="5.375" style="3" customWidth="1"/>
    <col min="11261" max="11261" width="7" style="3" customWidth="1"/>
    <col min="11262" max="11262" width="10.75" style="3" customWidth="1"/>
    <col min="11263" max="11263" width="9.125" style="3" customWidth="1"/>
    <col min="11264" max="11264" width="5.25" style="3" customWidth="1"/>
    <col min="11265" max="11265" width="7" style="3" customWidth="1"/>
    <col min="11266" max="11266" width="10.5" style="3" customWidth="1"/>
    <col min="11267" max="11267" width="9.125" style="3" customWidth="1"/>
    <col min="11268" max="11268" width="10.5" style="3" customWidth="1"/>
    <col min="11269" max="11269" width="9.125" style="3" customWidth="1"/>
    <col min="11270" max="11270" width="9" style="3"/>
    <col min="11271" max="11271" width="8.625" style="3" customWidth="1"/>
    <col min="11272" max="11274" width="8.75" style="3" customWidth="1"/>
    <col min="11275" max="11284" width="9.25" style="3" customWidth="1"/>
    <col min="11285" max="11285" width="9.875" style="3" bestFit="1" customWidth="1"/>
    <col min="11286" max="11515" width="9" style="3"/>
    <col min="11516" max="11516" width="5.375" style="3" customWidth="1"/>
    <col min="11517" max="11517" width="7" style="3" customWidth="1"/>
    <col min="11518" max="11518" width="10.75" style="3" customWidth="1"/>
    <col min="11519" max="11519" width="9.125" style="3" customWidth="1"/>
    <col min="11520" max="11520" width="5.25" style="3" customWidth="1"/>
    <col min="11521" max="11521" width="7" style="3" customWidth="1"/>
    <col min="11522" max="11522" width="10.5" style="3" customWidth="1"/>
    <col min="11523" max="11523" width="9.125" style="3" customWidth="1"/>
    <col min="11524" max="11524" width="10.5" style="3" customWidth="1"/>
    <col min="11525" max="11525" width="9.125" style="3" customWidth="1"/>
    <col min="11526" max="11526" width="9" style="3"/>
    <col min="11527" max="11527" width="8.625" style="3" customWidth="1"/>
    <col min="11528" max="11530" width="8.75" style="3" customWidth="1"/>
    <col min="11531" max="11540" width="9.25" style="3" customWidth="1"/>
    <col min="11541" max="11541" width="9.875" style="3" bestFit="1" customWidth="1"/>
    <col min="11542" max="11771" width="9" style="3"/>
    <col min="11772" max="11772" width="5.375" style="3" customWidth="1"/>
    <col min="11773" max="11773" width="7" style="3" customWidth="1"/>
    <col min="11774" max="11774" width="10.75" style="3" customWidth="1"/>
    <col min="11775" max="11775" width="9.125" style="3" customWidth="1"/>
    <col min="11776" max="11776" width="5.25" style="3" customWidth="1"/>
    <col min="11777" max="11777" width="7" style="3" customWidth="1"/>
    <col min="11778" max="11778" width="10.5" style="3" customWidth="1"/>
    <col min="11779" max="11779" width="9.125" style="3" customWidth="1"/>
    <col min="11780" max="11780" width="10.5" style="3" customWidth="1"/>
    <col min="11781" max="11781" width="9.125" style="3" customWidth="1"/>
    <col min="11782" max="11782" width="9" style="3"/>
    <col min="11783" max="11783" width="8.625" style="3" customWidth="1"/>
    <col min="11784" max="11786" width="8.75" style="3" customWidth="1"/>
    <col min="11787" max="11796" width="9.25" style="3" customWidth="1"/>
    <col min="11797" max="11797" width="9.875" style="3" bestFit="1" customWidth="1"/>
    <col min="11798" max="12027" width="9" style="3"/>
    <col min="12028" max="12028" width="5.375" style="3" customWidth="1"/>
    <col min="12029" max="12029" width="7" style="3" customWidth="1"/>
    <col min="12030" max="12030" width="10.75" style="3" customWidth="1"/>
    <col min="12031" max="12031" width="9.125" style="3" customWidth="1"/>
    <col min="12032" max="12032" width="5.25" style="3" customWidth="1"/>
    <col min="12033" max="12033" width="7" style="3" customWidth="1"/>
    <col min="12034" max="12034" width="10.5" style="3" customWidth="1"/>
    <col min="12035" max="12035" width="9.125" style="3" customWidth="1"/>
    <col min="12036" max="12036" width="10.5" style="3" customWidth="1"/>
    <col min="12037" max="12037" width="9.125" style="3" customWidth="1"/>
    <col min="12038" max="12038" width="9" style="3"/>
    <col min="12039" max="12039" width="8.625" style="3" customWidth="1"/>
    <col min="12040" max="12042" width="8.75" style="3" customWidth="1"/>
    <col min="12043" max="12052" width="9.25" style="3" customWidth="1"/>
    <col min="12053" max="12053" width="9.875" style="3" bestFit="1" customWidth="1"/>
    <col min="12054" max="12283" width="9" style="3"/>
    <col min="12284" max="12284" width="5.375" style="3" customWidth="1"/>
    <col min="12285" max="12285" width="7" style="3" customWidth="1"/>
    <col min="12286" max="12286" width="10.75" style="3" customWidth="1"/>
    <col min="12287" max="12287" width="9.125" style="3" customWidth="1"/>
    <col min="12288" max="12288" width="5.25" style="3" customWidth="1"/>
    <col min="12289" max="12289" width="7" style="3" customWidth="1"/>
    <col min="12290" max="12290" width="10.5" style="3" customWidth="1"/>
    <col min="12291" max="12291" width="9.125" style="3" customWidth="1"/>
    <col min="12292" max="12292" width="10.5" style="3" customWidth="1"/>
    <col min="12293" max="12293" width="9.125" style="3" customWidth="1"/>
    <col min="12294" max="12294" width="9" style="3"/>
    <col min="12295" max="12295" width="8.625" style="3" customWidth="1"/>
    <col min="12296" max="12298" width="8.75" style="3" customWidth="1"/>
    <col min="12299" max="12308" width="9.25" style="3" customWidth="1"/>
    <col min="12309" max="12309" width="9.875" style="3" bestFit="1" customWidth="1"/>
    <col min="12310" max="12539" width="9" style="3"/>
    <col min="12540" max="12540" width="5.375" style="3" customWidth="1"/>
    <col min="12541" max="12541" width="7" style="3" customWidth="1"/>
    <col min="12542" max="12542" width="10.75" style="3" customWidth="1"/>
    <col min="12543" max="12543" width="9.125" style="3" customWidth="1"/>
    <col min="12544" max="12544" width="5.25" style="3" customWidth="1"/>
    <col min="12545" max="12545" width="7" style="3" customWidth="1"/>
    <col min="12546" max="12546" width="10.5" style="3" customWidth="1"/>
    <col min="12547" max="12547" width="9.125" style="3" customWidth="1"/>
    <col min="12548" max="12548" width="10.5" style="3" customWidth="1"/>
    <col min="12549" max="12549" width="9.125" style="3" customWidth="1"/>
    <col min="12550" max="12550" width="9" style="3"/>
    <col min="12551" max="12551" width="8.625" style="3" customWidth="1"/>
    <col min="12552" max="12554" width="8.75" style="3" customWidth="1"/>
    <col min="12555" max="12564" width="9.25" style="3" customWidth="1"/>
    <col min="12565" max="12565" width="9.875" style="3" bestFit="1" customWidth="1"/>
    <col min="12566" max="12795" width="9" style="3"/>
    <col min="12796" max="12796" width="5.375" style="3" customWidth="1"/>
    <col min="12797" max="12797" width="7" style="3" customWidth="1"/>
    <col min="12798" max="12798" width="10.75" style="3" customWidth="1"/>
    <col min="12799" max="12799" width="9.125" style="3" customWidth="1"/>
    <col min="12800" max="12800" width="5.25" style="3" customWidth="1"/>
    <col min="12801" max="12801" width="7" style="3" customWidth="1"/>
    <col min="12802" max="12802" width="10.5" style="3" customWidth="1"/>
    <col min="12803" max="12803" width="9.125" style="3" customWidth="1"/>
    <col min="12804" max="12804" width="10.5" style="3" customWidth="1"/>
    <col min="12805" max="12805" width="9.125" style="3" customWidth="1"/>
    <col min="12806" max="12806" width="9" style="3"/>
    <col min="12807" max="12807" width="8.625" style="3" customWidth="1"/>
    <col min="12808" max="12810" width="8.75" style="3" customWidth="1"/>
    <col min="12811" max="12820" width="9.25" style="3" customWidth="1"/>
    <col min="12821" max="12821" width="9.875" style="3" bestFit="1" customWidth="1"/>
    <col min="12822" max="13051" width="9" style="3"/>
    <col min="13052" max="13052" width="5.375" style="3" customWidth="1"/>
    <col min="13053" max="13053" width="7" style="3" customWidth="1"/>
    <col min="13054" max="13054" width="10.75" style="3" customWidth="1"/>
    <col min="13055" max="13055" width="9.125" style="3" customWidth="1"/>
    <col min="13056" max="13056" width="5.25" style="3" customWidth="1"/>
    <col min="13057" max="13057" width="7" style="3" customWidth="1"/>
    <col min="13058" max="13058" width="10.5" style="3" customWidth="1"/>
    <col min="13059" max="13059" width="9.125" style="3" customWidth="1"/>
    <col min="13060" max="13060" width="10.5" style="3" customWidth="1"/>
    <col min="13061" max="13061" width="9.125" style="3" customWidth="1"/>
    <col min="13062" max="13062" width="9" style="3"/>
    <col min="13063" max="13063" width="8.625" style="3" customWidth="1"/>
    <col min="13064" max="13066" width="8.75" style="3" customWidth="1"/>
    <col min="13067" max="13076" width="9.25" style="3" customWidth="1"/>
    <col min="13077" max="13077" width="9.875" style="3" bestFit="1" customWidth="1"/>
    <col min="13078" max="13307" width="9" style="3"/>
    <col min="13308" max="13308" width="5.375" style="3" customWidth="1"/>
    <col min="13309" max="13309" width="7" style="3" customWidth="1"/>
    <col min="13310" max="13310" width="10.75" style="3" customWidth="1"/>
    <col min="13311" max="13311" width="9.125" style="3" customWidth="1"/>
    <col min="13312" max="13312" width="5.25" style="3" customWidth="1"/>
    <col min="13313" max="13313" width="7" style="3" customWidth="1"/>
    <col min="13314" max="13314" width="10.5" style="3" customWidth="1"/>
    <col min="13315" max="13315" width="9.125" style="3" customWidth="1"/>
    <col min="13316" max="13316" width="10.5" style="3" customWidth="1"/>
    <col min="13317" max="13317" width="9.125" style="3" customWidth="1"/>
    <col min="13318" max="13318" width="9" style="3"/>
    <col min="13319" max="13319" width="8.625" style="3" customWidth="1"/>
    <col min="13320" max="13322" width="8.75" style="3" customWidth="1"/>
    <col min="13323" max="13332" width="9.25" style="3" customWidth="1"/>
    <col min="13333" max="13333" width="9.875" style="3" bestFit="1" customWidth="1"/>
    <col min="13334" max="13563" width="9" style="3"/>
    <col min="13564" max="13564" width="5.375" style="3" customWidth="1"/>
    <col min="13565" max="13565" width="7" style="3" customWidth="1"/>
    <col min="13566" max="13566" width="10.75" style="3" customWidth="1"/>
    <col min="13567" max="13567" width="9.125" style="3" customWidth="1"/>
    <col min="13568" max="13568" width="5.25" style="3" customWidth="1"/>
    <col min="13569" max="13569" width="7" style="3" customWidth="1"/>
    <col min="13570" max="13570" width="10.5" style="3" customWidth="1"/>
    <col min="13571" max="13571" width="9.125" style="3" customWidth="1"/>
    <col min="13572" max="13572" width="10.5" style="3" customWidth="1"/>
    <col min="13573" max="13573" width="9.125" style="3" customWidth="1"/>
    <col min="13574" max="13574" width="9" style="3"/>
    <col min="13575" max="13575" width="8.625" style="3" customWidth="1"/>
    <col min="13576" max="13578" width="8.75" style="3" customWidth="1"/>
    <col min="13579" max="13588" width="9.25" style="3" customWidth="1"/>
    <col min="13589" max="13589" width="9.875" style="3" bestFit="1" customWidth="1"/>
    <col min="13590" max="13819" width="9" style="3"/>
    <col min="13820" max="13820" width="5.375" style="3" customWidth="1"/>
    <col min="13821" max="13821" width="7" style="3" customWidth="1"/>
    <col min="13822" max="13822" width="10.75" style="3" customWidth="1"/>
    <col min="13823" max="13823" width="9.125" style="3" customWidth="1"/>
    <col min="13824" max="13824" width="5.25" style="3" customWidth="1"/>
    <col min="13825" max="13825" width="7" style="3" customWidth="1"/>
    <col min="13826" max="13826" width="10.5" style="3" customWidth="1"/>
    <col min="13827" max="13827" width="9.125" style="3" customWidth="1"/>
    <col min="13828" max="13828" width="10.5" style="3" customWidth="1"/>
    <col min="13829" max="13829" width="9.125" style="3" customWidth="1"/>
    <col min="13830" max="13830" width="9" style="3"/>
    <col min="13831" max="13831" width="8.625" style="3" customWidth="1"/>
    <col min="13832" max="13834" width="8.75" style="3" customWidth="1"/>
    <col min="13835" max="13844" width="9.25" style="3" customWidth="1"/>
    <col min="13845" max="13845" width="9.875" style="3" bestFit="1" customWidth="1"/>
    <col min="13846" max="14075" width="9" style="3"/>
    <col min="14076" max="14076" width="5.375" style="3" customWidth="1"/>
    <col min="14077" max="14077" width="7" style="3" customWidth="1"/>
    <col min="14078" max="14078" width="10.75" style="3" customWidth="1"/>
    <col min="14079" max="14079" width="9.125" style="3" customWidth="1"/>
    <col min="14080" max="14080" width="5.25" style="3" customWidth="1"/>
    <col min="14081" max="14081" width="7" style="3" customWidth="1"/>
    <col min="14082" max="14082" width="10.5" style="3" customWidth="1"/>
    <col min="14083" max="14083" width="9.125" style="3" customWidth="1"/>
    <col min="14084" max="14084" width="10.5" style="3" customWidth="1"/>
    <col min="14085" max="14085" width="9.125" style="3" customWidth="1"/>
    <col min="14086" max="14086" width="9" style="3"/>
    <col min="14087" max="14087" width="8.625" style="3" customWidth="1"/>
    <col min="14088" max="14090" width="8.75" style="3" customWidth="1"/>
    <col min="14091" max="14100" width="9.25" style="3" customWidth="1"/>
    <col min="14101" max="14101" width="9.875" style="3" bestFit="1" customWidth="1"/>
    <col min="14102" max="14331" width="9" style="3"/>
    <col min="14332" max="14332" width="5.375" style="3" customWidth="1"/>
    <col min="14333" max="14333" width="7" style="3" customWidth="1"/>
    <col min="14334" max="14334" width="10.75" style="3" customWidth="1"/>
    <col min="14335" max="14335" width="9.125" style="3" customWidth="1"/>
    <col min="14336" max="14336" width="5.25" style="3" customWidth="1"/>
    <col min="14337" max="14337" width="7" style="3" customWidth="1"/>
    <col min="14338" max="14338" width="10.5" style="3" customWidth="1"/>
    <col min="14339" max="14339" width="9.125" style="3" customWidth="1"/>
    <col min="14340" max="14340" width="10.5" style="3" customWidth="1"/>
    <col min="14341" max="14341" width="9.125" style="3" customWidth="1"/>
    <col min="14342" max="14342" width="9" style="3"/>
    <col min="14343" max="14343" width="8.625" style="3" customWidth="1"/>
    <col min="14344" max="14346" width="8.75" style="3" customWidth="1"/>
    <col min="14347" max="14356" width="9.25" style="3" customWidth="1"/>
    <col min="14357" max="14357" width="9.875" style="3" bestFit="1" customWidth="1"/>
    <col min="14358" max="14587" width="9" style="3"/>
    <col min="14588" max="14588" width="5.375" style="3" customWidth="1"/>
    <col min="14589" max="14589" width="7" style="3" customWidth="1"/>
    <col min="14590" max="14590" width="10.75" style="3" customWidth="1"/>
    <col min="14591" max="14591" width="9.125" style="3" customWidth="1"/>
    <col min="14592" max="14592" width="5.25" style="3" customWidth="1"/>
    <col min="14593" max="14593" width="7" style="3" customWidth="1"/>
    <col min="14594" max="14594" width="10.5" style="3" customWidth="1"/>
    <col min="14595" max="14595" width="9.125" style="3" customWidth="1"/>
    <col min="14596" max="14596" width="10.5" style="3" customWidth="1"/>
    <col min="14597" max="14597" width="9.125" style="3" customWidth="1"/>
    <col min="14598" max="14598" width="9" style="3"/>
    <col min="14599" max="14599" width="8.625" style="3" customWidth="1"/>
    <col min="14600" max="14602" width="8.75" style="3" customWidth="1"/>
    <col min="14603" max="14612" width="9.25" style="3" customWidth="1"/>
    <col min="14613" max="14613" width="9.875" style="3" bestFit="1" customWidth="1"/>
    <col min="14614" max="14843" width="9" style="3"/>
    <col min="14844" max="14844" width="5.375" style="3" customWidth="1"/>
    <col min="14845" max="14845" width="7" style="3" customWidth="1"/>
    <col min="14846" max="14846" width="10.75" style="3" customWidth="1"/>
    <col min="14847" max="14847" width="9.125" style="3" customWidth="1"/>
    <col min="14848" max="14848" width="5.25" style="3" customWidth="1"/>
    <col min="14849" max="14849" width="7" style="3" customWidth="1"/>
    <col min="14850" max="14850" width="10.5" style="3" customWidth="1"/>
    <col min="14851" max="14851" width="9.125" style="3" customWidth="1"/>
    <col min="14852" max="14852" width="10.5" style="3" customWidth="1"/>
    <col min="14853" max="14853" width="9.125" style="3" customWidth="1"/>
    <col min="14854" max="14854" width="9" style="3"/>
    <col min="14855" max="14855" width="8.625" style="3" customWidth="1"/>
    <col min="14856" max="14858" width="8.75" style="3" customWidth="1"/>
    <col min="14859" max="14868" width="9.25" style="3" customWidth="1"/>
    <col min="14869" max="14869" width="9.875" style="3" bestFit="1" customWidth="1"/>
    <col min="14870" max="15099" width="9" style="3"/>
    <col min="15100" max="15100" width="5.375" style="3" customWidth="1"/>
    <col min="15101" max="15101" width="7" style="3" customWidth="1"/>
    <col min="15102" max="15102" width="10.75" style="3" customWidth="1"/>
    <col min="15103" max="15103" width="9.125" style="3" customWidth="1"/>
    <col min="15104" max="15104" width="5.25" style="3" customWidth="1"/>
    <col min="15105" max="15105" width="7" style="3" customWidth="1"/>
    <col min="15106" max="15106" width="10.5" style="3" customWidth="1"/>
    <col min="15107" max="15107" width="9.125" style="3" customWidth="1"/>
    <col min="15108" max="15108" width="10.5" style="3" customWidth="1"/>
    <col min="15109" max="15109" width="9.125" style="3" customWidth="1"/>
    <col min="15110" max="15110" width="9" style="3"/>
    <col min="15111" max="15111" width="8.625" style="3" customWidth="1"/>
    <col min="15112" max="15114" width="8.75" style="3" customWidth="1"/>
    <col min="15115" max="15124" width="9.25" style="3" customWidth="1"/>
    <col min="15125" max="15125" width="9.875" style="3" bestFit="1" customWidth="1"/>
    <col min="15126" max="15355" width="9" style="3"/>
    <col min="15356" max="15356" width="5.375" style="3" customWidth="1"/>
    <col min="15357" max="15357" width="7" style="3" customWidth="1"/>
    <col min="15358" max="15358" width="10.75" style="3" customWidth="1"/>
    <col min="15359" max="15359" width="9.125" style="3" customWidth="1"/>
    <col min="15360" max="15360" width="5.25" style="3" customWidth="1"/>
    <col min="15361" max="15361" width="7" style="3" customWidth="1"/>
    <col min="15362" max="15362" width="10.5" style="3" customWidth="1"/>
    <col min="15363" max="15363" width="9.125" style="3" customWidth="1"/>
    <col min="15364" max="15364" width="10.5" style="3" customWidth="1"/>
    <col min="15365" max="15365" width="9.125" style="3" customWidth="1"/>
    <col min="15366" max="15366" width="9" style="3"/>
    <col min="15367" max="15367" width="8.625" style="3" customWidth="1"/>
    <col min="15368" max="15370" width="8.75" style="3" customWidth="1"/>
    <col min="15371" max="15380" width="9.25" style="3" customWidth="1"/>
    <col min="15381" max="15381" width="9.875" style="3" bestFit="1" customWidth="1"/>
    <col min="15382" max="15611" width="9" style="3"/>
    <col min="15612" max="15612" width="5.375" style="3" customWidth="1"/>
    <col min="15613" max="15613" width="7" style="3" customWidth="1"/>
    <col min="15614" max="15614" width="10.75" style="3" customWidth="1"/>
    <col min="15615" max="15615" width="9.125" style="3" customWidth="1"/>
    <col min="15616" max="15616" width="5.25" style="3" customWidth="1"/>
    <col min="15617" max="15617" width="7" style="3" customWidth="1"/>
    <col min="15618" max="15618" width="10.5" style="3" customWidth="1"/>
    <col min="15619" max="15619" width="9.125" style="3" customWidth="1"/>
    <col min="15620" max="15620" width="10.5" style="3" customWidth="1"/>
    <col min="15621" max="15621" width="9.125" style="3" customWidth="1"/>
    <col min="15622" max="15622" width="9" style="3"/>
    <col min="15623" max="15623" width="8.625" style="3" customWidth="1"/>
    <col min="15624" max="15626" width="8.75" style="3" customWidth="1"/>
    <col min="15627" max="15636" width="9.25" style="3" customWidth="1"/>
    <col min="15637" max="15637" width="9.875" style="3" bestFit="1" customWidth="1"/>
    <col min="15638" max="15867" width="9" style="3"/>
    <col min="15868" max="15868" width="5.375" style="3" customWidth="1"/>
    <col min="15869" max="15869" width="7" style="3" customWidth="1"/>
    <col min="15870" max="15870" width="10.75" style="3" customWidth="1"/>
    <col min="15871" max="15871" width="9.125" style="3" customWidth="1"/>
    <col min="15872" max="15872" width="5.25" style="3" customWidth="1"/>
    <col min="15873" max="15873" width="7" style="3" customWidth="1"/>
    <col min="15874" max="15874" width="10.5" style="3" customWidth="1"/>
    <col min="15875" max="15875" width="9.125" style="3" customWidth="1"/>
    <col min="15876" max="15876" width="10.5" style="3" customWidth="1"/>
    <col min="15877" max="15877" width="9.125" style="3" customWidth="1"/>
    <col min="15878" max="15878" width="9" style="3"/>
    <col min="15879" max="15879" width="8.625" style="3" customWidth="1"/>
    <col min="15880" max="15882" width="8.75" style="3" customWidth="1"/>
    <col min="15883" max="15892" width="9.25" style="3" customWidth="1"/>
    <col min="15893" max="15893" width="9.875" style="3" bestFit="1" customWidth="1"/>
    <col min="15894" max="16123" width="9" style="3"/>
    <col min="16124" max="16124" width="5.375" style="3" customWidth="1"/>
    <col min="16125" max="16125" width="7" style="3" customWidth="1"/>
    <col min="16126" max="16126" width="10.75" style="3" customWidth="1"/>
    <col min="16127" max="16127" width="9.125" style="3" customWidth="1"/>
    <col min="16128" max="16128" width="5.25" style="3" customWidth="1"/>
    <col min="16129" max="16129" width="7" style="3" customWidth="1"/>
    <col min="16130" max="16130" width="10.5" style="3" customWidth="1"/>
    <col min="16131" max="16131" width="9.125" style="3" customWidth="1"/>
    <col min="16132" max="16132" width="10.5" style="3" customWidth="1"/>
    <col min="16133" max="16133" width="9.125" style="3" customWidth="1"/>
    <col min="16134" max="16134" width="9" style="3"/>
    <col min="16135" max="16135" width="8.625" style="3" customWidth="1"/>
    <col min="16136" max="16138" width="8.75" style="3" customWidth="1"/>
    <col min="16139" max="16148" width="9.25" style="3" customWidth="1"/>
    <col min="16149" max="16149" width="9.875" style="3" bestFit="1" customWidth="1"/>
    <col min="16150" max="16384" width="9" style="3"/>
  </cols>
  <sheetData>
    <row r="1" spans="1:21" ht="27" customHeight="1">
      <c r="A1" s="97" t="s">
        <v>468</v>
      </c>
      <c r="C1" s="4"/>
      <c r="D1" s="5"/>
      <c r="E1" s="5"/>
    </row>
    <row r="2" spans="1:21" ht="27" customHeight="1" thickBot="1">
      <c r="F2" s="169" t="s">
        <v>106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33" customHeight="1" thickBot="1">
      <c r="A3" s="660" t="s">
        <v>109</v>
      </c>
      <c r="B3" s="661"/>
      <c r="C3" s="89" t="s">
        <v>110</v>
      </c>
      <c r="D3" s="90" t="s">
        <v>43</v>
      </c>
      <c r="E3" s="91" t="s">
        <v>44</v>
      </c>
      <c r="F3" s="533" t="s">
        <v>48</v>
      </c>
      <c r="H3" s="13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5"/>
    </row>
    <row r="4" spans="1:21" ht="39.75" customHeight="1">
      <c r="A4" s="92" t="s">
        <v>45</v>
      </c>
      <c r="B4" s="93" t="s">
        <v>319</v>
      </c>
      <c r="C4" s="173">
        <v>10693</v>
      </c>
      <c r="D4" s="322">
        <v>84.4</v>
      </c>
      <c r="E4" s="170">
        <v>3210844</v>
      </c>
      <c r="F4" s="316">
        <v>97.4</v>
      </c>
    </row>
    <row r="5" spans="1:21" ht="39.75" customHeight="1">
      <c r="A5" s="94"/>
      <c r="B5" s="93" t="s">
        <v>320</v>
      </c>
      <c r="C5" s="174">
        <v>9861</v>
      </c>
      <c r="D5" s="322">
        <v>92.2</v>
      </c>
      <c r="E5" s="170">
        <v>3249593</v>
      </c>
      <c r="F5" s="316">
        <v>101.2</v>
      </c>
    </row>
    <row r="6" spans="1:21" ht="39.75" customHeight="1">
      <c r="A6" s="92"/>
      <c r="B6" s="93" t="s">
        <v>321</v>
      </c>
      <c r="C6" s="174">
        <v>11341</v>
      </c>
      <c r="D6" s="364">
        <v>115</v>
      </c>
      <c r="E6" s="171">
        <v>3738380</v>
      </c>
      <c r="F6" s="321">
        <v>115</v>
      </c>
      <c r="H6" s="8"/>
      <c r="I6" s="16"/>
      <c r="J6" s="16"/>
    </row>
    <row r="7" spans="1:21" ht="39.75" customHeight="1" thickBot="1">
      <c r="A7" s="95"/>
      <c r="B7" s="96" t="s">
        <v>295</v>
      </c>
      <c r="C7" s="174">
        <v>11616</v>
      </c>
      <c r="D7" s="323">
        <v>102.4</v>
      </c>
      <c r="E7" s="171">
        <v>3959468</v>
      </c>
      <c r="F7" s="330">
        <v>105.9</v>
      </c>
      <c r="H7" s="8"/>
      <c r="I7" s="16"/>
      <c r="J7" s="16"/>
    </row>
    <row r="8" spans="1:21" ht="39.75" customHeight="1" thickBot="1">
      <c r="A8" s="150" t="s">
        <v>45</v>
      </c>
      <c r="B8" s="151" t="s">
        <v>322</v>
      </c>
      <c r="C8" s="175">
        <v>12235</v>
      </c>
      <c r="D8" s="324">
        <v>105.3</v>
      </c>
      <c r="E8" s="172">
        <v>4182207</v>
      </c>
      <c r="F8" s="331">
        <v>105.6254779682523</v>
      </c>
      <c r="H8" s="8"/>
      <c r="I8" s="16"/>
      <c r="J8" s="16"/>
    </row>
    <row r="9" spans="1:21" ht="39.75" customHeight="1" thickTop="1">
      <c r="A9" s="657" t="s">
        <v>111</v>
      </c>
      <c r="B9" s="148" t="s">
        <v>46</v>
      </c>
      <c r="C9" s="176">
        <v>1004</v>
      </c>
      <c r="D9" s="325">
        <v>90.6</v>
      </c>
      <c r="E9" s="149">
        <v>365169</v>
      </c>
      <c r="F9" s="332">
        <v>98.2</v>
      </c>
      <c r="G9" s="7"/>
      <c r="H9" s="8"/>
      <c r="I9" s="16"/>
      <c r="J9" s="16"/>
      <c r="K9" s="17"/>
    </row>
    <row r="10" spans="1:21" ht="39.75" customHeight="1">
      <c r="A10" s="658"/>
      <c r="B10" s="138" t="s">
        <v>47</v>
      </c>
      <c r="C10" s="177">
        <v>826</v>
      </c>
      <c r="D10" s="325">
        <v>87</v>
      </c>
      <c r="E10" s="139">
        <v>338148</v>
      </c>
      <c r="F10" s="333">
        <v>97.5</v>
      </c>
      <c r="G10" s="7"/>
      <c r="H10" s="8"/>
      <c r="I10" s="16"/>
      <c r="J10" s="16"/>
      <c r="K10" s="17"/>
    </row>
    <row r="11" spans="1:21" ht="39.75" customHeight="1">
      <c r="A11" s="658"/>
      <c r="B11" s="138" t="s">
        <v>33</v>
      </c>
      <c r="C11" s="177">
        <v>1012</v>
      </c>
      <c r="D11" s="326">
        <v>107.1</v>
      </c>
      <c r="E11" s="139">
        <v>372396</v>
      </c>
      <c r="F11" s="333">
        <v>98</v>
      </c>
      <c r="G11" s="7"/>
      <c r="H11" s="8"/>
      <c r="K11" s="17"/>
    </row>
    <row r="12" spans="1:21" ht="39.75" customHeight="1">
      <c r="A12" s="658"/>
      <c r="B12" s="138" t="s">
        <v>34</v>
      </c>
      <c r="C12" s="177">
        <v>798</v>
      </c>
      <c r="D12" s="326">
        <v>98.9</v>
      </c>
      <c r="E12" s="139">
        <v>324932</v>
      </c>
      <c r="F12" s="333">
        <v>106.7</v>
      </c>
      <c r="G12" s="7"/>
      <c r="H12" s="17"/>
      <c r="I12" s="17"/>
      <c r="J12" s="17"/>
      <c r="K12" s="17"/>
    </row>
    <row r="13" spans="1:21" ht="39.75" customHeight="1">
      <c r="A13" s="658"/>
      <c r="B13" s="138" t="s">
        <v>35</v>
      </c>
      <c r="C13" s="177">
        <v>930</v>
      </c>
      <c r="D13" s="327">
        <v>125</v>
      </c>
      <c r="E13" s="139">
        <v>372368</v>
      </c>
      <c r="F13" s="333">
        <v>113.7</v>
      </c>
      <c r="G13" s="7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39.75" customHeight="1">
      <c r="A14" s="658"/>
      <c r="B14" s="138" t="s">
        <v>36</v>
      </c>
      <c r="C14" s="177">
        <v>948</v>
      </c>
      <c r="D14" s="327">
        <v>75.3</v>
      </c>
      <c r="E14" s="139">
        <v>360935</v>
      </c>
      <c r="F14" s="333">
        <v>102.9</v>
      </c>
      <c r="G14" s="7"/>
      <c r="H14" s="13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1" ht="39.75" customHeight="1">
      <c r="A15" s="658"/>
      <c r="B15" s="138" t="s">
        <v>37</v>
      </c>
      <c r="C15" s="177">
        <v>1319</v>
      </c>
      <c r="D15" s="327">
        <v>138.6</v>
      </c>
      <c r="E15" s="139">
        <v>391081</v>
      </c>
      <c r="F15" s="333">
        <v>110.4</v>
      </c>
      <c r="G15" s="7"/>
      <c r="H15" s="13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1" ht="39.75" customHeight="1">
      <c r="A16" s="658"/>
      <c r="B16" s="138" t="s">
        <v>38</v>
      </c>
      <c r="C16" s="177">
        <v>1511</v>
      </c>
      <c r="D16" s="327">
        <v>119.7</v>
      </c>
      <c r="E16" s="139">
        <v>451158</v>
      </c>
      <c r="F16" s="333">
        <v>106.7</v>
      </c>
    </row>
    <row r="17" spans="1:6" ht="39.75" customHeight="1">
      <c r="A17" s="658"/>
      <c r="B17" s="138" t="s">
        <v>39</v>
      </c>
      <c r="C17" s="177">
        <v>974</v>
      </c>
      <c r="D17" s="327">
        <v>103.3</v>
      </c>
      <c r="E17" s="139">
        <v>273869</v>
      </c>
      <c r="F17" s="333">
        <v>99</v>
      </c>
    </row>
    <row r="18" spans="1:6" ht="39.75" customHeight="1">
      <c r="A18" s="658"/>
      <c r="B18" s="138" t="s">
        <v>40</v>
      </c>
      <c r="C18" s="177">
        <v>1105</v>
      </c>
      <c r="D18" s="328">
        <v>122.5</v>
      </c>
      <c r="E18" s="139">
        <v>330527</v>
      </c>
      <c r="F18" s="333">
        <v>121.8</v>
      </c>
    </row>
    <row r="19" spans="1:6" ht="39.75" customHeight="1">
      <c r="A19" s="658"/>
      <c r="B19" s="138" t="s">
        <v>41</v>
      </c>
      <c r="C19" s="177">
        <v>859</v>
      </c>
      <c r="D19" s="328">
        <v>96.2</v>
      </c>
      <c r="E19" s="139">
        <v>302036</v>
      </c>
      <c r="F19" s="333">
        <v>112.7</v>
      </c>
    </row>
    <row r="20" spans="1:6" ht="39.75" customHeight="1" thickBot="1">
      <c r="A20" s="659"/>
      <c r="B20" s="140" t="s">
        <v>42</v>
      </c>
      <c r="C20" s="178">
        <v>949</v>
      </c>
      <c r="D20" s="329">
        <v>111.4</v>
      </c>
      <c r="E20" s="141">
        <v>299588</v>
      </c>
      <c r="F20" s="334">
        <v>105.1</v>
      </c>
    </row>
    <row r="21" spans="1:6">
      <c r="C21" s="9"/>
      <c r="D21" s="19"/>
      <c r="E21" s="50"/>
    </row>
    <row r="22" spans="1:6">
      <c r="E22" s="7"/>
      <c r="F22" s="7"/>
    </row>
    <row r="23" spans="1:6">
      <c r="F23" s="10"/>
    </row>
    <row r="24" spans="1:6">
      <c r="C24" s="646" t="str">
        <f>IF(C8=C9+C10+C11+C12+C13+C14+C15+C16+C17+C18+C19+C20,"ＯＫ ","★要確認★")</f>
        <v xml:space="preserve">ＯＫ </v>
      </c>
      <c r="D24" s="647"/>
      <c r="E24" s="646" t="str">
        <f>IF(E8=E9+E10+E11+E12+E13+E14+E15+E16+E17+E18+E19+E20,"ＯＫ ","★要確認★")</f>
        <v xml:space="preserve">ＯＫ </v>
      </c>
      <c r="F24" s="11"/>
    </row>
    <row r="25" spans="1:6">
      <c r="F25" s="11"/>
    </row>
    <row r="26" spans="1:6">
      <c r="F26" s="11"/>
    </row>
    <row r="27" spans="1:6">
      <c r="F27" s="11"/>
    </row>
    <row r="28" spans="1:6">
      <c r="F28" s="11"/>
    </row>
  </sheetData>
  <mergeCells count="2">
    <mergeCell ref="A9:A20"/>
    <mergeCell ref="A3:B3"/>
  </mergeCells>
  <phoneticPr fontId="4"/>
  <pageMargins left="0.98425196850393704" right="0.98425196850393704" top="0.78740157480314965" bottom="0.78740157480314965" header="0.19685039370078741" footer="0.39370078740157483"/>
  <pageSetup paperSize="9" orientation="portrait" r:id="rId1"/>
  <headerFooter scaleWithDoc="0" alignWithMargins="0">
    <oddFooter>&amp;C&amp;12- 4 -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48"/>
  <sheetViews>
    <sheetView zoomScaleNormal="100" zoomScaleSheetLayoutView="90" workbookViewId="0">
      <selection activeCell="Q1" sqref="Q1"/>
    </sheetView>
  </sheetViews>
  <sheetFormatPr defaultRowHeight="13.5"/>
  <cols>
    <col min="1" max="1" width="1.625" style="2" customWidth="1"/>
    <col min="2" max="2" width="3.625" style="2" customWidth="1"/>
    <col min="3" max="3" width="12.625" style="2" customWidth="1"/>
    <col min="4" max="15" width="7.625" style="2" customWidth="1"/>
    <col min="16" max="16" width="12.625" style="2" customWidth="1"/>
    <col min="17" max="17" width="9.625" style="2" customWidth="1"/>
    <col min="18" max="256" width="9" style="2"/>
    <col min="257" max="257" width="4.375" style="2" customWidth="1"/>
    <col min="258" max="258" width="5.875" style="2" customWidth="1"/>
    <col min="259" max="259" width="8.875" style="2" customWidth="1"/>
    <col min="260" max="260" width="8.125" style="2" customWidth="1"/>
    <col min="261" max="261" width="8.875" style="2" customWidth="1"/>
    <col min="262" max="268" width="8.125" style="2" customWidth="1"/>
    <col min="269" max="512" width="9" style="2"/>
    <col min="513" max="513" width="4.375" style="2" customWidth="1"/>
    <col min="514" max="514" width="5.875" style="2" customWidth="1"/>
    <col min="515" max="515" width="8.875" style="2" customWidth="1"/>
    <col min="516" max="516" width="8.125" style="2" customWidth="1"/>
    <col min="517" max="517" width="8.875" style="2" customWidth="1"/>
    <col min="518" max="524" width="8.125" style="2" customWidth="1"/>
    <col min="525" max="768" width="9" style="2"/>
    <col min="769" max="769" width="4.375" style="2" customWidth="1"/>
    <col min="770" max="770" width="5.875" style="2" customWidth="1"/>
    <col min="771" max="771" width="8.875" style="2" customWidth="1"/>
    <col min="772" max="772" width="8.125" style="2" customWidth="1"/>
    <col min="773" max="773" width="8.875" style="2" customWidth="1"/>
    <col min="774" max="780" width="8.125" style="2" customWidth="1"/>
    <col min="781" max="1024" width="9" style="2"/>
    <col min="1025" max="1025" width="4.375" style="2" customWidth="1"/>
    <col min="1026" max="1026" width="5.875" style="2" customWidth="1"/>
    <col min="1027" max="1027" width="8.875" style="2" customWidth="1"/>
    <col min="1028" max="1028" width="8.125" style="2" customWidth="1"/>
    <col min="1029" max="1029" width="8.875" style="2" customWidth="1"/>
    <col min="1030" max="1036" width="8.125" style="2" customWidth="1"/>
    <col min="1037" max="1280" width="9" style="2"/>
    <col min="1281" max="1281" width="4.375" style="2" customWidth="1"/>
    <col min="1282" max="1282" width="5.875" style="2" customWidth="1"/>
    <col min="1283" max="1283" width="8.875" style="2" customWidth="1"/>
    <col min="1284" max="1284" width="8.125" style="2" customWidth="1"/>
    <col min="1285" max="1285" width="8.875" style="2" customWidth="1"/>
    <col min="1286" max="1292" width="8.125" style="2" customWidth="1"/>
    <col min="1293" max="1536" width="9" style="2"/>
    <col min="1537" max="1537" width="4.375" style="2" customWidth="1"/>
    <col min="1538" max="1538" width="5.875" style="2" customWidth="1"/>
    <col min="1539" max="1539" width="8.875" style="2" customWidth="1"/>
    <col min="1540" max="1540" width="8.125" style="2" customWidth="1"/>
    <col min="1541" max="1541" width="8.875" style="2" customWidth="1"/>
    <col min="1542" max="1548" width="8.125" style="2" customWidth="1"/>
    <col min="1549" max="1792" width="9" style="2"/>
    <col min="1793" max="1793" width="4.375" style="2" customWidth="1"/>
    <col min="1794" max="1794" width="5.875" style="2" customWidth="1"/>
    <col min="1795" max="1795" width="8.875" style="2" customWidth="1"/>
    <col min="1796" max="1796" width="8.125" style="2" customWidth="1"/>
    <col min="1797" max="1797" width="8.875" style="2" customWidth="1"/>
    <col min="1798" max="1804" width="8.125" style="2" customWidth="1"/>
    <col min="1805" max="2048" width="9" style="2"/>
    <col min="2049" max="2049" width="4.375" style="2" customWidth="1"/>
    <col min="2050" max="2050" width="5.875" style="2" customWidth="1"/>
    <col min="2051" max="2051" width="8.875" style="2" customWidth="1"/>
    <col min="2052" max="2052" width="8.125" style="2" customWidth="1"/>
    <col min="2053" max="2053" width="8.875" style="2" customWidth="1"/>
    <col min="2054" max="2060" width="8.125" style="2" customWidth="1"/>
    <col min="2061" max="2304" width="9" style="2"/>
    <col min="2305" max="2305" width="4.375" style="2" customWidth="1"/>
    <col min="2306" max="2306" width="5.875" style="2" customWidth="1"/>
    <col min="2307" max="2307" width="8.875" style="2" customWidth="1"/>
    <col min="2308" max="2308" width="8.125" style="2" customWidth="1"/>
    <col min="2309" max="2309" width="8.875" style="2" customWidth="1"/>
    <col min="2310" max="2316" width="8.125" style="2" customWidth="1"/>
    <col min="2317" max="2560" width="9" style="2"/>
    <col min="2561" max="2561" width="4.375" style="2" customWidth="1"/>
    <col min="2562" max="2562" width="5.875" style="2" customWidth="1"/>
    <col min="2563" max="2563" width="8.875" style="2" customWidth="1"/>
    <col min="2564" max="2564" width="8.125" style="2" customWidth="1"/>
    <col min="2565" max="2565" width="8.875" style="2" customWidth="1"/>
    <col min="2566" max="2572" width="8.125" style="2" customWidth="1"/>
    <col min="2573" max="2816" width="9" style="2"/>
    <col min="2817" max="2817" width="4.375" style="2" customWidth="1"/>
    <col min="2818" max="2818" width="5.875" style="2" customWidth="1"/>
    <col min="2819" max="2819" width="8.875" style="2" customWidth="1"/>
    <col min="2820" max="2820" width="8.125" style="2" customWidth="1"/>
    <col min="2821" max="2821" width="8.875" style="2" customWidth="1"/>
    <col min="2822" max="2828" width="8.125" style="2" customWidth="1"/>
    <col min="2829" max="3072" width="9" style="2"/>
    <col min="3073" max="3073" width="4.375" style="2" customWidth="1"/>
    <col min="3074" max="3074" width="5.875" style="2" customWidth="1"/>
    <col min="3075" max="3075" width="8.875" style="2" customWidth="1"/>
    <col min="3076" max="3076" width="8.125" style="2" customWidth="1"/>
    <col min="3077" max="3077" width="8.875" style="2" customWidth="1"/>
    <col min="3078" max="3084" width="8.125" style="2" customWidth="1"/>
    <col min="3085" max="3328" width="9" style="2"/>
    <col min="3329" max="3329" width="4.375" style="2" customWidth="1"/>
    <col min="3330" max="3330" width="5.875" style="2" customWidth="1"/>
    <col min="3331" max="3331" width="8.875" style="2" customWidth="1"/>
    <col min="3332" max="3332" width="8.125" style="2" customWidth="1"/>
    <col min="3333" max="3333" width="8.875" style="2" customWidth="1"/>
    <col min="3334" max="3340" width="8.125" style="2" customWidth="1"/>
    <col min="3341" max="3584" width="9" style="2"/>
    <col min="3585" max="3585" width="4.375" style="2" customWidth="1"/>
    <col min="3586" max="3586" width="5.875" style="2" customWidth="1"/>
    <col min="3587" max="3587" width="8.875" style="2" customWidth="1"/>
    <col min="3588" max="3588" width="8.125" style="2" customWidth="1"/>
    <col min="3589" max="3589" width="8.875" style="2" customWidth="1"/>
    <col min="3590" max="3596" width="8.125" style="2" customWidth="1"/>
    <col min="3597" max="3840" width="9" style="2"/>
    <col min="3841" max="3841" width="4.375" style="2" customWidth="1"/>
    <col min="3842" max="3842" width="5.875" style="2" customWidth="1"/>
    <col min="3843" max="3843" width="8.875" style="2" customWidth="1"/>
    <col min="3844" max="3844" width="8.125" style="2" customWidth="1"/>
    <col min="3845" max="3845" width="8.875" style="2" customWidth="1"/>
    <col min="3846" max="3852" width="8.125" style="2" customWidth="1"/>
    <col min="3853" max="4096" width="9" style="2"/>
    <col min="4097" max="4097" width="4.375" style="2" customWidth="1"/>
    <col min="4098" max="4098" width="5.875" style="2" customWidth="1"/>
    <col min="4099" max="4099" width="8.875" style="2" customWidth="1"/>
    <col min="4100" max="4100" width="8.125" style="2" customWidth="1"/>
    <col min="4101" max="4101" width="8.875" style="2" customWidth="1"/>
    <col min="4102" max="4108" width="8.125" style="2" customWidth="1"/>
    <col min="4109" max="4352" width="9" style="2"/>
    <col min="4353" max="4353" width="4.375" style="2" customWidth="1"/>
    <col min="4354" max="4354" width="5.875" style="2" customWidth="1"/>
    <col min="4355" max="4355" width="8.875" style="2" customWidth="1"/>
    <col min="4356" max="4356" width="8.125" style="2" customWidth="1"/>
    <col min="4357" max="4357" width="8.875" style="2" customWidth="1"/>
    <col min="4358" max="4364" width="8.125" style="2" customWidth="1"/>
    <col min="4365" max="4608" width="9" style="2"/>
    <col min="4609" max="4609" width="4.375" style="2" customWidth="1"/>
    <col min="4610" max="4610" width="5.875" style="2" customWidth="1"/>
    <col min="4611" max="4611" width="8.875" style="2" customWidth="1"/>
    <col min="4612" max="4612" width="8.125" style="2" customWidth="1"/>
    <col min="4613" max="4613" width="8.875" style="2" customWidth="1"/>
    <col min="4614" max="4620" width="8.125" style="2" customWidth="1"/>
    <col min="4621" max="4864" width="9" style="2"/>
    <col min="4865" max="4865" width="4.375" style="2" customWidth="1"/>
    <col min="4866" max="4866" width="5.875" style="2" customWidth="1"/>
    <col min="4867" max="4867" width="8.875" style="2" customWidth="1"/>
    <col min="4868" max="4868" width="8.125" style="2" customWidth="1"/>
    <col min="4869" max="4869" width="8.875" style="2" customWidth="1"/>
    <col min="4870" max="4876" width="8.125" style="2" customWidth="1"/>
    <col min="4877" max="5120" width="9" style="2"/>
    <col min="5121" max="5121" width="4.375" style="2" customWidth="1"/>
    <col min="5122" max="5122" width="5.875" style="2" customWidth="1"/>
    <col min="5123" max="5123" width="8.875" style="2" customWidth="1"/>
    <col min="5124" max="5124" width="8.125" style="2" customWidth="1"/>
    <col min="5125" max="5125" width="8.875" style="2" customWidth="1"/>
    <col min="5126" max="5132" width="8.125" style="2" customWidth="1"/>
    <col min="5133" max="5376" width="9" style="2"/>
    <col min="5377" max="5377" width="4.375" style="2" customWidth="1"/>
    <col min="5378" max="5378" width="5.875" style="2" customWidth="1"/>
    <col min="5379" max="5379" width="8.875" style="2" customWidth="1"/>
    <col min="5380" max="5380" width="8.125" style="2" customWidth="1"/>
    <col min="5381" max="5381" width="8.875" style="2" customWidth="1"/>
    <col min="5382" max="5388" width="8.125" style="2" customWidth="1"/>
    <col min="5389" max="5632" width="9" style="2"/>
    <col min="5633" max="5633" width="4.375" style="2" customWidth="1"/>
    <col min="5634" max="5634" width="5.875" style="2" customWidth="1"/>
    <col min="5635" max="5635" width="8.875" style="2" customWidth="1"/>
    <col min="5636" max="5636" width="8.125" style="2" customWidth="1"/>
    <col min="5637" max="5637" width="8.875" style="2" customWidth="1"/>
    <col min="5638" max="5644" width="8.125" style="2" customWidth="1"/>
    <col min="5645" max="5888" width="9" style="2"/>
    <col min="5889" max="5889" width="4.375" style="2" customWidth="1"/>
    <col min="5890" max="5890" width="5.875" style="2" customWidth="1"/>
    <col min="5891" max="5891" width="8.875" style="2" customWidth="1"/>
    <col min="5892" max="5892" width="8.125" style="2" customWidth="1"/>
    <col min="5893" max="5893" width="8.875" style="2" customWidth="1"/>
    <col min="5894" max="5900" width="8.125" style="2" customWidth="1"/>
    <col min="5901" max="6144" width="9" style="2"/>
    <col min="6145" max="6145" width="4.375" style="2" customWidth="1"/>
    <col min="6146" max="6146" width="5.875" style="2" customWidth="1"/>
    <col min="6147" max="6147" width="8.875" style="2" customWidth="1"/>
    <col min="6148" max="6148" width="8.125" style="2" customWidth="1"/>
    <col min="6149" max="6149" width="8.875" style="2" customWidth="1"/>
    <col min="6150" max="6156" width="8.125" style="2" customWidth="1"/>
    <col min="6157" max="6400" width="9" style="2"/>
    <col min="6401" max="6401" width="4.375" style="2" customWidth="1"/>
    <col min="6402" max="6402" width="5.875" style="2" customWidth="1"/>
    <col min="6403" max="6403" width="8.875" style="2" customWidth="1"/>
    <col min="6404" max="6404" width="8.125" style="2" customWidth="1"/>
    <col min="6405" max="6405" width="8.875" style="2" customWidth="1"/>
    <col min="6406" max="6412" width="8.125" style="2" customWidth="1"/>
    <col min="6413" max="6656" width="9" style="2"/>
    <col min="6657" max="6657" width="4.375" style="2" customWidth="1"/>
    <col min="6658" max="6658" width="5.875" style="2" customWidth="1"/>
    <col min="6659" max="6659" width="8.875" style="2" customWidth="1"/>
    <col min="6660" max="6660" width="8.125" style="2" customWidth="1"/>
    <col min="6661" max="6661" width="8.875" style="2" customWidth="1"/>
    <col min="6662" max="6668" width="8.125" style="2" customWidth="1"/>
    <col min="6669" max="6912" width="9" style="2"/>
    <col min="6913" max="6913" width="4.375" style="2" customWidth="1"/>
    <col min="6914" max="6914" width="5.875" style="2" customWidth="1"/>
    <col min="6915" max="6915" width="8.875" style="2" customWidth="1"/>
    <col min="6916" max="6916" width="8.125" style="2" customWidth="1"/>
    <col min="6917" max="6917" width="8.875" style="2" customWidth="1"/>
    <col min="6918" max="6924" width="8.125" style="2" customWidth="1"/>
    <col min="6925" max="7168" width="9" style="2"/>
    <col min="7169" max="7169" width="4.375" style="2" customWidth="1"/>
    <col min="7170" max="7170" width="5.875" style="2" customWidth="1"/>
    <col min="7171" max="7171" width="8.875" style="2" customWidth="1"/>
    <col min="7172" max="7172" width="8.125" style="2" customWidth="1"/>
    <col min="7173" max="7173" width="8.875" style="2" customWidth="1"/>
    <col min="7174" max="7180" width="8.125" style="2" customWidth="1"/>
    <col min="7181" max="7424" width="9" style="2"/>
    <col min="7425" max="7425" width="4.375" style="2" customWidth="1"/>
    <col min="7426" max="7426" width="5.875" style="2" customWidth="1"/>
    <col min="7427" max="7427" width="8.875" style="2" customWidth="1"/>
    <col min="7428" max="7428" width="8.125" style="2" customWidth="1"/>
    <col min="7429" max="7429" width="8.875" style="2" customWidth="1"/>
    <col min="7430" max="7436" width="8.125" style="2" customWidth="1"/>
    <col min="7437" max="7680" width="9" style="2"/>
    <col min="7681" max="7681" width="4.375" style="2" customWidth="1"/>
    <col min="7682" max="7682" width="5.875" style="2" customWidth="1"/>
    <col min="7683" max="7683" width="8.875" style="2" customWidth="1"/>
    <col min="7684" max="7684" width="8.125" style="2" customWidth="1"/>
    <col min="7685" max="7685" width="8.875" style="2" customWidth="1"/>
    <col min="7686" max="7692" width="8.125" style="2" customWidth="1"/>
    <col min="7693" max="7936" width="9" style="2"/>
    <col min="7937" max="7937" width="4.375" style="2" customWidth="1"/>
    <col min="7938" max="7938" width="5.875" style="2" customWidth="1"/>
    <col min="7939" max="7939" width="8.875" style="2" customWidth="1"/>
    <col min="7940" max="7940" width="8.125" style="2" customWidth="1"/>
    <col min="7941" max="7941" width="8.875" style="2" customWidth="1"/>
    <col min="7942" max="7948" width="8.125" style="2" customWidth="1"/>
    <col min="7949" max="8192" width="9" style="2"/>
    <col min="8193" max="8193" width="4.375" style="2" customWidth="1"/>
    <col min="8194" max="8194" width="5.875" style="2" customWidth="1"/>
    <col min="8195" max="8195" width="8.875" style="2" customWidth="1"/>
    <col min="8196" max="8196" width="8.125" style="2" customWidth="1"/>
    <col min="8197" max="8197" width="8.875" style="2" customWidth="1"/>
    <col min="8198" max="8204" width="8.125" style="2" customWidth="1"/>
    <col min="8205" max="8448" width="9" style="2"/>
    <col min="8449" max="8449" width="4.375" style="2" customWidth="1"/>
    <col min="8450" max="8450" width="5.875" style="2" customWidth="1"/>
    <col min="8451" max="8451" width="8.875" style="2" customWidth="1"/>
    <col min="8452" max="8452" width="8.125" style="2" customWidth="1"/>
    <col min="8453" max="8453" width="8.875" style="2" customWidth="1"/>
    <col min="8454" max="8460" width="8.125" style="2" customWidth="1"/>
    <col min="8461" max="8704" width="9" style="2"/>
    <col min="8705" max="8705" width="4.375" style="2" customWidth="1"/>
    <col min="8706" max="8706" width="5.875" style="2" customWidth="1"/>
    <col min="8707" max="8707" width="8.875" style="2" customWidth="1"/>
    <col min="8708" max="8708" width="8.125" style="2" customWidth="1"/>
    <col min="8709" max="8709" width="8.875" style="2" customWidth="1"/>
    <col min="8710" max="8716" width="8.125" style="2" customWidth="1"/>
    <col min="8717" max="8960" width="9" style="2"/>
    <col min="8961" max="8961" width="4.375" style="2" customWidth="1"/>
    <col min="8962" max="8962" width="5.875" style="2" customWidth="1"/>
    <col min="8963" max="8963" width="8.875" style="2" customWidth="1"/>
    <col min="8964" max="8964" width="8.125" style="2" customWidth="1"/>
    <col min="8965" max="8965" width="8.875" style="2" customWidth="1"/>
    <col min="8966" max="8972" width="8.125" style="2" customWidth="1"/>
    <col min="8973" max="9216" width="9" style="2"/>
    <col min="9217" max="9217" width="4.375" style="2" customWidth="1"/>
    <col min="9218" max="9218" width="5.875" style="2" customWidth="1"/>
    <col min="9219" max="9219" width="8.875" style="2" customWidth="1"/>
    <col min="9220" max="9220" width="8.125" style="2" customWidth="1"/>
    <col min="9221" max="9221" width="8.875" style="2" customWidth="1"/>
    <col min="9222" max="9228" width="8.125" style="2" customWidth="1"/>
    <col min="9229" max="9472" width="9" style="2"/>
    <col min="9473" max="9473" width="4.375" style="2" customWidth="1"/>
    <col min="9474" max="9474" width="5.875" style="2" customWidth="1"/>
    <col min="9475" max="9475" width="8.875" style="2" customWidth="1"/>
    <col min="9476" max="9476" width="8.125" style="2" customWidth="1"/>
    <col min="9477" max="9477" width="8.875" style="2" customWidth="1"/>
    <col min="9478" max="9484" width="8.125" style="2" customWidth="1"/>
    <col min="9485" max="9728" width="9" style="2"/>
    <col min="9729" max="9729" width="4.375" style="2" customWidth="1"/>
    <col min="9730" max="9730" width="5.875" style="2" customWidth="1"/>
    <col min="9731" max="9731" width="8.875" style="2" customWidth="1"/>
    <col min="9732" max="9732" width="8.125" style="2" customWidth="1"/>
    <col min="9733" max="9733" width="8.875" style="2" customWidth="1"/>
    <col min="9734" max="9740" width="8.125" style="2" customWidth="1"/>
    <col min="9741" max="9984" width="9" style="2"/>
    <col min="9985" max="9985" width="4.375" style="2" customWidth="1"/>
    <col min="9986" max="9986" width="5.875" style="2" customWidth="1"/>
    <col min="9987" max="9987" width="8.875" style="2" customWidth="1"/>
    <col min="9988" max="9988" width="8.125" style="2" customWidth="1"/>
    <col min="9989" max="9989" width="8.875" style="2" customWidth="1"/>
    <col min="9990" max="9996" width="8.125" style="2" customWidth="1"/>
    <col min="9997" max="10240" width="9" style="2"/>
    <col min="10241" max="10241" width="4.375" style="2" customWidth="1"/>
    <col min="10242" max="10242" width="5.875" style="2" customWidth="1"/>
    <col min="10243" max="10243" width="8.875" style="2" customWidth="1"/>
    <col min="10244" max="10244" width="8.125" style="2" customWidth="1"/>
    <col min="10245" max="10245" width="8.875" style="2" customWidth="1"/>
    <col min="10246" max="10252" width="8.125" style="2" customWidth="1"/>
    <col min="10253" max="10496" width="9" style="2"/>
    <col min="10497" max="10497" width="4.375" style="2" customWidth="1"/>
    <col min="10498" max="10498" width="5.875" style="2" customWidth="1"/>
    <col min="10499" max="10499" width="8.875" style="2" customWidth="1"/>
    <col min="10500" max="10500" width="8.125" style="2" customWidth="1"/>
    <col min="10501" max="10501" width="8.875" style="2" customWidth="1"/>
    <col min="10502" max="10508" width="8.125" style="2" customWidth="1"/>
    <col min="10509" max="10752" width="9" style="2"/>
    <col min="10753" max="10753" width="4.375" style="2" customWidth="1"/>
    <col min="10754" max="10754" width="5.875" style="2" customWidth="1"/>
    <col min="10755" max="10755" width="8.875" style="2" customWidth="1"/>
    <col min="10756" max="10756" width="8.125" style="2" customWidth="1"/>
    <col min="10757" max="10757" width="8.875" style="2" customWidth="1"/>
    <col min="10758" max="10764" width="8.125" style="2" customWidth="1"/>
    <col min="10765" max="11008" width="9" style="2"/>
    <col min="11009" max="11009" width="4.375" style="2" customWidth="1"/>
    <col min="11010" max="11010" width="5.875" style="2" customWidth="1"/>
    <col min="11011" max="11011" width="8.875" style="2" customWidth="1"/>
    <col min="11012" max="11012" width="8.125" style="2" customWidth="1"/>
    <col min="11013" max="11013" width="8.875" style="2" customWidth="1"/>
    <col min="11014" max="11020" width="8.125" style="2" customWidth="1"/>
    <col min="11021" max="11264" width="9" style="2"/>
    <col min="11265" max="11265" width="4.375" style="2" customWidth="1"/>
    <col min="11266" max="11266" width="5.875" style="2" customWidth="1"/>
    <col min="11267" max="11267" width="8.875" style="2" customWidth="1"/>
    <col min="11268" max="11268" width="8.125" style="2" customWidth="1"/>
    <col min="11269" max="11269" width="8.875" style="2" customWidth="1"/>
    <col min="11270" max="11276" width="8.125" style="2" customWidth="1"/>
    <col min="11277" max="11520" width="9" style="2"/>
    <col min="11521" max="11521" width="4.375" style="2" customWidth="1"/>
    <col min="11522" max="11522" width="5.875" style="2" customWidth="1"/>
    <col min="11523" max="11523" width="8.875" style="2" customWidth="1"/>
    <col min="11524" max="11524" width="8.125" style="2" customWidth="1"/>
    <col min="11525" max="11525" width="8.875" style="2" customWidth="1"/>
    <col min="11526" max="11532" width="8.125" style="2" customWidth="1"/>
    <col min="11533" max="11776" width="9" style="2"/>
    <col min="11777" max="11777" width="4.375" style="2" customWidth="1"/>
    <col min="11778" max="11778" width="5.875" style="2" customWidth="1"/>
    <col min="11779" max="11779" width="8.875" style="2" customWidth="1"/>
    <col min="11780" max="11780" width="8.125" style="2" customWidth="1"/>
    <col min="11781" max="11781" width="8.875" style="2" customWidth="1"/>
    <col min="11782" max="11788" width="8.125" style="2" customWidth="1"/>
    <col min="11789" max="12032" width="9" style="2"/>
    <col min="12033" max="12033" width="4.375" style="2" customWidth="1"/>
    <col min="12034" max="12034" width="5.875" style="2" customWidth="1"/>
    <col min="12035" max="12035" width="8.875" style="2" customWidth="1"/>
    <col min="12036" max="12036" width="8.125" style="2" customWidth="1"/>
    <col min="12037" max="12037" width="8.875" style="2" customWidth="1"/>
    <col min="12038" max="12044" width="8.125" style="2" customWidth="1"/>
    <col min="12045" max="12288" width="9" style="2"/>
    <col min="12289" max="12289" width="4.375" style="2" customWidth="1"/>
    <col min="12290" max="12290" width="5.875" style="2" customWidth="1"/>
    <col min="12291" max="12291" width="8.875" style="2" customWidth="1"/>
    <col min="12292" max="12292" width="8.125" style="2" customWidth="1"/>
    <col min="12293" max="12293" width="8.875" style="2" customWidth="1"/>
    <col min="12294" max="12300" width="8.125" style="2" customWidth="1"/>
    <col min="12301" max="12544" width="9" style="2"/>
    <col min="12545" max="12545" width="4.375" style="2" customWidth="1"/>
    <col min="12546" max="12546" width="5.875" style="2" customWidth="1"/>
    <col min="12547" max="12547" width="8.875" style="2" customWidth="1"/>
    <col min="12548" max="12548" width="8.125" style="2" customWidth="1"/>
    <col min="12549" max="12549" width="8.875" style="2" customWidth="1"/>
    <col min="12550" max="12556" width="8.125" style="2" customWidth="1"/>
    <col min="12557" max="12800" width="9" style="2"/>
    <col min="12801" max="12801" width="4.375" style="2" customWidth="1"/>
    <col min="12802" max="12802" width="5.875" style="2" customWidth="1"/>
    <col min="12803" max="12803" width="8.875" style="2" customWidth="1"/>
    <col min="12804" max="12804" width="8.125" style="2" customWidth="1"/>
    <col min="12805" max="12805" width="8.875" style="2" customWidth="1"/>
    <col min="12806" max="12812" width="8.125" style="2" customWidth="1"/>
    <col min="12813" max="13056" width="9" style="2"/>
    <col min="13057" max="13057" width="4.375" style="2" customWidth="1"/>
    <col min="13058" max="13058" width="5.875" style="2" customWidth="1"/>
    <col min="13059" max="13059" width="8.875" style="2" customWidth="1"/>
    <col min="13060" max="13060" width="8.125" style="2" customWidth="1"/>
    <col min="13061" max="13061" width="8.875" style="2" customWidth="1"/>
    <col min="13062" max="13068" width="8.125" style="2" customWidth="1"/>
    <col min="13069" max="13312" width="9" style="2"/>
    <col min="13313" max="13313" width="4.375" style="2" customWidth="1"/>
    <col min="13314" max="13314" width="5.875" style="2" customWidth="1"/>
    <col min="13315" max="13315" width="8.875" style="2" customWidth="1"/>
    <col min="13316" max="13316" width="8.125" style="2" customWidth="1"/>
    <col min="13317" max="13317" width="8.875" style="2" customWidth="1"/>
    <col min="13318" max="13324" width="8.125" style="2" customWidth="1"/>
    <col min="13325" max="13568" width="9" style="2"/>
    <col min="13569" max="13569" width="4.375" style="2" customWidth="1"/>
    <col min="13570" max="13570" width="5.875" style="2" customWidth="1"/>
    <col min="13571" max="13571" width="8.875" style="2" customWidth="1"/>
    <col min="13572" max="13572" width="8.125" style="2" customWidth="1"/>
    <col min="13573" max="13573" width="8.875" style="2" customWidth="1"/>
    <col min="13574" max="13580" width="8.125" style="2" customWidth="1"/>
    <col min="13581" max="13824" width="9" style="2"/>
    <col min="13825" max="13825" width="4.375" style="2" customWidth="1"/>
    <col min="13826" max="13826" width="5.875" style="2" customWidth="1"/>
    <col min="13827" max="13827" width="8.875" style="2" customWidth="1"/>
    <col min="13828" max="13828" width="8.125" style="2" customWidth="1"/>
    <col min="13829" max="13829" width="8.875" style="2" customWidth="1"/>
    <col min="13830" max="13836" width="8.125" style="2" customWidth="1"/>
    <col min="13837" max="14080" width="9" style="2"/>
    <col min="14081" max="14081" width="4.375" style="2" customWidth="1"/>
    <col min="14082" max="14082" width="5.875" style="2" customWidth="1"/>
    <col min="14083" max="14083" width="8.875" style="2" customWidth="1"/>
    <col min="14084" max="14084" width="8.125" style="2" customWidth="1"/>
    <col min="14085" max="14085" width="8.875" style="2" customWidth="1"/>
    <col min="14086" max="14092" width="8.125" style="2" customWidth="1"/>
    <col min="14093" max="14336" width="9" style="2"/>
    <col min="14337" max="14337" width="4.375" style="2" customWidth="1"/>
    <col min="14338" max="14338" width="5.875" style="2" customWidth="1"/>
    <col min="14339" max="14339" width="8.875" style="2" customWidth="1"/>
    <col min="14340" max="14340" width="8.125" style="2" customWidth="1"/>
    <col min="14341" max="14341" width="8.875" style="2" customWidth="1"/>
    <col min="14342" max="14348" width="8.125" style="2" customWidth="1"/>
    <col min="14349" max="14592" width="9" style="2"/>
    <col min="14593" max="14593" width="4.375" style="2" customWidth="1"/>
    <col min="14594" max="14594" width="5.875" style="2" customWidth="1"/>
    <col min="14595" max="14595" width="8.875" style="2" customWidth="1"/>
    <col min="14596" max="14596" width="8.125" style="2" customWidth="1"/>
    <col min="14597" max="14597" width="8.875" style="2" customWidth="1"/>
    <col min="14598" max="14604" width="8.125" style="2" customWidth="1"/>
    <col min="14605" max="14848" width="9" style="2"/>
    <col min="14849" max="14849" width="4.375" style="2" customWidth="1"/>
    <col min="14850" max="14850" width="5.875" style="2" customWidth="1"/>
    <col min="14851" max="14851" width="8.875" style="2" customWidth="1"/>
    <col min="14852" max="14852" width="8.125" style="2" customWidth="1"/>
    <col min="14853" max="14853" width="8.875" style="2" customWidth="1"/>
    <col min="14854" max="14860" width="8.125" style="2" customWidth="1"/>
    <col min="14861" max="15104" width="9" style="2"/>
    <col min="15105" max="15105" width="4.375" style="2" customWidth="1"/>
    <col min="15106" max="15106" width="5.875" style="2" customWidth="1"/>
    <col min="15107" max="15107" width="8.875" style="2" customWidth="1"/>
    <col min="15108" max="15108" width="8.125" style="2" customWidth="1"/>
    <col min="15109" max="15109" width="8.875" style="2" customWidth="1"/>
    <col min="15110" max="15116" width="8.125" style="2" customWidth="1"/>
    <col min="15117" max="15360" width="9" style="2"/>
    <col min="15361" max="15361" width="4.375" style="2" customWidth="1"/>
    <col min="15362" max="15362" width="5.875" style="2" customWidth="1"/>
    <col min="15363" max="15363" width="8.875" style="2" customWidth="1"/>
    <col min="15364" max="15364" width="8.125" style="2" customWidth="1"/>
    <col min="15365" max="15365" width="8.875" style="2" customWidth="1"/>
    <col min="15366" max="15372" width="8.125" style="2" customWidth="1"/>
    <col min="15373" max="15616" width="9" style="2"/>
    <col min="15617" max="15617" width="4.375" style="2" customWidth="1"/>
    <col min="15618" max="15618" width="5.875" style="2" customWidth="1"/>
    <col min="15619" max="15619" width="8.875" style="2" customWidth="1"/>
    <col min="15620" max="15620" width="8.125" style="2" customWidth="1"/>
    <col min="15621" max="15621" width="8.875" style="2" customWidth="1"/>
    <col min="15622" max="15628" width="8.125" style="2" customWidth="1"/>
    <col min="15629" max="15872" width="9" style="2"/>
    <col min="15873" max="15873" width="4.375" style="2" customWidth="1"/>
    <col min="15874" max="15874" width="5.875" style="2" customWidth="1"/>
    <col min="15875" max="15875" width="8.875" style="2" customWidth="1"/>
    <col min="15876" max="15876" width="8.125" style="2" customWidth="1"/>
    <col min="15877" max="15877" width="8.875" style="2" customWidth="1"/>
    <col min="15878" max="15884" width="8.125" style="2" customWidth="1"/>
    <col min="15885" max="16128" width="9" style="2"/>
    <col min="16129" max="16129" width="4.375" style="2" customWidth="1"/>
    <col min="16130" max="16130" width="5.875" style="2" customWidth="1"/>
    <col min="16131" max="16131" width="8.875" style="2" customWidth="1"/>
    <col min="16132" max="16132" width="8.125" style="2" customWidth="1"/>
    <col min="16133" max="16133" width="8.875" style="2" customWidth="1"/>
    <col min="16134" max="16140" width="8.125" style="2" customWidth="1"/>
    <col min="16141" max="16384" width="9" style="2"/>
  </cols>
  <sheetData>
    <row r="1" spans="1:19" ht="18" customHeight="1">
      <c r="B1" s="98" t="s">
        <v>466</v>
      </c>
    </row>
    <row r="2" spans="1:19" s="22" customFormat="1" ht="18" customHeight="1" thickBot="1">
      <c r="C2" s="28"/>
      <c r="D2" s="28"/>
      <c r="E2" s="28"/>
      <c r="F2" s="28"/>
      <c r="G2" s="28"/>
      <c r="H2" s="28"/>
      <c r="I2" s="28"/>
      <c r="J2" s="28"/>
      <c r="K2" s="21"/>
      <c r="L2" s="21"/>
      <c r="P2" s="618" t="s">
        <v>105</v>
      </c>
    </row>
    <row r="3" spans="1:19" s="99" customFormat="1" ht="15" customHeight="1">
      <c r="A3" s="674" t="s">
        <v>93</v>
      </c>
      <c r="B3" s="675"/>
      <c r="C3" s="675"/>
      <c r="D3" s="730">
        <v>1</v>
      </c>
      <c r="E3" s="722">
        <v>2</v>
      </c>
      <c r="F3" s="722">
        <v>3</v>
      </c>
      <c r="G3" s="722">
        <v>4</v>
      </c>
      <c r="H3" s="722">
        <v>5</v>
      </c>
      <c r="I3" s="722">
        <v>6</v>
      </c>
      <c r="J3" s="722">
        <v>7</v>
      </c>
      <c r="K3" s="722">
        <v>8</v>
      </c>
      <c r="L3" s="722">
        <v>9</v>
      </c>
      <c r="M3" s="722">
        <v>10</v>
      </c>
      <c r="N3" s="722">
        <v>11</v>
      </c>
      <c r="O3" s="724">
        <v>12</v>
      </c>
      <c r="P3" s="726" t="s">
        <v>49</v>
      </c>
      <c r="Q3" s="728" t="s">
        <v>90</v>
      </c>
    </row>
    <row r="4" spans="1:19" s="99" customFormat="1" ht="15" customHeight="1" thickBot="1">
      <c r="A4" s="704" t="s">
        <v>115</v>
      </c>
      <c r="B4" s="705"/>
      <c r="C4" s="705"/>
      <c r="D4" s="731"/>
      <c r="E4" s="723"/>
      <c r="F4" s="723"/>
      <c r="G4" s="723"/>
      <c r="H4" s="723"/>
      <c r="I4" s="723"/>
      <c r="J4" s="723"/>
      <c r="K4" s="723"/>
      <c r="L4" s="723"/>
      <c r="M4" s="723"/>
      <c r="N4" s="723"/>
      <c r="O4" s="725"/>
      <c r="P4" s="727"/>
      <c r="Q4" s="729"/>
    </row>
    <row r="5" spans="1:19" s="99" customFormat="1" ht="27.75" customHeight="1">
      <c r="A5" s="662" t="s">
        <v>53</v>
      </c>
      <c r="B5" s="663"/>
      <c r="C5" s="664"/>
      <c r="D5" s="515">
        <v>578</v>
      </c>
      <c r="E5" s="516">
        <v>442</v>
      </c>
      <c r="F5" s="516">
        <v>549</v>
      </c>
      <c r="G5" s="516">
        <v>442</v>
      </c>
      <c r="H5" s="516">
        <v>495</v>
      </c>
      <c r="I5" s="517">
        <v>517</v>
      </c>
      <c r="J5" s="517">
        <v>493</v>
      </c>
      <c r="K5" s="517">
        <v>709</v>
      </c>
      <c r="L5" s="517">
        <v>510</v>
      </c>
      <c r="M5" s="516">
        <v>591</v>
      </c>
      <c r="N5" s="516">
        <v>475</v>
      </c>
      <c r="O5" s="518">
        <v>512</v>
      </c>
      <c r="P5" s="529">
        <f>SUM(D5:O5)</f>
        <v>6313</v>
      </c>
      <c r="Q5" s="317">
        <f>ROUND(P5/P10*100,3)</f>
        <v>51.597999999999999</v>
      </c>
      <c r="S5" s="204"/>
    </row>
    <row r="6" spans="1:19" s="99" customFormat="1" ht="27.75" customHeight="1">
      <c r="A6" s="668" t="s">
        <v>331</v>
      </c>
      <c r="B6" s="669"/>
      <c r="C6" s="615" t="s">
        <v>51</v>
      </c>
      <c r="D6" s="519">
        <v>312</v>
      </c>
      <c r="E6" s="520">
        <v>257</v>
      </c>
      <c r="F6" s="520">
        <v>275</v>
      </c>
      <c r="G6" s="520">
        <v>254</v>
      </c>
      <c r="H6" s="520">
        <v>282</v>
      </c>
      <c r="I6" s="520">
        <v>231</v>
      </c>
      <c r="J6" s="520">
        <v>282</v>
      </c>
      <c r="K6" s="521">
        <v>430</v>
      </c>
      <c r="L6" s="521">
        <v>334</v>
      </c>
      <c r="M6" s="520">
        <v>353</v>
      </c>
      <c r="N6" s="520">
        <v>248</v>
      </c>
      <c r="O6" s="522">
        <v>290</v>
      </c>
      <c r="P6" s="530">
        <f>SUM(D6:O6)</f>
        <v>3548</v>
      </c>
      <c r="Q6" s="318">
        <f>ROUND(P6/P10*100,3)</f>
        <v>28.998999999999999</v>
      </c>
    </row>
    <row r="7" spans="1:19" s="99" customFormat="1" ht="27.75" customHeight="1">
      <c r="A7" s="670"/>
      <c r="B7" s="671"/>
      <c r="C7" s="616" t="s">
        <v>50</v>
      </c>
      <c r="D7" s="519">
        <v>70</v>
      </c>
      <c r="E7" s="520">
        <v>86</v>
      </c>
      <c r="F7" s="520">
        <v>145</v>
      </c>
      <c r="G7" s="520">
        <v>62</v>
      </c>
      <c r="H7" s="520">
        <v>105</v>
      </c>
      <c r="I7" s="521">
        <v>136</v>
      </c>
      <c r="J7" s="521">
        <v>473</v>
      </c>
      <c r="K7" s="521">
        <v>321</v>
      </c>
      <c r="L7" s="521">
        <v>95</v>
      </c>
      <c r="M7" s="520">
        <v>115</v>
      </c>
      <c r="N7" s="520">
        <v>88</v>
      </c>
      <c r="O7" s="522">
        <v>105</v>
      </c>
      <c r="P7" s="530">
        <f>SUM(D7:O7)</f>
        <v>1801</v>
      </c>
      <c r="Q7" s="318">
        <f>ROUND(P7/P10*100,3)</f>
        <v>14.72</v>
      </c>
    </row>
    <row r="8" spans="1:19" s="99" customFormat="1" ht="27.75" customHeight="1">
      <c r="A8" s="672"/>
      <c r="B8" s="673"/>
      <c r="C8" s="617" t="s">
        <v>52</v>
      </c>
      <c r="D8" s="523">
        <v>44</v>
      </c>
      <c r="E8" s="524">
        <v>41</v>
      </c>
      <c r="F8" s="524">
        <v>42</v>
      </c>
      <c r="G8" s="524">
        <v>40</v>
      </c>
      <c r="H8" s="524">
        <v>48</v>
      </c>
      <c r="I8" s="524">
        <v>64</v>
      </c>
      <c r="J8" s="524">
        <v>71</v>
      </c>
      <c r="K8" s="525">
        <v>51</v>
      </c>
      <c r="L8" s="525">
        <v>35</v>
      </c>
      <c r="M8" s="524">
        <v>46</v>
      </c>
      <c r="N8" s="524">
        <v>48</v>
      </c>
      <c r="O8" s="526">
        <v>41</v>
      </c>
      <c r="P8" s="531">
        <f>SUM(D8:O8)</f>
        <v>571</v>
      </c>
      <c r="Q8" s="319">
        <f>ROUND(P8/P10*100,3)</f>
        <v>4.6669999999999998</v>
      </c>
    </row>
    <row r="9" spans="1:19" s="99" customFormat="1" ht="27.75" customHeight="1" thickBot="1">
      <c r="A9" s="665" t="s">
        <v>54</v>
      </c>
      <c r="B9" s="666"/>
      <c r="C9" s="667"/>
      <c r="D9" s="523"/>
      <c r="E9" s="524"/>
      <c r="F9" s="524">
        <v>1</v>
      </c>
      <c r="G9" s="524"/>
      <c r="H9" s="524"/>
      <c r="I9" s="524"/>
      <c r="J9" s="524"/>
      <c r="K9" s="524"/>
      <c r="L9" s="524"/>
      <c r="M9" s="524"/>
      <c r="N9" s="524"/>
      <c r="O9" s="524">
        <v>1</v>
      </c>
      <c r="P9" s="531">
        <f>SUM(D9:O9)</f>
        <v>2</v>
      </c>
      <c r="Q9" s="319">
        <f>ROUND(P9/P10*100,3)</f>
        <v>1.6E-2</v>
      </c>
    </row>
    <row r="10" spans="1:19" s="99" customFormat="1" ht="27.75" customHeight="1" thickTop="1" thickBot="1">
      <c r="A10" s="677" t="s">
        <v>330</v>
      </c>
      <c r="B10" s="678"/>
      <c r="C10" s="679"/>
      <c r="D10" s="527">
        <v>1004</v>
      </c>
      <c r="E10" s="528">
        <v>826</v>
      </c>
      <c r="F10" s="528">
        <v>1012</v>
      </c>
      <c r="G10" s="528">
        <f t="shared" ref="G10:O10" si="0">SUM(G5:G9)</f>
        <v>798</v>
      </c>
      <c r="H10" s="528">
        <f t="shared" si="0"/>
        <v>930</v>
      </c>
      <c r="I10" s="528">
        <f t="shared" si="0"/>
        <v>948</v>
      </c>
      <c r="J10" s="528">
        <f t="shared" si="0"/>
        <v>1319</v>
      </c>
      <c r="K10" s="528">
        <f t="shared" si="0"/>
        <v>1511</v>
      </c>
      <c r="L10" s="528">
        <f t="shared" si="0"/>
        <v>974</v>
      </c>
      <c r="M10" s="528">
        <f t="shared" si="0"/>
        <v>1105</v>
      </c>
      <c r="N10" s="528">
        <f t="shared" si="0"/>
        <v>859</v>
      </c>
      <c r="O10" s="528">
        <f t="shared" si="0"/>
        <v>949</v>
      </c>
      <c r="P10" s="532">
        <f>SUM(P5:P9)</f>
        <v>12235</v>
      </c>
      <c r="Q10" s="320">
        <v>100</v>
      </c>
    </row>
    <row r="11" spans="1:19" s="22" customFormat="1" ht="18" customHeight="1">
      <c r="B11" s="7"/>
      <c r="C11" s="30"/>
      <c r="D11" s="31"/>
      <c r="E11" s="30"/>
      <c r="K11" s="26"/>
      <c r="L11" s="24"/>
    </row>
    <row r="12" spans="1:19" s="22" customFormat="1" ht="18" customHeight="1">
      <c r="B12" s="34"/>
      <c r="C12" s="30"/>
      <c r="D12" s="31"/>
      <c r="E12" s="30"/>
      <c r="F12" s="33"/>
      <c r="G12" s="35"/>
      <c r="H12" s="35"/>
      <c r="I12" s="26"/>
      <c r="J12" s="23"/>
      <c r="K12" s="11"/>
      <c r="L12" s="24"/>
    </row>
    <row r="13" spans="1:19" s="22" customFormat="1" ht="18" customHeight="1">
      <c r="B13" s="98" t="s">
        <v>467</v>
      </c>
      <c r="C13" s="30"/>
      <c r="D13" s="31"/>
      <c r="E13" s="30"/>
      <c r="K13" s="11"/>
      <c r="L13" s="25"/>
    </row>
    <row r="14" spans="1:19" s="22" customFormat="1" ht="18" customHeight="1" thickBot="1">
      <c r="B14" s="29"/>
      <c r="C14" s="7"/>
      <c r="D14" s="36"/>
      <c r="E14" s="26"/>
      <c r="F14" s="33"/>
      <c r="G14" s="26"/>
      <c r="H14" s="26"/>
      <c r="I14" s="26"/>
      <c r="J14" s="32"/>
      <c r="K14" s="26"/>
      <c r="L14" s="27"/>
      <c r="Q14" s="618" t="s">
        <v>105</v>
      </c>
    </row>
    <row r="15" spans="1:19" s="99" customFormat="1" ht="15" customHeight="1" thickTop="1">
      <c r="A15" s="674" t="s">
        <v>116</v>
      </c>
      <c r="B15" s="675"/>
      <c r="C15" s="676"/>
      <c r="D15" s="710" t="s">
        <v>92</v>
      </c>
      <c r="E15" s="711"/>
      <c r="F15" s="712"/>
      <c r="G15" s="716" t="s">
        <v>91</v>
      </c>
      <c r="H15" s="711"/>
      <c r="I15" s="712"/>
      <c r="J15" s="716" t="s">
        <v>293</v>
      </c>
      <c r="K15" s="711"/>
      <c r="L15" s="712"/>
      <c r="M15" s="716" t="s">
        <v>296</v>
      </c>
      <c r="N15" s="711"/>
      <c r="O15" s="711"/>
      <c r="P15" s="718" t="s">
        <v>318</v>
      </c>
      <c r="Q15" s="719"/>
    </row>
    <row r="16" spans="1:19" s="99" customFormat="1" ht="15" customHeight="1" thickBot="1">
      <c r="A16" s="704" t="s">
        <v>115</v>
      </c>
      <c r="B16" s="705"/>
      <c r="C16" s="706"/>
      <c r="D16" s="713"/>
      <c r="E16" s="714"/>
      <c r="F16" s="715"/>
      <c r="G16" s="717"/>
      <c r="H16" s="714"/>
      <c r="I16" s="715"/>
      <c r="J16" s="717"/>
      <c r="K16" s="714"/>
      <c r="L16" s="715"/>
      <c r="M16" s="717"/>
      <c r="N16" s="714"/>
      <c r="O16" s="714"/>
      <c r="P16" s="720"/>
      <c r="Q16" s="721"/>
    </row>
    <row r="17" spans="1:17" s="99" customFormat="1" ht="27" customHeight="1">
      <c r="A17" s="662" t="s">
        <v>53</v>
      </c>
      <c r="B17" s="663"/>
      <c r="C17" s="664"/>
      <c r="D17" s="708">
        <v>5389</v>
      </c>
      <c r="E17" s="701"/>
      <c r="F17" s="702"/>
      <c r="G17" s="700">
        <v>4915</v>
      </c>
      <c r="H17" s="701"/>
      <c r="I17" s="702"/>
      <c r="J17" s="700">
        <v>5586</v>
      </c>
      <c r="K17" s="701"/>
      <c r="L17" s="702"/>
      <c r="M17" s="700">
        <v>5972</v>
      </c>
      <c r="N17" s="701"/>
      <c r="O17" s="701"/>
      <c r="P17" s="697">
        <v>6313</v>
      </c>
      <c r="Q17" s="698"/>
    </row>
    <row r="18" spans="1:17" s="99" customFormat="1" ht="27" customHeight="1">
      <c r="A18" s="668" t="s">
        <v>331</v>
      </c>
      <c r="B18" s="669"/>
      <c r="C18" s="612" t="s">
        <v>51</v>
      </c>
      <c r="D18" s="699">
        <v>3558</v>
      </c>
      <c r="E18" s="695"/>
      <c r="F18" s="696"/>
      <c r="G18" s="694">
        <v>3276</v>
      </c>
      <c r="H18" s="695"/>
      <c r="I18" s="696"/>
      <c r="J18" s="694">
        <v>3525</v>
      </c>
      <c r="K18" s="695"/>
      <c r="L18" s="696"/>
      <c r="M18" s="694">
        <v>3387</v>
      </c>
      <c r="N18" s="695"/>
      <c r="O18" s="695"/>
      <c r="P18" s="682">
        <v>3548</v>
      </c>
      <c r="Q18" s="683"/>
    </row>
    <row r="19" spans="1:17" s="99" customFormat="1" ht="27" customHeight="1">
      <c r="A19" s="670"/>
      <c r="B19" s="671"/>
      <c r="C19" s="613" t="s">
        <v>50</v>
      </c>
      <c r="D19" s="699">
        <v>1160</v>
      </c>
      <c r="E19" s="695"/>
      <c r="F19" s="696"/>
      <c r="G19" s="694">
        <v>1129</v>
      </c>
      <c r="H19" s="695"/>
      <c r="I19" s="696"/>
      <c r="J19" s="694">
        <v>1689</v>
      </c>
      <c r="K19" s="695"/>
      <c r="L19" s="696"/>
      <c r="M19" s="694">
        <v>1719</v>
      </c>
      <c r="N19" s="695"/>
      <c r="O19" s="695"/>
      <c r="P19" s="682">
        <v>1801</v>
      </c>
      <c r="Q19" s="683"/>
    </row>
    <row r="20" spans="1:17" s="99" customFormat="1" ht="27" customHeight="1">
      <c r="A20" s="672"/>
      <c r="B20" s="673"/>
      <c r="C20" s="614" t="s">
        <v>52</v>
      </c>
      <c r="D20" s="699">
        <v>584</v>
      </c>
      <c r="E20" s="695"/>
      <c r="F20" s="696"/>
      <c r="G20" s="694">
        <v>539</v>
      </c>
      <c r="H20" s="695"/>
      <c r="I20" s="696"/>
      <c r="J20" s="694">
        <v>540</v>
      </c>
      <c r="K20" s="695"/>
      <c r="L20" s="696"/>
      <c r="M20" s="694">
        <v>537</v>
      </c>
      <c r="N20" s="695"/>
      <c r="O20" s="695"/>
      <c r="P20" s="682">
        <v>571</v>
      </c>
      <c r="Q20" s="683"/>
    </row>
    <row r="21" spans="1:17" s="99" customFormat="1" ht="27" customHeight="1" thickBot="1">
      <c r="A21" s="665" t="s">
        <v>54</v>
      </c>
      <c r="B21" s="666"/>
      <c r="C21" s="667"/>
      <c r="D21" s="707">
        <v>2</v>
      </c>
      <c r="E21" s="690"/>
      <c r="F21" s="691"/>
      <c r="G21" s="689">
        <v>2</v>
      </c>
      <c r="H21" s="690"/>
      <c r="I21" s="691"/>
      <c r="J21" s="689">
        <v>1</v>
      </c>
      <c r="K21" s="690"/>
      <c r="L21" s="691"/>
      <c r="M21" s="689">
        <v>1</v>
      </c>
      <c r="N21" s="690"/>
      <c r="O21" s="690"/>
      <c r="P21" s="692">
        <v>2</v>
      </c>
      <c r="Q21" s="693"/>
    </row>
    <row r="22" spans="1:17" s="99" customFormat="1" ht="27" customHeight="1" thickTop="1" thickBot="1">
      <c r="A22" s="677" t="s">
        <v>330</v>
      </c>
      <c r="B22" s="678"/>
      <c r="C22" s="703"/>
      <c r="D22" s="709">
        <f>SUM(D17:F21)</f>
        <v>10693</v>
      </c>
      <c r="E22" s="685"/>
      <c r="F22" s="686"/>
      <c r="G22" s="684">
        <f>SUM(G17:I21)</f>
        <v>9861</v>
      </c>
      <c r="H22" s="685"/>
      <c r="I22" s="686"/>
      <c r="J22" s="684">
        <f>SUM(J17:L21)</f>
        <v>11341</v>
      </c>
      <c r="K22" s="685"/>
      <c r="L22" s="686"/>
      <c r="M22" s="684">
        <f>SUM(M17:O21)</f>
        <v>11616</v>
      </c>
      <c r="N22" s="685"/>
      <c r="O22" s="685"/>
      <c r="P22" s="687">
        <f>SUM(P17:Q21)</f>
        <v>12235</v>
      </c>
      <c r="Q22" s="688"/>
    </row>
    <row r="23" spans="1:17" s="22" customFormat="1" ht="18" customHeight="1">
      <c r="A23" s="21"/>
      <c r="B23" s="29"/>
      <c r="C23" s="26"/>
      <c r="D23" s="680"/>
      <c r="E23" s="680"/>
      <c r="F23" s="680"/>
      <c r="G23" s="681"/>
      <c r="H23" s="681"/>
      <c r="I23" s="681"/>
      <c r="J23" s="681"/>
      <c r="K23" s="681"/>
      <c r="L23" s="681"/>
      <c r="M23" s="681"/>
      <c r="N23" s="681"/>
      <c r="O23" s="681"/>
      <c r="P23" s="681"/>
      <c r="Q23" s="681"/>
    </row>
    <row r="24" spans="1:17" s="22" customFormat="1" ht="18" customHeight="1">
      <c r="A24" s="21"/>
      <c r="B24" s="29"/>
      <c r="C24" s="26"/>
      <c r="D24" s="36"/>
      <c r="E24" s="26"/>
      <c r="F24" s="33"/>
      <c r="G24" s="26"/>
      <c r="H24" s="26"/>
      <c r="I24" s="26"/>
      <c r="J24" s="32"/>
      <c r="K24" s="26"/>
      <c r="L24" s="27"/>
    </row>
    <row r="25" spans="1:17" s="22" customFormat="1" ht="18" customHeight="1">
      <c r="A25" s="21"/>
      <c r="B25" s="29"/>
      <c r="C25" s="26"/>
      <c r="D25" s="36"/>
      <c r="E25" s="26"/>
      <c r="F25" s="33"/>
      <c r="G25" s="26"/>
      <c r="H25" s="26"/>
      <c r="I25" s="26"/>
      <c r="J25" s="32"/>
      <c r="K25" s="26"/>
      <c r="L25" s="27"/>
    </row>
    <row r="26" spans="1:17" s="22" customFormat="1" ht="18" customHeight="1">
      <c r="B26" s="29"/>
      <c r="C26" s="26"/>
      <c r="D26" s="36"/>
      <c r="E26" s="26"/>
      <c r="F26" s="33"/>
      <c r="G26" s="26"/>
      <c r="H26" s="26"/>
      <c r="I26" s="26"/>
      <c r="J26" s="37"/>
      <c r="K26" s="26"/>
      <c r="L26" s="27"/>
    </row>
    <row r="27" spans="1:17" s="22" customFormat="1" ht="18" customHeight="1">
      <c r="A27" s="21"/>
      <c r="B27" s="29"/>
      <c r="C27" s="26"/>
      <c r="D27" s="36"/>
      <c r="E27" s="26"/>
      <c r="F27" s="33"/>
      <c r="G27" s="26"/>
      <c r="H27" s="26"/>
      <c r="I27" s="26"/>
      <c r="J27" s="32"/>
      <c r="K27" s="26"/>
      <c r="L27" s="27"/>
    </row>
    <row r="28" spans="1:17" s="22" customFormat="1" ht="18" customHeight="1">
      <c r="A28" s="21"/>
      <c r="B28" s="29"/>
      <c r="C28" s="26"/>
      <c r="D28" s="36"/>
      <c r="E28" s="26"/>
      <c r="F28" s="33"/>
      <c r="G28" s="26"/>
      <c r="H28" s="26"/>
      <c r="I28" s="26"/>
      <c r="J28" s="32"/>
      <c r="K28" s="26"/>
      <c r="L28" s="27"/>
    </row>
    <row r="29" spans="1:17" s="22" customFormat="1" ht="18" customHeight="1">
      <c r="B29" s="29"/>
      <c r="C29" s="26"/>
      <c r="D29" s="36"/>
      <c r="E29" s="26"/>
      <c r="F29" s="33"/>
      <c r="G29" s="26"/>
      <c r="H29" s="26"/>
      <c r="I29" s="26"/>
      <c r="J29" s="32"/>
      <c r="K29" s="26"/>
      <c r="L29" s="27"/>
    </row>
    <row r="30" spans="1:17" s="22" customFormat="1" ht="18" customHeight="1">
      <c r="A30" s="21"/>
      <c r="B30" s="29"/>
      <c r="C30" s="26"/>
      <c r="D30" s="36"/>
      <c r="E30" s="26"/>
      <c r="F30" s="33"/>
      <c r="G30" s="26"/>
      <c r="H30" s="26"/>
      <c r="I30" s="26"/>
      <c r="J30" s="32"/>
      <c r="K30" s="26"/>
      <c r="L30" s="27"/>
    </row>
    <row r="31" spans="1:17" s="22" customFormat="1" ht="18" customHeight="1">
      <c r="B31" s="29"/>
      <c r="C31" s="26"/>
      <c r="D31" s="36"/>
      <c r="E31" s="26"/>
      <c r="F31" s="33"/>
      <c r="G31" s="26"/>
      <c r="H31" s="26"/>
      <c r="I31" s="26"/>
      <c r="J31" s="32"/>
      <c r="K31" s="26"/>
      <c r="L31" s="27"/>
    </row>
    <row r="32" spans="1:17" s="22" customFormat="1" ht="18" customHeight="1">
      <c r="B32" s="29"/>
      <c r="C32" s="26"/>
      <c r="D32" s="36"/>
      <c r="E32" s="26"/>
      <c r="F32" s="33"/>
      <c r="G32" s="26"/>
      <c r="H32" s="26"/>
      <c r="I32" s="26"/>
      <c r="J32" s="32"/>
      <c r="K32" s="26"/>
      <c r="L32" s="27"/>
    </row>
    <row r="33" spans="2:12" s="22" customFormat="1" ht="18" customHeight="1">
      <c r="B33" s="29"/>
      <c r="C33" s="26"/>
      <c r="D33" s="36"/>
      <c r="E33" s="26"/>
      <c r="F33" s="33"/>
      <c r="G33" s="26"/>
      <c r="H33" s="26"/>
      <c r="I33" s="26"/>
      <c r="J33" s="32"/>
      <c r="K33" s="26"/>
      <c r="L33" s="27"/>
    </row>
    <row r="34" spans="2:12" s="22" customFormat="1" ht="18" customHeight="1">
      <c r="B34" s="29"/>
      <c r="C34" s="26"/>
      <c r="D34" s="36"/>
      <c r="E34" s="26"/>
      <c r="F34" s="33"/>
      <c r="G34" s="26"/>
      <c r="H34" s="26"/>
      <c r="I34" s="26"/>
      <c r="J34" s="32"/>
      <c r="K34" s="26"/>
      <c r="L34" s="27"/>
    </row>
    <row r="35" spans="2:12" s="22" customFormat="1" ht="18" customHeight="1">
      <c r="B35" s="29"/>
      <c r="C35" s="26"/>
      <c r="D35" s="36"/>
      <c r="E35" s="26"/>
      <c r="F35" s="33"/>
      <c r="G35" s="26"/>
      <c r="H35" s="26"/>
      <c r="I35" s="26"/>
      <c r="J35" s="32"/>
      <c r="K35" s="26"/>
      <c r="L35" s="27"/>
    </row>
    <row r="36" spans="2:12" s="22" customFormat="1" ht="18" customHeight="1">
      <c r="B36" s="29"/>
      <c r="C36" s="26"/>
      <c r="D36" s="36"/>
      <c r="E36" s="26"/>
      <c r="F36" s="33"/>
      <c r="G36" s="26"/>
      <c r="H36" s="26"/>
      <c r="I36" s="26"/>
      <c r="J36" s="37"/>
      <c r="K36" s="26"/>
      <c r="L36" s="27"/>
    </row>
    <row r="37" spans="2:12" s="22" customFormat="1" ht="18" customHeight="1">
      <c r="B37" s="29"/>
      <c r="C37" s="26"/>
      <c r="D37" s="36"/>
      <c r="E37" s="26"/>
      <c r="F37" s="33"/>
      <c r="G37" s="26"/>
      <c r="H37" s="26"/>
      <c r="I37" s="26"/>
      <c r="J37" s="32"/>
      <c r="K37" s="26"/>
      <c r="L37" s="27"/>
    </row>
    <row r="38" spans="2:12" s="22" customFormat="1" ht="18" customHeight="1">
      <c r="B38" s="29"/>
      <c r="C38" s="26"/>
      <c r="D38" s="36"/>
      <c r="E38" s="26"/>
      <c r="F38" s="33"/>
      <c r="G38" s="26"/>
      <c r="H38" s="26"/>
      <c r="I38" s="26"/>
      <c r="J38" s="37"/>
      <c r="K38" s="26"/>
      <c r="L38" s="27"/>
    </row>
    <row r="39" spans="2:12" s="22" customFormat="1">
      <c r="J39" s="38"/>
      <c r="K39" s="7"/>
      <c r="L39" s="7"/>
    </row>
    <row r="41" spans="2:12">
      <c r="J41" s="3"/>
    </row>
    <row r="43" spans="2:12">
      <c r="C43" s="22"/>
      <c r="D43" s="22"/>
      <c r="E43" s="22"/>
      <c r="F43" s="22"/>
      <c r="H43" s="22"/>
      <c r="I43" s="22"/>
      <c r="J43" s="22"/>
    </row>
    <row r="44" spans="2:12">
      <c r="C44" s="22"/>
      <c r="D44" s="22"/>
      <c r="I44" s="22"/>
      <c r="J44" s="22"/>
    </row>
    <row r="45" spans="2:12">
      <c r="C45" s="22"/>
      <c r="D45" s="22"/>
      <c r="I45" s="22"/>
      <c r="J45" s="22"/>
    </row>
    <row r="46" spans="2:12">
      <c r="C46" s="22"/>
      <c r="D46" s="22"/>
      <c r="I46" s="22"/>
      <c r="J46" s="22"/>
    </row>
    <row r="47" spans="2:12">
      <c r="C47" s="22"/>
      <c r="D47" s="22"/>
      <c r="I47" s="22"/>
      <c r="J47" s="22"/>
    </row>
    <row r="48" spans="2:12">
      <c r="C48" s="22"/>
      <c r="D48" s="22"/>
      <c r="I48" s="22"/>
      <c r="J48" s="22"/>
    </row>
  </sheetData>
  <mergeCells count="66">
    <mergeCell ref="A3:C3"/>
    <mergeCell ref="A4:C4"/>
    <mergeCell ref="D3:D4"/>
    <mergeCell ref="E3:E4"/>
    <mergeCell ref="F3:F4"/>
    <mergeCell ref="G15:I16"/>
    <mergeCell ref="J15:L16"/>
    <mergeCell ref="M15:O16"/>
    <mergeCell ref="P15:Q16"/>
    <mergeCell ref="G3:G4"/>
    <mergeCell ref="N3:N4"/>
    <mergeCell ref="O3:O4"/>
    <mergeCell ref="P3:P4"/>
    <mergeCell ref="Q3:Q4"/>
    <mergeCell ref="H3:H4"/>
    <mergeCell ref="I3:I4"/>
    <mergeCell ref="J3:J4"/>
    <mergeCell ref="K3:K4"/>
    <mergeCell ref="L3:L4"/>
    <mergeCell ref="M3:M4"/>
    <mergeCell ref="A22:C22"/>
    <mergeCell ref="A16:C16"/>
    <mergeCell ref="D21:F21"/>
    <mergeCell ref="D17:F17"/>
    <mergeCell ref="D20:F20"/>
    <mergeCell ref="D22:F22"/>
    <mergeCell ref="D15:F16"/>
    <mergeCell ref="P17:Q17"/>
    <mergeCell ref="D18:F18"/>
    <mergeCell ref="G18:I18"/>
    <mergeCell ref="M18:O18"/>
    <mergeCell ref="G19:I19"/>
    <mergeCell ref="J18:L18"/>
    <mergeCell ref="J19:L19"/>
    <mergeCell ref="M19:O19"/>
    <mergeCell ref="P18:Q18"/>
    <mergeCell ref="P19:Q19"/>
    <mergeCell ref="D19:F19"/>
    <mergeCell ref="G17:I17"/>
    <mergeCell ref="J17:L17"/>
    <mergeCell ref="M17:O17"/>
    <mergeCell ref="P20:Q20"/>
    <mergeCell ref="G22:I22"/>
    <mergeCell ref="J22:L22"/>
    <mergeCell ref="M22:O22"/>
    <mergeCell ref="P22:Q22"/>
    <mergeCell ref="G21:I21"/>
    <mergeCell ref="J21:L21"/>
    <mergeCell ref="M21:O21"/>
    <mergeCell ref="P21:Q21"/>
    <mergeCell ref="G20:I20"/>
    <mergeCell ref="J20:L20"/>
    <mergeCell ref="M20:O20"/>
    <mergeCell ref="D23:F23"/>
    <mergeCell ref="G23:I23"/>
    <mergeCell ref="J23:L23"/>
    <mergeCell ref="M23:O23"/>
    <mergeCell ref="P23:Q23"/>
    <mergeCell ref="A5:C5"/>
    <mergeCell ref="A9:C9"/>
    <mergeCell ref="A17:C17"/>
    <mergeCell ref="A21:C21"/>
    <mergeCell ref="A6:B8"/>
    <mergeCell ref="A18:B20"/>
    <mergeCell ref="A15:C15"/>
    <mergeCell ref="A10:C10"/>
  </mergeCells>
  <phoneticPr fontId="4"/>
  <printOptions verticalCentered="1"/>
  <pageMargins left="0.78740157480314965" right="0.78740157480314965" top="0.98425196850393704" bottom="0.78740157480314965" header="0.19685039370078741" footer="0.39370078740157483"/>
  <pageSetup paperSize="9" orientation="landscape" r:id="rId1"/>
  <headerFooter scaleWithDoc="0" alignWithMargins="0">
    <oddFooter>&amp;C&amp;12- 5 -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7:V72"/>
  <sheetViews>
    <sheetView zoomScaleNormal="100" zoomScaleSheetLayoutView="90" workbookViewId="0">
      <selection activeCell="G1" sqref="G1"/>
    </sheetView>
  </sheetViews>
  <sheetFormatPr defaultRowHeight="13.5"/>
  <cols>
    <col min="1" max="1" width="2.625" style="2" customWidth="1"/>
    <col min="2" max="2" width="13.75" style="2" customWidth="1"/>
    <col min="3" max="7" width="13.625" style="2" customWidth="1"/>
    <col min="8" max="8" width="1.625" style="2" customWidth="1"/>
    <col min="9" max="9" width="8.875" style="2" customWidth="1"/>
    <col min="10" max="257" width="9" style="2"/>
    <col min="258" max="258" width="12.625" style="2" customWidth="1"/>
    <col min="259" max="263" width="9" style="2"/>
    <col min="264" max="264" width="8.625" style="2" customWidth="1"/>
    <col min="265" max="265" width="8.875" style="2" customWidth="1"/>
    <col min="266" max="513" width="9" style="2"/>
    <col min="514" max="514" width="12.625" style="2" customWidth="1"/>
    <col min="515" max="519" width="9" style="2"/>
    <col min="520" max="520" width="8.625" style="2" customWidth="1"/>
    <col min="521" max="521" width="8.875" style="2" customWidth="1"/>
    <col min="522" max="769" width="9" style="2"/>
    <col min="770" max="770" width="12.625" style="2" customWidth="1"/>
    <col min="771" max="775" width="9" style="2"/>
    <col min="776" max="776" width="8.625" style="2" customWidth="1"/>
    <col min="777" max="777" width="8.875" style="2" customWidth="1"/>
    <col min="778" max="1025" width="9" style="2"/>
    <col min="1026" max="1026" width="12.625" style="2" customWidth="1"/>
    <col min="1027" max="1031" width="9" style="2"/>
    <col min="1032" max="1032" width="8.625" style="2" customWidth="1"/>
    <col min="1033" max="1033" width="8.875" style="2" customWidth="1"/>
    <col min="1034" max="1281" width="9" style="2"/>
    <col min="1282" max="1282" width="12.625" style="2" customWidth="1"/>
    <col min="1283" max="1287" width="9" style="2"/>
    <col min="1288" max="1288" width="8.625" style="2" customWidth="1"/>
    <col min="1289" max="1289" width="8.875" style="2" customWidth="1"/>
    <col min="1290" max="1537" width="9" style="2"/>
    <col min="1538" max="1538" width="12.625" style="2" customWidth="1"/>
    <col min="1539" max="1543" width="9" style="2"/>
    <col min="1544" max="1544" width="8.625" style="2" customWidth="1"/>
    <col min="1545" max="1545" width="8.875" style="2" customWidth="1"/>
    <col min="1546" max="1793" width="9" style="2"/>
    <col min="1794" max="1794" width="12.625" style="2" customWidth="1"/>
    <col min="1795" max="1799" width="9" style="2"/>
    <col min="1800" max="1800" width="8.625" style="2" customWidth="1"/>
    <col min="1801" max="1801" width="8.875" style="2" customWidth="1"/>
    <col min="1802" max="2049" width="9" style="2"/>
    <col min="2050" max="2050" width="12.625" style="2" customWidth="1"/>
    <col min="2051" max="2055" width="9" style="2"/>
    <col min="2056" max="2056" width="8.625" style="2" customWidth="1"/>
    <col min="2057" max="2057" width="8.875" style="2" customWidth="1"/>
    <col min="2058" max="2305" width="9" style="2"/>
    <col min="2306" max="2306" width="12.625" style="2" customWidth="1"/>
    <col min="2307" max="2311" width="9" style="2"/>
    <col min="2312" max="2312" width="8.625" style="2" customWidth="1"/>
    <col min="2313" max="2313" width="8.875" style="2" customWidth="1"/>
    <col min="2314" max="2561" width="9" style="2"/>
    <col min="2562" max="2562" width="12.625" style="2" customWidth="1"/>
    <col min="2563" max="2567" width="9" style="2"/>
    <col min="2568" max="2568" width="8.625" style="2" customWidth="1"/>
    <col min="2569" max="2569" width="8.875" style="2" customWidth="1"/>
    <col min="2570" max="2817" width="9" style="2"/>
    <col min="2818" max="2818" width="12.625" style="2" customWidth="1"/>
    <col min="2819" max="2823" width="9" style="2"/>
    <col min="2824" max="2824" width="8.625" style="2" customWidth="1"/>
    <col min="2825" max="2825" width="8.875" style="2" customWidth="1"/>
    <col min="2826" max="3073" width="9" style="2"/>
    <col min="3074" max="3074" width="12.625" style="2" customWidth="1"/>
    <col min="3075" max="3079" width="9" style="2"/>
    <col min="3080" max="3080" width="8.625" style="2" customWidth="1"/>
    <col min="3081" max="3081" width="8.875" style="2" customWidth="1"/>
    <col min="3082" max="3329" width="9" style="2"/>
    <col min="3330" max="3330" width="12.625" style="2" customWidth="1"/>
    <col min="3331" max="3335" width="9" style="2"/>
    <col min="3336" max="3336" width="8.625" style="2" customWidth="1"/>
    <col min="3337" max="3337" width="8.875" style="2" customWidth="1"/>
    <col min="3338" max="3585" width="9" style="2"/>
    <col min="3586" max="3586" width="12.625" style="2" customWidth="1"/>
    <col min="3587" max="3591" width="9" style="2"/>
    <col min="3592" max="3592" width="8.625" style="2" customWidth="1"/>
    <col min="3593" max="3593" width="8.875" style="2" customWidth="1"/>
    <col min="3594" max="3841" width="9" style="2"/>
    <col min="3842" max="3842" width="12.625" style="2" customWidth="1"/>
    <col min="3843" max="3847" width="9" style="2"/>
    <col min="3848" max="3848" width="8.625" style="2" customWidth="1"/>
    <col min="3849" max="3849" width="8.875" style="2" customWidth="1"/>
    <col min="3850" max="4097" width="9" style="2"/>
    <col min="4098" max="4098" width="12.625" style="2" customWidth="1"/>
    <col min="4099" max="4103" width="9" style="2"/>
    <col min="4104" max="4104" width="8.625" style="2" customWidth="1"/>
    <col min="4105" max="4105" width="8.875" style="2" customWidth="1"/>
    <col min="4106" max="4353" width="9" style="2"/>
    <col min="4354" max="4354" width="12.625" style="2" customWidth="1"/>
    <col min="4355" max="4359" width="9" style="2"/>
    <col min="4360" max="4360" width="8.625" style="2" customWidth="1"/>
    <col min="4361" max="4361" width="8.875" style="2" customWidth="1"/>
    <col min="4362" max="4609" width="9" style="2"/>
    <col min="4610" max="4610" width="12.625" style="2" customWidth="1"/>
    <col min="4611" max="4615" width="9" style="2"/>
    <col min="4616" max="4616" width="8.625" style="2" customWidth="1"/>
    <col min="4617" max="4617" width="8.875" style="2" customWidth="1"/>
    <col min="4618" max="4865" width="9" style="2"/>
    <col min="4866" max="4866" width="12.625" style="2" customWidth="1"/>
    <col min="4867" max="4871" width="9" style="2"/>
    <col min="4872" max="4872" width="8.625" style="2" customWidth="1"/>
    <col min="4873" max="4873" width="8.875" style="2" customWidth="1"/>
    <col min="4874" max="5121" width="9" style="2"/>
    <col min="5122" max="5122" width="12.625" style="2" customWidth="1"/>
    <col min="5123" max="5127" width="9" style="2"/>
    <col min="5128" max="5128" width="8.625" style="2" customWidth="1"/>
    <col min="5129" max="5129" width="8.875" style="2" customWidth="1"/>
    <col min="5130" max="5377" width="9" style="2"/>
    <col min="5378" max="5378" width="12.625" style="2" customWidth="1"/>
    <col min="5379" max="5383" width="9" style="2"/>
    <col min="5384" max="5384" width="8.625" style="2" customWidth="1"/>
    <col min="5385" max="5385" width="8.875" style="2" customWidth="1"/>
    <col min="5386" max="5633" width="9" style="2"/>
    <col min="5634" max="5634" width="12.625" style="2" customWidth="1"/>
    <col min="5635" max="5639" width="9" style="2"/>
    <col min="5640" max="5640" width="8.625" style="2" customWidth="1"/>
    <col min="5641" max="5641" width="8.875" style="2" customWidth="1"/>
    <col min="5642" max="5889" width="9" style="2"/>
    <col min="5890" max="5890" width="12.625" style="2" customWidth="1"/>
    <col min="5891" max="5895" width="9" style="2"/>
    <col min="5896" max="5896" width="8.625" style="2" customWidth="1"/>
    <col min="5897" max="5897" width="8.875" style="2" customWidth="1"/>
    <col min="5898" max="6145" width="9" style="2"/>
    <col min="6146" max="6146" width="12.625" style="2" customWidth="1"/>
    <col min="6147" max="6151" width="9" style="2"/>
    <col min="6152" max="6152" width="8.625" style="2" customWidth="1"/>
    <col min="6153" max="6153" width="8.875" style="2" customWidth="1"/>
    <col min="6154" max="6401" width="9" style="2"/>
    <col min="6402" max="6402" width="12.625" style="2" customWidth="1"/>
    <col min="6403" max="6407" width="9" style="2"/>
    <col min="6408" max="6408" width="8.625" style="2" customWidth="1"/>
    <col min="6409" max="6409" width="8.875" style="2" customWidth="1"/>
    <col min="6410" max="6657" width="9" style="2"/>
    <col min="6658" max="6658" width="12.625" style="2" customWidth="1"/>
    <col min="6659" max="6663" width="9" style="2"/>
    <col min="6664" max="6664" width="8.625" style="2" customWidth="1"/>
    <col min="6665" max="6665" width="8.875" style="2" customWidth="1"/>
    <col min="6666" max="6913" width="9" style="2"/>
    <col min="6914" max="6914" width="12.625" style="2" customWidth="1"/>
    <col min="6915" max="6919" width="9" style="2"/>
    <col min="6920" max="6920" width="8.625" style="2" customWidth="1"/>
    <col min="6921" max="6921" width="8.875" style="2" customWidth="1"/>
    <col min="6922" max="7169" width="9" style="2"/>
    <col min="7170" max="7170" width="12.625" style="2" customWidth="1"/>
    <col min="7171" max="7175" width="9" style="2"/>
    <col min="7176" max="7176" width="8.625" style="2" customWidth="1"/>
    <col min="7177" max="7177" width="8.875" style="2" customWidth="1"/>
    <col min="7178" max="7425" width="9" style="2"/>
    <col min="7426" max="7426" width="12.625" style="2" customWidth="1"/>
    <col min="7427" max="7431" width="9" style="2"/>
    <col min="7432" max="7432" width="8.625" style="2" customWidth="1"/>
    <col min="7433" max="7433" width="8.875" style="2" customWidth="1"/>
    <col min="7434" max="7681" width="9" style="2"/>
    <col min="7682" max="7682" width="12.625" style="2" customWidth="1"/>
    <col min="7683" max="7687" width="9" style="2"/>
    <col min="7688" max="7688" width="8.625" style="2" customWidth="1"/>
    <col min="7689" max="7689" width="8.875" style="2" customWidth="1"/>
    <col min="7690" max="7937" width="9" style="2"/>
    <col min="7938" max="7938" width="12.625" style="2" customWidth="1"/>
    <col min="7939" max="7943" width="9" style="2"/>
    <col min="7944" max="7944" width="8.625" style="2" customWidth="1"/>
    <col min="7945" max="7945" width="8.875" style="2" customWidth="1"/>
    <col min="7946" max="8193" width="9" style="2"/>
    <col min="8194" max="8194" width="12.625" style="2" customWidth="1"/>
    <col min="8195" max="8199" width="9" style="2"/>
    <col min="8200" max="8200" width="8.625" style="2" customWidth="1"/>
    <col min="8201" max="8201" width="8.875" style="2" customWidth="1"/>
    <col min="8202" max="8449" width="9" style="2"/>
    <col min="8450" max="8450" width="12.625" style="2" customWidth="1"/>
    <col min="8451" max="8455" width="9" style="2"/>
    <col min="8456" max="8456" width="8.625" style="2" customWidth="1"/>
    <col min="8457" max="8457" width="8.875" style="2" customWidth="1"/>
    <col min="8458" max="8705" width="9" style="2"/>
    <col min="8706" max="8706" width="12.625" style="2" customWidth="1"/>
    <col min="8707" max="8711" width="9" style="2"/>
    <col min="8712" max="8712" width="8.625" style="2" customWidth="1"/>
    <col min="8713" max="8713" width="8.875" style="2" customWidth="1"/>
    <col min="8714" max="8961" width="9" style="2"/>
    <col min="8962" max="8962" width="12.625" style="2" customWidth="1"/>
    <col min="8963" max="8967" width="9" style="2"/>
    <col min="8968" max="8968" width="8.625" style="2" customWidth="1"/>
    <col min="8969" max="8969" width="8.875" style="2" customWidth="1"/>
    <col min="8970" max="9217" width="9" style="2"/>
    <col min="9218" max="9218" width="12.625" style="2" customWidth="1"/>
    <col min="9219" max="9223" width="9" style="2"/>
    <col min="9224" max="9224" width="8.625" style="2" customWidth="1"/>
    <col min="9225" max="9225" width="8.875" style="2" customWidth="1"/>
    <col min="9226" max="9473" width="9" style="2"/>
    <col min="9474" max="9474" width="12.625" style="2" customWidth="1"/>
    <col min="9475" max="9479" width="9" style="2"/>
    <col min="9480" max="9480" width="8.625" style="2" customWidth="1"/>
    <col min="9481" max="9481" width="8.875" style="2" customWidth="1"/>
    <col min="9482" max="9729" width="9" style="2"/>
    <col min="9730" max="9730" width="12.625" style="2" customWidth="1"/>
    <col min="9731" max="9735" width="9" style="2"/>
    <col min="9736" max="9736" width="8.625" style="2" customWidth="1"/>
    <col min="9737" max="9737" width="8.875" style="2" customWidth="1"/>
    <col min="9738" max="9985" width="9" style="2"/>
    <col min="9986" max="9986" width="12.625" style="2" customWidth="1"/>
    <col min="9987" max="9991" width="9" style="2"/>
    <col min="9992" max="9992" width="8.625" style="2" customWidth="1"/>
    <col min="9993" max="9993" width="8.875" style="2" customWidth="1"/>
    <col min="9994" max="10241" width="9" style="2"/>
    <col min="10242" max="10242" width="12.625" style="2" customWidth="1"/>
    <col min="10243" max="10247" width="9" style="2"/>
    <col min="10248" max="10248" width="8.625" style="2" customWidth="1"/>
    <col min="10249" max="10249" width="8.875" style="2" customWidth="1"/>
    <col min="10250" max="10497" width="9" style="2"/>
    <col min="10498" max="10498" width="12.625" style="2" customWidth="1"/>
    <col min="10499" max="10503" width="9" style="2"/>
    <col min="10504" max="10504" width="8.625" style="2" customWidth="1"/>
    <col min="10505" max="10505" width="8.875" style="2" customWidth="1"/>
    <col min="10506" max="10753" width="9" style="2"/>
    <col min="10754" max="10754" width="12.625" style="2" customWidth="1"/>
    <col min="10755" max="10759" width="9" style="2"/>
    <col min="10760" max="10760" width="8.625" style="2" customWidth="1"/>
    <col min="10761" max="10761" width="8.875" style="2" customWidth="1"/>
    <col min="10762" max="11009" width="9" style="2"/>
    <col min="11010" max="11010" width="12.625" style="2" customWidth="1"/>
    <col min="11011" max="11015" width="9" style="2"/>
    <col min="11016" max="11016" width="8.625" style="2" customWidth="1"/>
    <col min="11017" max="11017" width="8.875" style="2" customWidth="1"/>
    <col min="11018" max="11265" width="9" style="2"/>
    <col min="11266" max="11266" width="12.625" style="2" customWidth="1"/>
    <col min="11267" max="11271" width="9" style="2"/>
    <col min="11272" max="11272" width="8.625" style="2" customWidth="1"/>
    <col min="11273" max="11273" width="8.875" style="2" customWidth="1"/>
    <col min="11274" max="11521" width="9" style="2"/>
    <col min="11522" max="11522" width="12.625" style="2" customWidth="1"/>
    <col min="11523" max="11527" width="9" style="2"/>
    <col min="11528" max="11528" width="8.625" style="2" customWidth="1"/>
    <col min="11529" max="11529" width="8.875" style="2" customWidth="1"/>
    <col min="11530" max="11777" width="9" style="2"/>
    <col min="11778" max="11778" width="12.625" style="2" customWidth="1"/>
    <col min="11779" max="11783" width="9" style="2"/>
    <col min="11784" max="11784" width="8.625" style="2" customWidth="1"/>
    <col min="11785" max="11785" width="8.875" style="2" customWidth="1"/>
    <col min="11786" max="12033" width="9" style="2"/>
    <col min="12034" max="12034" width="12.625" style="2" customWidth="1"/>
    <col min="12035" max="12039" width="9" style="2"/>
    <col min="12040" max="12040" width="8.625" style="2" customWidth="1"/>
    <col min="12041" max="12041" width="8.875" style="2" customWidth="1"/>
    <col min="12042" max="12289" width="9" style="2"/>
    <col min="12290" max="12290" width="12.625" style="2" customWidth="1"/>
    <col min="12291" max="12295" width="9" style="2"/>
    <col min="12296" max="12296" width="8.625" style="2" customWidth="1"/>
    <col min="12297" max="12297" width="8.875" style="2" customWidth="1"/>
    <col min="12298" max="12545" width="9" style="2"/>
    <col min="12546" max="12546" width="12.625" style="2" customWidth="1"/>
    <col min="12547" max="12551" width="9" style="2"/>
    <col min="12552" max="12552" width="8.625" style="2" customWidth="1"/>
    <col min="12553" max="12553" width="8.875" style="2" customWidth="1"/>
    <col min="12554" max="12801" width="9" style="2"/>
    <col min="12802" max="12802" width="12.625" style="2" customWidth="1"/>
    <col min="12803" max="12807" width="9" style="2"/>
    <col min="12808" max="12808" width="8.625" style="2" customWidth="1"/>
    <col min="12809" max="12809" width="8.875" style="2" customWidth="1"/>
    <col min="12810" max="13057" width="9" style="2"/>
    <col min="13058" max="13058" width="12.625" style="2" customWidth="1"/>
    <col min="13059" max="13063" width="9" style="2"/>
    <col min="13064" max="13064" width="8.625" style="2" customWidth="1"/>
    <col min="13065" max="13065" width="8.875" style="2" customWidth="1"/>
    <col min="13066" max="13313" width="9" style="2"/>
    <col min="13314" max="13314" width="12.625" style="2" customWidth="1"/>
    <col min="13315" max="13319" width="9" style="2"/>
    <col min="13320" max="13320" width="8.625" style="2" customWidth="1"/>
    <col min="13321" max="13321" width="8.875" style="2" customWidth="1"/>
    <col min="13322" max="13569" width="9" style="2"/>
    <col min="13570" max="13570" width="12.625" style="2" customWidth="1"/>
    <col min="13571" max="13575" width="9" style="2"/>
    <col min="13576" max="13576" width="8.625" style="2" customWidth="1"/>
    <col min="13577" max="13577" width="8.875" style="2" customWidth="1"/>
    <col min="13578" max="13825" width="9" style="2"/>
    <col min="13826" max="13826" width="12.625" style="2" customWidth="1"/>
    <col min="13827" max="13831" width="9" style="2"/>
    <col min="13832" max="13832" width="8.625" style="2" customWidth="1"/>
    <col min="13833" max="13833" width="8.875" style="2" customWidth="1"/>
    <col min="13834" max="14081" width="9" style="2"/>
    <col min="14082" max="14082" width="12.625" style="2" customWidth="1"/>
    <col min="14083" max="14087" width="9" style="2"/>
    <col min="14088" max="14088" width="8.625" style="2" customWidth="1"/>
    <col min="14089" max="14089" width="8.875" style="2" customWidth="1"/>
    <col min="14090" max="14337" width="9" style="2"/>
    <col min="14338" max="14338" width="12.625" style="2" customWidth="1"/>
    <col min="14339" max="14343" width="9" style="2"/>
    <col min="14344" max="14344" width="8.625" style="2" customWidth="1"/>
    <col min="14345" max="14345" width="8.875" style="2" customWidth="1"/>
    <col min="14346" max="14593" width="9" style="2"/>
    <col min="14594" max="14594" width="12.625" style="2" customWidth="1"/>
    <col min="14595" max="14599" width="9" style="2"/>
    <col min="14600" max="14600" width="8.625" style="2" customWidth="1"/>
    <col min="14601" max="14601" width="8.875" style="2" customWidth="1"/>
    <col min="14602" max="14849" width="9" style="2"/>
    <col min="14850" max="14850" width="12.625" style="2" customWidth="1"/>
    <col min="14851" max="14855" width="9" style="2"/>
    <col min="14856" max="14856" width="8.625" style="2" customWidth="1"/>
    <col min="14857" max="14857" width="8.875" style="2" customWidth="1"/>
    <col min="14858" max="15105" width="9" style="2"/>
    <col min="15106" max="15106" width="12.625" style="2" customWidth="1"/>
    <col min="15107" max="15111" width="9" style="2"/>
    <col min="15112" max="15112" width="8.625" style="2" customWidth="1"/>
    <col min="15113" max="15113" width="8.875" style="2" customWidth="1"/>
    <col min="15114" max="15361" width="9" style="2"/>
    <col min="15362" max="15362" width="12.625" style="2" customWidth="1"/>
    <col min="15363" max="15367" width="9" style="2"/>
    <col min="15368" max="15368" width="8.625" style="2" customWidth="1"/>
    <col min="15369" max="15369" width="8.875" style="2" customWidth="1"/>
    <col min="15370" max="15617" width="9" style="2"/>
    <col min="15618" max="15618" width="12.625" style="2" customWidth="1"/>
    <col min="15619" max="15623" width="9" style="2"/>
    <col min="15624" max="15624" width="8.625" style="2" customWidth="1"/>
    <col min="15625" max="15625" width="8.875" style="2" customWidth="1"/>
    <col min="15626" max="15873" width="9" style="2"/>
    <col min="15874" max="15874" width="12.625" style="2" customWidth="1"/>
    <col min="15875" max="15879" width="9" style="2"/>
    <col min="15880" max="15880" width="8.625" style="2" customWidth="1"/>
    <col min="15881" max="15881" width="8.875" style="2" customWidth="1"/>
    <col min="15882" max="16129" width="9" style="2"/>
    <col min="16130" max="16130" width="12.625" style="2" customWidth="1"/>
    <col min="16131" max="16135" width="9" style="2"/>
    <col min="16136" max="16136" width="8.625" style="2" customWidth="1"/>
    <col min="16137" max="16137" width="8.875" style="2" customWidth="1"/>
    <col min="16138" max="16384" width="9" style="2"/>
  </cols>
  <sheetData>
    <row r="17" spans="5:7">
      <c r="F17" s="2">
        <v>67</v>
      </c>
    </row>
    <row r="18" spans="5:7">
      <c r="F18" s="2">
        <v>39</v>
      </c>
    </row>
    <row r="29" spans="5:7" ht="14.25" customHeight="1"/>
    <row r="30" spans="5:7" ht="13.5" customHeight="1"/>
    <row r="31" spans="5:7" ht="9.75" customHeight="1">
      <c r="E31" s="22"/>
    </row>
    <row r="32" spans="5:7" ht="24" customHeight="1">
      <c r="G32" s="108" t="s">
        <v>107</v>
      </c>
    </row>
    <row r="33" spans="1:22" ht="30" customHeight="1">
      <c r="B33" s="104" t="s">
        <v>100</v>
      </c>
      <c r="C33" s="106" t="s">
        <v>315</v>
      </c>
      <c r="D33" s="107" t="s">
        <v>94</v>
      </c>
      <c r="E33" s="249" t="s">
        <v>95</v>
      </c>
      <c r="F33" s="249" t="s">
        <v>316</v>
      </c>
      <c r="G33" s="249" t="s">
        <v>96</v>
      </c>
      <c r="H33" s="100"/>
      <c r="I33" s="87"/>
      <c r="J33" s="87"/>
    </row>
    <row r="34" spans="1:22" ht="30" customHeight="1">
      <c r="B34" s="105" t="s">
        <v>57</v>
      </c>
      <c r="C34" s="390">
        <v>17748</v>
      </c>
      <c r="D34" s="390">
        <v>14568</v>
      </c>
      <c r="E34" s="390">
        <v>16689</v>
      </c>
      <c r="F34" s="390">
        <v>15888</v>
      </c>
      <c r="G34" s="390">
        <v>15429</v>
      </c>
      <c r="H34" s="101"/>
      <c r="I34" s="102"/>
      <c r="J34" s="102"/>
      <c r="K34" s="39"/>
      <c r="L34" s="39"/>
      <c r="M34" s="39"/>
      <c r="N34" s="39"/>
      <c r="O34" s="39"/>
      <c r="P34" s="39"/>
    </row>
    <row r="35" spans="1:22" ht="30" customHeight="1">
      <c r="B35" s="105" t="s">
        <v>101</v>
      </c>
      <c r="C35" s="391">
        <v>119.77324875151842</v>
      </c>
      <c r="D35" s="391">
        <v>82.082488167680864</v>
      </c>
      <c r="E35" s="391">
        <v>114.55930807248764</v>
      </c>
      <c r="F35" s="391">
        <v>95.200431421894663</v>
      </c>
      <c r="G35" s="391">
        <v>97.111027190332322</v>
      </c>
      <c r="H35" s="103"/>
      <c r="I35" s="38"/>
      <c r="J35" s="38"/>
    </row>
    <row r="36" spans="1:22" ht="9" customHeight="1">
      <c r="B36" s="74"/>
      <c r="C36" s="392"/>
      <c r="D36" s="392"/>
      <c r="E36" s="392"/>
      <c r="F36" s="392"/>
      <c r="G36" s="392"/>
      <c r="H36" s="38"/>
      <c r="I36" s="38"/>
      <c r="J36" s="22"/>
    </row>
    <row r="37" spans="1:22" ht="36" customHeight="1">
      <c r="B37" s="105" t="s">
        <v>102</v>
      </c>
      <c r="C37" s="393" t="s">
        <v>97</v>
      </c>
      <c r="D37" s="393" t="s">
        <v>98</v>
      </c>
      <c r="E37" s="393" t="s">
        <v>99</v>
      </c>
      <c r="F37" s="393" t="s">
        <v>297</v>
      </c>
      <c r="G37" s="393" t="s">
        <v>298</v>
      </c>
      <c r="H37" s="55"/>
      <c r="I37" s="87"/>
      <c r="J37" s="87"/>
    </row>
    <row r="38" spans="1:22" ht="36" customHeight="1">
      <c r="B38" s="105" t="s">
        <v>57</v>
      </c>
      <c r="C38" s="390">
        <v>14136</v>
      </c>
      <c r="D38" s="390">
        <v>15937</v>
      </c>
      <c r="E38" s="390">
        <v>15101</v>
      </c>
      <c r="F38" s="390">
        <v>16378</v>
      </c>
      <c r="G38" s="390">
        <v>12669</v>
      </c>
      <c r="H38" s="101"/>
      <c r="I38" s="102"/>
      <c r="J38" s="102"/>
    </row>
    <row r="39" spans="1:22" ht="36" customHeight="1">
      <c r="B39" s="105" t="s">
        <v>101</v>
      </c>
      <c r="C39" s="391">
        <v>91.619677231188021</v>
      </c>
      <c r="D39" s="391">
        <v>112.7405206564799</v>
      </c>
      <c r="E39" s="391">
        <v>94.754345234360287</v>
      </c>
      <c r="F39" s="391">
        <v>108.4563936163168</v>
      </c>
      <c r="G39" s="391">
        <v>77.353767248748312</v>
      </c>
      <c r="H39" s="103"/>
      <c r="I39" s="38"/>
      <c r="J39" s="38"/>
    </row>
    <row r="40" spans="1:22" ht="9" customHeight="1" thickBot="1">
      <c r="B40" s="74"/>
      <c r="C40" s="392"/>
      <c r="D40" s="392"/>
      <c r="E40" s="392"/>
      <c r="F40" s="392"/>
      <c r="G40" s="392"/>
      <c r="H40" s="38"/>
      <c r="I40" s="38"/>
      <c r="J40" s="38"/>
    </row>
    <row r="41" spans="1:22" ht="36" customHeight="1">
      <c r="B41" s="105" t="s">
        <v>102</v>
      </c>
      <c r="C41" s="393" t="s">
        <v>299</v>
      </c>
      <c r="D41" s="393" t="s">
        <v>300</v>
      </c>
      <c r="E41" s="394" t="s">
        <v>301</v>
      </c>
      <c r="F41" s="394" t="s">
        <v>302</v>
      </c>
      <c r="G41" s="395" t="s">
        <v>317</v>
      </c>
      <c r="H41" s="88"/>
      <c r="I41" s="87"/>
      <c r="J41" s="87"/>
    </row>
    <row r="42" spans="1:22" ht="36" customHeight="1">
      <c r="B42" s="105" t="s">
        <v>57</v>
      </c>
      <c r="C42" s="390">
        <v>10693</v>
      </c>
      <c r="D42" s="390">
        <v>9861</v>
      </c>
      <c r="E42" s="390">
        <v>11341</v>
      </c>
      <c r="F42" s="390">
        <v>11616</v>
      </c>
      <c r="G42" s="396">
        <v>12235</v>
      </c>
      <c r="H42" s="102"/>
      <c r="I42" s="102"/>
      <c r="J42" s="102"/>
    </row>
    <row r="43" spans="1:22" ht="36" customHeight="1" thickBot="1">
      <c r="B43" s="105" t="s">
        <v>101</v>
      </c>
      <c r="C43" s="391">
        <v>84.402873154945141</v>
      </c>
      <c r="D43" s="391">
        <v>92.219208828205367</v>
      </c>
      <c r="E43" s="391">
        <v>115.00861981543453</v>
      </c>
      <c r="F43" s="397">
        <v>102.42483026188167</v>
      </c>
      <c r="G43" s="398">
        <v>105.3288567493113</v>
      </c>
      <c r="H43" s="38"/>
      <c r="I43" s="38"/>
      <c r="J43" s="38"/>
    </row>
    <row r="46" spans="1:22">
      <c r="A46" s="370"/>
      <c r="B46" s="369" t="s">
        <v>56</v>
      </c>
      <c r="C46" s="369"/>
    </row>
    <row r="47" spans="1:22">
      <c r="A47" s="370"/>
      <c r="B47" s="369" t="s">
        <v>57</v>
      </c>
      <c r="C47" s="430"/>
      <c r="D47" s="41"/>
      <c r="E47" s="41"/>
      <c r="F47" s="41"/>
      <c r="G47" s="41"/>
      <c r="H47" s="41"/>
      <c r="I47" s="41"/>
      <c r="J47" s="41"/>
      <c r="K47" s="41"/>
      <c r="L47" s="40"/>
      <c r="M47" s="40"/>
      <c r="N47" s="40"/>
      <c r="O47" s="40"/>
      <c r="P47" s="40"/>
      <c r="Q47" s="40"/>
      <c r="R47" s="41"/>
      <c r="S47" s="40"/>
      <c r="T47" s="40"/>
      <c r="U47" s="41"/>
      <c r="V47" s="41"/>
    </row>
    <row r="48" spans="1:22">
      <c r="A48" s="370"/>
      <c r="B48" s="369">
        <v>14</v>
      </c>
      <c r="C48" s="430">
        <v>24867</v>
      </c>
      <c r="E48" s="41"/>
    </row>
    <row r="49" spans="1:5">
      <c r="A49" s="370"/>
      <c r="B49" s="369">
        <v>15</v>
      </c>
      <c r="C49" s="430">
        <v>14818</v>
      </c>
      <c r="E49" s="41"/>
    </row>
    <row r="50" spans="1:5">
      <c r="A50" s="370"/>
      <c r="B50" s="369">
        <v>16</v>
      </c>
      <c r="C50" s="430">
        <v>17748</v>
      </c>
      <c r="E50" s="41"/>
    </row>
    <row r="51" spans="1:5">
      <c r="A51" s="370"/>
      <c r="B51" s="369">
        <v>17</v>
      </c>
      <c r="C51" s="430">
        <v>14568</v>
      </c>
      <c r="E51" s="41"/>
    </row>
    <row r="52" spans="1:5">
      <c r="A52" s="370"/>
      <c r="B52" s="369">
        <v>18</v>
      </c>
      <c r="C52" s="430">
        <v>16689</v>
      </c>
      <c r="E52" s="41"/>
    </row>
    <row r="53" spans="1:5">
      <c r="A53" s="370"/>
      <c r="B53" s="369">
        <v>19</v>
      </c>
      <c r="C53" s="430">
        <v>15888</v>
      </c>
    </row>
    <row r="54" spans="1:5">
      <c r="A54" s="370"/>
      <c r="B54" s="369">
        <v>20</v>
      </c>
      <c r="C54" s="430">
        <v>15429</v>
      </c>
    </row>
    <row r="55" spans="1:5">
      <c r="A55" s="370"/>
      <c r="B55" s="369">
        <v>21</v>
      </c>
      <c r="C55" s="430">
        <v>14136</v>
      </c>
      <c r="E55" s="369"/>
    </row>
    <row r="56" spans="1:5">
      <c r="A56" s="370"/>
      <c r="B56" s="369">
        <v>22</v>
      </c>
      <c r="C56" s="430">
        <v>15937</v>
      </c>
    </row>
    <row r="57" spans="1:5">
      <c r="A57" s="370"/>
      <c r="B57" s="369">
        <v>23</v>
      </c>
      <c r="C57" s="430">
        <v>15101</v>
      </c>
    </row>
    <row r="58" spans="1:5">
      <c r="A58" s="370"/>
      <c r="B58" s="369">
        <v>24</v>
      </c>
      <c r="C58" s="430">
        <v>16378</v>
      </c>
    </row>
    <row r="59" spans="1:5">
      <c r="A59" s="370"/>
      <c r="B59" s="369">
        <v>25</v>
      </c>
      <c r="C59" s="430">
        <v>12669</v>
      </c>
    </row>
    <row r="60" spans="1:5">
      <c r="A60" s="370"/>
      <c r="B60" s="369">
        <v>26</v>
      </c>
      <c r="C60" s="430">
        <v>10693</v>
      </c>
    </row>
    <row r="61" spans="1:5">
      <c r="A61" s="370"/>
      <c r="B61" s="369">
        <v>27</v>
      </c>
      <c r="C61" s="430">
        <v>9861</v>
      </c>
    </row>
    <row r="62" spans="1:5">
      <c r="A62" s="370"/>
      <c r="B62" s="369">
        <v>28</v>
      </c>
      <c r="C62" s="430">
        <v>11341</v>
      </c>
    </row>
    <row r="63" spans="1:5">
      <c r="A63" s="370"/>
      <c r="B63" s="369">
        <v>29</v>
      </c>
      <c r="C63" s="430">
        <v>11616</v>
      </c>
    </row>
    <row r="64" spans="1:5">
      <c r="A64" s="370"/>
      <c r="B64" s="369">
        <v>30</v>
      </c>
      <c r="C64" s="430">
        <v>12235</v>
      </c>
    </row>
    <row r="65" spans="3:3">
      <c r="C65" s="41"/>
    </row>
    <row r="66" spans="3:3">
      <c r="C66" s="41"/>
    </row>
    <row r="67" spans="3:3">
      <c r="C67" s="41"/>
    </row>
    <row r="68" spans="3:3">
      <c r="C68" s="41"/>
    </row>
    <row r="69" spans="3:3">
      <c r="C69" s="41"/>
    </row>
    <row r="70" spans="3:3">
      <c r="C70" s="41"/>
    </row>
    <row r="71" spans="3:3">
      <c r="C71" s="41"/>
    </row>
    <row r="72" spans="3:3">
      <c r="C72" s="41"/>
    </row>
  </sheetData>
  <phoneticPr fontId="4"/>
  <pageMargins left="0.78740157480314965" right="0.78740157480314965" top="0.78740157480314965" bottom="0.78740157480314965" header="0.19685039370078741" footer="0.39370078740157483"/>
  <pageSetup paperSize="9" orientation="portrait" r:id="rId1"/>
  <headerFooter scaleWithDoc="0" alignWithMargins="0">
    <oddFooter>&amp;C&amp;12- 6 -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33"/>
  <sheetViews>
    <sheetView zoomScaleNormal="100" zoomScaleSheetLayoutView="90" workbookViewId="0">
      <selection activeCell="L1" sqref="L1"/>
    </sheetView>
  </sheetViews>
  <sheetFormatPr defaultRowHeight="13.5"/>
  <cols>
    <col min="1" max="1" width="1.625" style="3" customWidth="1"/>
    <col min="2" max="2" width="12.625" style="3" customWidth="1"/>
    <col min="3" max="11" width="11.625" style="3" customWidth="1"/>
    <col min="12" max="12" width="12.125" style="3" customWidth="1"/>
    <col min="13" max="13" width="1.75" style="3" customWidth="1"/>
    <col min="14" max="14" width="4.375" style="3" customWidth="1"/>
    <col min="15" max="15" width="6.25" style="116" bestFit="1" customWidth="1"/>
    <col min="16" max="16" width="9.625" style="3" customWidth="1"/>
    <col min="17" max="23" width="9" style="3"/>
    <col min="24" max="24" width="8" style="3" bestFit="1" customWidth="1"/>
    <col min="25" max="25" width="10.375" style="3" bestFit="1" customWidth="1"/>
    <col min="26" max="269" width="9" style="3"/>
    <col min="270" max="270" width="10.5" style="3" bestFit="1" customWidth="1"/>
    <col min="271" max="271" width="4.375" style="3" customWidth="1"/>
    <col min="272" max="272" width="6.25" style="3" bestFit="1" customWidth="1"/>
    <col min="273" max="279" width="9" style="3"/>
    <col min="280" max="280" width="8" style="3" bestFit="1" customWidth="1"/>
    <col min="281" max="281" width="10.375" style="3" bestFit="1" customWidth="1"/>
    <col min="282" max="525" width="9" style="3"/>
    <col min="526" max="526" width="10.5" style="3" bestFit="1" customWidth="1"/>
    <col min="527" max="527" width="4.375" style="3" customWidth="1"/>
    <col min="528" max="528" width="6.25" style="3" bestFit="1" customWidth="1"/>
    <col min="529" max="535" width="9" style="3"/>
    <col min="536" max="536" width="8" style="3" bestFit="1" customWidth="1"/>
    <col min="537" max="537" width="10.375" style="3" bestFit="1" customWidth="1"/>
    <col min="538" max="781" width="9" style="3"/>
    <col min="782" max="782" width="10.5" style="3" bestFit="1" customWidth="1"/>
    <col min="783" max="783" width="4.375" style="3" customWidth="1"/>
    <col min="784" max="784" width="6.25" style="3" bestFit="1" customWidth="1"/>
    <col min="785" max="791" width="9" style="3"/>
    <col min="792" max="792" width="8" style="3" bestFit="1" customWidth="1"/>
    <col min="793" max="793" width="10.375" style="3" bestFit="1" customWidth="1"/>
    <col min="794" max="1037" width="9" style="3"/>
    <col min="1038" max="1038" width="10.5" style="3" bestFit="1" customWidth="1"/>
    <col min="1039" max="1039" width="4.375" style="3" customWidth="1"/>
    <col min="1040" max="1040" width="6.25" style="3" bestFit="1" customWidth="1"/>
    <col min="1041" max="1047" width="9" style="3"/>
    <col min="1048" max="1048" width="8" style="3" bestFit="1" customWidth="1"/>
    <col min="1049" max="1049" width="10.375" style="3" bestFit="1" customWidth="1"/>
    <col min="1050" max="1293" width="9" style="3"/>
    <col min="1294" max="1294" width="10.5" style="3" bestFit="1" customWidth="1"/>
    <col min="1295" max="1295" width="4.375" style="3" customWidth="1"/>
    <col min="1296" max="1296" width="6.25" style="3" bestFit="1" customWidth="1"/>
    <col min="1297" max="1303" width="9" style="3"/>
    <col min="1304" max="1304" width="8" style="3" bestFit="1" customWidth="1"/>
    <col min="1305" max="1305" width="10.375" style="3" bestFit="1" customWidth="1"/>
    <col min="1306" max="1549" width="9" style="3"/>
    <col min="1550" max="1550" width="10.5" style="3" bestFit="1" customWidth="1"/>
    <col min="1551" max="1551" width="4.375" style="3" customWidth="1"/>
    <col min="1552" max="1552" width="6.25" style="3" bestFit="1" customWidth="1"/>
    <col min="1553" max="1559" width="9" style="3"/>
    <col min="1560" max="1560" width="8" style="3" bestFit="1" customWidth="1"/>
    <col min="1561" max="1561" width="10.375" style="3" bestFit="1" customWidth="1"/>
    <col min="1562" max="1805" width="9" style="3"/>
    <col min="1806" max="1806" width="10.5" style="3" bestFit="1" customWidth="1"/>
    <col min="1807" max="1807" width="4.375" style="3" customWidth="1"/>
    <col min="1808" max="1808" width="6.25" style="3" bestFit="1" customWidth="1"/>
    <col min="1809" max="1815" width="9" style="3"/>
    <col min="1816" max="1816" width="8" style="3" bestFit="1" customWidth="1"/>
    <col min="1817" max="1817" width="10.375" style="3" bestFit="1" customWidth="1"/>
    <col min="1818" max="2061" width="9" style="3"/>
    <col min="2062" max="2062" width="10.5" style="3" bestFit="1" customWidth="1"/>
    <col min="2063" max="2063" width="4.375" style="3" customWidth="1"/>
    <col min="2064" max="2064" width="6.25" style="3" bestFit="1" customWidth="1"/>
    <col min="2065" max="2071" width="9" style="3"/>
    <col min="2072" max="2072" width="8" style="3" bestFit="1" customWidth="1"/>
    <col min="2073" max="2073" width="10.375" style="3" bestFit="1" customWidth="1"/>
    <col min="2074" max="2317" width="9" style="3"/>
    <col min="2318" max="2318" width="10.5" style="3" bestFit="1" customWidth="1"/>
    <col min="2319" max="2319" width="4.375" style="3" customWidth="1"/>
    <col min="2320" max="2320" width="6.25" style="3" bestFit="1" customWidth="1"/>
    <col min="2321" max="2327" width="9" style="3"/>
    <col min="2328" max="2328" width="8" style="3" bestFit="1" customWidth="1"/>
    <col min="2329" max="2329" width="10.375" style="3" bestFit="1" customWidth="1"/>
    <col min="2330" max="2573" width="9" style="3"/>
    <col min="2574" max="2574" width="10.5" style="3" bestFit="1" customWidth="1"/>
    <col min="2575" max="2575" width="4.375" style="3" customWidth="1"/>
    <col min="2576" max="2576" width="6.25" style="3" bestFit="1" customWidth="1"/>
    <col min="2577" max="2583" width="9" style="3"/>
    <col min="2584" max="2584" width="8" style="3" bestFit="1" customWidth="1"/>
    <col min="2585" max="2585" width="10.375" style="3" bestFit="1" customWidth="1"/>
    <col min="2586" max="2829" width="9" style="3"/>
    <col min="2830" max="2830" width="10.5" style="3" bestFit="1" customWidth="1"/>
    <col min="2831" max="2831" width="4.375" style="3" customWidth="1"/>
    <col min="2832" max="2832" width="6.25" style="3" bestFit="1" customWidth="1"/>
    <col min="2833" max="2839" width="9" style="3"/>
    <col min="2840" max="2840" width="8" style="3" bestFit="1" customWidth="1"/>
    <col min="2841" max="2841" width="10.375" style="3" bestFit="1" customWidth="1"/>
    <col min="2842" max="3085" width="9" style="3"/>
    <col min="3086" max="3086" width="10.5" style="3" bestFit="1" customWidth="1"/>
    <col min="3087" max="3087" width="4.375" style="3" customWidth="1"/>
    <col min="3088" max="3088" width="6.25" style="3" bestFit="1" customWidth="1"/>
    <col min="3089" max="3095" width="9" style="3"/>
    <col min="3096" max="3096" width="8" style="3" bestFit="1" customWidth="1"/>
    <col min="3097" max="3097" width="10.375" style="3" bestFit="1" customWidth="1"/>
    <col min="3098" max="3341" width="9" style="3"/>
    <col min="3342" max="3342" width="10.5" style="3" bestFit="1" customWidth="1"/>
    <col min="3343" max="3343" width="4.375" style="3" customWidth="1"/>
    <col min="3344" max="3344" width="6.25" style="3" bestFit="1" customWidth="1"/>
    <col min="3345" max="3351" width="9" style="3"/>
    <col min="3352" max="3352" width="8" style="3" bestFit="1" customWidth="1"/>
    <col min="3353" max="3353" width="10.375" style="3" bestFit="1" customWidth="1"/>
    <col min="3354" max="3597" width="9" style="3"/>
    <col min="3598" max="3598" width="10.5" style="3" bestFit="1" customWidth="1"/>
    <col min="3599" max="3599" width="4.375" style="3" customWidth="1"/>
    <col min="3600" max="3600" width="6.25" style="3" bestFit="1" customWidth="1"/>
    <col min="3601" max="3607" width="9" style="3"/>
    <col min="3608" max="3608" width="8" style="3" bestFit="1" customWidth="1"/>
    <col min="3609" max="3609" width="10.375" style="3" bestFit="1" customWidth="1"/>
    <col min="3610" max="3853" width="9" style="3"/>
    <col min="3854" max="3854" width="10.5" style="3" bestFit="1" customWidth="1"/>
    <col min="3855" max="3855" width="4.375" style="3" customWidth="1"/>
    <col min="3856" max="3856" width="6.25" style="3" bestFit="1" customWidth="1"/>
    <col min="3857" max="3863" width="9" style="3"/>
    <col min="3864" max="3864" width="8" style="3" bestFit="1" customWidth="1"/>
    <col min="3865" max="3865" width="10.375" style="3" bestFit="1" customWidth="1"/>
    <col min="3866" max="4109" width="9" style="3"/>
    <col min="4110" max="4110" width="10.5" style="3" bestFit="1" customWidth="1"/>
    <col min="4111" max="4111" width="4.375" style="3" customWidth="1"/>
    <col min="4112" max="4112" width="6.25" style="3" bestFit="1" customWidth="1"/>
    <col min="4113" max="4119" width="9" style="3"/>
    <col min="4120" max="4120" width="8" style="3" bestFit="1" customWidth="1"/>
    <col min="4121" max="4121" width="10.375" style="3" bestFit="1" customWidth="1"/>
    <col min="4122" max="4365" width="9" style="3"/>
    <col min="4366" max="4366" width="10.5" style="3" bestFit="1" customWidth="1"/>
    <col min="4367" max="4367" width="4.375" style="3" customWidth="1"/>
    <col min="4368" max="4368" width="6.25" style="3" bestFit="1" customWidth="1"/>
    <col min="4369" max="4375" width="9" style="3"/>
    <col min="4376" max="4376" width="8" style="3" bestFit="1" customWidth="1"/>
    <col min="4377" max="4377" width="10.375" style="3" bestFit="1" customWidth="1"/>
    <col min="4378" max="4621" width="9" style="3"/>
    <col min="4622" max="4622" width="10.5" style="3" bestFit="1" customWidth="1"/>
    <col min="4623" max="4623" width="4.375" style="3" customWidth="1"/>
    <col min="4624" max="4624" width="6.25" style="3" bestFit="1" customWidth="1"/>
    <col min="4625" max="4631" width="9" style="3"/>
    <col min="4632" max="4632" width="8" style="3" bestFit="1" customWidth="1"/>
    <col min="4633" max="4633" width="10.375" style="3" bestFit="1" customWidth="1"/>
    <col min="4634" max="4877" width="9" style="3"/>
    <col min="4878" max="4878" width="10.5" style="3" bestFit="1" customWidth="1"/>
    <col min="4879" max="4879" width="4.375" style="3" customWidth="1"/>
    <col min="4880" max="4880" width="6.25" style="3" bestFit="1" customWidth="1"/>
    <col min="4881" max="4887" width="9" style="3"/>
    <col min="4888" max="4888" width="8" style="3" bestFit="1" customWidth="1"/>
    <col min="4889" max="4889" width="10.375" style="3" bestFit="1" customWidth="1"/>
    <col min="4890" max="5133" width="9" style="3"/>
    <col min="5134" max="5134" width="10.5" style="3" bestFit="1" customWidth="1"/>
    <col min="5135" max="5135" width="4.375" style="3" customWidth="1"/>
    <col min="5136" max="5136" width="6.25" style="3" bestFit="1" customWidth="1"/>
    <col min="5137" max="5143" width="9" style="3"/>
    <col min="5144" max="5144" width="8" style="3" bestFit="1" customWidth="1"/>
    <col min="5145" max="5145" width="10.375" style="3" bestFit="1" customWidth="1"/>
    <col min="5146" max="5389" width="9" style="3"/>
    <col min="5390" max="5390" width="10.5" style="3" bestFit="1" customWidth="1"/>
    <col min="5391" max="5391" width="4.375" style="3" customWidth="1"/>
    <col min="5392" max="5392" width="6.25" style="3" bestFit="1" customWidth="1"/>
    <col min="5393" max="5399" width="9" style="3"/>
    <col min="5400" max="5400" width="8" style="3" bestFit="1" customWidth="1"/>
    <col min="5401" max="5401" width="10.375" style="3" bestFit="1" customWidth="1"/>
    <col min="5402" max="5645" width="9" style="3"/>
    <col min="5646" max="5646" width="10.5" style="3" bestFit="1" customWidth="1"/>
    <col min="5647" max="5647" width="4.375" style="3" customWidth="1"/>
    <col min="5648" max="5648" width="6.25" style="3" bestFit="1" customWidth="1"/>
    <col min="5649" max="5655" width="9" style="3"/>
    <col min="5656" max="5656" width="8" style="3" bestFit="1" customWidth="1"/>
    <col min="5657" max="5657" width="10.375" style="3" bestFit="1" customWidth="1"/>
    <col min="5658" max="5901" width="9" style="3"/>
    <col min="5902" max="5902" width="10.5" style="3" bestFit="1" customWidth="1"/>
    <col min="5903" max="5903" width="4.375" style="3" customWidth="1"/>
    <col min="5904" max="5904" width="6.25" style="3" bestFit="1" customWidth="1"/>
    <col min="5905" max="5911" width="9" style="3"/>
    <col min="5912" max="5912" width="8" style="3" bestFit="1" customWidth="1"/>
    <col min="5913" max="5913" width="10.375" style="3" bestFit="1" customWidth="1"/>
    <col min="5914" max="6157" width="9" style="3"/>
    <col min="6158" max="6158" width="10.5" style="3" bestFit="1" customWidth="1"/>
    <col min="6159" max="6159" width="4.375" style="3" customWidth="1"/>
    <col min="6160" max="6160" width="6.25" style="3" bestFit="1" customWidth="1"/>
    <col min="6161" max="6167" width="9" style="3"/>
    <col min="6168" max="6168" width="8" style="3" bestFit="1" customWidth="1"/>
    <col min="6169" max="6169" width="10.375" style="3" bestFit="1" customWidth="1"/>
    <col min="6170" max="6413" width="9" style="3"/>
    <col min="6414" max="6414" width="10.5" style="3" bestFit="1" customWidth="1"/>
    <col min="6415" max="6415" width="4.375" style="3" customWidth="1"/>
    <col min="6416" max="6416" width="6.25" style="3" bestFit="1" customWidth="1"/>
    <col min="6417" max="6423" width="9" style="3"/>
    <col min="6424" max="6424" width="8" style="3" bestFit="1" customWidth="1"/>
    <col min="6425" max="6425" width="10.375" style="3" bestFit="1" customWidth="1"/>
    <col min="6426" max="6669" width="9" style="3"/>
    <col min="6670" max="6670" width="10.5" style="3" bestFit="1" customWidth="1"/>
    <col min="6671" max="6671" width="4.375" style="3" customWidth="1"/>
    <col min="6672" max="6672" width="6.25" style="3" bestFit="1" customWidth="1"/>
    <col min="6673" max="6679" width="9" style="3"/>
    <col min="6680" max="6680" width="8" style="3" bestFit="1" customWidth="1"/>
    <col min="6681" max="6681" width="10.375" style="3" bestFit="1" customWidth="1"/>
    <col min="6682" max="6925" width="9" style="3"/>
    <col min="6926" max="6926" width="10.5" style="3" bestFit="1" customWidth="1"/>
    <col min="6927" max="6927" width="4.375" style="3" customWidth="1"/>
    <col min="6928" max="6928" width="6.25" style="3" bestFit="1" customWidth="1"/>
    <col min="6929" max="6935" width="9" style="3"/>
    <col min="6936" max="6936" width="8" style="3" bestFit="1" customWidth="1"/>
    <col min="6937" max="6937" width="10.375" style="3" bestFit="1" customWidth="1"/>
    <col min="6938" max="7181" width="9" style="3"/>
    <col min="7182" max="7182" width="10.5" style="3" bestFit="1" customWidth="1"/>
    <col min="7183" max="7183" width="4.375" style="3" customWidth="1"/>
    <col min="7184" max="7184" width="6.25" style="3" bestFit="1" customWidth="1"/>
    <col min="7185" max="7191" width="9" style="3"/>
    <col min="7192" max="7192" width="8" style="3" bestFit="1" customWidth="1"/>
    <col min="7193" max="7193" width="10.375" style="3" bestFit="1" customWidth="1"/>
    <col min="7194" max="7437" width="9" style="3"/>
    <col min="7438" max="7438" width="10.5" style="3" bestFit="1" customWidth="1"/>
    <col min="7439" max="7439" width="4.375" style="3" customWidth="1"/>
    <col min="7440" max="7440" width="6.25" style="3" bestFit="1" customWidth="1"/>
    <col min="7441" max="7447" width="9" style="3"/>
    <col min="7448" max="7448" width="8" style="3" bestFit="1" customWidth="1"/>
    <col min="7449" max="7449" width="10.375" style="3" bestFit="1" customWidth="1"/>
    <col min="7450" max="7693" width="9" style="3"/>
    <col min="7694" max="7694" width="10.5" style="3" bestFit="1" customWidth="1"/>
    <col min="7695" max="7695" width="4.375" style="3" customWidth="1"/>
    <col min="7696" max="7696" width="6.25" style="3" bestFit="1" customWidth="1"/>
    <col min="7697" max="7703" width="9" style="3"/>
    <col min="7704" max="7704" width="8" style="3" bestFit="1" customWidth="1"/>
    <col min="7705" max="7705" width="10.375" style="3" bestFit="1" customWidth="1"/>
    <col min="7706" max="7949" width="9" style="3"/>
    <col min="7950" max="7950" width="10.5" style="3" bestFit="1" customWidth="1"/>
    <col min="7951" max="7951" width="4.375" style="3" customWidth="1"/>
    <col min="7952" max="7952" width="6.25" style="3" bestFit="1" customWidth="1"/>
    <col min="7953" max="7959" width="9" style="3"/>
    <col min="7960" max="7960" width="8" style="3" bestFit="1" customWidth="1"/>
    <col min="7961" max="7961" width="10.375" style="3" bestFit="1" customWidth="1"/>
    <col min="7962" max="8205" width="9" style="3"/>
    <col min="8206" max="8206" width="10.5" style="3" bestFit="1" customWidth="1"/>
    <col min="8207" max="8207" width="4.375" style="3" customWidth="1"/>
    <col min="8208" max="8208" width="6.25" style="3" bestFit="1" customWidth="1"/>
    <col min="8209" max="8215" width="9" style="3"/>
    <col min="8216" max="8216" width="8" style="3" bestFit="1" customWidth="1"/>
    <col min="8217" max="8217" width="10.375" style="3" bestFit="1" customWidth="1"/>
    <col min="8218" max="8461" width="9" style="3"/>
    <col min="8462" max="8462" width="10.5" style="3" bestFit="1" customWidth="1"/>
    <col min="8463" max="8463" width="4.375" style="3" customWidth="1"/>
    <col min="8464" max="8464" width="6.25" style="3" bestFit="1" customWidth="1"/>
    <col min="8465" max="8471" width="9" style="3"/>
    <col min="8472" max="8472" width="8" style="3" bestFit="1" customWidth="1"/>
    <col min="8473" max="8473" width="10.375" style="3" bestFit="1" customWidth="1"/>
    <col min="8474" max="8717" width="9" style="3"/>
    <col min="8718" max="8718" width="10.5" style="3" bestFit="1" customWidth="1"/>
    <col min="8719" max="8719" width="4.375" style="3" customWidth="1"/>
    <col min="8720" max="8720" width="6.25" style="3" bestFit="1" customWidth="1"/>
    <col min="8721" max="8727" width="9" style="3"/>
    <col min="8728" max="8728" width="8" style="3" bestFit="1" customWidth="1"/>
    <col min="8729" max="8729" width="10.375" style="3" bestFit="1" customWidth="1"/>
    <col min="8730" max="8973" width="9" style="3"/>
    <col min="8974" max="8974" width="10.5" style="3" bestFit="1" customWidth="1"/>
    <col min="8975" max="8975" width="4.375" style="3" customWidth="1"/>
    <col min="8976" max="8976" width="6.25" style="3" bestFit="1" customWidth="1"/>
    <col min="8977" max="8983" width="9" style="3"/>
    <col min="8984" max="8984" width="8" style="3" bestFit="1" customWidth="1"/>
    <col min="8985" max="8985" width="10.375" style="3" bestFit="1" customWidth="1"/>
    <col min="8986" max="9229" width="9" style="3"/>
    <col min="9230" max="9230" width="10.5" style="3" bestFit="1" customWidth="1"/>
    <col min="9231" max="9231" width="4.375" style="3" customWidth="1"/>
    <col min="9232" max="9232" width="6.25" style="3" bestFit="1" customWidth="1"/>
    <col min="9233" max="9239" width="9" style="3"/>
    <col min="9240" max="9240" width="8" style="3" bestFit="1" customWidth="1"/>
    <col min="9241" max="9241" width="10.375" style="3" bestFit="1" customWidth="1"/>
    <col min="9242" max="9485" width="9" style="3"/>
    <col min="9486" max="9486" width="10.5" style="3" bestFit="1" customWidth="1"/>
    <col min="9487" max="9487" width="4.375" style="3" customWidth="1"/>
    <col min="9488" max="9488" width="6.25" style="3" bestFit="1" customWidth="1"/>
    <col min="9489" max="9495" width="9" style="3"/>
    <col min="9496" max="9496" width="8" style="3" bestFit="1" customWidth="1"/>
    <col min="9497" max="9497" width="10.375" style="3" bestFit="1" customWidth="1"/>
    <col min="9498" max="9741" width="9" style="3"/>
    <col min="9742" max="9742" width="10.5" style="3" bestFit="1" customWidth="1"/>
    <col min="9743" max="9743" width="4.375" style="3" customWidth="1"/>
    <col min="9744" max="9744" width="6.25" style="3" bestFit="1" customWidth="1"/>
    <col min="9745" max="9751" width="9" style="3"/>
    <col min="9752" max="9752" width="8" style="3" bestFit="1" customWidth="1"/>
    <col min="9753" max="9753" width="10.375" style="3" bestFit="1" customWidth="1"/>
    <col min="9754" max="9997" width="9" style="3"/>
    <col min="9998" max="9998" width="10.5" style="3" bestFit="1" customWidth="1"/>
    <col min="9999" max="9999" width="4.375" style="3" customWidth="1"/>
    <col min="10000" max="10000" width="6.25" style="3" bestFit="1" customWidth="1"/>
    <col min="10001" max="10007" width="9" style="3"/>
    <col min="10008" max="10008" width="8" style="3" bestFit="1" customWidth="1"/>
    <col min="10009" max="10009" width="10.375" style="3" bestFit="1" customWidth="1"/>
    <col min="10010" max="10253" width="9" style="3"/>
    <col min="10254" max="10254" width="10.5" style="3" bestFit="1" customWidth="1"/>
    <col min="10255" max="10255" width="4.375" style="3" customWidth="1"/>
    <col min="10256" max="10256" width="6.25" style="3" bestFit="1" customWidth="1"/>
    <col min="10257" max="10263" width="9" style="3"/>
    <col min="10264" max="10264" width="8" style="3" bestFit="1" customWidth="1"/>
    <col min="10265" max="10265" width="10.375" style="3" bestFit="1" customWidth="1"/>
    <col min="10266" max="10509" width="9" style="3"/>
    <col min="10510" max="10510" width="10.5" style="3" bestFit="1" customWidth="1"/>
    <col min="10511" max="10511" width="4.375" style="3" customWidth="1"/>
    <col min="10512" max="10512" width="6.25" style="3" bestFit="1" customWidth="1"/>
    <col min="10513" max="10519" width="9" style="3"/>
    <col min="10520" max="10520" width="8" style="3" bestFit="1" customWidth="1"/>
    <col min="10521" max="10521" width="10.375" style="3" bestFit="1" customWidth="1"/>
    <col min="10522" max="10765" width="9" style="3"/>
    <col min="10766" max="10766" width="10.5" style="3" bestFit="1" customWidth="1"/>
    <col min="10767" max="10767" width="4.375" style="3" customWidth="1"/>
    <col min="10768" max="10768" width="6.25" style="3" bestFit="1" customWidth="1"/>
    <col min="10769" max="10775" width="9" style="3"/>
    <col min="10776" max="10776" width="8" style="3" bestFit="1" customWidth="1"/>
    <col min="10777" max="10777" width="10.375" style="3" bestFit="1" customWidth="1"/>
    <col min="10778" max="11021" width="9" style="3"/>
    <col min="11022" max="11022" width="10.5" style="3" bestFit="1" customWidth="1"/>
    <col min="11023" max="11023" width="4.375" style="3" customWidth="1"/>
    <col min="11024" max="11024" width="6.25" style="3" bestFit="1" customWidth="1"/>
    <col min="11025" max="11031" width="9" style="3"/>
    <col min="11032" max="11032" width="8" style="3" bestFit="1" customWidth="1"/>
    <col min="11033" max="11033" width="10.375" style="3" bestFit="1" customWidth="1"/>
    <col min="11034" max="11277" width="9" style="3"/>
    <col min="11278" max="11278" width="10.5" style="3" bestFit="1" customWidth="1"/>
    <col min="11279" max="11279" width="4.375" style="3" customWidth="1"/>
    <col min="11280" max="11280" width="6.25" style="3" bestFit="1" customWidth="1"/>
    <col min="11281" max="11287" width="9" style="3"/>
    <col min="11288" max="11288" width="8" style="3" bestFit="1" customWidth="1"/>
    <col min="11289" max="11289" width="10.375" style="3" bestFit="1" customWidth="1"/>
    <col min="11290" max="11533" width="9" style="3"/>
    <col min="11534" max="11534" width="10.5" style="3" bestFit="1" customWidth="1"/>
    <col min="11535" max="11535" width="4.375" style="3" customWidth="1"/>
    <col min="11536" max="11536" width="6.25" style="3" bestFit="1" customWidth="1"/>
    <col min="11537" max="11543" width="9" style="3"/>
    <col min="11544" max="11544" width="8" style="3" bestFit="1" customWidth="1"/>
    <col min="11545" max="11545" width="10.375" style="3" bestFit="1" customWidth="1"/>
    <col min="11546" max="11789" width="9" style="3"/>
    <col min="11790" max="11790" width="10.5" style="3" bestFit="1" customWidth="1"/>
    <col min="11791" max="11791" width="4.375" style="3" customWidth="1"/>
    <col min="11792" max="11792" width="6.25" style="3" bestFit="1" customWidth="1"/>
    <col min="11793" max="11799" width="9" style="3"/>
    <col min="11800" max="11800" width="8" style="3" bestFit="1" customWidth="1"/>
    <col min="11801" max="11801" width="10.375" style="3" bestFit="1" customWidth="1"/>
    <col min="11802" max="12045" width="9" style="3"/>
    <col min="12046" max="12046" width="10.5" style="3" bestFit="1" customWidth="1"/>
    <col min="12047" max="12047" width="4.375" style="3" customWidth="1"/>
    <col min="12048" max="12048" width="6.25" style="3" bestFit="1" customWidth="1"/>
    <col min="12049" max="12055" width="9" style="3"/>
    <col min="12056" max="12056" width="8" style="3" bestFit="1" customWidth="1"/>
    <col min="12057" max="12057" width="10.375" style="3" bestFit="1" customWidth="1"/>
    <col min="12058" max="12301" width="9" style="3"/>
    <col min="12302" max="12302" width="10.5" style="3" bestFit="1" customWidth="1"/>
    <col min="12303" max="12303" width="4.375" style="3" customWidth="1"/>
    <col min="12304" max="12304" width="6.25" style="3" bestFit="1" customWidth="1"/>
    <col min="12305" max="12311" width="9" style="3"/>
    <col min="12312" max="12312" width="8" style="3" bestFit="1" customWidth="1"/>
    <col min="12313" max="12313" width="10.375" style="3" bestFit="1" customWidth="1"/>
    <col min="12314" max="12557" width="9" style="3"/>
    <col min="12558" max="12558" width="10.5" style="3" bestFit="1" customWidth="1"/>
    <col min="12559" max="12559" width="4.375" style="3" customWidth="1"/>
    <col min="12560" max="12560" width="6.25" style="3" bestFit="1" customWidth="1"/>
    <col min="12561" max="12567" width="9" style="3"/>
    <col min="12568" max="12568" width="8" style="3" bestFit="1" customWidth="1"/>
    <col min="12569" max="12569" width="10.375" style="3" bestFit="1" customWidth="1"/>
    <col min="12570" max="12813" width="9" style="3"/>
    <col min="12814" max="12814" width="10.5" style="3" bestFit="1" customWidth="1"/>
    <col min="12815" max="12815" width="4.375" style="3" customWidth="1"/>
    <col min="12816" max="12816" width="6.25" style="3" bestFit="1" customWidth="1"/>
    <col min="12817" max="12823" width="9" style="3"/>
    <col min="12824" max="12824" width="8" style="3" bestFit="1" customWidth="1"/>
    <col min="12825" max="12825" width="10.375" style="3" bestFit="1" customWidth="1"/>
    <col min="12826" max="13069" width="9" style="3"/>
    <col min="13070" max="13070" width="10.5" style="3" bestFit="1" customWidth="1"/>
    <col min="13071" max="13071" width="4.375" style="3" customWidth="1"/>
    <col min="13072" max="13072" width="6.25" style="3" bestFit="1" customWidth="1"/>
    <col min="13073" max="13079" width="9" style="3"/>
    <col min="13080" max="13080" width="8" style="3" bestFit="1" customWidth="1"/>
    <col min="13081" max="13081" width="10.375" style="3" bestFit="1" customWidth="1"/>
    <col min="13082" max="13325" width="9" style="3"/>
    <col min="13326" max="13326" width="10.5" style="3" bestFit="1" customWidth="1"/>
    <col min="13327" max="13327" width="4.375" style="3" customWidth="1"/>
    <col min="13328" max="13328" width="6.25" style="3" bestFit="1" customWidth="1"/>
    <col min="13329" max="13335" width="9" style="3"/>
    <col min="13336" max="13336" width="8" style="3" bestFit="1" customWidth="1"/>
    <col min="13337" max="13337" width="10.375" style="3" bestFit="1" customWidth="1"/>
    <col min="13338" max="13581" width="9" style="3"/>
    <col min="13582" max="13582" width="10.5" style="3" bestFit="1" customWidth="1"/>
    <col min="13583" max="13583" width="4.375" style="3" customWidth="1"/>
    <col min="13584" max="13584" width="6.25" style="3" bestFit="1" customWidth="1"/>
    <col min="13585" max="13591" width="9" style="3"/>
    <col min="13592" max="13592" width="8" style="3" bestFit="1" customWidth="1"/>
    <col min="13593" max="13593" width="10.375" style="3" bestFit="1" customWidth="1"/>
    <col min="13594" max="13837" width="9" style="3"/>
    <col min="13838" max="13838" width="10.5" style="3" bestFit="1" customWidth="1"/>
    <col min="13839" max="13839" width="4.375" style="3" customWidth="1"/>
    <col min="13840" max="13840" width="6.25" style="3" bestFit="1" customWidth="1"/>
    <col min="13841" max="13847" width="9" style="3"/>
    <col min="13848" max="13848" width="8" style="3" bestFit="1" customWidth="1"/>
    <col min="13849" max="13849" width="10.375" style="3" bestFit="1" customWidth="1"/>
    <col min="13850" max="14093" width="9" style="3"/>
    <col min="14094" max="14094" width="10.5" style="3" bestFit="1" customWidth="1"/>
    <col min="14095" max="14095" width="4.375" style="3" customWidth="1"/>
    <col min="14096" max="14096" width="6.25" style="3" bestFit="1" customWidth="1"/>
    <col min="14097" max="14103" width="9" style="3"/>
    <col min="14104" max="14104" width="8" style="3" bestFit="1" customWidth="1"/>
    <col min="14105" max="14105" width="10.375" style="3" bestFit="1" customWidth="1"/>
    <col min="14106" max="14349" width="9" style="3"/>
    <col min="14350" max="14350" width="10.5" style="3" bestFit="1" customWidth="1"/>
    <col min="14351" max="14351" width="4.375" style="3" customWidth="1"/>
    <col min="14352" max="14352" width="6.25" style="3" bestFit="1" customWidth="1"/>
    <col min="14353" max="14359" width="9" style="3"/>
    <col min="14360" max="14360" width="8" style="3" bestFit="1" customWidth="1"/>
    <col min="14361" max="14361" width="10.375" style="3" bestFit="1" customWidth="1"/>
    <col min="14362" max="14605" width="9" style="3"/>
    <col min="14606" max="14606" width="10.5" style="3" bestFit="1" customWidth="1"/>
    <col min="14607" max="14607" width="4.375" style="3" customWidth="1"/>
    <col min="14608" max="14608" width="6.25" style="3" bestFit="1" customWidth="1"/>
    <col min="14609" max="14615" width="9" style="3"/>
    <col min="14616" max="14616" width="8" style="3" bestFit="1" customWidth="1"/>
    <col min="14617" max="14617" width="10.375" style="3" bestFit="1" customWidth="1"/>
    <col min="14618" max="14861" width="9" style="3"/>
    <col min="14862" max="14862" width="10.5" style="3" bestFit="1" customWidth="1"/>
    <col min="14863" max="14863" width="4.375" style="3" customWidth="1"/>
    <col min="14864" max="14864" width="6.25" style="3" bestFit="1" customWidth="1"/>
    <col min="14865" max="14871" width="9" style="3"/>
    <col min="14872" max="14872" width="8" style="3" bestFit="1" customWidth="1"/>
    <col min="14873" max="14873" width="10.375" style="3" bestFit="1" customWidth="1"/>
    <col min="14874" max="15117" width="9" style="3"/>
    <col min="15118" max="15118" width="10.5" style="3" bestFit="1" customWidth="1"/>
    <col min="15119" max="15119" width="4.375" style="3" customWidth="1"/>
    <col min="15120" max="15120" width="6.25" style="3" bestFit="1" customWidth="1"/>
    <col min="15121" max="15127" width="9" style="3"/>
    <col min="15128" max="15128" width="8" style="3" bestFit="1" customWidth="1"/>
    <col min="15129" max="15129" width="10.375" style="3" bestFit="1" customWidth="1"/>
    <col min="15130" max="15373" width="9" style="3"/>
    <col min="15374" max="15374" width="10.5" style="3" bestFit="1" customWidth="1"/>
    <col min="15375" max="15375" width="4.375" style="3" customWidth="1"/>
    <col min="15376" max="15376" width="6.25" style="3" bestFit="1" customWidth="1"/>
    <col min="15377" max="15383" width="9" style="3"/>
    <col min="15384" max="15384" width="8" style="3" bestFit="1" customWidth="1"/>
    <col min="15385" max="15385" width="10.375" style="3" bestFit="1" customWidth="1"/>
    <col min="15386" max="15629" width="9" style="3"/>
    <col min="15630" max="15630" width="10.5" style="3" bestFit="1" customWidth="1"/>
    <col min="15631" max="15631" width="4.375" style="3" customWidth="1"/>
    <col min="15632" max="15632" width="6.25" style="3" bestFit="1" customWidth="1"/>
    <col min="15633" max="15639" width="9" style="3"/>
    <col min="15640" max="15640" width="8" style="3" bestFit="1" customWidth="1"/>
    <col min="15641" max="15641" width="10.375" style="3" bestFit="1" customWidth="1"/>
    <col min="15642" max="15885" width="9" style="3"/>
    <col min="15886" max="15886" width="10.5" style="3" bestFit="1" customWidth="1"/>
    <col min="15887" max="15887" width="4.375" style="3" customWidth="1"/>
    <col min="15888" max="15888" width="6.25" style="3" bestFit="1" customWidth="1"/>
    <col min="15889" max="15895" width="9" style="3"/>
    <col min="15896" max="15896" width="8" style="3" bestFit="1" customWidth="1"/>
    <col min="15897" max="15897" width="10.375" style="3" bestFit="1" customWidth="1"/>
    <col min="15898" max="16141" width="9" style="3"/>
    <col min="16142" max="16142" width="10.5" style="3" bestFit="1" customWidth="1"/>
    <col min="16143" max="16143" width="4.375" style="3" customWidth="1"/>
    <col min="16144" max="16144" width="6.25" style="3" bestFit="1" customWidth="1"/>
    <col min="16145" max="16151" width="9" style="3"/>
    <col min="16152" max="16152" width="8" style="3" bestFit="1" customWidth="1"/>
    <col min="16153" max="16153" width="10.375" style="3" bestFit="1" customWidth="1"/>
    <col min="16154" max="16384" width="9" style="3"/>
  </cols>
  <sheetData>
    <row r="1" spans="1:15" ht="20.25" customHeight="1">
      <c r="B1" s="115" t="s">
        <v>465</v>
      </c>
      <c r="C1" s="20"/>
      <c r="D1" s="20"/>
      <c r="E1" s="2"/>
      <c r="F1" s="2"/>
      <c r="G1" s="2"/>
      <c r="H1" s="2"/>
      <c r="I1" s="2"/>
      <c r="J1" s="2"/>
      <c r="K1" s="2"/>
      <c r="L1" s="2"/>
      <c r="M1" s="2"/>
    </row>
    <row r="2" spans="1:15" ht="18" customHeight="1" thickBot="1">
      <c r="B2" s="2"/>
      <c r="C2" s="2"/>
      <c r="D2" s="2"/>
      <c r="E2" s="2"/>
      <c r="F2" s="2"/>
      <c r="G2" s="2"/>
      <c r="H2" s="2"/>
      <c r="I2" s="2"/>
      <c r="J2" s="2"/>
      <c r="K2" s="2"/>
      <c r="L2" s="169" t="s">
        <v>104</v>
      </c>
      <c r="M2" s="109"/>
      <c r="O2" s="3"/>
    </row>
    <row r="3" spans="1:15" ht="18.75" customHeight="1" thickBot="1">
      <c r="B3" s="600" t="s">
        <v>113</v>
      </c>
      <c r="C3" s="607" t="s">
        <v>59</v>
      </c>
      <c r="D3" s="608" t="s">
        <v>232</v>
      </c>
      <c r="E3" s="608" t="s">
        <v>233</v>
      </c>
      <c r="F3" s="608" t="s">
        <v>234</v>
      </c>
      <c r="G3" s="608" t="s">
        <v>235</v>
      </c>
      <c r="H3" s="608" t="s">
        <v>236</v>
      </c>
      <c r="I3" s="608" t="s">
        <v>237</v>
      </c>
      <c r="J3" s="608" t="s">
        <v>238</v>
      </c>
      <c r="K3" s="609" t="s">
        <v>60</v>
      </c>
      <c r="L3" s="610" t="s">
        <v>58</v>
      </c>
      <c r="M3" s="110"/>
      <c r="O3" s="3"/>
    </row>
    <row r="4" spans="1:15" ht="19.5" customHeight="1">
      <c r="B4" s="601" t="s">
        <v>312</v>
      </c>
      <c r="C4" s="399">
        <v>584</v>
      </c>
      <c r="D4" s="400">
        <v>1160</v>
      </c>
      <c r="E4" s="400">
        <v>2300</v>
      </c>
      <c r="F4" s="400">
        <v>1773</v>
      </c>
      <c r="G4" s="400">
        <v>1300</v>
      </c>
      <c r="H4" s="400">
        <v>1625</v>
      </c>
      <c r="I4" s="400">
        <v>1475</v>
      </c>
      <c r="J4" s="400">
        <v>404</v>
      </c>
      <c r="K4" s="401">
        <v>72</v>
      </c>
      <c r="L4" s="402">
        <f t="shared" ref="L4:L9" si="0">SUM(C4:K4)</f>
        <v>10693</v>
      </c>
      <c r="M4" s="111"/>
      <c r="O4" s="3"/>
    </row>
    <row r="5" spans="1:15" ht="18.75" customHeight="1">
      <c r="B5" s="602" t="s">
        <v>114</v>
      </c>
      <c r="C5" s="399">
        <v>539</v>
      </c>
      <c r="D5" s="400">
        <v>1129</v>
      </c>
      <c r="E5" s="400">
        <v>2054</v>
      </c>
      <c r="F5" s="400">
        <v>1525</v>
      </c>
      <c r="G5" s="400">
        <v>1240</v>
      </c>
      <c r="H5" s="400">
        <v>1533</v>
      </c>
      <c r="I5" s="400">
        <v>1346</v>
      </c>
      <c r="J5" s="400">
        <v>397</v>
      </c>
      <c r="K5" s="401">
        <v>98</v>
      </c>
      <c r="L5" s="402">
        <f t="shared" si="0"/>
        <v>9861</v>
      </c>
      <c r="M5" s="111"/>
      <c r="O5" s="3"/>
    </row>
    <row r="6" spans="1:15" ht="18.75" customHeight="1">
      <c r="B6" s="603" t="s">
        <v>292</v>
      </c>
      <c r="C6" s="399">
        <v>540</v>
      </c>
      <c r="D6" s="400">
        <v>1689</v>
      </c>
      <c r="E6" s="400">
        <v>2320</v>
      </c>
      <c r="F6" s="400">
        <v>1644</v>
      </c>
      <c r="G6" s="400">
        <v>1492</v>
      </c>
      <c r="H6" s="400">
        <v>1574</v>
      </c>
      <c r="I6" s="400">
        <v>1542</v>
      </c>
      <c r="J6" s="400">
        <v>433</v>
      </c>
      <c r="K6" s="401">
        <v>107</v>
      </c>
      <c r="L6" s="402">
        <f t="shared" si="0"/>
        <v>11341</v>
      </c>
      <c r="M6" s="111"/>
      <c r="O6" s="3"/>
    </row>
    <row r="7" spans="1:15" ht="18.75" customHeight="1">
      <c r="B7" s="603" t="s">
        <v>303</v>
      </c>
      <c r="C7" s="399">
        <v>537</v>
      </c>
      <c r="D7" s="400">
        <v>1719</v>
      </c>
      <c r="E7" s="400">
        <v>2358</v>
      </c>
      <c r="F7" s="400">
        <v>1485</v>
      </c>
      <c r="G7" s="400">
        <v>1404</v>
      </c>
      <c r="H7" s="400">
        <v>1658</v>
      </c>
      <c r="I7" s="400">
        <v>1741</v>
      </c>
      <c r="J7" s="400">
        <v>606</v>
      </c>
      <c r="K7" s="401">
        <v>108</v>
      </c>
      <c r="L7" s="402">
        <f t="shared" si="0"/>
        <v>11616</v>
      </c>
      <c r="M7" s="111"/>
      <c r="O7" s="3"/>
    </row>
    <row r="8" spans="1:15" ht="18.75" customHeight="1" thickBot="1">
      <c r="B8" s="604" t="s">
        <v>313</v>
      </c>
      <c r="C8" s="403">
        <v>571</v>
      </c>
      <c r="D8" s="404">
        <v>1801</v>
      </c>
      <c r="E8" s="404">
        <v>2429</v>
      </c>
      <c r="F8" s="404">
        <v>1607</v>
      </c>
      <c r="G8" s="404">
        <v>1454</v>
      </c>
      <c r="H8" s="404">
        <v>1710</v>
      </c>
      <c r="I8" s="404">
        <v>1905</v>
      </c>
      <c r="J8" s="404">
        <v>647</v>
      </c>
      <c r="K8" s="405">
        <v>111</v>
      </c>
      <c r="L8" s="406">
        <f t="shared" si="0"/>
        <v>12235</v>
      </c>
      <c r="M8" s="111"/>
      <c r="O8" s="3"/>
    </row>
    <row r="9" spans="1:15" ht="18.75" customHeight="1" thickBot="1">
      <c r="B9" s="605" t="s">
        <v>314</v>
      </c>
      <c r="C9" s="407">
        <v>350576</v>
      </c>
      <c r="D9" s="407">
        <v>582390</v>
      </c>
      <c r="E9" s="407">
        <v>868413</v>
      </c>
      <c r="F9" s="407">
        <v>577132</v>
      </c>
      <c r="G9" s="407">
        <v>603228</v>
      </c>
      <c r="H9" s="407">
        <v>518387</v>
      </c>
      <c r="I9" s="407">
        <v>425133</v>
      </c>
      <c r="J9" s="407">
        <v>217238</v>
      </c>
      <c r="K9" s="408">
        <v>39710</v>
      </c>
      <c r="L9" s="409">
        <f t="shared" si="0"/>
        <v>4182207</v>
      </c>
      <c r="M9" s="111"/>
      <c r="O9" s="3"/>
    </row>
    <row r="10" spans="1:15" ht="14.25" customHeight="1">
      <c r="O10" s="3"/>
    </row>
    <row r="11" spans="1:15" ht="18.75" customHeight="1" thickBot="1">
      <c r="B11" s="114" t="s">
        <v>89</v>
      </c>
      <c r="C11" s="2"/>
      <c r="D11" s="2"/>
      <c r="E11" s="2"/>
      <c r="F11" s="2"/>
      <c r="G11" s="2"/>
      <c r="H11" s="2"/>
      <c r="I11" s="2"/>
      <c r="J11" s="2"/>
      <c r="K11" s="2"/>
      <c r="L11" s="169" t="s">
        <v>108</v>
      </c>
      <c r="M11" s="109"/>
      <c r="O11" s="3"/>
    </row>
    <row r="12" spans="1:15" ht="18.75" customHeight="1" thickBot="1">
      <c r="B12" s="600" t="s">
        <v>113</v>
      </c>
      <c r="C12" s="607" t="s">
        <v>59</v>
      </c>
      <c r="D12" s="608" t="s">
        <v>232</v>
      </c>
      <c r="E12" s="608" t="s">
        <v>233</v>
      </c>
      <c r="F12" s="608" t="s">
        <v>234</v>
      </c>
      <c r="G12" s="608" t="s">
        <v>235</v>
      </c>
      <c r="H12" s="608" t="s">
        <v>236</v>
      </c>
      <c r="I12" s="608" t="s">
        <v>237</v>
      </c>
      <c r="J12" s="608" t="s">
        <v>238</v>
      </c>
      <c r="K12" s="609" t="s">
        <v>60</v>
      </c>
      <c r="L12" s="610" t="s">
        <v>58</v>
      </c>
      <c r="M12" s="112"/>
      <c r="O12" s="3"/>
    </row>
    <row r="13" spans="1:15" ht="18.75" customHeight="1">
      <c r="B13" s="601" t="s">
        <v>312</v>
      </c>
      <c r="C13" s="410">
        <v>88.1</v>
      </c>
      <c r="D13" s="410">
        <v>58.7</v>
      </c>
      <c r="E13" s="410">
        <v>89.9</v>
      </c>
      <c r="F13" s="410">
        <v>92.6</v>
      </c>
      <c r="G13" s="410">
        <v>91.4</v>
      </c>
      <c r="H13" s="410">
        <v>86.2</v>
      </c>
      <c r="I13" s="410">
        <v>87.5</v>
      </c>
      <c r="J13" s="410">
        <v>84.7</v>
      </c>
      <c r="K13" s="411">
        <v>82.8</v>
      </c>
      <c r="L13" s="412">
        <v>84.4</v>
      </c>
      <c r="M13" s="113"/>
      <c r="O13" s="3"/>
    </row>
    <row r="14" spans="1:15" ht="18.75" customHeight="1">
      <c r="B14" s="606" t="s">
        <v>114</v>
      </c>
      <c r="C14" s="410">
        <v>92.3</v>
      </c>
      <c r="D14" s="410">
        <v>97.3</v>
      </c>
      <c r="E14" s="410">
        <v>89.3</v>
      </c>
      <c r="F14" s="410">
        <v>86</v>
      </c>
      <c r="G14" s="410">
        <v>95.4</v>
      </c>
      <c r="H14" s="410">
        <v>94.3</v>
      </c>
      <c r="I14" s="410">
        <v>91.3</v>
      </c>
      <c r="J14" s="410">
        <v>98.3</v>
      </c>
      <c r="K14" s="411">
        <v>136.1</v>
      </c>
      <c r="L14" s="413">
        <v>92.2</v>
      </c>
      <c r="M14" s="113"/>
      <c r="O14" s="3"/>
    </row>
    <row r="15" spans="1:15" ht="18.75" customHeight="1">
      <c r="B15" s="602" t="s">
        <v>292</v>
      </c>
      <c r="C15" s="414">
        <v>100.2</v>
      </c>
      <c r="D15" s="415">
        <v>149.6</v>
      </c>
      <c r="E15" s="415">
        <v>113</v>
      </c>
      <c r="F15" s="415">
        <v>107.8</v>
      </c>
      <c r="G15" s="415">
        <v>120.3</v>
      </c>
      <c r="H15" s="415">
        <v>102.7</v>
      </c>
      <c r="I15" s="415">
        <v>114.6</v>
      </c>
      <c r="J15" s="415">
        <v>109.1</v>
      </c>
      <c r="K15" s="416">
        <v>109.2</v>
      </c>
      <c r="L15" s="417">
        <v>115</v>
      </c>
      <c r="M15" s="48"/>
      <c r="O15" s="3"/>
    </row>
    <row r="16" spans="1:15" ht="18.75" customHeight="1">
      <c r="A16" s="6"/>
      <c r="B16" s="603" t="s">
        <v>303</v>
      </c>
      <c r="C16" s="418">
        <v>99.4</v>
      </c>
      <c r="D16" s="419">
        <v>101.8</v>
      </c>
      <c r="E16" s="419">
        <v>101.6</v>
      </c>
      <c r="F16" s="419">
        <v>90.3</v>
      </c>
      <c r="G16" s="419">
        <v>94.1</v>
      </c>
      <c r="H16" s="419">
        <v>105.3</v>
      </c>
      <c r="I16" s="419">
        <v>112.9</v>
      </c>
      <c r="J16" s="419">
        <v>140</v>
      </c>
      <c r="K16" s="420">
        <v>100.9</v>
      </c>
      <c r="L16" s="421">
        <v>102.4</v>
      </c>
      <c r="M16" s="48"/>
      <c r="O16" s="3"/>
    </row>
    <row r="17" spans="1:15" ht="18.75" customHeight="1" thickBot="1">
      <c r="A17" s="6"/>
      <c r="B17" s="604" t="s">
        <v>313</v>
      </c>
      <c r="C17" s="422">
        <v>106.3</v>
      </c>
      <c r="D17" s="423">
        <v>104.8</v>
      </c>
      <c r="E17" s="423">
        <v>103</v>
      </c>
      <c r="F17" s="423">
        <v>108.2</v>
      </c>
      <c r="G17" s="423">
        <v>103.6</v>
      </c>
      <c r="H17" s="423">
        <v>103.1</v>
      </c>
      <c r="I17" s="423">
        <v>109.4</v>
      </c>
      <c r="J17" s="423">
        <v>106.8</v>
      </c>
      <c r="K17" s="424">
        <v>102.8</v>
      </c>
      <c r="L17" s="425">
        <v>105.3</v>
      </c>
      <c r="M17" s="48"/>
      <c r="O17" s="3"/>
    </row>
    <row r="18" spans="1:15" s="6" customFormat="1" ht="18.75" customHeight="1" thickBot="1">
      <c r="B18" s="605" t="s">
        <v>314</v>
      </c>
      <c r="C18" s="426">
        <v>105.2</v>
      </c>
      <c r="D18" s="427">
        <v>107.6</v>
      </c>
      <c r="E18" s="427">
        <v>105.8</v>
      </c>
      <c r="F18" s="427">
        <v>101.1</v>
      </c>
      <c r="G18" s="427">
        <v>105.8</v>
      </c>
      <c r="H18" s="427">
        <v>108.5</v>
      </c>
      <c r="I18" s="427">
        <v>101.4</v>
      </c>
      <c r="J18" s="427">
        <v>114.6</v>
      </c>
      <c r="K18" s="428">
        <v>109.8</v>
      </c>
      <c r="L18" s="429">
        <v>105.6</v>
      </c>
      <c r="M18" s="48"/>
    </row>
    <row r="19" spans="1:15" s="6" customFormat="1" ht="14.25" customHeight="1">
      <c r="A19" s="3"/>
      <c r="B19" s="2"/>
      <c r="C19" s="3"/>
      <c r="D19" s="3"/>
      <c r="E19" s="2"/>
      <c r="F19" s="2"/>
      <c r="G19" s="43"/>
      <c r="H19" s="2"/>
      <c r="I19" s="2"/>
      <c r="J19" s="2"/>
      <c r="K19" s="2"/>
      <c r="L19" s="2"/>
      <c r="M19" s="2"/>
    </row>
    <row r="20" spans="1:15" s="6" customFormat="1" ht="18.75" customHeight="1" thickBot="1">
      <c r="A20" s="3"/>
      <c r="B20" s="114" t="s">
        <v>112</v>
      </c>
      <c r="C20" s="2"/>
      <c r="D20" s="2"/>
      <c r="E20" s="2"/>
      <c r="F20" s="2"/>
      <c r="G20" s="2"/>
      <c r="H20" s="2"/>
      <c r="I20" s="2"/>
      <c r="J20" s="2"/>
      <c r="K20" s="2"/>
      <c r="L20" s="169" t="s">
        <v>103</v>
      </c>
      <c r="M20" s="109"/>
    </row>
    <row r="21" spans="1:15" ht="18.75" customHeight="1" thickBot="1">
      <c r="B21" s="600" t="s">
        <v>113</v>
      </c>
      <c r="C21" s="607" t="s">
        <v>59</v>
      </c>
      <c r="D21" s="608" t="s">
        <v>232</v>
      </c>
      <c r="E21" s="608" t="s">
        <v>233</v>
      </c>
      <c r="F21" s="608" t="s">
        <v>234</v>
      </c>
      <c r="G21" s="608" t="s">
        <v>235</v>
      </c>
      <c r="H21" s="608" t="s">
        <v>236</v>
      </c>
      <c r="I21" s="608" t="s">
        <v>237</v>
      </c>
      <c r="J21" s="608" t="s">
        <v>238</v>
      </c>
      <c r="K21" s="609" t="s">
        <v>60</v>
      </c>
      <c r="L21" s="611" t="s">
        <v>58</v>
      </c>
      <c r="M21" s="112"/>
      <c r="O21" s="3"/>
    </row>
    <row r="22" spans="1:15" ht="18.75" customHeight="1">
      <c r="B22" s="601" t="s">
        <v>312</v>
      </c>
      <c r="C22" s="335">
        <v>5.4615168802020015</v>
      </c>
      <c r="D22" s="336">
        <v>10.848218460675207</v>
      </c>
      <c r="E22" s="336">
        <v>21.509398672028428</v>
      </c>
      <c r="F22" s="336">
        <v>16.580940802394089</v>
      </c>
      <c r="G22" s="336">
        <v>12.1</v>
      </c>
      <c r="H22" s="336">
        <v>15.196857757411392</v>
      </c>
      <c r="I22" s="336">
        <v>13.794070887496494</v>
      </c>
      <c r="J22" s="336">
        <v>3.7781726363041246</v>
      </c>
      <c r="K22" s="336">
        <v>0.67333769755915085</v>
      </c>
      <c r="L22" s="337">
        <v>100</v>
      </c>
      <c r="M22" s="47"/>
      <c r="O22" s="3"/>
    </row>
    <row r="23" spans="1:15" ht="18.75" customHeight="1">
      <c r="B23" s="606" t="s">
        <v>114</v>
      </c>
      <c r="C23" s="335">
        <v>5.4659770814319035</v>
      </c>
      <c r="D23" s="336">
        <v>11.449143088936212</v>
      </c>
      <c r="E23" s="336">
        <v>20.8295304735828</v>
      </c>
      <c r="F23" s="336">
        <v>15.464962985498429</v>
      </c>
      <c r="G23" s="336">
        <v>12.574789575093803</v>
      </c>
      <c r="H23" s="336">
        <v>15.546090660176453</v>
      </c>
      <c r="I23" s="336">
        <v>13.7</v>
      </c>
      <c r="J23" s="336">
        <v>4.0259608558969679</v>
      </c>
      <c r="K23" s="336">
        <v>0.99381401480580067</v>
      </c>
      <c r="L23" s="337">
        <v>100</v>
      </c>
      <c r="M23" s="47"/>
      <c r="O23" s="3"/>
    </row>
    <row r="24" spans="1:15" ht="18.75" customHeight="1">
      <c r="B24" s="602" t="s">
        <v>292</v>
      </c>
      <c r="C24" s="338">
        <v>4.7614848778767298</v>
      </c>
      <c r="D24" s="336">
        <v>14.892866590247774</v>
      </c>
      <c r="E24" s="336">
        <v>20.45674984569262</v>
      </c>
      <c r="F24" s="336">
        <v>14.496076183758047</v>
      </c>
      <c r="G24" s="336">
        <v>13.1</v>
      </c>
      <c r="H24" s="336">
        <v>13.878846662551803</v>
      </c>
      <c r="I24" s="336">
        <v>13.596684595714665</v>
      </c>
      <c r="J24" s="336">
        <v>3.8180054668900447</v>
      </c>
      <c r="K24" s="336">
        <v>0.94347941098668553</v>
      </c>
      <c r="L24" s="339">
        <v>100</v>
      </c>
      <c r="M24" s="47"/>
      <c r="N24" s="17"/>
      <c r="O24" s="3"/>
    </row>
    <row r="25" spans="1:15" ht="18.75" customHeight="1">
      <c r="A25" s="44"/>
      <c r="B25" s="603" t="s">
        <v>303</v>
      </c>
      <c r="C25" s="338">
        <v>4.6229338842975203</v>
      </c>
      <c r="D25" s="336">
        <v>14.798553719008265</v>
      </c>
      <c r="E25" s="336">
        <v>20.299586776859506</v>
      </c>
      <c r="F25" s="336">
        <v>12.784090909090908</v>
      </c>
      <c r="G25" s="336">
        <v>12.086776859504132</v>
      </c>
      <c r="H25" s="336">
        <v>14.273415977961431</v>
      </c>
      <c r="I25" s="336">
        <v>14.987947658402204</v>
      </c>
      <c r="J25" s="336">
        <v>5.2169421487603307</v>
      </c>
      <c r="K25" s="336">
        <v>0.92975206611570249</v>
      </c>
      <c r="L25" s="337">
        <v>100</v>
      </c>
      <c r="M25" s="47"/>
      <c r="N25" s="17"/>
      <c r="O25" s="3"/>
    </row>
    <row r="26" spans="1:15" ht="18.75" customHeight="1" thickBot="1">
      <c r="B26" s="604" t="s">
        <v>313</v>
      </c>
      <c r="C26" s="340">
        <v>4.6669391091131995</v>
      </c>
      <c r="D26" s="341">
        <v>14.720065386187168</v>
      </c>
      <c r="E26" s="341">
        <v>19.8</v>
      </c>
      <c r="F26" s="341">
        <v>13.134450347364119</v>
      </c>
      <c r="G26" s="341">
        <v>11.88393951777687</v>
      </c>
      <c r="H26" s="341">
        <v>13.976297507151614</v>
      </c>
      <c r="I26" s="341">
        <v>15.570085819370657</v>
      </c>
      <c r="J26" s="341">
        <v>5.2881078872088274</v>
      </c>
      <c r="K26" s="341">
        <v>0.90723334695545566</v>
      </c>
      <c r="L26" s="342">
        <v>100</v>
      </c>
      <c r="M26" s="47"/>
      <c r="O26" s="3"/>
    </row>
    <row r="27" spans="1:15" ht="18.75" customHeight="1" thickBot="1">
      <c r="B27" s="605" t="s">
        <v>314</v>
      </c>
      <c r="C27" s="343">
        <v>8.3800000000000008</v>
      </c>
      <c r="D27" s="343">
        <v>13.93</v>
      </c>
      <c r="E27" s="343">
        <v>20.76</v>
      </c>
      <c r="F27" s="343">
        <v>13.8</v>
      </c>
      <c r="G27" s="343">
        <v>14.42</v>
      </c>
      <c r="H27" s="343">
        <v>12.4</v>
      </c>
      <c r="I27" s="343">
        <v>10.17</v>
      </c>
      <c r="J27" s="343">
        <v>5.19</v>
      </c>
      <c r="K27" s="343">
        <v>0.9</v>
      </c>
      <c r="L27" s="344">
        <v>100</v>
      </c>
      <c r="M27" s="47"/>
      <c r="O27" s="3"/>
    </row>
    <row r="28" spans="1:15" ht="18" customHeight="1">
      <c r="O28" s="3"/>
    </row>
    <row r="29" spans="1:15" s="44" customFormat="1" ht="18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5" ht="18" customHeight="1">
      <c r="C30" s="203"/>
      <c r="E30" s="203"/>
      <c r="G30" s="203"/>
      <c r="I30" s="203"/>
      <c r="L30" s="203"/>
      <c r="O30" s="3"/>
    </row>
    <row r="31" spans="1:15" ht="18" customHeight="1">
      <c r="C31" s="203"/>
      <c r="E31" s="203"/>
      <c r="G31" s="203"/>
      <c r="K31" s="203"/>
      <c r="L31" s="203"/>
    </row>
    <row r="32" spans="1:15" ht="19.5" customHeight="1"/>
    <row r="33" ht="19.5" customHeight="1"/>
  </sheetData>
  <phoneticPr fontId="4"/>
  <pageMargins left="0.78740157480314965" right="0.78740157480314965" top="0.98425196850393704" bottom="0.78740157480314965" header="0.19685039370078741" footer="0.39370078740157483"/>
  <pageSetup paperSize="9" orientation="landscape" r:id="rId1"/>
  <headerFooter scaleWithDoc="0" alignWithMargins="0">
    <oddFooter>&amp;C&amp;12- 7 -</oddFooter>
  </headerFooter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33"/>
  <sheetViews>
    <sheetView zoomScaleNormal="100" zoomScaleSheetLayoutView="110" workbookViewId="0">
      <selection activeCell="Q1" sqref="Q1"/>
    </sheetView>
  </sheetViews>
  <sheetFormatPr defaultRowHeight="13.5"/>
  <cols>
    <col min="1" max="1" width="1" style="3" customWidth="1"/>
    <col min="2" max="2" width="11.125" style="3" customWidth="1"/>
    <col min="3" max="20" width="6.625" style="3" customWidth="1"/>
    <col min="21" max="21" width="1.625" style="3" customWidth="1"/>
    <col min="22" max="22" width="1.625" style="7" customWidth="1"/>
    <col min="23" max="239" width="9" style="3"/>
    <col min="240" max="240" width="10.5" style="3" bestFit="1" customWidth="1"/>
    <col min="241" max="241" width="4.375" style="3" customWidth="1"/>
    <col min="242" max="242" width="6.25" style="3" bestFit="1" customWidth="1"/>
    <col min="243" max="249" width="9" style="3"/>
    <col min="250" max="250" width="8" style="3" bestFit="1" customWidth="1"/>
    <col min="251" max="251" width="10.375" style="3" bestFit="1" customWidth="1"/>
    <col min="252" max="495" width="9" style="3"/>
    <col min="496" max="496" width="10.5" style="3" bestFit="1" customWidth="1"/>
    <col min="497" max="497" width="4.375" style="3" customWidth="1"/>
    <col min="498" max="498" width="6.25" style="3" bestFit="1" customWidth="1"/>
    <col min="499" max="505" width="9" style="3"/>
    <col min="506" max="506" width="8" style="3" bestFit="1" customWidth="1"/>
    <col min="507" max="507" width="10.375" style="3" bestFit="1" customWidth="1"/>
    <col min="508" max="751" width="9" style="3"/>
    <col min="752" max="752" width="10.5" style="3" bestFit="1" customWidth="1"/>
    <col min="753" max="753" width="4.375" style="3" customWidth="1"/>
    <col min="754" max="754" width="6.25" style="3" bestFit="1" customWidth="1"/>
    <col min="755" max="761" width="9" style="3"/>
    <col min="762" max="762" width="8" style="3" bestFit="1" customWidth="1"/>
    <col min="763" max="763" width="10.375" style="3" bestFit="1" customWidth="1"/>
    <col min="764" max="1007" width="9" style="3"/>
    <col min="1008" max="1008" width="10.5" style="3" bestFit="1" customWidth="1"/>
    <col min="1009" max="1009" width="4.375" style="3" customWidth="1"/>
    <col min="1010" max="1010" width="6.25" style="3" bestFit="1" customWidth="1"/>
    <col min="1011" max="1017" width="9" style="3"/>
    <col min="1018" max="1018" width="8" style="3" bestFit="1" customWidth="1"/>
    <col min="1019" max="1019" width="10.375" style="3" bestFit="1" customWidth="1"/>
    <col min="1020" max="1263" width="9" style="3"/>
    <col min="1264" max="1264" width="10.5" style="3" bestFit="1" customWidth="1"/>
    <col min="1265" max="1265" width="4.375" style="3" customWidth="1"/>
    <col min="1266" max="1266" width="6.25" style="3" bestFit="1" customWidth="1"/>
    <col min="1267" max="1273" width="9" style="3"/>
    <col min="1274" max="1274" width="8" style="3" bestFit="1" customWidth="1"/>
    <col min="1275" max="1275" width="10.375" style="3" bestFit="1" customWidth="1"/>
    <col min="1276" max="1519" width="9" style="3"/>
    <col min="1520" max="1520" width="10.5" style="3" bestFit="1" customWidth="1"/>
    <col min="1521" max="1521" width="4.375" style="3" customWidth="1"/>
    <col min="1522" max="1522" width="6.25" style="3" bestFit="1" customWidth="1"/>
    <col min="1523" max="1529" width="9" style="3"/>
    <col min="1530" max="1530" width="8" style="3" bestFit="1" customWidth="1"/>
    <col min="1531" max="1531" width="10.375" style="3" bestFit="1" customWidth="1"/>
    <col min="1532" max="1775" width="9" style="3"/>
    <col min="1776" max="1776" width="10.5" style="3" bestFit="1" customWidth="1"/>
    <col min="1777" max="1777" width="4.375" style="3" customWidth="1"/>
    <col min="1778" max="1778" width="6.25" style="3" bestFit="1" customWidth="1"/>
    <col min="1779" max="1785" width="9" style="3"/>
    <col min="1786" max="1786" width="8" style="3" bestFit="1" customWidth="1"/>
    <col min="1787" max="1787" width="10.375" style="3" bestFit="1" customWidth="1"/>
    <col min="1788" max="2031" width="9" style="3"/>
    <col min="2032" max="2032" width="10.5" style="3" bestFit="1" customWidth="1"/>
    <col min="2033" max="2033" width="4.375" style="3" customWidth="1"/>
    <col min="2034" max="2034" width="6.25" style="3" bestFit="1" customWidth="1"/>
    <col min="2035" max="2041" width="9" style="3"/>
    <col min="2042" max="2042" width="8" style="3" bestFit="1" customWidth="1"/>
    <col min="2043" max="2043" width="10.375" style="3" bestFit="1" customWidth="1"/>
    <col min="2044" max="2287" width="9" style="3"/>
    <col min="2288" max="2288" width="10.5" style="3" bestFit="1" customWidth="1"/>
    <col min="2289" max="2289" width="4.375" style="3" customWidth="1"/>
    <col min="2290" max="2290" width="6.25" style="3" bestFit="1" customWidth="1"/>
    <col min="2291" max="2297" width="9" style="3"/>
    <col min="2298" max="2298" width="8" style="3" bestFit="1" customWidth="1"/>
    <col min="2299" max="2299" width="10.375" style="3" bestFit="1" customWidth="1"/>
    <col min="2300" max="2543" width="9" style="3"/>
    <col min="2544" max="2544" width="10.5" style="3" bestFit="1" customWidth="1"/>
    <col min="2545" max="2545" width="4.375" style="3" customWidth="1"/>
    <col min="2546" max="2546" width="6.25" style="3" bestFit="1" customWidth="1"/>
    <col min="2547" max="2553" width="9" style="3"/>
    <col min="2554" max="2554" width="8" style="3" bestFit="1" customWidth="1"/>
    <col min="2555" max="2555" width="10.375" style="3" bestFit="1" customWidth="1"/>
    <col min="2556" max="2799" width="9" style="3"/>
    <col min="2800" max="2800" width="10.5" style="3" bestFit="1" customWidth="1"/>
    <col min="2801" max="2801" width="4.375" style="3" customWidth="1"/>
    <col min="2802" max="2802" width="6.25" style="3" bestFit="1" customWidth="1"/>
    <col min="2803" max="2809" width="9" style="3"/>
    <col min="2810" max="2810" width="8" style="3" bestFit="1" customWidth="1"/>
    <col min="2811" max="2811" width="10.375" style="3" bestFit="1" customWidth="1"/>
    <col min="2812" max="3055" width="9" style="3"/>
    <col min="3056" max="3056" width="10.5" style="3" bestFit="1" customWidth="1"/>
    <col min="3057" max="3057" width="4.375" style="3" customWidth="1"/>
    <col min="3058" max="3058" width="6.25" style="3" bestFit="1" customWidth="1"/>
    <col min="3059" max="3065" width="9" style="3"/>
    <col min="3066" max="3066" width="8" style="3" bestFit="1" customWidth="1"/>
    <col min="3067" max="3067" width="10.375" style="3" bestFit="1" customWidth="1"/>
    <col min="3068" max="3311" width="9" style="3"/>
    <col min="3312" max="3312" width="10.5" style="3" bestFit="1" customWidth="1"/>
    <col min="3313" max="3313" width="4.375" style="3" customWidth="1"/>
    <col min="3314" max="3314" width="6.25" style="3" bestFit="1" customWidth="1"/>
    <col min="3315" max="3321" width="9" style="3"/>
    <col min="3322" max="3322" width="8" style="3" bestFit="1" customWidth="1"/>
    <col min="3323" max="3323" width="10.375" style="3" bestFit="1" customWidth="1"/>
    <col min="3324" max="3567" width="9" style="3"/>
    <col min="3568" max="3568" width="10.5" style="3" bestFit="1" customWidth="1"/>
    <col min="3569" max="3569" width="4.375" style="3" customWidth="1"/>
    <col min="3570" max="3570" width="6.25" style="3" bestFit="1" customWidth="1"/>
    <col min="3571" max="3577" width="9" style="3"/>
    <col min="3578" max="3578" width="8" style="3" bestFit="1" customWidth="1"/>
    <col min="3579" max="3579" width="10.375" style="3" bestFit="1" customWidth="1"/>
    <col min="3580" max="3823" width="9" style="3"/>
    <col min="3824" max="3824" width="10.5" style="3" bestFit="1" customWidth="1"/>
    <col min="3825" max="3825" width="4.375" style="3" customWidth="1"/>
    <col min="3826" max="3826" width="6.25" style="3" bestFit="1" customWidth="1"/>
    <col min="3827" max="3833" width="9" style="3"/>
    <col min="3834" max="3834" width="8" style="3" bestFit="1" customWidth="1"/>
    <col min="3835" max="3835" width="10.375" style="3" bestFit="1" customWidth="1"/>
    <col min="3836" max="4079" width="9" style="3"/>
    <col min="4080" max="4080" width="10.5" style="3" bestFit="1" customWidth="1"/>
    <col min="4081" max="4081" width="4.375" style="3" customWidth="1"/>
    <col min="4082" max="4082" width="6.25" style="3" bestFit="1" customWidth="1"/>
    <col min="4083" max="4089" width="9" style="3"/>
    <col min="4090" max="4090" width="8" style="3" bestFit="1" customWidth="1"/>
    <col min="4091" max="4091" width="10.375" style="3" bestFit="1" customWidth="1"/>
    <col min="4092" max="4335" width="9" style="3"/>
    <col min="4336" max="4336" width="10.5" style="3" bestFit="1" customWidth="1"/>
    <col min="4337" max="4337" width="4.375" style="3" customWidth="1"/>
    <col min="4338" max="4338" width="6.25" style="3" bestFit="1" customWidth="1"/>
    <col min="4339" max="4345" width="9" style="3"/>
    <col min="4346" max="4346" width="8" style="3" bestFit="1" customWidth="1"/>
    <col min="4347" max="4347" width="10.375" style="3" bestFit="1" customWidth="1"/>
    <col min="4348" max="4591" width="9" style="3"/>
    <col min="4592" max="4592" width="10.5" style="3" bestFit="1" customWidth="1"/>
    <col min="4593" max="4593" width="4.375" style="3" customWidth="1"/>
    <col min="4594" max="4594" width="6.25" style="3" bestFit="1" customWidth="1"/>
    <col min="4595" max="4601" width="9" style="3"/>
    <col min="4602" max="4602" width="8" style="3" bestFit="1" customWidth="1"/>
    <col min="4603" max="4603" width="10.375" style="3" bestFit="1" customWidth="1"/>
    <col min="4604" max="4847" width="9" style="3"/>
    <col min="4848" max="4848" width="10.5" style="3" bestFit="1" customWidth="1"/>
    <col min="4849" max="4849" width="4.375" style="3" customWidth="1"/>
    <col min="4850" max="4850" width="6.25" style="3" bestFit="1" customWidth="1"/>
    <col min="4851" max="4857" width="9" style="3"/>
    <col min="4858" max="4858" width="8" style="3" bestFit="1" customWidth="1"/>
    <col min="4859" max="4859" width="10.375" style="3" bestFit="1" customWidth="1"/>
    <col min="4860" max="5103" width="9" style="3"/>
    <col min="5104" max="5104" width="10.5" style="3" bestFit="1" customWidth="1"/>
    <col min="5105" max="5105" width="4.375" style="3" customWidth="1"/>
    <col min="5106" max="5106" width="6.25" style="3" bestFit="1" customWidth="1"/>
    <col min="5107" max="5113" width="9" style="3"/>
    <col min="5114" max="5114" width="8" style="3" bestFit="1" customWidth="1"/>
    <col min="5115" max="5115" width="10.375" style="3" bestFit="1" customWidth="1"/>
    <col min="5116" max="5359" width="9" style="3"/>
    <col min="5360" max="5360" width="10.5" style="3" bestFit="1" customWidth="1"/>
    <col min="5361" max="5361" width="4.375" style="3" customWidth="1"/>
    <col min="5362" max="5362" width="6.25" style="3" bestFit="1" customWidth="1"/>
    <col min="5363" max="5369" width="9" style="3"/>
    <col min="5370" max="5370" width="8" style="3" bestFit="1" customWidth="1"/>
    <col min="5371" max="5371" width="10.375" style="3" bestFit="1" customWidth="1"/>
    <col min="5372" max="5615" width="9" style="3"/>
    <col min="5616" max="5616" width="10.5" style="3" bestFit="1" customWidth="1"/>
    <col min="5617" max="5617" width="4.375" style="3" customWidth="1"/>
    <col min="5618" max="5618" width="6.25" style="3" bestFit="1" customWidth="1"/>
    <col min="5619" max="5625" width="9" style="3"/>
    <col min="5626" max="5626" width="8" style="3" bestFit="1" customWidth="1"/>
    <col min="5627" max="5627" width="10.375" style="3" bestFit="1" customWidth="1"/>
    <col min="5628" max="5871" width="9" style="3"/>
    <col min="5872" max="5872" width="10.5" style="3" bestFit="1" customWidth="1"/>
    <col min="5873" max="5873" width="4.375" style="3" customWidth="1"/>
    <col min="5874" max="5874" width="6.25" style="3" bestFit="1" customWidth="1"/>
    <col min="5875" max="5881" width="9" style="3"/>
    <col min="5882" max="5882" width="8" style="3" bestFit="1" customWidth="1"/>
    <col min="5883" max="5883" width="10.375" style="3" bestFit="1" customWidth="1"/>
    <col min="5884" max="6127" width="9" style="3"/>
    <col min="6128" max="6128" width="10.5" style="3" bestFit="1" customWidth="1"/>
    <col min="6129" max="6129" width="4.375" style="3" customWidth="1"/>
    <col min="6130" max="6130" width="6.25" style="3" bestFit="1" customWidth="1"/>
    <col min="6131" max="6137" width="9" style="3"/>
    <col min="6138" max="6138" width="8" style="3" bestFit="1" customWidth="1"/>
    <col min="6139" max="6139" width="10.375" style="3" bestFit="1" customWidth="1"/>
    <col min="6140" max="6383" width="9" style="3"/>
    <col min="6384" max="6384" width="10.5" style="3" bestFit="1" customWidth="1"/>
    <col min="6385" max="6385" width="4.375" style="3" customWidth="1"/>
    <col min="6386" max="6386" width="6.25" style="3" bestFit="1" customWidth="1"/>
    <col min="6387" max="6393" width="9" style="3"/>
    <col min="6394" max="6394" width="8" style="3" bestFit="1" customWidth="1"/>
    <col min="6395" max="6395" width="10.375" style="3" bestFit="1" customWidth="1"/>
    <col min="6396" max="6639" width="9" style="3"/>
    <col min="6640" max="6640" width="10.5" style="3" bestFit="1" customWidth="1"/>
    <col min="6641" max="6641" width="4.375" style="3" customWidth="1"/>
    <col min="6642" max="6642" width="6.25" style="3" bestFit="1" customWidth="1"/>
    <col min="6643" max="6649" width="9" style="3"/>
    <col min="6650" max="6650" width="8" style="3" bestFit="1" customWidth="1"/>
    <col min="6651" max="6651" width="10.375" style="3" bestFit="1" customWidth="1"/>
    <col min="6652" max="6895" width="9" style="3"/>
    <col min="6896" max="6896" width="10.5" style="3" bestFit="1" customWidth="1"/>
    <col min="6897" max="6897" width="4.375" style="3" customWidth="1"/>
    <col min="6898" max="6898" width="6.25" style="3" bestFit="1" customWidth="1"/>
    <col min="6899" max="6905" width="9" style="3"/>
    <col min="6906" max="6906" width="8" style="3" bestFit="1" customWidth="1"/>
    <col min="6907" max="6907" width="10.375" style="3" bestFit="1" customWidth="1"/>
    <col min="6908" max="7151" width="9" style="3"/>
    <col min="7152" max="7152" width="10.5" style="3" bestFit="1" customWidth="1"/>
    <col min="7153" max="7153" width="4.375" style="3" customWidth="1"/>
    <col min="7154" max="7154" width="6.25" style="3" bestFit="1" customWidth="1"/>
    <col min="7155" max="7161" width="9" style="3"/>
    <col min="7162" max="7162" width="8" style="3" bestFit="1" customWidth="1"/>
    <col min="7163" max="7163" width="10.375" style="3" bestFit="1" customWidth="1"/>
    <col min="7164" max="7407" width="9" style="3"/>
    <col min="7408" max="7408" width="10.5" style="3" bestFit="1" customWidth="1"/>
    <col min="7409" max="7409" width="4.375" style="3" customWidth="1"/>
    <col min="7410" max="7410" width="6.25" style="3" bestFit="1" customWidth="1"/>
    <col min="7411" max="7417" width="9" style="3"/>
    <col min="7418" max="7418" width="8" style="3" bestFit="1" customWidth="1"/>
    <col min="7419" max="7419" width="10.375" style="3" bestFit="1" customWidth="1"/>
    <col min="7420" max="7663" width="9" style="3"/>
    <col min="7664" max="7664" width="10.5" style="3" bestFit="1" customWidth="1"/>
    <col min="7665" max="7665" width="4.375" style="3" customWidth="1"/>
    <col min="7666" max="7666" width="6.25" style="3" bestFit="1" customWidth="1"/>
    <col min="7667" max="7673" width="9" style="3"/>
    <col min="7674" max="7674" width="8" style="3" bestFit="1" customWidth="1"/>
    <col min="7675" max="7675" width="10.375" style="3" bestFit="1" customWidth="1"/>
    <col min="7676" max="7919" width="9" style="3"/>
    <col min="7920" max="7920" width="10.5" style="3" bestFit="1" customWidth="1"/>
    <col min="7921" max="7921" width="4.375" style="3" customWidth="1"/>
    <col min="7922" max="7922" width="6.25" style="3" bestFit="1" customWidth="1"/>
    <col min="7923" max="7929" width="9" style="3"/>
    <col min="7930" max="7930" width="8" style="3" bestFit="1" customWidth="1"/>
    <col min="7931" max="7931" width="10.375" style="3" bestFit="1" customWidth="1"/>
    <col min="7932" max="8175" width="9" style="3"/>
    <col min="8176" max="8176" width="10.5" style="3" bestFit="1" customWidth="1"/>
    <col min="8177" max="8177" width="4.375" style="3" customWidth="1"/>
    <col min="8178" max="8178" width="6.25" style="3" bestFit="1" customWidth="1"/>
    <col min="8179" max="8185" width="9" style="3"/>
    <col min="8186" max="8186" width="8" style="3" bestFit="1" customWidth="1"/>
    <col min="8187" max="8187" width="10.375" style="3" bestFit="1" customWidth="1"/>
    <col min="8188" max="8431" width="9" style="3"/>
    <col min="8432" max="8432" width="10.5" style="3" bestFit="1" customWidth="1"/>
    <col min="8433" max="8433" width="4.375" style="3" customWidth="1"/>
    <col min="8434" max="8434" width="6.25" style="3" bestFit="1" customWidth="1"/>
    <col min="8435" max="8441" width="9" style="3"/>
    <col min="8442" max="8442" width="8" style="3" bestFit="1" customWidth="1"/>
    <col min="8443" max="8443" width="10.375" style="3" bestFit="1" customWidth="1"/>
    <col min="8444" max="8687" width="9" style="3"/>
    <col min="8688" max="8688" width="10.5" style="3" bestFit="1" customWidth="1"/>
    <col min="8689" max="8689" width="4.375" style="3" customWidth="1"/>
    <col min="8690" max="8690" width="6.25" style="3" bestFit="1" customWidth="1"/>
    <col min="8691" max="8697" width="9" style="3"/>
    <col min="8698" max="8698" width="8" style="3" bestFit="1" customWidth="1"/>
    <col min="8699" max="8699" width="10.375" style="3" bestFit="1" customWidth="1"/>
    <col min="8700" max="8943" width="9" style="3"/>
    <col min="8944" max="8944" width="10.5" style="3" bestFit="1" customWidth="1"/>
    <col min="8945" max="8945" width="4.375" style="3" customWidth="1"/>
    <col min="8946" max="8946" width="6.25" style="3" bestFit="1" customWidth="1"/>
    <col min="8947" max="8953" width="9" style="3"/>
    <col min="8954" max="8954" width="8" style="3" bestFit="1" customWidth="1"/>
    <col min="8955" max="8955" width="10.375" style="3" bestFit="1" customWidth="1"/>
    <col min="8956" max="9199" width="9" style="3"/>
    <col min="9200" max="9200" width="10.5" style="3" bestFit="1" customWidth="1"/>
    <col min="9201" max="9201" width="4.375" style="3" customWidth="1"/>
    <col min="9202" max="9202" width="6.25" style="3" bestFit="1" customWidth="1"/>
    <col min="9203" max="9209" width="9" style="3"/>
    <col min="9210" max="9210" width="8" style="3" bestFit="1" customWidth="1"/>
    <col min="9211" max="9211" width="10.375" style="3" bestFit="1" customWidth="1"/>
    <col min="9212" max="9455" width="9" style="3"/>
    <col min="9456" max="9456" width="10.5" style="3" bestFit="1" customWidth="1"/>
    <col min="9457" max="9457" width="4.375" style="3" customWidth="1"/>
    <col min="9458" max="9458" width="6.25" style="3" bestFit="1" customWidth="1"/>
    <col min="9459" max="9465" width="9" style="3"/>
    <col min="9466" max="9466" width="8" style="3" bestFit="1" customWidth="1"/>
    <col min="9467" max="9467" width="10.375" style="3" bestFit="1" customWidth="1"/>
    <col min="9468" max="9711" width="9" style="3"/>
    <col min="9712" max="9712" width="10.5" style="3" bestFit="1" customWidth="1"/>
    <col min="9713" max="9713" width="4.375" style="3" customWidth="1"/>
    <col min="9714" max="9714" width="6.25" style="3" bestFit="1" customWidth="1"/>
    <col min="9715" max="9721" width="9" style="3"/>
    <col min="9722" max="9722" width="8" style="3" bestFit="1" customWidth="1"/>
    <col min="9723" max="9723" width="10.375" style="3" bestFit="1" customWidth="1"/>
    <col min="9724" max="9967" width="9" style="3"/>
    <col min="9968" max="9968" width="10.5" style="3" bestFit="1" customWidth="1"/>
    <col min="9969" max="9969" width="4.375" style="3" customWidth="1"/>
    <col min="9970" max="9970" width="6.25" style="3" bestFit="1" customWidth="1"/>
    <col min="9971" max="9977" width="9" style="3"/>
    <col min="9978" max="9978" width="8" style="3" bestFit="1" customWidth="1"/>
    <col min="9979" max="9979" width="10.375" style="3" bestFit="1" customWidth="1"/>
    <col min="9980" max="10223" width="9" style="3"/>
    <col min="10224" max="10224" width="10.5" style="3" bestFit="1" customWidth="1"/>
    <col min="10225" max="10225" width="4.375" style="3" customWidth="1"/>
    <col min="10226" max="10226" width="6.25" style="3" bestFit="1" customWidth="1"/>
    <col min="10227" max="10233" width="9" style="3"/>
    <col min="10234" max="10234" width="8" style="3" bestFit="1" customWidth="1"/>
    <col min="10235" max="10235" width="10.375" style="3" bestFit="1" customWidth="1"/>
    <col min="10236" max="10479" width="9" style="3"/>
    <col min="10480" max="10480" width="10.5" style="3" bestFit="1" customWidth="1"/>
    <col min="10481" max="10481" width="4.375" style="3" customWidth="1"/>
    <col min="10482" max="10482" width="6.25" style="3" bestFit="1" customWidth="1"/>
    <col min="10483" max="10489" width="9" style="3"/>
    <col min="10490" max="10490" width="8" style="3" bestFit="1" customWidth="1"/>
    <col min="10491" max="10491" width="10.375" style="3" bestFit="1" customWidth="1"/>
    <col min="10492" max="10735" width="9" style="3"/>
    <col min="10736" max="10736" width="10.5" style="3" bestFit="1" customWidth="1"/>
    <col min="10737" max="10737" width="4.375" style="3" customWidth="1"/>
    <col min="10738" max="10738" width="6.25" style="3" bestFit="1" customWidth="1"/>
    <col min="10739" max="10745" width="9" style="3"/>
    <col min="10746" max="10746" width="8" style="3" bestFit="1" customWidth="1"/>
    <col min="10747" max="10747" width="10.375" style="3" bestFit="1" customWidth="1"/>
    <col min="10748" max="10991" width="9" style="3"/>
    <col min="10992" max="10992" width="10.5" style="3" bestFit="1" customWidth="1"/>
    <col min="10993" max="10993" width="4.375" style="3" customWidth="1"/>
    <col min="10994" max="10994" width="6.25" style="3" bestFit="1" customWidth="1"/>
    <col min="10995" max="11001" width="9" style="3"/>
    <col min="11002" max="11002" width="8" style="3" bestFit="1" customWidth="1"/>
    <col min="11003" max="11003" width="10.375" style="3" bestFit="1" customWidth="1"/>
    <col min="11004" max="11247" width="9" style="3"/>
    <col min="11248" max="11248" width="10.5" style="3" bestFit="1" customWidth="1"/>
    <col min="11249" max="11249" width="4.375" style="3" customWidth="1"/>
    <col min="11250" max="11250" width="6.25" style="3" bestFit="1" customWidth="1"/>
    <col min="11251" max="11257" width="9" style="3"/>
    <col min="11258" max="11258" width="8" style="3" bestFit="1" customWidth="1"/>
    <col min="11259" max="11259" width="10.375" style="3" bestFit="1" customWidth="1"/>
    <col min="11260" max="11503" width="9" style="3"/>
    <col min="11504" max="11504" width="10.5" style="3" bestFit="1" customWidth="1"/>
    <col min="11505" max="11505" width="4.375" style="3" customWidth="1"/>
    <col min="11506" max="11506" width="6.25" style="3" bestFit="1" customWidth="1"/>
    <col min="11507" max="11513" width="9" style="3"/>
    <col min="11514" max="11514" width="8" style="3" bestFit="1" customWidth="1"/>
    <col min="11515" max="11515" width="10.375" style="3" bestFit="1" customWidth="1"/>
    <col min="11516" max="11759" width="9" style="3"/>
    <col min="11760" max="11760" width="10.5" style="3" bestFit="1" customWidth="1"/>
    <col min="11761" max="11761" width="4.375" style="3" customWidth="1"/>
    <col min="11762" max="11762" width="6.25" style="3" bestFit="1" customWidth="1"/>
    <col min="11763" max="11769" width="9" style="3"/>
    <col min="11770" max="11770" width="8" style="3" bestFit="1" customWidth="1"/>
    <col min="11771" max="11771" width="10.375" style="3" bestFit="1" customWidth="1"/>
    <col min="11772" max="12015" width="9" style="3"/>
    <col min="12016" max="12016" width="10.5" style="3" bestFit="1" customWidth="1"/>
    <col min="12017" max="12017" width="4.375" style="3" customWidth="1"/>
    <col min="12018" max="12018" width="6.25" style="3" bestFit="1" customWidth="1"/>
    <col min="12019" max="12025" width="9" style="3"/>
    <col min="12026" max="12026" width="8" style="3" bestFit="1" customWidth="1"/>
    <col min="12027" max="12027" width="10.375" style="3" bestFit="1" customWidth="1"/>
    <col min="12028" max="12271" width="9" style="3"/>
    <col min="12272" max="12272" width="10.5" style="3" bestFit="1" customWidth="1"/>
    <col min="12273" max="12273" width="4.375" style="3" customWidth="1"/>
    <col min="12274" max="12274" width="6.25" style="3" bestFit="1" customWidth="1"/>
    <col min="12275" max="12281" width="9" style="3"/>
    <col min="12282" max="12282" width="8" style="3" bestFit="1" customWidth="1"/>
    <col min="12283" max="12283" width="10.375" style="3" bestFit="1" customWidth="1"/>
    <col min="12284" max="12527" width="9" style="3"/>
    <col min="12528" max="12528" width="10.5" style="3" bestFit="1" customWidth="1"/>
    <col min="12529" max="12529" width="4.375" style="3" customWidth="1"/>
    <col min="12530" max="12530" width="6.25" style="3" bestFit="1" customWidth="1"/>
    <col min="12531" max="12537" width="9" style="3"/>
    <col min="12538" max="12538" width="8" style="3" bestFit="1" customWidth="1"/>
    <col min="12539" max="12539" width="10.375" style="3" bestFit="1" customWidth="1"/>
    <col min="12540" max="12783" width="9" style="3"/>
    <col min="12784" max="12784" width="10.5" style="3" bestFit="1" customWidth="1"/>
    <col min="12785" max="12785" width="4.375" style="3" customWidth="1"/>
    <col min="12786" max="12786" width="6.25" style="3" bestFit="1" customWidth="1"/>
    <col min="12787" max="12793" width="9" style="3"/>
    <col min="12794" max="12794" width="8" style="3" bestFit="1" customWidth="1"/>
    <col min="12795" max="12795" width="10.375" style="3" bestFit="1" customWidth="1"/>
    <col min="12796" max="13039" width="9" style="3"/>
    <col min="13040" max="13040" width="10.5" style="3" bestFit="1" customWidth="1"/>
    <col min="13041" max="13041" width="4.375" style="3" customWidth="1"/>
    <col min="13042" max="13042" width="6.25" style="3" bestFit="1" customWidth="1"/>
    <col min="13043" max="13049" width="9" style="3"/>
    <col min="13050" max="13050" width="8" style="3" bestFit="1" customWidth="1"/>
    <col min="13051" max="13051" width="10.375" style="3" bestFit="1" customWidth="1"/>
    <col min="13052" max="13295" width="9" style="3"/>
    <col min="13296" max="13296" width="10.5" style="3" bestFit="1" customWidth="1"/>
    <col min="13297" max="13297" width="4.375" style="3" customWidth="1"/>
    <col min="13298" max="13298" width="6.25" style="3" bestFit="1" customWidth="1"/>
    <col min="13299" max="13305" width="9" style="3"/>
    <col min="13306" max="13306" width="8" style="3" bestFit="1" customWidth="1"/>
    <col min="13307" max="13307" width="10.375" style="3" bestFit="1" customWidth="1"/>
    <col min="13308" max="13551" width="9" style="3"/>
    <col min="13552" max="13552" width="10.5" style="3" bestFit="1" customWidth="1"/>
    <col min="13553" max="13553" width="4.375" style="3" customWidth="1"/>
    <col min="13554" max="13554" width="6.25" style="3" bestFit="1" customWidth="1"/>
    <col min="13555" max="13561" width="9" style="3"/>
    <col min="13562" max="13562" width="8" style="3" bestFit="1" customWidth="1"/>
    <col min="13563" max="13563" width="10.375" style="3" bestFit="1" customWidth="1"/>
    <col min="13564" max="13807" width="9" style="3"/>
    <col min="13808" max="13808" width="10.5" style="3" bestFit="1" customWidth="1"/>
    <col min="13809" max="13809" width="4.375" style="3" customWidth="1"/>
    <col min="13810" max="13810" width="6.25" style="3" bestFit="1" customWidth="1"/>
    <col min="13811" max="13817" width="9" style="3"/>
    <col min="13818" max="13818" width="8" style="3" bestFit="1" customWidth="1"/>
    <col min="13819" max="13819" width="10.375" style="3" bestFit="1" customWidth="1"/>
    <col min="13820" max="14063" width="9" style="3"/>
    <col min="14064" max="14064" width="10.5" style="3" bestFit="1" customWidth="1"/>
    <col min="14065" max="14065" width="4.375" style="3" customWidth="1"/>
    <col min="14066" max="14066" width="6.25" style="3" bestFit="1" customWidth="1"/>
    <col min="14067" max="14073" width="9" style="3"/>
    <col min="14074" max="14074" width="8" style="3" bestFit="1" customWidth="1"/>
    <col min="14075" max="14075" width="10.375" style="3" bestFit="1" customWidth="1"/>
    <col min="14076" max="14319" width="9" style="3"/>
    <col min="14320" max="14320" width="10.5" style="3" bestFit="1" customWidth="1"/>
    <col min="14321" max="14321" width="4.375" style="3" customWidth="1"/>
    <col min="14322" max="14322" width="6.25" style="3" bestFit="1" customWidth="1"/>
    <col min="14323" max="14329" width="9" style="3"/>
    <col min="14330" max="14330" width="8" style="3" bestFit="1" customWidth="1"/>
    <col min="14331" max="14331" width="10.375" style="3" bestFit="1" customWidth="1"/>
    <col min="14332" max="14575" width="9" style="3"/>
    <col min="14576" max="14576" width="10.5" style="3" bestFit="1" customWidth="1"/>
    <col min="14577" max="14577" width="4.375" style="3" customWidth="1"/>
    <col min="14578" max="14578" width="6.25" style="3" bestFit="1" customWidth="1"/>
    <col min="14579" max="14585" width="9" style="3"/>
    <col min="14586" max="14586" width="8" style="3" bestFit="1" customWidth="1"/>
    <col min="14587" max="14587" width="10.375" style="3" bestFit="1" customWidth="1"/>
    <col min="14588" max="14831" width="9" style="3"/>
    <col min="14832" max="14832" width="10.5" style="3" bestFit="1" customWidth="1"/>
    <col min="14833" max="14833" width="4.375" style="3" customWidth="1"/>
    <col min="14834" max="14834" width="6.25" style="3" bestFit="1" customWidth="1"/>
    <col min="14835" max="14841" width="9" style="3"/>
    <col min="14842" max="14842" width="8" style="3" bestFit="1" customWidth="1"/>
    <col min="14843" max="14843" width="10.375" style="3" bestFit="1" customWidth="1"/>
    <col min="14844" max="15087" width="9" style="3"/>
    <col min="15088" max="15088" width="10.5" style="3" bestFit="1" customWidth="1"/>
    <col min="15089" max="15089" width="4.375" style="3" customWidth="1"/>
    <col min="15090" max="15090" width="6.25" style="3" bestFit="1" customWidth="1"/>
    <col min="15091" max="15097" width="9" style="3"/>
    <col min="15098" max="15098" width="8" style="3" bestFit="1" customWidth="1"/>
    <col min="15099" max="15099" width="10.375" style="3" bestFit="1" customWidth="1"/>
    <col min="15100" max="15343" width="9" style="3"/>
    <col min="15344" max="15344" width="10.5" style="3" bestFit="1" customWidth="1"/>
    <col min="15345" max="15345" width="4.375" style="3" customWidth="1"/>
    <col min="15346" max="15346" width="6.25" style="3" bestFit="1" customWidth="1"/>
    <col min="15347" max="15353" width="9" style="3"/>
    <col min="15354" max="15354" width="8" style="3" bestFit="1" customWidth="1"/>
    <col min="15355" max="15355" width="10.375" style="3" bestFit="1" customWidth="1"/>
    <col min="15356" max="15599" width="9" style="3"/>
    <col min="15600" max="15600" width="10.5" style="3" bestFit="1" customWidth="1"/>
    <col min="15601" max="15601" width="4.375" style="3" customWidth="1"/>
    <col min="15602" max="15602" width="6.25" style="3" bestFit="1" customWidth="1"/>
    <col min="15603" max="15609" width="9" style="3"/>
    <col min="15610" max="15610" width="8" style="3" bestFit="1" customWidth="1"/>
    <col min="15611" max="15611" width="10.375" style="3" bestFit="1" customWidth="1"/>
    <col min="15612" max="15855" width="9" style="3"/>
    <col min="15856" max="15856" width="10.5" style="3" bestFit="1" customWidth="1"/>
    <col min="15857" max="15857" width="4.375" style="3" customWidth="1"/>
    <col min="15858" max="15858" width="6.25" style="3" bestFit="1" customWidth="1"/>
    <col min="15859" max="15865" width="9" style="3"/>
    <col min="15866" max="15866" width="8" style="3" bestFit="1" customWidth="1"/>
    <col min="15867" max="15867" width="10.375" style="3" bestFit="1" customWidth="1"/>
    <col min="15868" max="16111" width="9" style="3"/>
    <col min="16112" max="16112" width="10.5" style="3" bestFit="1" customWidth="1"/>
    <col min="16113" max="16113" width="4.375" style="3" customWidth="1"/>
    <col min="16114" max="16114" width="6.25" style="3" bestFit="1" customWidth="1"/>
    <col min="16115" max="16121" width="9" style="3"/>
    <col min="16122" max="16122" width="8" style="3" bestFit="1" customWidth="1"/>
    <col min="16123" max="16123" width="10.375" style="3" bestFit="1" customWidth="1"/>
    <col min="16124" max="16384" width="9" style="3"/>
  </cols>
  <sheetData>
    <row r="1" spans="2:22" ht="19.5" customHeight="1">
      <c r="B1" s="98" t="s">
        <v>464</v>
      </c>
      <c r="C1" s="20"/>
      <c r="D1" s="20"/>
      <c r="E1" s="20"/>
      <c r="F1" s="20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732" t="s">
        <v>117</v>
      </c>
      <c r="S1" s="733"/>
      <c r="T1" s="733"/>
      <c r="U1" s="29"/>
      <c r="V1" s="29"/>
    </row>
    <row r="2" spans="2:22" ht="14.25" customHeight="1" thickBo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8"/>
      <c r="R2" s="734"/>
      <c r="S2" s="734"/>
      <c r="T2" s="734"/>
      <c r="U2" s="29"/>
    </row>
    <row r="3" spans="2:22" ht="15" customHeight="1">
      <c r="B3" s="735" t="s">
        <v>113</v>
      </c>
      <c r="C3" s="736"/>
      <c r="D3" s="752" t="s">
        <v>61</v>
      </c>
      <c r="E3" s="753"/>
      <c r="F3" s="753"/>
      <c r="G3" s="753" t="s">
        <v>62</v>
      </c>
      <c r="H3" s="753"/>
      <c r="I3" s="756"/>
      <c r="J3" s="800" t="s">
        <v>49</v>
      </c>
      <c r="K3" s="753"/>
      <c r="L3" s="736"/>
      <c r="M3" s="752" t="s">
        <v>119</v>
      </c>
      <c r="N3" s="753"/>
      <c r="O3" s="753"/>
      <c r="P3" s="756"/>
      <c r="Q3" s="735" t="s">
        <v>63</v>
      </c>
      <c r="R3" s="753"/>
      <c r="S3" s="753"/>
      <c r="T3" s="736"/>
      <c r="U3" s="119"/>
    </row>
    <row r="4" spans="2:22" ht="15" customHeight="1" thickBot="1">
      <c r="B4" s="737"/>
      <c r="C4" s="738"/>
      <c r="D4" s="754"/>
      <c r="E4" s="755"/>
      <c r="F4" s="755"/>
      <c r="G4" s="755"/>
      <c r="H4" s="755"/>
      <c r="I4" s="757"/>
      <c r="J4" s="801"/>
      <c r="K4" s="755"/>
      <c r="L4" s="738"/>
      <c r="M4" s="754" t="s">
        <v>61</v>
      </c>
      <c r="N4" s="755"/>
      <c r="O4" s="755" t="s">
        <v>62</v>
      </c>
      <c r="P4" s="757"/>
      <c r="Q4" s="737" t="s">
        <v>61</v>
      </c>
      <c r="R4" s="755"/>
      <c r="S4" s="755" t="s">
        <v>62</v>
      </c>
      <c r="T4" s="738"/>
      <c r="U4" s="119"/>
    </row>
    <row r="5" spans="2:22" ht="18" customHeight="1">
      <c r="B5" s="760" t="s">
        <v>312</v>
      </c>
      <c r="C5" s="761"/>
      <c r="D5" s="766">
        <v>5490</v>
      </c>
      <c r="E5" s="748"/>
      <c r="F5" s="767"/>
      <c r="G5" s="747">
        <v>5203</v>
      </c>
      <c r="H5" s="748"/>
      <c r="I5" s="749"/>
      <c r="J5" s="796">
        <f>SUM(D5:I5)</f>
        <v>10693</v>
      </c>
      <c r="K5" s="748"/>
      <c r="L5" s="797"/>
      <c r="M5" s="799">
        <f>D5/J5*100</f>
        <v>51.341999438885253</v>
      </c>
      <c r="N5" s="789"/>
      <c r="O5" s="789">
        <f>G5/J5*100</f>
        <v>48.658000561114747</v>
      </c>
      <c r="P5" s="798"/>
      <c r="Q5" s="788">
        <v>48.027980173443439</v>
      </c>
      <c r="R5" s="789"/>
      <c r="S5" s="789">
        <v>51.972019826556561</v>
      </c>
      <c r="T5" s="802"/>
      <c r="U5" s="120"/>
    </row>
    <row r="6" spans="2:22" ht="18" customHeight="1">
      <c r="B6" s="762" t="s">
        <v>114</v>
      </c>
      <c r="C6" s="763"/>
      <c r="D6" s="758">
        <v>5021</v>
      </c>
      <c r="E6" s="759"/>
      <c r="F6" s="759"/>
      <c r="G6" s="759">
        <v>4840</v>
      </c>
      <c r="H6" s="759"/>
      <c r="I6" s="768"/>
      <c r="J6" s="764">
        <f>SUM(D6:I6)</f>
        <v>9861</v>
      </c>
      <c r="K6" s="759"/>
      <c r="L6" s="765"/>
      <c r="M6" s="785">
        <f>D6/J6*100</f>
        <v>50.917756819795159</v>
      </c>
      <c r="N6" s="786"/>
      <c r="O6" s="786">
        <f>G6/J6*100</f>
        <v>49.082243180204848</v>
      </c>
      <c r="P6" s="794"/>
      <c r="Q6" s="795">
        <v>48.705176309771716</v>
      </c>
      <c r="R6" s="786"/>
      <c r="S6" s="786">
        <v>51.294823690228284</v>
      </c>
      <c r="T6" s="803"/>
      <c r="U6" s="120"/>
    </row>
    <row r="7" spans="2:22" ht="18" customHeight="1">
      <c r="B7" s="762" t="s">
        <v>292</v>
      </c>
      <c r="C7" s="763"/>
      <c r="D7" s="758">
        <v>6026</v>
      </c>
      <c r="E7" s="759"/>
      <c r="F7" s="759"/>
      <c r="G7" s="759">
        <v>5315</v>
      </c>
      <c r="H7" s="759"/>
      <c r="I7" s="768"/>
      <c r="J7" s="764">
        <f>SUM(D7:I7)</f>
        <v>11341</v>
      </c>
      <c r="K7" s="759"/>
      <c r="L7" s="765"/>
      <c r="M7" s="785">
        <f>D7/J7*100</f>
        <v>53.134644211268842</v>
      </c>
      <c r="N7" s="786"/>
      <c r="O7" s="786">
        <f>G7/J7*100</f>
        <v>46.865355788731151</v>
      </c>
      <c r="P7" s="794"/>
      <c r="Q7" s="795">
        <v>48.239023320261722</v>
      </c>
      <c r="R7" s="786"/>
      <c r="S7" s="786">
        <v>51.760976679738278</v>
      </c>
      <c r="T7" s="803"/>
      <c r="U7" s="120"/>
    </row>
    <row r="8" spans="2:22" ht="18" customHeight="1" thickBot="1">
      <c r="B8" s="769" t="s">
        <v>303</v>
      </c>
      <c r="C8" s="770"/>
      <c r="D8" s="743">
        <v>5842</v>
      </c>
      <c r="E8" s="744"/>
      <c r="F8" s="744"/>
      <c r="G8" s="744">
        <v>5774</v>
      </c>
      <c r="H8" s="744"/>
      <c r="I8" s="771"/>
      <c r="J8" s="772">
        <f>SUM(D8:I8)</f>
        <v>11616</v>
      </c>
      <c r="K8" s="744"/>
      <c r="L8" s="773"/>
      <c r="M8" s="776">
        <f>D8/J8*100</f>
        <v>50.292699724517909</v>
      </c>
      <c r="N8" s="774"/>
      <c r="O8" s="774">
        <f>G8/J8*100</f>
        <v>49.707300275482091</v>
      </c>
      <c r="P8" s="790"/>
      <c r="Q8" s="791">
        <v>48.058021936280326</v>
      </c>
      <c r="R8" s="774"/>
      <c r="S8" s="774">
        <v>51.941978063719674</v>
      </c>
      <c r="T8" s="775"/>
      <c r="U8" s="120"/>
    </row>
    <row r="9" spans="2:22" ht="18.75" customHeight="1" thickBot="1">
      <c r="B9" s="750" t="s">
        <v>313</v>
      </c>
      <c r="C9" s="751"/>
      <c r="D9" s="745">
        <v>6118</v>
      </c>
      <c r="E9" s="746"/>
      <c r="F9" s="746"/>
      <c r="G9" s="746">
        <v>6117</v>
      </c>
      <c r="H9" s="746"/>
      <c r="I9" s="777"/>
      <c r="J9" s="778">
        <f>SUM(D9:I9)</f>
        <v>12235</v>
      </c>
      <c r="K9" s="746"/>
      <c r="L9" s="779"/>
      <c r="M9" s="787">
        <f>D9/J9*100</f>
        <v>50.004086636697998</v>
      </c>
      <c r="N9" s="782"/>
      <c r="O9" s="782">
        <f>G9/J9*100</f>
        <v>49.995913363302002</v>
      </c>
      <c r="P9" s="792"/>
      <c r="Q9" s="793">
        <v>47.053744589878022</v>
      </c>
      <c r="R9" s="782"/>
      <c r="S9" s="782">
        <v>52.946255410121978</v>
      </c>
      <c r="T9" s="783"/>
      <c r="U9" s="120"/>
    </row>
    <row r="10" spans="2:22" ht="20.25" customHeight="1"/>
    <row r="11" spans="2:22" ht="19.5" customHeight="1">
      <c r="B11" s="98" t="s">
        <v>239</v>
      </c>
      <c r="S11" s="784" t="s">
        <v>104</v>
      </c>
      <c r="T11" s="733"/>
    </row>
    <row r="12" spans="2:22" ht="14.25" customHeight="1" thickBo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734"/>
      <c r="T12" s="734"/>
      <c r="U12" s="117"/>
    </row>
    <row r="13" spans="2:22" ht="15" customHeight="1">
      <c r="B13" s="739" t="s">
        <v>118</v>
      </c>
      <c r="C13" s="735" t="s">
        <v>59</v>
      </c>
      <c r="D13" s="736"/>
      <c r="E13" s="741" t="s">
        <v>225</v>
      </c>
      <c r="F13" s="742"/>
      <c r="G13" s="741" t="s">
        <v>226</v>
      </c>
      <c r="H13" s="742"/>
      <c r="I13" s="741" t="s">
        <v>227</v>
      </c>
      <c r="J13" s="742"/>
      <c r="K13" s="741" t="s">
        <v>228</v>
      </c>
      <c r="L13" s="742"/>
      <c r="M13" s="741" t="s">
        <v>229</v>
      </c>
      <c r="N13" s="742"/>
      <c r="O13" s="741" t="s">
        <v>230</v>
      </c>
      <c r="P13" s="742"/>
      <c r="Q13" s="741" t="s">
        <v>231</v>
      </c>
      <c r="R13" s="742"/>
      <c r="S13" s="780" t="s">
        <v>60</v>
      </c>
      <c r="T13" s="781"/>
      <c r="U13" s="121"/>
    </row>
    <row r="14" spans="2:22" ht="15" customHeight="1" thickBot="1">
      <c r="B14" s="740"/>
      <c r="C14" s="596" t="s">
        <v>61</v>
      </c>
      <c r="D14" s="597" t="s">
        <v>62</v>
      </c>
      <c r="E14" s="598" t="s">
        <v>61</v>
      </c>
      <c r="F14" s="599" t="s">
        <v>62</v>
      </c>
      <c r="G14" s="596" t="s">
        <v>61</v>
      </c>
      <c r="H14" s="597" t="s">
        <v>62</v>
      </c>
      <c r="I14" s="598" t="s">
        <v>61</v>
      </c>
      <c r="J14" s="599" t="s">
        <v>62</v>
      </c>
      <c r="K14" s="596" t="s">
        <v>61</v>
      </c>
      <c r="L14" s="597" t="s">
        <v>62</v>
      </c>
      <c r="M14" s="598" t="s">
        <v>61</v>
      </c>
      <c r="N14" s="599" t="s">
        <v>62</v>
      </c>
      <c r="O14" s="596" t="s">
        <v>61</v>
      </c>
      <c r="P14" s="597" t="s">
        <v>62</v>
      </c>
      <c r="Q14" s="598" t="s">
        <v>61</v>
      </c>
      <c r="R14" s="599" t="s">
        <v>62</v>
      </c>
      <c r="S14" s="596" t="s">
        <v>61</v>
      </c>
      <c r="T14" s="597" t="s">
        <v>62</v>
      </c>
      <c r="U14" s="119"/>
      <c r="V14" s="52"/>
    </row>
    <row r="15" spans="2:22" ht="17.25" customHeight="1">
      <c r="B15" s="592" t="s">
        <v>312</v>
      </c>
      <c r="C15" s="535">
        <v>298</v>
      </c>
      <c r="D15" s="536">
        <v>286</v>
      </c>
      <c r="E15" s="537">
        <v>520</v>
      </c>
      <c r="F15" s="538">
        <v>640</v>
      </c>
      <c r="G15" s="535">
        <v>1095</v>
      </c>
      <c r="H15" s="536">
        <v>1205</v>
      </c>
      <c r="I15" s="537">
        <v>983</v>
      </c>
      <c r="J15" s="538">
        <v>790</v>
      </c>
      <c r="K15" s="535">
        <v>788</v>
      </c>
      <c r="L15" s="536">
        <v>512</v>
      </c>
      <c r="M15" s="537">
        <v>797</v>
      </c>
      <c r="N15" s="538">
        <v>828</v>
      </c>
      <c r="O15" s="535">
        <v>778</v>
      </c>
      <c r="P15" s="536">
        <v>697</v>
      </c>
      <c r="Q15" s="537">
        <v>203</v>
      </c>
      <c r="R15" s="538">
        <v>201</v>
      </c>
      <c r="S15" s="535">
        <v>28</v>
      </c>
      <c r="T15" s="536">
        <v>44</v>
      </c>
      <c r="U15" s="122"/>
      <c r="V15" s="51"/>
    </row>
    <row r="16" spans="2:22" ht="17.25" customHeight="1">
      <c r="B16" s="593" t="s">
        <v>114</v>
      </c>
      <c r="C16" s="535">
        <v>269</v>
      </c>
      <c r="D16" s="536">
        <v>270</v>
      </c>
      <c r="E16" s="537">
        <v>467</v>
      </c>
      <c r="F16" s="538">
        <v>662</v>
      </c>
      <c r="G16" s="535">
        <v>948</v>
      </c>
      <c r="H16" s="536">
        <v>1106</v>
      </c>
      <c r="I16" s="537">
        <v>840</v>
      </c>
      <c r="J16" s="538">
        <v>685</v>
      </c>
      <c r="K16" s="535">
        <v>730</v>
      </c>
      <c r="L16" s="536">
        <v>510</v>
      </c>
      <c r="M16" s="537">
        <v>793</v>
      </c>
      <c r="N16" s="538">
        <v>740</v>
      </c>
      <c r="O16" s="535">
        <v>736</v>
      </c>
      <c r="P16" s="536">
        <v>610</v>
      </c>
      <c r="Q16" s="537">
        <v>205</v>
      </c>
      <c r="R16" s="538">
        <v>192</v>
      </c>
      <c r="S16" s="535">
        <v>33</v>
      </c>
      <c r="T16" s="536">
        <v>65</v>
      </c>
      <c r="U16" s="122"/>
      <c r="V16" s="51"/>
    </row>
    <row r="17" spans="1:22" ht="17.25" customHeight="1">
      <c r="B17" s="593" t="s">
        <v>292</v>
      </c>
      <c r="C17" s="539">
        <v>264</v>
      </c>
      <c r="D17" s="540">
        <v>276</v>
      </c>
      <c r="E17" s="541">
        <v>803</v>
      </c>
      <c r="F17" s="542">
        <v>886</v>
      </c>
      <c r="G17" s="539">
        <v>1098</v>
      </c>
      <c r="H17" s="540">
        <v>1222</v>
      </c>
      <c r="I17" s="541">
        <v>941</v>
      </c>
      <c r="J17" s="542">
        <v>703</v>
      </c>
      <c r="K17" s="539">
        <v>964</v>
      </c>
      <c r="L17" s="540">
        <v>528</v>
      </c>
      <c r="M17" s="541">
        <v>886</v>
      </c>
      <c r="N17" s="542">
        <v>688</v>
      </c>
      <c r="O17" s="539">
        <v>809</v>
      </c>
      <c r="P17" s="540">
        <v>733</v>
      </c>
      <c r="Q17" s="541">
        <v>210</v>
      </c>
      <c r="R17" s="542">
        <v>223</v>
      </c>
      <c r="S17" s="539">
        <v>51</v>
      </c>
      <c r="T17" s="540">
        <v>56</v>
      </c>
      <c r="U17" s="123"/>
      <c r="V17" s="51"/>
    </row>
    <row r="18" spans="1:22" ht="17.25" customHeight="1" thickBot="1">
      <c r="A18" s="6"/>
      <c r="B18" s="594" t="s">
        <v>303</v>
      </c>
      <c r="C18" s="543">
        <v>281</v>
      </c>
      <c r="D18" s="544">
        <v>256</v>
      </c>
      <c r="E18" s="545">
        <v>811</v>
      </c>
      <c r="F18" s="546">
        <v>908</v>
      </c>
      <c r="G18" s="543">
        <v>1041</v>
      </c>
      <c r="H18" s="544">
        <v>1317</v>
      </c>
      <c r="I18" s="545">
        <v>805</v>
      </c>
      <c r="J18" s="546">
        <v>680</v>
      </c>
      <c r="K18" s="543">
        <v>821</v>
      </c>
      <c r="L18" s="544">
        <v>583</v>
      </c>
      <c r="M18" s="545">
        <v>849</v>
      </c>
      <c r="N18" s="546">
        <v>809</v>
      </c>
      <c r="O18" s="543">
        <v>883</v>
      </c>
      <c r="P18" s="544">
        <v>858</v>
      </c>
      <c r="Q18" s="545">
        <v>302</v>
      </c>
      <c r="R18" s="546">
        <v>304</v>
      </c>
      <c r="S18" s="543">
        <v>49</v>
      </c>
      <c r="T18" s="544">
        <v>59</v>
      </c>
      <c r="U18" s="123"/>
      <c r="V18" s="51"/>
    </row>
    <row r="19" spans="1:22" s="6" customFormat="1" ht="18.75" customHeight="1" thickBot="1">
      <c r="B19" s="595" t="s">
        <v>313</v>
      </c>
      <c r="C19" s="534">
        <v>301</v>
      </c>
      <c r="D19" s="547">
        <v>270</v>
      </c>
      <c r="E19" s="548">
        <v>843</v>
      </c>
      <c r="F19" s="549">
        <v>958</v>
      </c>
      <c r="G19" s="534">
        <v>1097</v>
      </c>
      <c r="H19" s="547">
        <v>1332</v>
      </c>
      <c r="I19" s="548">
        <v>874</v>
      </c>
      <c r="J19" s="549">
        <v>733</v>
      </c>
      <c r="K19" s="534">
        <v>839</v>
      </c>
      <c r="L19" s="547">
        <v>615</v>
      </c>
      <c r="M19" s="548">
        <v>842</v>
      </c>
      <c r="N19" s="549">
        <v>868</v>
      </c>
      <c r="O19" s="534">
        <v>940</v>
      </c>
      <c r="P19" s="547">
        <v>965</v>
      </c>
      <c r="Q19" s="548">
        <v>337</v>
      </c>
      <c r="R19" s="549">
        <v>310</v>
      </c>
      <c r="S19" s="534">
        <v>45</v>
      </c>
      <c r="T19" s="547">
        <v>66</v>
      </c>
      <c r="U19" s="123"/>
      <c r="V19" s="51"/>
    </row>
    <row r="20" spans="1:22" s="6" customFormat="1" ht="20.25" customHeight="1">
      <c r="A20" s="3"/>
      <c r="V20" s="7"/>
    </row>
    <row r="21" spans="1:22" ht="19.5" customHeight="1">
      <c r="B21" s="98" t="s">
        <v>240</v>
      </c>
      <c r="S21" s="784" t="s">
        <v>103</v>
      </c>
      <c r="T21" s="733"/>
    </row>
    <row r="22" spans="1:22" ht="14.25" customHeight="1" thickBot="1">
      <c r="B22" s="2"/>
      <c r="C22" s="2"/>
      <c r="D22" s="2"/>
      <c r="E22" s="42"/>
      <c r="F22" s="4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734"/>
      <c r="T22" s="734"/>
      <c r="U22" s="43"/>
    </row>
    <row r="23" spans="1:22" ht="15" customHeight="1">
      <c r="B23" s="739" t="s">
        <v>118</v>
      </c>
      <c r="C23" s="735" t="s">
        <v>59</v>
      </c>
      <c r="D23" s="736"/>
      <c r="E23" s="741" t="s">
        <v>225</v>
      </c>
      <c r="F23" s="742"/>
      <c r="G23" s="741" t="s">
        <v>226</v>
      </c>
      <c r="H23" s="742"/>
      <c r="I23" s="741" t="s">
        <v>227</v>
      </c>
      <c r="J23" s="742"/>
      <c r="K23" s="741" t="s">
        <v>228</v>
      </c>
      <c r="L23" s="742"/>
      <c r="M23" s="741" t="s">
        <v>229</v>
      </c>
      <c r="N23" s="742"/>
      <c r="O23" s="741" t="s">
        <v>230</v>
      </c>
      <c r="P23" s="742"/>
      <c r="Q23" s="741" t="s">
        <v>231</v>
      </c>
      <c r="R23" s="742"/>
      <c r="S23" s="780" t="s">
        <v>60</v>
      </c>
      <c r="T23" s="781"/>
      <c r="U23" s="121"/>
    </row>
    <row r="24" spans="1:22" ht="15" customHeight="1" thickBot="1">
      <c r="B24" s="740"/>
      <c r="C24" s="596" t="s">
        <v>61</v>
      </c>
      <c r="D24" s="597" t="s">
        <v>62</v>
      </c>
      <c r="E24" s="598" t="s">
        <v>61</v>
      </c>
      <c r="F24" s="599" t="s">
        <v>62</v>
      </c>
      <c r="G24" s="596" t="s">
        <v>61</v>
      </c>
      <c r="H24" s="597" t="s">
        <v>62</v>
      </c>
      <c r="I24" s="598" t="s">
        <v>61</v>
      </c>
      <c r="J24" s="599" t="s">
        <v>62</v>
      </c>
      <c r="K24" s="596" t="s">
        <v>61</v>
      </c>
      <c r="L24" s="597" t="s">
        <v>62</v>
      </c>
      <c r="M24" s="598" t="s">
        <v>61</v>
      </c>
      <c r="N24" s="599" t="s">
        <v>62</v>
      </c>
      <c r="O24" s="596" t="s">
        <v>61</v>
      </c>
      <c r="P24" s="597" t="s">
        <v>62</v>
      </c>
      <c r="Q24" s="598" t="s">
        <v>61</v>
      </c>
      <c r="R24" s="599" t="s">
        <v>62</v>
      </c>
      <c r="S24" s="596" t="s">
        <v>61</v>
      </c>
      <c r="T24" s="597" t="s">
        <v>62</v>
      </c>
      <c r="U24" s="119"/>
    </row>
    <row r="25" spans="1:22" ht="18" customHeight="1">
      <c r="B25" s="592" t="s">
        <v>312</v>
      </c>
      <c r="C25" s="550">
        <f>C15/(C15+D15)*100</f>
        <v>51.027397260273979</v>
      </c>
      <c r="D25" s="551">
        <f>D15/(C15+D15)*100</f>
        <v>48.972602739726028</v>
      </c>
      <c r="E25" s="552">
        <f>E15/(E15+F15)*100</f>
        <v>44.827586206896555</v>
      </c>
      <c r="F25" s="553">
        <f>F15/(E15+F15)*100</f>
        <v>55.172413793103445</v>
      </c>
      <c r="G25" s="552">
        <f>G15/(G15+H15)*100</f>
        <v>47.608695652173914</v>
      </c>
      <c r="H25" s="553">
        <f>H15/(G15+H15)*100</f>
        <v>52.391304347826086</v>
      </c>
      <c r="I25" s="552">
        <f>I15/(I15+J15)*100</f>
        <v>55.442752397067117</v>
      </c>
      <c r="J25" s="553">
        <f>J15/(I15+J15)*100</f>
        <v>44.557247602932883</v>
      </c>
      <c r="K25" s="552">
        <f>K15/(K15+L15)*100</f>
        <v>60.615384615384613</v>
      </c>
      <c r="L25" s="553">
        <f>L15/(K15+L15)*100</f>
        <v>39.384615384615387</v>
      </c>
      <c r="M25" s="552">
        <f>M15/(M15+N15)*100</f>
        <v>49.046153846153842</v>
      </c>
      <c r="N25" s="553">
        <f>N15/(M15+N15)*100</f>
        <v>50.95384615384615</v>
      </c>
      <c r="O25" s="552">
        <f>O15/(O15+P15)*100</f>
        <v>52.745762711864408</v>
      </c>
      <c r="P25" s="553">
        <f>P15/(O15+P15)*100</f>
        <v>47.254237288135592</v>
      </c>
      <c r="Q25" s="552">
        <f>Q15/(Q15+R15)*100</f>
        <v>50.24752475247525</v>
      </c>
      <c r="R25" s="553">
        <f>R15/(Q15+R15)*100</f>
        <v>49.75247524752475</v>
      </c>
      <c r="S25" s="554">
        <f>S15/(S15+T15)*100</f>
        <v>38.888888888888893</v>
      </c>
      <c r="T25" s="555">
        <f>T15/(S15+T15)*100</f>
        <v>61.111111111111114</v>
      </c>
      <c r="U25" s="124"/>
    </row>
    <row r="26" spans="1:22" ht="18" customHeight="1">
      <c r="B26" s="593" t="s">
        <v>114</v>
      </c>
      <c r="C26" s="550">
        <f>C16/(C16+D16)*100</f>
        <v>49.907235621521338</v>
      </c>
      <c r="D26" s="551">
        <f>D16/(C16+D16)*100</f>
        <v>50.092764378478662</v>
      </c>
      <c r="E26" s="556">
        <f>E16/(E16+F16)*100</f>
        <v>41.364038972542069</v>
      </c>
      <c r="F26" s="557">
        <f t="shared" ref="F26:H29" si="0">F16/(E16+F16)*100</f>
        <v>58.635961027457931</v>
      </c>
      <c r="G26" s="556">
        <f t="shared" ref="G26:I29" si="1">G16/(G16+H16)*100</f>
        <v>46.153846153846153</v>
      </c>
      <c r="H26" s="557">
        <f t="shared" si="0"/>
        <v>53.846153846153847</v>
      </c>
      <c r="I26" s="556">
        <f t="shared" si="1"/>
        <v>55.081967213114758</v>
      </c>
      <c r="J26" s="557">
        <f>J16/(I16+J16)*100</f>
        <v>44.918032786885249</v>
      </c>
      <c r="K26" s="556">
        <f>K16/(K16+L16)*100</f>
        <v>58.870967741935488</v>
      </c>
      <c r="L26" s="557">
        <f>L16/(K16+L16)*100</f>
        <v>41.12903225806452</v>
      </c>
      <c r="M26" s="556">
        <f>M16/(M16+N16)*100</f>
        <v>51.728636660143515</v>
      </c>
      <c r="N26" s="557">
        <f>N16/(M16+N16)*100</f>
        <v>48.271363339856485</v>
      </c>
      <c r="O26" s="556">
        <f>O16/(O16+P16)*100</f>
        <v>54.680534918276372</v>
      </c>
      <c r="P26" s="557">
        <f>P16/(O16+P16)*100</f>
        <v>45.319465081723628</v>
      </c>
      <c r="Q26" s="556">
        <f>Q16/(Q16+R16)*100</f>
        <v>51.637279596977322</v>
      </c>
      <c r="R26" s="557">
        <f>R16/(Q16+R16)*100</f>
        <v>48.362720403022671</v>
      </c>
      <c r="S26" s="558">
        <f>S16/(S16+T16)*100</f>
        <v>33.673469387755098</v>
      </c>
      <c r="T26" s="559">
        <f>T16/(S16+T16)*100</f>
        <v>66.326530612244895</v>
      </c>
      <c r="U26" s="124"/>
    </row>
    <row r="27" spans="1:22" ht="18" customHeight="1">
      <c r="B27" s="593" t="s">
        <v>292</v>
      </c>
      <c r="C27" s="550">
        <f>C17/(C17+D17)*100</f>
        <v>48.888888888888886</v>
      </c>
      <c r="D27" s="551">
        <f>D17/(C17+D17)*100</f>
        <v>51.111111111111107</v>
      </c>
      <c r="E27" s="556">
        <f>E17/(E17+F17)*100</f>
        <v>47.542924807578444</v>
      </c>
      <c r="F27" s="557">
        <f t="shared" si="0"/>
        <v>52.457075192421556</v>
      </c>
      <c r="G27" s="556">
        <f t="shared" si="1"/>
        <v>47.327586206896548</v>
      </c>
      <c r="H27" s="557">
        <f t="shared" si="0"/>
        <v>52.672413793103445</v>
      </c>
      <c r="I27" s="556">
        <f t="shared" si="1"/>
        <v>57.238442822384428</v>
      </c>
      <c r="J27" s="557">
        <f>J17/(I17+J17)*100</f>
        <v>42.761557177615572</v>
      </c>
      <c r="K27" s="556">
        <f>K17/(K17+L17)*100</f>
        <v>64.611260053619304</v>
      </c>
      <c r="L27" s="557">
        <f>L17/(K17+L17)*100</f>
        <v>35.388739946380696</v>
      </c>
      <c r="M27" s="556">
        <f>M17/(M17+N17)*100</f>
        <v>56.289707750952985</v>
      </c>
      <c r="N27" s="557">
        <f>N17/(M17+N17)*100</f>
        <v>43.710292249047015</v>
      </c>
      <c r="O27" s="556">
        <f>O17/(O17+P17)*100</f>
        <v>52.464332036316478</v>
      </c>
      <c r="P27" s="557">
        <f>P17/(O17+P17)*100</f>
        <v>47.535667963683522</v>
      </c>
      <c r="Q27" s="556">
        <f>Q17/(Q17+R17)*100</f>
        <v>48.498845265588912</v>
      </c>
      <c r="R27" s="557">
        <f>R17/(Q17+R17)*100</f>
        <v>51.501154734411081</v>
      </c>
      <c r="S27" s="558">
        <f>S17/(S17+T17)*100</f>
        <v>47.663551401869157</v>
      </c>
      <c r="T27" s="559">
        <f>T17/(S17+T17)*100</f>
        <v>52.336448598130836</v>
      </c>
      <c r="U27" s="124"/>
    </row>
    <row r="28" spans="1:22" ht="18" customHeight="1" thickBot="1">
      <c r="A28" s="6"/>
      <c r="B28" s="594" t="s">
        <v>303</v>
      </c>
      <c r="C28" s="560">
        <f>C18/(C18+D18)*100</f>
        <v>52.327746741154556</v>
      </c>
      <c r="D28" s="561">
        <f>D18/(C18+D18)*100</f>
        <v>47.672253258845437</v>
      </c>
      <c r="E28" s="562">
        <f>E18/(E18+F18)*100</f>
        <v>47.178592204770212</v>
      </c>
      <c r="F28" s="563">
        <f t="shared" si="0"/>
        <v>52.821407795229781</v>
      </c>
      <c r="G28" s="562">
        <f t="shared" si="1"/>
        <v>44.147582697201017</v>
      </c>
      <c r="H28" s="563">
        <f t="shared" si="0"/>
        <v>55.852417302798983</v>
      </c>
      <c r="I28" s="562">
        <f t="shared" si="1"/>
        <v>54.208754208754208</v>
      </c>
      <c r="J28" s="563">
        <f>J18/(I18+J18)*100</f>
        <v>45.791245791245792</v>
      </c>
      <c r="K28" s="562">
        <f>K18/(K18+L18)*100</f>
        <v>58.475783475783473</v>
      </c>
      <c r="L28" s="563">
        <f>L18/(K18+L18)*100</f>
        <v>41.52421652421652</v>
      </c>
      <c r="M28" s="562">
        <f>M18/(M18+N18)*100</f>
        <v>51.206272617611582</v>
      </c>
      <c r="N28" s="563">
        <f>N18/(M18+N18)*100</f>
        <v>48.793727382388418</v>
      </c>
      <c r="O28" s="562">
        <f>O18/(O18+P18)*100</f>
        <v>50.717978173463528</v>
      </c>
      <c r="P28" s="563">
        <f>P18/(O18+P18)*100</f>
        <v>49.282021826536472</v>
      </c>
      <c r="Q28" s="562">
        <f>Q18/(Q18+R18)*100</f>
        <v>49.834983498349835</v>
      </c>
      <c r="R28" s="563">
        <f>R18/(Q18+R18)*100</f>
        <v>50.165016501650165</v>
      </c>
      <c r="S28" s="564">
        <f>S18/(S18+T18)*100</f>
        <v>45.370370370370374</v>
      </c>
      <c r="T28" s="565">
        <f>T18/(S18+T18)*100</f>
        <v>54.629629629629626</v>
      </c>
      <c r="U28" s="124"/>
      <c r="V28" s="45"/>
    </row>
    <row r="29" spans="1:22" s="6" customFormat="1" ht="18.75" customHeight="1" thickBot="1">
      <c r="B29" s="595" t="s">
        <v>313</v>
      </c>
      <c r="C29" s="566">
        <f>C19/(C19+D19)*100</f>
        <v>52.714535901926439</v>
      </c>
      <c r="D29" s="567">
        <f>D19/(C19+D19)*100</f>
        <v>47.285464098073554</v>
      </c>
      <c r="E29" s="566">
        <f>E19/(E19+F19)*100</f>
        <v>46.807329261521375</v>
      </c>
      <c r="F29" s="567">
        <f t="shared" si="0"/>
        <v>53.192670738478618</v>
      </c>
      <c r="G29" s="566">
        <f t="shared" si="1"/>
        <v>45.162618361465626</v>
      </c>
      <c r="H29" s="567">
        <f t="shared" si="0"/>
        <v>54.837381638534374</v>
      </c>
      <c r="I29" s="566">
        <f t="shared" si="1"/>
        <v>54.38705662725576</v>
      </c>
      <c r="J29" s="567">
        <f>J19/(I19+J19)*100</f>
        <v>45.61294337274424</v>
      </c>
      <c r="K29" s="566">
        <f>K19/(K19+L19)*100</f>
        <v>57.702888583218702</v>
      </c>
      <c r="L29" s="567">
        <f>L19/(K19+L19)*100</f>
        <v>42.297111416781291</v>
      </c>
      <c r="M29" s="566">
        <f>M19/(M19+N19)*100</f>
        <v>49.239766081871345</v>
      </c>
      <c r="N29" s="567">
        <f>N19/(M19+N19)*100</f>
        <v>50.760233918128648</v>
      </c>
      <c r="O29" s="566">
        <f>O19/(O19+P19)*100</f>
        <v>49.343832020997375</v>
      </c>
      <c r="P29" s="567">
        <f>P19/(O19+P19)*100</f>
        <v>50.656167979002618</v>
      </c>
      <c r="Q29" s="566">
        <f>Q19/(Q19+R19)*100</f>
        <v>52.086553323029364</v>
      </c>
      <c r="R29" s="567">
        <f>R19/(Q19+R19)*100</f>
        <v>47.913446676970636</v>
      </c>
      <c r="S29" s="568">
        <f>S19/(S19+T19)*100</f>
        <v>40.54054054054054</v>
      </c>
      <c r="T29" s="569">
        <f>T19/(S19+T19)*100</f>
        <v>59.45945945945946</v>
      </c>
      <c r="U29" s="124"/>
      <c r="V29" s="45"/>
    </row>
    <row r="30" spans="1:22" s="6" customFormat="1" ht="18.75" customHeight="1" thickBot="1">
      <c r="B30" s="126" t="s">
        <v>314</v>
      </c>
      <c r="C30" s="570">
        <v>50.240461412076122</v>
      </c>
      <c r="D30" s="571">
        <v>49.759538587923871</v>
      </c>
      <c r="E30" s="570">
        <v>42.83693057916517</v>
      </c>
      <c r="F30" s="571">
        <v>57.16306942083483</v>
      </c>
      <c r="G30" s="570">
        <v>42.473569603402986</v>
      </c>
      <c r="H30" s="571">
        <v>57.526430396597007</v>
      </c>
      <c r="I30" s="570">
        <v>50.179508327384383</v>
      </c>
      <c r="J30" s="571">
        <v>49.820491672615624</v>
      </c>
      <c r="K30" s="570">
        <v>50.764387594740299</v>
      </c>
      <c r="L30" s="571">
        <v>49.235612405259701</v>
      </c>
      <c r="M30" s="570">
        <v>48.490413532746771</v>
      </c>
      <c r="N30" s="571">
        <v>51.509586467253229</v>
      </c>
      <c r="O30" s="570">
        <v>48.147756113969045</v>
      </c>
      <c r="P30" s="571">
        <v>51.852243886030955</v>
      </c>
      <c r="Q30" s="570">
        <v>47.743488708237045</v>
      </c>
      <c r="R30" s="571">
        <v>52.256511291762955</v>
      </c>
      <c r="S30" s="570">
        <v>44.890455804583226</v>
      </c>
      <c r="T30" s="571">
        <v>55.109544195416774</v>
      </c>
      <c r="U30" s="125"/>
      <c r="V30" s="45"/>
    </row>
    <row r="31" spans="1:22" s="6" customFormat="1" ht="12" customHeight="1">
      <c r="A31" s="3"/>
      <c r="B31" s="49"/>
      <c r="C31" s="48"/>
      <c r="D31" s="48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7"/>
      <c r="U31" s="47"/>
      <c r="V31" s="7"/>
    </row>
    <row r="33" spans="8:8">
      <c r="H33" s="202"/>
    </row>
  </sheetData>
  <mergeCells count="73">
    <mergeCell ref="Q4:R4"/>
    <mergeCell ref="S4:T4"/>
    <mergeCell ref="Q3:T3"/>
    <mergeCell ref="O7:P7"/>
    <mergeCell ref="Q7:R7"/>
    <mergeCell ref="S5:T5"/>
    <mergeCell ref="S6:T6"/>
    <mergeCell ref="S7:T7"/>
    <mergeCell ref="B13:B14"/>
    <mergeCell ref="C13:D13"/>
    <mergeCell ref="E13:F13"/>
    <mergeCell ref="G13:H13"/>
    <mergeCell ref="I13:J13"/>
    <mergeCell ref="M4:N4"/>
    <mergeCell ref="M3:P3"/>
    <mergeCell ref="O4:P4"/>
    <mergeCell ref="J5:L5"/>
    <mergeCell ref="O5:P5"/>
    <mergeCell ref="M5:N5"/>
    <mergeCell ref="J3:L4"/>
    <mergeCell ref="M6:N6"/>
    <mergeCell ref="M7:N7"/>
    <mergeCell ref="M9:N9"/>
    <mergeCell ref="M23:N23"/>
    <mergeCell ref="Q5:R5"/>
    <mergeCell ref="O8:P8"/>
    <mergeCell ref="Q8:R8"/>
    <mergeCell ref="O23:P23"/>
    <mergeCell ref="Q23:R23"/>
    <mergeCell ref="O9:P9"/>
    <mergeCell ref="Q9:R9"/>
    <mergeCell ref="O13:P13"/>
    <mergeCell ref="Q13:R13"/>
    <mergeCell ref="M13:N13"/>
    <mergeCell ref="O6:P6"/>
    <mergeCell ref="Q6:R6"/>
    <mergeCell ref="S8:T8"/>
    <mergeCell ref="M8:N8"/>
    <mergeCell ref="G7:I7"/>
    <mergeCell ref="J7:L7"/>
    <mergeCell ref="K23:L23"/>
    <mergeCell ref="I23:J23"/>
    <mergeCell ref="G9:I9"/>
    <mergeCell ref="J9:L9"/>
    <mergeCell ref="S23:T23"/>
    <mergeCell ref="S9:T9"/>
    <mergeCell ref="S13:T13"/>
    <mergeCell ref="S21:T22"/>
    <mergeCell ref="S11:T12"/>
    <mergeCell ref="K13:L13"/>
    <mergeCell ref="J6:L6"/>
    <mergeCell ref="D5:F5"/>
    <mergeCell ref="D6:F6"/>
    <mergeCell ref="G6:I6"/>
    <mergeCell ref="B8:C8"/>
    <mergeCell ref="G8:I8"/>
    <mergeCell ref="J8:L8"/>
    <mergeCell ref="R1:T2"/>
    <mergeCell ref="B3:C4"/>
    <mergeCell ref="B23:B24"/>
    <mergeCell ref="C23:D23"/>
    <mergeCell ref="E23:F23"/>
    <mergeCell ref="G23:H23"/>
    <mergeCell ref="D8:F8"/>
    <mergeCell ref="D9:F9"/>
    <mergeCell ref="G5:I5"/>
    <mergeCell ref="B9:C9"/>
    <mergeCell ref="D3:F4"/>
    <mergeCell ref="G3:I4"/>
    <mergeCell ref="D7:F7"/>
    <mergeCell ref="B5:C5"/>
    <mergeCell ref="B6:C6"/>
    <mergeCell ref="B7:C7"/>
  </mergeCells>
  <phoneticPr fontId="4"/>
  <pageMargins left="0.78740157480314965" right="0.78740157480314965" top="0.78740157480314965" bottom="0.78740157480314965" header="0.19685039370078741" footer="0.39370078740157483"/>
  <pageSetup paperSize="9" orientation="landscape" r:id="rId1"/>
  <headerFooter scaleWithDoc="0" alignWithMargins="0">
    <oddFooter>&amp;C&amp;12- 8 -</oddFooter>
  </headerFooter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H55"/>
  <sheetViews>
    <sheetView zoomScaleNormal="100" zoomScaleSheetLayoutView="90" workbookViewId="0">
      <selection activeCell="H1" sqref="H1"/>
    </sheetView>
  </sheetViews>
  <sheetFormatPr defaultRowHeight="14.25"/>
  <cols>
    <col min="1" max="1" width="1.625" style="2" customWidth="1"/>
    <col min="2" max="2" width="17.625" style="2" customWidth="1"/>
    <col min="3" max="3" width="13.125" style="2" customWidth="1"/>
    <col min="4" max="4" width="10.125" style="2" customWidth="1"/>
    <col min="5" max="5" width="12.625" style="2" customWidth="1"/>
    <col min="6" max="6" width="11.625" style="73" customWidth="1"/>
    <col min="7" max="7" width="11.625" style="2" customWidth="1"/>
    <col min="8" max="8" width="10.125" style="2" customWidth="1"/>
    <col min="9" max="9" width="4.5" style="2" customWidth="1"/>
    <col min="10" max="248" width="9" style="2"/>
    <col min="249" max="249" width="18.625" style="2" customWidth="1"/>
    <col min="250" max="250" width="13.125" style="2" customWidth="1"/>
    <col min="251" max="252" width="12.375" style="2" customWidth="1"/>
    <col min="253" max="253" width="12.625" style="2" customWidth="1"/>
    <col min="254" max="254" width="13.125" style="2" customWidth="1"/>
    <col min="255" max="255" width="12.375" style="2" customWidth="1"/>
    <col min="256" max="257" width="9" style="2"/>
    <col min="258" max="258" width="11" style="2" bestFit="1" customWidth="1"/>
    <col min="259" max="259" width="12.75" style="2" bestFit="1" customWidth="1"/>
    <col min="260" max="260" width="9.25" style="2" bestFit="1" customWidth="1"/>
    <col min="261" max="504" width="9" style="2"/>
    <col min="505" max="505" width="18.625" style="2" customWidth="1"/>
    <col min="506" max="506" width="13.125" style="2" customWidth="1"/>
    <col min="507" max="508" width="12.375" style="2" customWidth="1"/>
    <col min="509" max="509" width="12.625" style="2" customWidth="1"/>
    <col min="510" max="510" width="13.125" style="2" customWidth="1"/>
    <col min="511" max="511" width="12.375" style="2" customWidth="1"/>
    <col min="512" max="513" width="9" style="2"/>
    <col min="514" max="514" width="11" style="2" bestFit="1" customWidth="1"/>
    <col min="515" max="515" width="12.75" style="2" bestFit="1" customWidth="1"/>
    <col min="516" max="516" width="9.25" style="2" bestFit="1" customWidth="1"/>
    <col min="517" max="760" width="9" style="2"/>
    <col min="761" max="761" width="18.625" style="2" customWidth="1"/>
    <col min="762" max="762" width="13.125" style="2" customWidth="1"/>
    <col min="763" max="764" width="12.375" style="2" customWidth="1"/>
    <col min="765" max="765" width="12.625" style="2" customWidth="1"/>
    <col min="766" max="766" width="13.125" style="2" customWidth="1"/>
    <col min="767" max="767" width="12.375" style="2" customWidth="1"/>
    <col min="768" max="769" width="9" style="2"/>
    <col min="770" max="770" width="11" style="2" bestFit="1" customWidth="1"/>
    <col min="771" max="771" width="12.75" style="2" bestFit="1" customWidth="1"/>
    <col min="772" max="772" width="9.25" style="2" bestFit="1" customWidth="1"/>
    <col min="773" max="1016" width="9" style="2"/>
    <col min="1017" max="1017" width="18.625" style="2" customWidth="1"/>
    <col min="1018" max="1018" width="13.125" style="2" customWidth="1"/>
    <col min="1019" max="1020" width="12.375" style="2" customWidth="1"/>
    <col min="1021" max="1021" width="12.625" style="2" customWidth="1"/>
    <col min="1022" max="1022" width="13.125" style="2" customWidth="1"/>
    <col min="1023" max="1023" width="12.375" style="2" customWidth="1"/>
    <col min="1024" max="1025" width="9" style="2"/>
    <col min="1026" max="1026" width="11" style="2" bestFit="1" customWidth="1"/>
    <col min="1027" max="1027" width="12.75" style="2" bestFit="1" customWidth="1"/>
    <col min="1028" max="1028" width="9.25" style="2" bestFit="1" customWidth="1"/>
    <col min="1029" max="1272" width="9" style="2"/>
    <col min="1273" max="1273" width="18.625" style="2" customWidth="1"/>
    <col min="1274" max="1274" width="13.125" style="2" customWidth="1"/>
    <col min="1275" max="1276" width="12.375" style="2" customWidth="1"/>
    <col min="1277" max="1277" width="12.625" style="2" customWidth="1"/>
    <col min="1278" max="1278" width="13.125" style="2" customWidth="1"/>
    <col min="1279" max="1279" width="12.375" style="2" customWidth="1"/>
    <col min="1280" max="1281" width="9" style="2"/>
    <col min="1282" max="1282" width="11" style="2" bestFit="1" customWidth="1"/>
    <col min="1283" max="1283" width="12.75" style="2" bestFit="1" customWidth="1"/>
    <col min="1284" max="1284" width="9.25" style="2" bestFit="1" customWidth="1"/>
    <col min="1285" max="1528" width="9" style="2"/>
    <col min="1529" max="1529" width="18.625" style="2" customWidth="1"/>
    <col min="1530" max="1530" width="13.125" style="2" customWidth="1"/>
    <col min="1531" max="1532" width="12.375" style="2" customWidth="1"/>
    <col min="1533" max="1533" width="12.625" style="2" customWidth="1"/>
    <col min="1534" max="1534" width="13.125" style="2" customWidth="1"/>
    <col min="1535" max="1535" width="12.375" style="2" customWidth="1"/>
    <col min="1536" max="1537" width="9" style="2"/>
    <col min="1538" max="1538" width="11" style="2" bestFit="1" customWidth="1"/>
    <col min="1539" max="1539" width="12.75" style="2" bestFit="1" customWidth="1"/>
    <col min="1540" max="1540" width="9.25" style="2" bestFit="1" customWidth="1"/>
    <col min="1541" max="1784" width="9" style="2"/>
    <col min="1785" max="1785" width="18.625" style="2" customWidth="1"/>
    <col min="1786" max="1786" width="13.125" style="2" customWidth="1"/>
    <col min="1787" max="1788" width="12.375" style="2" customWidth="1"/>
    <col min="1789" max="1789" width="12.625" style="2" customWidth="1"/>
    <col min="1790" max="1790" width="13.125" style="2" customWidth="1"/>
    <col min="1791" max="1791" width="12.375" style="2" customWidth="1"/>
    <col min="1792" max="1793" width="9" style="2"/>
    <col min="1794" max="1794" width="11" style="2" bestFit="1" customWidth="1"/>
    <col min="1795" max="1795" width="12.75" style="2" bestFit="1" customWidth="1"/>
    <col min="1796" max="1796" width="9.25" style="2" bestFit="1" customWidth="1"/>
    <col min="1797" max="2040" width="9" style="2"/>
    <col min="2041" max="2041" width="18.625" style="2" customWidth="1"/>
    <col min="2042" max="2042" width="13.125" style="2" customWidth="1"/>
    <col min="2043" max="2044" width="12.375" style="2" customWidth="1"/>
    <col min="2045" max="2045" width="12.625" style="2" customWidth="1"/>
    <col min="2046" max="2046" width="13.125" style="2" customWidth="1"/>
    <col min="2047" max="2047" width="12.375" style="2" customWidth="1"/>
    <col min="2048" max="2049" width="9" style="2"/>
    <col min="2050" max="2050" width="11" style="2" bestFit="1" customWidth="1"/>
    <col min="2051" max="2051" width="12.75" style="2" bestFit="1" customWidth="1"/>
    <col min="2052" max="2052" width="9.25" style="2" bestFit="1" customWidth="1"/>
    <col min="2053" max="2296" width="9" style="2"/>
    <col min="2297" max="2297" width="18.625" style="2" customWidth="1"/>
    <col min="2298" max="2298" width="13.125" style="2" customWidth="1"/>
    <col min="2299" max="2300" width="12.375" style="2" customWidth="1"/>
    <col min="2301" max="2301" width="12.625" style="2" customWidth="1"/>
    <col min="2302" max="2302" width="13.125" style="2" customWidth="1"/>
    <col min="2303" max="2303" width="12.375" style="2" customWidth="1"/>
    <col min="2304" max="2305" width="9" style="2"/>
    <col min="2306" max="2306" width="11" style="2" bestFit="1" customWidth="1"/>
    <col min="2307" max="2307" width="12.75" style="2" bestFit="1" customWidth="1"/>
    <col min="2308" max="2308" width="9.25" style="2" bestFit="1" customWidth="1"/>
    <col min="2309" max="2552" width="9" style="2"/>
    <col min="2553" max="2553" width="18.625" style="2" customWidth="1"/>
    <col min="2554" max="2554" width="13.125" style="2" customWidth="1"/>
    <col min="2555" max="2556" width="12.375" style="2" customWidth="1"/>
    <col min="2557" max="2557" width="12.625" style="2" customWidth="1"/>
    <col min="2558" max="2558" width="13.125" style="2" customWidth="1"/>
    <col min="2559" max="2559" width="12.375" style="2" customWidth="1"/>
    <col min="2560" max="2561" width="9" style="2"/>
    <col min="2562" max="2562" width="11" style="2" bestFit="1" customWidth="1"/>
    <col min="2563" max="2563" width="12.75" style="2" bestFit="1" customWidth="1"/>
    <col min="2564" max="2564" width="9.25" style="2" bestFit="1" customWidth="1"/>
    <col min="2565" max="2808" width="9" style="2"/>
    <col min="2809" max="2809" width="18.625" style="2" customWidth="1"/>
    <col min="2810" max="2810" width="13.125" style="2" customWidth="1"/>
    <col min="2811" max="2812" width="12.375" style="2" customWidth="1"/>
    <col min="2813" max="2813" width="12.625" style="2" customWidth="1"/>
    <col min="2814" max="2814" width="13.125" style="2" customWidth="1"/>
    <col min="2815" max="2815" width="12.375" style="2" customWidth="1"/>
    <col min="2816" max="2817" width="9" style="2"/>
    <col min="2818" max="2818" width="11" style="2" bestFit="1" customWidth="1"/>
    <col min="2819" max="2819" width="12.75" style="2" bestFit="1" customWidth="1"/>
    <col min="2820" max="2820" width="9.25" style="2" bestFit="1" customWidth="1"/>
    <col min="2821" max="3064" width="9" style="2"/>
    <col min="3065" max="3065" width="18.625" style="2" customWidth="1"/>
    <col min="3066" max="3066" width="13.125" style="2" customWidth="1"/>
    <col min="3067" max="3068" width="12.375" style="2" customWidth="1"/>
    <col min="3069" max="3069" width="12.625" style="2" customWidth="1"/>
    <col min="3070" max="3070" width="13.125" style="2" customWidth="1"/>
    <col min="3071" max="3071" width="12.375" style="2" customWidth="1"/>
    <col min="3072" max="3073" width="9" style="2"/>
    <col min="3074" max="3074" width="11" style="2" bestFit="1" customWidth="1"/>
    <col min="3075" max="3075" width="12.75" style="2" bestFit="1" customWidth="1"/>
    <col min="3076" max="3076" width="9.25" style="2" bestFit="1" customWidth="1"/>
    <col min="3077" max="3320" width="9" style="2"/>
    <col min="3321" max="3321" width="18.625" style="2" customWidth="1"/>
    <col min="3322" max="3322" width="13.125" style="2" customWidth="1"/>
    <col min="3323" max="3324" width="12.375" style="2" customWidth="1"/>
    <col min="3325" max="3325" width="12.625" style="2" customWidth="1"/>
    <col min="3326" max="3326" width="13.125" style="2" customWidth="1"/>
    <col min="3327" max="3327" width="12.375" style="2" customWidth="1"/>
    <col min="3328" max="3329" width="9" style="2"/>
    <col min="3330" max="3330" width="11" style="2" bestFit="1" customWidth="1"/>
    <col min="3331" max="3331" width="12.75" style="2" bestFit="1" customWidth="1"/>
    <col min="3332" max="3332" width="9.25" style="2" bestFit="1" customWidth="1"/>
    <col min="3333" max="3576" width="9" style="2"/>
    <col min="3577" max="3577" width="18.625" style="2" customWidth="1"/>
    <col min="3578" max="3578" width="13.125" style="2" customWidth="1"/>
    <col min="3579" max="3580" width="12.375" style="2" customWidth="1"/>
    <col min="3581" max="3581" width="12.625" style="2" customWidth="1"/>
    <col min="3582" max="3582" width="13.125" style="2" customWidth="1"/>
    <col min="3583" max="3583" width="12.375" style="2" customWidth="1"/>
    <col min="3584" max="3585" width="9" style="2"/>
    <col min="3586" max="3586" width="11" style="2" bestFit="1" customWidth="1"/>
    <col min="3587" max="3587" width="12.75" style="2" bestFit="1" customWidth="1"/>
    <col min="3588" max="3588" width="9.25" style="2" bestFit="1" customWidth="1"/>
    <col min="3589" max="3832" width="9" style="2"/>
    <col min="3833" max="3833" width="18.625" style="2" customWidth="1"/>
    <col min="3834" max="3834" width="13.125" style="2" customWidth="1"/>
    <col min="3835" max="3836" width="12.375" style="2" customWidth="1"/>
    <col min="3837" max="3837" width="12.625" style="2" customWidth="1"/>
    <col min="3838" max="3838" width="13.125" style="2" customWidth="1"/>
    <col min="3839" max="3839" width="12.375" style="2" customWidth="1"/>
    <col min="3840" max="3841" width="9" style="2"/>
    <col min="3842" max="3842" width="11" style="2" bestFit="1" customWidth="1"/>
    <col min="3843" max="3843" width="12.75" style="2" bestFit="1" customWidth="1"/>
    <col min="3844" max="3844" width="9.25" style="2" bestFit="1" customWidth="1"/>
    <col min="3845" max="4088" width="9" style="2"/>
    <col min="4089" max="4089" width="18.625" style="2" customWidth="1"/>
    <col min="4090" max="4090" width="13.125" style="2" customWidth="1"/>
    <col min="4091" max="4092" width="12.375" style="2" customWidth="1"/>
    <col min="4093" max="4093" width="12.625" style="2" customWidth="1"/>
    <col min="4094" max="4094" width="13.125" style="2" customWidth="1"/>
    <col min="4095" max="4095" width="12.375" style="2" customWidth="1"/>
    <col min="4096" max="4097" width="9" style="2"/>
    <col min="4098" max="4098" width="11" style="2" bestFit="1" customWidth="1"/>
    <col min="4099" max="4099" width="12.75" style="2" bestFit="1" customWidth="1"/>
    <col min="4100" max="4100" width="9.25" style="2" bestFit="1" customWidth="1"/>
    <col min="4101" max="4344" width="9" style="2"/>
    <col min="4345" max="4345" width="18.625" style="2" customWidth="1"/>
    <col min="4346" max="4346" width="13.125" style="2" customWidth="1"/>
    <col min="4347" max="4348" width="12.375" style="2" customWidth="1"/>
    <col min="4349" max="4349" width="12.625" style="2" customWidth="1"/>
    <col min="4350" max="4350" width="13.125" style="2" customWidth="1"/>
    <col min="4351" max="4351" width="12.375" style="2" customWidth="1"/>
    <col min="4352" max="4353" width="9" style="2"/>
    <col min="4354" max="4354" width="11" style="2" bestFit="1" customWidth="1"/>
    <col min="4355" max="4355" width="12.75" style="2" bestFit="1" customWidth="1"/>
    <col min="4356" max="4356" width="9.25" style="2" bestFit="1" customWidth="1"/>
    <col min="4357" max="4600" width="9" style="2"/>
    <col min="4601" max="4601" width="18.625" style="2" customWidth="1"/>
    <col min="4602" max="4602" width="13.125" style="2" customWidth="1"/>
    <col min="4603" max="4604" width="12.375" style="2" customWidth="1"/>
    <col min="4605" max="4605" width="12.625" style="2" customWidth="1"/>
    <col min="4606" max="4606" width="13.125" style="2" customWidth="1"/>
    <col min="4607" max="4607" width="12.375" style="2" customWidth="1"/>
    <col min="4608" max="4609" width="9" style="2"/>
    <col min="4610" max="4610" width="11" style="2" bestFit="1" customWidth="1"/>
    <col min="4611" max="4611" width="12.75" style="2" bestFit="1" customWidth="1"/>
    <col min="4612" max="4612" width="9.25" style="2" bestFit="1" customWidth="1"/>
    <col min="4613" max="4856" width="9" style="2"/>
    <col min="4857" max="4857" width="18.625" style="2" customWidth="1"/>
    <col min="4858" max="4858" width="13.125" style="2" customWidth="1"/>
    <col min="4859" max="4860" width="12.375" style="2" customWidth="1"/>
    <col min="4861" max="4861" width="12.625" style="2" customWidth="1"/>
    <col min="4862" max="4862" width="13.125" style="2" customWidth="1"/>
    <col min="4863" max="4863" width="12.375" style="2" customWidth="1"/>
    <col min="4864" max="4865" width="9" style="2"/>
    <col min="4866" max="4866" width="11" style="2" bestFit="1" customWidth="1"/>
    <col min="4867" max="4867" width="12.75" style="2" bestFit="1" customWidth="1"/>
    <col min="4868" max="4868" width="9.25" style="2" bestFit="1" customWidth="1"/>
    <col min="4869" max="5112" width="9" style="2"/>
    <col min="5113" max="5113" width="18.625" style="2" customWidth="1"/>
    <col min="5114" max="5114" width="13.125" style="2" customWidth="1"/>
    <col min="5115" max="5116" width="12.375" style="2" customWidth="1"/>
    <col min="5117" max="5117" width="12.625" style="2" customWidth="1"/>
    <col min="5118" max="5118" width="13.125" style="2" customWidth="1"/>
    <col min="5119" max="5119" width="12.375" style="2" customWidth="1"/>
    <col min="5120" max="5121" width="9" style="2"/>
    <col min="5122" max="5122" width="11" style="2" bestFit="1" customWidth="1"/>
    <col min="5123" max="5123" width="12.75" style="2" bestFit="1" customWidth="1"/>
    <col min="5124" max="5124" width="9.25" style="2" bestFit="1" customWidth="1"/>
    <col min="5125" max="5368" width="9" style="2"/>
    <col min="5369" max="5369" width="18.625" style="2" customWidth="1"/>
    <col min="5370" max="5370" width="13.125" style="2" customWidth="1"/>
    <col min="5371" max="5372" width="12.375" style="2" customWidth="1"/>
    <col min="5373" max="5373" width="12.625" style="2" customWidth="1"/>
    <col min="5374" max="5374" width="13.125" style="2" customWidth="1"/>
    <col min="5375" max="5375" width="12.375" style="2" customWidth="1"/>
    <col min="5376" max="5377" width="9" style="2"/>
    <col min="5378" max="5378" width="11" style="2" bestFit="1" customWidth="1"/>
    <col min="5379" max="5379" width="12.75" style="2" bestFit="1" customWidth="1"/>
    <col min="5380" max="5380" width="9.25" style="2" bestFit="1" customWidth="1"/>
    <col min="5381" max="5624" width="9" style="2"/>
    <col min="5625" max="5625" width="18.625" style="2" customWidth="1"/>
    <col min="5626" max="5626" width="13.125" style="2" customWidth="1"/>
    <col min="5627" max="5628" width="12.375" style="2" customWidth="1"/>
    <col min="5629" max="5629" width="12.625" style="2" customWidth="1"/>
    <col min="5630" max="5630" width="13.125" style="2" customWidth="1"/>
    <col min="5631" max="5631" width="12.375" style="2" customWidth="1"/>
    <col min="5632" max="5633" width="9" style="2"/>
    <col min="5634" max="5634" width="11" style="2" bestFit="1" customWidth="1"/>
    <col min="5635" max="5635" width="12.75" style="2" bestFit="1" customWidth="1"/>
    <col min="5636" max="5636" width="9.25" style="2" bestFit="1" customWidth="1"/>
    <col min="5637" max="5880" width="9" style="2"/>
    <col min="5881" max="5881" width="18.625" style="2" customWidth="1"/>
    <col min="5882" max="5882" width="13.125" style="2" customWidth="1"/>
    <col min="5883" max="5884" width="12.375" style="2" customWidth="1"/>
    <col min="5885" max="5885" width="12.625" style="2" customWidth="1"/>
    <col min="5886" max="5886" width="13.125" style="2" customWidth="1"/>
    <col min="5887" max="5887" width="12.375" style="2" customWidth="1"/>
    <col min="5888" max="5889" width="9" style="2"/>
    <col min="5890" max="5890" width="11" style="2" bestFit="1" customWidth="1"/>
    <col min="5891" max="5891" width="12.75" style="2" bestFit="1" customWidth="1"/>
    <col min="5892" max="5892" width="9.25" style="2" bestFit="1" customWidth="1"/>
    <col min="5893" max="6136" width="9" style="2"/>
    <col min="6137" max="6137" width="18.625" style="2" customWidth="1"/>
    <col min="6138" max="6138" width="13.125" style="2" customWidth="1"/>
    <col min="6139" max="6140" width="12.375" style="2" customWidth="1"/>
    <col min="6141" max="6141" width="12.625" style="2" customWidth="1"/>
    <col min="6142" max="6142" width="13.125" style="2" customWidth="1"/>
    <col min="6143" max="6143" width="12.375" style="2" customWidth="1"/>
    <col min="6144" max="6145" width="9" style="2"/>
    <col min="6146" max="6146" width="11" style="2" bestFit="1" customWidth="1"/>
    <col min="6147" max="6147" width="12.75" style="2" bestFit="1" customWidth="1"/>
    <col min="6148" max="6148" width="9.25" style="2" bestFit="1" customWidth="1"/>
    <col min="6149" max="6392" width="9" style="2"/>
    <col min="6393" max="6393" width="18.625" style="2" customWidth="1"/>
    <col min="6394" max="6394" width="13.125" style="2" customWidth="1"/>
    <col min="6395" max="6396" width="12.375" style="2" customWidth="1"/>
    <col min="6397" max="6397" width="12.625" style="2" customWidth="1"/>
    <col min="6398" max="6398" width="13.125" style="2" customWidth="1"/>
    <col min="6399" max="6399" width="12.375" style="2" customWidth="1"/>
    <col min="6400" max="6401" width="9" style="2"/>
    <col min="6402" max="6402" width="11" style="2" bestFit="1" customWidth="1"/>
    <col min="6403" max="6403" width="12.75" style="2" bestFit="1" customWidth="1"/>
    <col min="6404" max="6404" width="9.25" style="2" bestFit="1" customWidth="1"/>
    <col min="6405" max="6648" width="9" style="2"/>
    <col min="6649" max="6649" width="18.625" style="2" customWidth="1"/>
    <col min="6650" max="6650" width="13.125" style="2" customWidth="1"/>
    <col min="6651" max="6652" width="12.375" style="2" customWidth="1"/>
    <col min="6653" max="6653" width="12.625" style="2" customWidth="1"/>
    <col min="6654" max="6654" width="13.125" style="2" customWidth="1"/>
    <col min="6655" max="6655" width="12.375" style="2" customWidth="1"/>
    <col min="6656" max="6657" width="9" style="2"/>
    <col min="6658" max="6658" width="11" style="2" bestFit="1" customWidth="1"/>
    <col min="6659" max="6659" width="12.75" style="2" bestFit="1" customWidth="1"/>
    <col min="6660" max="6660" width="9.25" style="2" bestFit="1" customWidth="1"/>
    <col min="6661" max="6904" width="9" style="2"/>
    <col min="6905" max="6905" width="18.625" style="2" customWidth="1"/>
    <col min="6906" max="6906" width="13.125" style="2" customWidth="1"/>
    <col min="6907" max="6908" width="12.375" style="2" customWidth="1"/>
    <col min="6909" max="6909" width="12.625" style="2" customWidth="1"/>
    <col min="6910" max="6910" width="13.125" style="2" customWidth="1"/>
    <col min="6911" max="6911" width="12.375" style="2" customWidth="1"/>
    <col min="6912" max="6913" width="9" style="2"/>
    <col min="6914" max="6914" width="11" style="2" bestFit="1" customWidth="1"/>
    <col min="6915" max="6915" width="12.75" style="2" bestFit="1" customWidth="1"/>
    <col min="6916" max="6916" width="9.25" style="2" bestFit="1" customWidth="1"/>
    <col min="6917" max="7160" width="9" style="2"/>
    <col min="7161" max="7161" width="18.625" style="2" customWidth="1"/>
    <col min="7162" max="7162" width="13.125" style="2" customWidth="1"/>
    <col min="7163" max="7164" width="12.375" style="2" customWidth="1"/>
    <col min="7165" max="7165" width="12.625" style="2" customWidth="1"/>
    <col min="7166" max="7166" width="13.125" style="2" customWidth="1"/>
    <col min="7167" max="7167" width="12.375" style="2" customWidth="1"/>
    <col min="7168" max="7169" width="9" style="2"/>
    <col min="7170" max="7170" width="11" style="2" bestFit="1" customWidth="1"/>
    <col min="7171" max="7171" width="12.75" style="2" bestFit="1" customWidth="1"/>
    <col min="7172" max="7172" width="9.25" style="2" bestFit="1" customWidth="1"/>
    <col min="7173" max="7416" width="9" style="2"/>
    <col min="7417" max="7417" width="18.625" style="2" customWidth="1"/>
    <col min="7418" max="7418" width="13.125" style="2" customWidth="1"/>
    <col min="7419" max="7420" width="12.375" style="2" customWidth="1"/>
    <col min="7421" max="7421" width="12.625" style="2" customWidth="1"/>
    <col min="7422" max="7422" width="13.125" style="2" customWidth="1"/>
    <col min="7423" max="7423" width="12.375" style="2" customWidth="1"/>
    <col min="7424" max="7425" width="9" style="2"/>
    <col min="7426" max="7426" width="11" style="2" bestFit="1" customWidth="1"/>
    <col min="7427" max="7427" width="12.75" style="2" bestFit="1" customWidth="1"/>
    <col min="7428" max="7428" width="9.25" style="2" bestFit="1" customWidth="1"/>
    <col min="7429" max="7672" width="9" style="2"/>
    <col min="7673" max="7673" width="18.625" style="2" customWidth="1"/>
    <col min="7674" max="7674" width="13.125" style="2" customWidth="1"/>
    <col min="7675" max="7676" width="12.375" style="2" customWidth="1"/>
    <col min="7677" max="7677" width="12.625" style="2" customWidth="1"/>
    <col min="7678" max="7678" width="13.125" style="2" customWidth="1"/>
    <col min="7679" max="7679" width="12.375" style="2" customWidth="1"/>
    <col min="7680" max="7681" width="9" style="2"/>
    <col min="7682" max="7682" width="11" style="2" bestFit="1" customWidth="1"/>
    <col min="7683" max="7683" width="12.75" style="2" bestFit="1" customWidth="1"/>
    <col min="7684" max="7684" width="9.25" style="2" bestFit="1" customWidth="1"/>
    <col min="7685" max="7928" width="9" style="2"/>
    <col min="7929" max="7929" width="18.625" style="2" customWidth="1"/>
    <col min="7930" max="7930" width="13.125" style="2" customWidth="1"/>
    <col min="7931" max="7932" width="12.375" style="2" customWidth="1"/>
    <col min="7933" max="7933" width="12.625" style="2" customWidth="1"/>
    <col min="7934" max="7934" width="13.125" style="2" customWidth="1"/>
    <col min="7935" max="7935" width="12.375" style="2" customWidth="1"/>
    <col min="7936" max="7937" width="9" style="2"/>
    <col min="7938" max="7938" width="11" style="2" bestFit="1" customWidth="1"/>
    <col min="7939" max="7939" width="12.75" style="2" bestFit="1" customWidth="1"/>
    <col min="7940" max="7940" width="9.25" style="2" bestFit="1" customWidth="1"/>
    <col min="7941" max="8184" width="9" style="2"/>
    <col min="8185" max="8185" width="18.625" style="2" customWidth="1"/>
    <col min="8186" max="8186" width="13.125" style="2" customWidth="1"/>
    <col min="8187" max="8188" width="12.375" style="2" customWidth="1"/>
    <col min="8189" max="8189" width="12.625" style="2" customWidth="1"/>
    <col min="8190" max="8190" width="13.125" style="2" customWidth="1"/>
    <col min="8191" max="8191" width="12.375" style="2" customWidth="1"/>
    <col min="8192" max="8193" width="9" style="2"/>
    <col min="8194" max="8194" width="11" style="2" bestFit="1" customWidth="1"/>
    <col min="8195" max="8195" width="12.75" style="2" bestFit="1" customWidth="1"/>
    <col min="8196" max="8196" width="9.25" style="2" bestFit="1" customWidth="1"/>
    <col min="8197" max="8440" width="9" style="2"/>
    <col min="8441" max="8441" width="18.625" style="2" customWidth="1"/>
    <col min="8442" max="8442" width="13.125" style="2" customWidth="1"/>
    <col min="8443" max="8444" width="12.375" style="2" customWidth="1"/>
    <col min="8445" max="8445" width="12.625" style="2" customWidth="1"/>
    <col min="8446" max="8446" width="13.125" style="2" customWidth="1"/>
    <col min="8447" max="8447" width="12.375" style="2" customWidth="1"/>
    <col min="8448" max="8449" width="9" style="2"/>
    <col min="8450" max="8450" width="11" style="2" bestFit="1" customWidth="1"/>
    <col min="8451" max="8451" width="12.75" style="2" bestFit="1" customWidth="1"/>
    <col min="8452" max="8452" width="9.25" style="2" bestFit="1" customWidth="1"/>
    <col min="8453" max="8696" width="9" style="2"/>
    <col min="8697" max="8697" width="18.625" style="2" customWidth="1"/>
    <col min="8698" max="8698" width="13.125" style="2" customWidth="1"/>
    <col min="8699" max="8700" width="12.375" style="2" customWidth="1"/>
    <col min="8701" max="8701" width="12.625" style="2" customWidth="1"/>
    <col min="8702" max="8702" width="13.125" style="2" customWidth="1"/>
    <col min="8703" max="8703" width="12.375" style="2" customWidth="1"/>
    <col min="8704" max="8705" width="9" style="2"/>
    <col min="8706" max="8706" width="11" style="2" bestFit="1" customWidth="1"/>
    <col min="8707" max="8707" width="12.75" style="2" bestFit="1" customWidth="1"/>
    <col min="8708" max="8708" width="9.25" style="2" bestFit="1" customWidth="1"/>
    <col min="8709" max="8952" width="9" style="2"/>
    <col min="8953" max="8953" width="18.625" style="2" customWidth="1"/>
    <col min="8954" max="8954" width="13.125" style="2" customWidth="1"/>
    <col min="8955" max="8956" width="12.375" style="2" customWidth="1"/>
    <col min="8957" max="8957" width="12.625" style="2" customWidth="1"/>
    <col min="8958" max="8958" width="13.125" style="2" customWidth="1"/>
    <col min="8959" max="8959" width="12.375" style="2" customWidth="1"/>
    <col min="8960" max="8961" width="9" style="2"/>
    <col min="8962" max="8962" width="11" style="2" bestFit="1" customWidth="1"/>
    <col min="8963" max="8963" width="12.75" style="2" bestFit="1" customWidth="1"/>
    <col min="8964" max="8964" width="9.25" style="2" bestFit="1" customWidth="1"/>
    <col min="8965" max="9208" width="9" style="2"/>
    <col min="9209" max="9209" width="18.625" style="2" customWidth="1"/>
    <col min="9210" max="9210" width="13.125" style="2" customWidth="1"/>
    <col min="9211" max="9212" width="12.375" style="2" customWidth="1"/>
    <col min="9213" max="9213" width="12.625" style="2" customWidth="1"/>
    <col min="9214" max="9214" width="13.125" style="2" customWidth="1"/>
    <col min="9215" max="9215" width="12.375" style="2" customWidth="1"/>
    <col min="9216" max="9217" width="9" style="2"/>
    <col min="9218" max="9218" width="11" style="2" bestFit="1" customWidth="1"/>
    <col min="9219" max="9219" width="12.75" style="2" bestFit="1" customWidth="1"/>
    <col min="9220" max="9220" width="9.25" style="2" bestFit="1" customWidth="1"/>
    <col min="9221" max="9464" width="9" style="2"/>
    <col min="9465" max="9465" width="18.625" style="2" customWidth="1"/>
    <col min="9466" max="9466" width="13.125" style="2" customWidth="1"/>
    <col min="9467" max="9468" width="12.375" style="2" customWidth="1"/>
    <col min="9469" max="9469" width="12.625" style="2" customWidth="1"/>
    <col min="9470" max="9470" width="13.125" style="2" customWidth="1"/>
    <col min="9471" max="9471" width="12.375" style="2" customWidth="1"/>
    <col min="9472" max="9473" width="9" style="2"/>
    <col min="9474" max="9474" width="11" style="2" bestFit="1" customWidth="1"/>
    <col min="9475" max="9475" width="12.75" style="2" bestFit="1" customWidth="1"/>
    <col min="9476" max="9476" width="9.25" style="2" bestFit="1" customWidth="1"/>
    <col min="9477" max="9720" width="9" style="2"/>
    <col min="9721" max="9721" width="18.625" style="2" customWidth="1"/>
    <col min="9722" max="9722" width="13.125" style="2" customWidth="1"/>
    <col min="9723" max="9724" width="12.375" style="2" customWidth="1"/>
    <col min="9725" max="9725" width="12.625" style="2" customWidth="1"/>
    <col min="9726" max="9726" width="13.125" style="2" customWidth="1"/>
    <col min="9727" max="9727" width="12.375" style="2" customWidth="1"/>
    <col min="9728" max="9729" width="9" style="2"/>
    <col min="9730" max="9730" width="11" style="2" bestFit="1" customWidth="1"/>
    <col min="9731" max="9731" width="12.75" style="2" bestFit="1" customWidth="1"/>
    <col min="9732" max="9732" width="9.25" style="2" bestFit="1" customWidth="1"/>
    <col min="9733" max="9976" width="9" style="2"/>
    <col min="9977" max="9977" width="18.625" style="2" customWidth="1"/>
    <col min="9978" max="9978" width="13.125" style="2" customWidth="1"/>
    <col min="9979" max="9980" width="12.375" style="2" customWidth="1"/>
    <col min="9981" max="9981" width="12.625" style="2" customWidth="1"/>
    <col min="9982" max="9982" width="13.125" style="2" customWidth="1"/>
    <col min="9983" max="9983" width="12.375" style="2" customWidth="1"/>
    <col min="9984" max="9985" width="9" style="2"/>
    <col min="9986" max="9986" width="11" style="2" bestFit="1" customWidth="1"/>
    <col min="9987" max="9987" width="12.75" style="2" bestFit="1" customWidth="1"/>
    <col min="9988" max="9988" width="9.25" style="2" bestFit="1" customWidth="1"/>
    <col min="9989" max="10232" width="9" style="2"/>
    <col min="10233" max="10233" width="18.625" style="2" customWidth="1"/>
    <col min="10234" max="10234" width="13.125" style="2" customWidth="1"/>
    <col min="10235" max="10236" width="12.375" style="2" customWidth="1"/>
    <col min="10237" max="10237" width="12.625" style="2" customWidth="1"/>
    <col min="10238" max="10238" width="13.125" style="2" customWidth="1"/>
    <col min="10239" max="10239" width="12.375" style="2" customWidth="1"/>
    <col min="10240" max="10241" width="9" style="2"/>
    <col min="10242" max="10242" width="11" style="2" bestFit="1" customWidth="1"/>
    <col min="10243" max="10243" width="12.75" style="2" bestFit="1" customWidth="1"/>
    <col min="10244" max="10244" width="9.25" style="2" bestFit="1" customWidth="1"/>
    <col min="10245" max="10488" width="9" style="2"/>
    <col min="10489" max="10489" width="18.625" style="2" customWidth="1"/>
    <col min="10490" max="10490" width="13.125" style="2" customWidth="1"/>
    <col min="10491" max="10492" width="12.375" style="2" customWidth="1"/>
    <col min="10493" max="10493" width="12.625" style="2" customWidth="1"/>
    <col min="10494" max="10494" width="13.125" style="2" customWidth="1"/>
    <col min="10495" max="10495" width="12.375" style="2" customWidth="1"/>
    <col min="10496" max="10497" width="9" style="2"/>
    <col min="10498" max="10498" width="11" style="2" bestFit="1" customWidth="1"/>
    <col min="10499" max="10499" width="12.75" style="2" bestFit="1" customWidth="1"/>
    <col min="10500" max="10500" width="9.25" style="2" bestFit="1" customWidth="1"/>
    <col min="10501" max="10744" width="9" style="2"/>
    <col min="10745" max="10745" width="18.625" style="2" customWidth="1"/>
    <col min="10746" max="10746" width="13.125" style="2" customWidth="1"/>
    <col min="10747" max="10748" width="12.375" style="2" customWidth="1"/>
    <col min="10749" max="10749" width="12.625" style="2" customWidth="1"/>
    <col min="10750" max="10750" width="13.125" style="2" customWidth="1"/>
    <col min="10751" max="10751" width="12.375" style="2" customWidth="1"/>
    <col min="10752" max="10753" width="9" style="2"/>
    <col min="10754" max="10754" width="11" style="2" bestFit="1" customWidth="1"/>
    <col min="10755" max="10755" width="12.75" style="2" bestFit="1" customWidth="1"/>
    <col min="10756" max="10756" width="9.25" style="2" bestFit="1" customWidth="1"/>
    <col min="10757" max="11000" width="9" style="2"/>
    <col min="11001" max="11001" width="18.625" style="2" customWidth="1"/>
    <col min="11002" max="11002" width="13.125" style="2" customWidth="1"/>
    <col min="11003" max="11004" width="12.375" style="2" customWidth="1"/>
    <col min="11005" max="11005" width="12.625" style="2" customWidth="1"/>
    <col min="11006" max="11006" width="13.125" style="2" customWidth="1"/>
    <col min="11007" max="11007" width="12.375" style="2" customWidth="1"/>
    <col min="11008" max="11009" width="9" style="2"/>
    <col min="11010" max="11010" width="11" style="2" bestFit="1" customWidth="1"/>
    <col min="11011" max="11011" width="12.75" style="2" bestFit="1" customWidth="1"/>
    <col min="11012" max="11012" width="9.25" style="2" bestFit="1" customWidth="1"/>
    <col min="11013" max="11256" width="9" style="2"/>
    <col min="11257" max="11257" width="18.625" style="2" customWidth="1"/>
    <col min="11258" max="11258" width="13.125" style="2" customWidth="1"/>
    <col min="11259" max="11260" width="12.375" style="2" customWidth="1"/>
    <col min="11261" max="11261" width="12.625" style="2" customWidth="1"/>
    <col min="11262" max="11262" width="13.125" style="2" customWidth="1"/>
    <col min="11263" max="11263" width="12.375" style="2" customWidth="1"/>
    <col min="11264" max="11265" width="9" style="2"/>
    <col min="11266" max="11266" width="11" style="2" bestFit="1" customWidth="1"/>
    <col min="11267" max="11267" width="12.75" style="2" bestFit="1" customWidth="1"/>
    <col min="11268" max="11268" width="9.25" style="2" bestFit="1" customWidth="1"/>
    <col min="11269" max="11512" width="9" style="2"/>
    <col min="11513" max="11513" width="18.625" style="2" customWidth="1"/>
    <col min="11514" max="11514" width="13.125" style="2" customWidth="1"/>
    <col min="11515" max="11516" width="12.375" style="2" customWidth="1"/>
    <col min="11517" max="11517" width="12.625" style="2" customWidth="1"/>
    <col min="11518" max="11518" width="13.125" style="2" customWidth="1"/>
    <col min="11519" max="11519" width="12.375" style="2" customWidth="1"/>
    <col min="11520" max="11521" width="9" style="2"/>
    <col min="11522" max="11522" width="11" style="2" bestFit="1" customWidth="1"/>
    <col min="11523" max="11523" width="12.75" style="2" bestFit="1" customWidth="1"/>
    <col min="11524" max="11524" width="9.25" style="2" bestFit="1" customWidth="1"/>
    <col min="11525" max="11768" width="9" style="2"/>
    <col min="11769" max="11769" width="18.625" style="2" customWidth="1"/>
    <col min="11770" max="11770" width="13.125" style="2" customWidth="1"/>
    <col min="11771" max="11772" width="12.375" style="2" customWidth="1"/>
    <col min="11773" max="11773" width="12.625" style="2" customWidth="1"/>
    <col min="11774" max="11774" width="13.125" style="2" customWidth="1"/>
    <col min="11775" max="11775" width="12.375" style="2" customWidth="1"/>
    <col min="11776" max="11777" width="9" style="2"/>
    <col min="11778" max="11778" width="11" style="2" bestFit="1" customWidth="1"/>
    <col min="11779" max="11779" width="12.75" style="2" bestFit="1" customWidth="1"/>
    <col min="11780" max="11780" width="9.25" style="2" bestFit="1" customWidth="1"/>
    <col min="11781" max="12024" width="9" style="2"/>
    <col min="12025" max="12025" width="18.625" style="2" customWidth="1"/>
    <col min="12026" max="12026" width="13.125" style="2" customWidth="1"/>
    <col min="12027" max="12028" width="12.375" style="2" customWidth="1"/>
    <col min="12029" max="12029" width="12.625" style="2" customWidth="1"/>
    <col min="12030" max="12030" width="13.125" style="2" customWidth="1"/>
    <col min="12031" max="12031" width="12.375" style="2" customWidth="1"/>
    <col min="12032" max="12033" width="9" style="2"/>
    <col min="12034" max="12034" width="11" style="2" bestFit="1" customWidth="1"/>
    <col min="12035" max="12035" width="12.75" style="2" bestFit="1" customWidth="1"/>
    <col min="12036" max="12036" width="9.25" style="2" bestFit="1" customWidth="1"/>
    <col min="12037" max="12280" width="9" style="2"/>
    <col min="12281" max="12281" width="18.625" style="2" customWidth="1"/>
    <col min="12282" max="12282" width="13.125" style="2" customWidth="1"/>
    <col min="12283" max="12284" width="12.375" style="2" customWidth="1"/>
    <col min="12285" max="12285" width="12.625" style="2" customWidth="1"/>
    <col min="12286" max="12286" width="13.125" style="2" customWidth="1"/>
    <col min="12287" max="12287" width="12.375" style="2" customWidth="1"/>
    <col min="12288" max="12289" width="9" style="2"/>
    <col min="12290" max="12290" width="11" style="2" bestFit="1" customWidth="1"/>
    <col min="12291" max="12291" width="12.75" style="2" bestFit="1" customWidth="1"/>
    <col min="12292" max="12292" width="9.25" style="2" bestFit="1" customWidth="1"/>
    <col min="12293" max="12536" width="9" style="2"/>
    <col min="12537" max="12537" width="18.625" style="2" customWidth="1"/>
    <col min="12538" max="12538" width="13.125" style="2" customWidth="1"/>
    <col min="12539" max="12540" width="12.375" style="2" customWidth="1"/>
    <col min="12541" max="12541" width="12.625" style="2" customWidth="1"/>
    <col min="12542" max="12542" width="13.125" style="2" customWidth="1"/>
    <col min="12543" max="12543" width="12.375" style="2" customWidth="1"/>
    <col min="12544" max="12545" width="9" style="2"/>
    <col min="12546" max="12546" width="11" style="2" bestFit="1" customWidth="1"/>
    <col min="12547" max="12547" width="12.75" style="2" bestFit="1" customWidth="1"/>
    <col min="12548" max="12548" width="9.25" style="2" bestFit="1" customWidth="1"/>
    <col min="12549" max="12792" width="9" style="2"/>
    <col min="12793" max="12793" width="18.625" style="2" customWidth="1"/>
    <col min="12794" max="12794" width="13.125" style="2" customWidth="1"/>
    <col min="12795" max="12796" width="12.375" style="2" customWidth="1"/>
    <col min="12797" max="12797" width="12.625" style="2" customWidth="1"/>
    <col min="12798" max="12798" width="13.125" style="2" customWidth="1"/>
    <col min="12799" max="12799" width="12.375" style="2" customWidth="1"/>
    <col min="12800" max="12801" width="9" style="2"/>
    <col min="12802" max="12802" width="11" style="2" bestFit="1" customWidth="1"/>
    <col min="12803" max="12803" width="12.75" style="2" bestFit="1" customWidth="1"/>
    <col min="12804" max="12804" width="9.25" style="2" bestFit="1" customWidth="1"/>
    <col min="12805" max="13048" width="9" style="2"/>
    <col min="13049" max="13049" width="18.625" style="2" customWidth="1"/>
    <col min="13050" max="13050" width="13.125" style="2" customWidth="1"/>
    <col min="13051" max="13052" width="12.375" style="2" customWidth="1"/>
    <col min="13053" max="13053" width="12.625" style="2" customWidth="1"/>
    <col min="13054" max="13054" width="13.125" style="2" customWidth="1"/>
    <col min="13055" max="13055" width="12.375" style="2" customWidth="1"/>
    <col min="13056" max="13057" width="9" style="2"/>
    <col min="13058" max="13058" width="11" style="2" bestFit="1" customWidth="1"/>
    <col min="13059" max="13059" width="12.75" style="2" bestFit="1" customWidth="1"/>
    <col min="13060" max="13060" width="9.25" style="2" bestFit="1" customWidth="1"/>
    <col min="13061" max="13304" width="9" style="2"/>
    <col min="13305" max="13305" width="18.625" style="2" customWidth="1"/>
    <col min="13306" max="13306" width="13.125" style="2" customWidth="1"/>
    <col min="13307" max="13308" width="12.375" style="2" customWidth="1"/>
    <col min="13309" max="13309" width="12.625" style="2" customWidth="1"/>
    <col min="13310" max="13310" width="13.125" style="2" customWidth="1"/>
    <col min="13311" max="13311" width="12.375" style="2" customWidth="1"/>
    <col min="13312" max="13313" width="9" style="2"/>
    <col min="13314" max="13314" width="11" style="2" bestFit="1" customWidth="1"/>
    <col min="13315" max="13315" width="12.75" style="2" bestFit="1" customWidth="1"/>
    <col min="13316" max="13316" width="9.25" style="2" bestFit="1" customWidth="1"/>
    <col min="13317" max="13560" width="9" style="2"/>
    <col min="13561" max="13561" width="18.625" style="2" customWidth="1"/>
    <col min="13562" max="13562" width="13.125" style="2" customWidth="1"/>
    <col min="13563" max="13564" width="12.375" style="2" customWidth="1"/>
    <col min="13565" max="13565" width="12.625" style="2" customWidth="1"/>
    <col min="13566" max="13566" width="13.125" style="2" customWidth="1"/>
    <col min="13567" max="13567" width="12.375" style="2" customWidth="1"/>
    <col min="13568" max="13569" width="9" style="2"/>
    <col min="13570" max="13570" width="11" style="2" bestFit="1" customWidth="1"/>
    <col min="13571" max="13571" width="12.75" style="2" bestFit="1" customWidth="1"/>
    <col min="13572" max="13572" width="9.25" style="2" bestFit="1" customWidth="1"/>
    <col min="13573" max="13816" width="9" style="2"/>
    <col min="13817" max="13817" width="18.625" style="2" customWidth="1"/>
    <col min="13818" max="13818" width="13.125" style="2" customWidth="1"/>
    <col min="13819" max="13820" width="12.375" style="2" customWidth="1"/>
    <col min="13821" max="13821" width="12.625" style="2" customWidth="1"/>
    <col min="13822" max="13822" width="13.125" style="2" customWidth="1"/>
    <col min="13823" max="13823" width="12.375" style="2" customWidth="1"/>
    <col min="13824" max="13825" width="9" style="2"/>
    <col min="13826" max="13826" width="11" style="2" bestFit="1" customWidth="1"/>
    <col min="13827" max="13827" width="12.75" style="2" bestFit="1" customWidth="1"/>
    <col min="13828" max="13828" width="9.25" style="2" bestFit="1" customWidth="1"/>
    <col min="13829" max="14072" width="9" style="2"/>
    <col min="14073" max="14073" width="18.625" style="2" customWidth="1"/>
    <col min="14074" max="14074" width="13.125" style="2" customWidth="1"/>
    <col min="14075" max="14076" width="12.375" style="2" customWidth="1"/>
    <col min="14077" max="14077" width="12.625" style="2" customWidth="1"/>
    <col min="14078" max="14078" width="13.125" style="2" customWidth="1"/>
    <col min="14079" max="14079" width="12.375" style="2" customWidth="1"/>
    <col min="14080" max="14081" width="9" style="2"/>
    <col min="14082" max="14082" width="11" style="2" bestFit="1" customWidth="1"/>
    <col min="14083" max="14083" width="12.75" style="2" bestFit="1" customWidth="1"/>
    <col min="14084" max="14084" width="9.25" style="2" bestFit="1" customWidth="1"/>
    <col min="14085" max="14328" width="9" style="2"/>
    <col min="14329" max="14329" width="18.625" style="2" customWidth="1"/>
    <col min="14330" max="14330" width="13.125" style="2" customWidth="1"/>
    <col min="14331" max="14332" width="12.375" style="2" customWidth="1"/>
    <col min="14333" max="14333" width="12.625" style="2" customWidth="1"/>
    <col min="14334" max="14334" width="13.125" style="2" customWidth="1"/>
    <col min="14335" max="14335" width="12.375" style="2" customWidth="1"/>
    <col min="14336" max="14337" width="9" style="2"/>
    <col min="14338" max="14338" width="11" style="2" bestFit="1" customWidth="1"/>
    <col min="14339" max="14339" width="12.75" style="2" bestFit="1" customWidth="1"/>
    <col min="14340" max="14340" width="9.25" style="2" bestFit="1" customWidth="1"/>
    <col min="14341" max="14584" width="9" style="2"/>
    <col min="14585" max="14585" width="18.625" style="2" customWidth="1"/>
    <col min="14586" max="14586" width="13.125" style="2" customWidth="1"/>
    <col min="14587" max="14588" width="12.375" style="2" customWidth="1"/>
    <col min="14589" max="14589" width="12.625" style="2" customWidth="1"/>
    <col min="14590" max="14590" width="13.125" style="2" customWidth="1"/>
    <col min="14591" max="14591" width="12.375" style="2" customWidth="1"/>
    <col min="14592" max="14593" width="9" style="2"/>
    <col min="14594" max="14594" width="11" style="2" bestFit="1" customWidth="1"/>
    <col min="14595" max="14595" width="12.75" style="2" bestFit="1" customWidth="1"/>
    <col min="14596" max="14596" width="9.25" style="2" bestFit="1" customWidth="1"/>
    <col min="14597" max="14840" width="9" style="2"/>
    <col min="14841" max="14841" width="18.625" style="2" customWidth="1"/>
    <col min="14842" max="14842" width="13.125" style="2" customWidth="1"/>
    <col min="14843" max="14844" width="12.375" style="2" customWidth="1"/>
    <col min="14845" max="14845" width="12.625" style="2" customWidth="1"/>
    <col min="14846" max="14846" width="13.125" style="2" customWidth="1"/>
    <col min="14847" max="14847" width="12.375" style="2" customWidth="1"/>
    <col min="14848" max="14849" width="9" style="2"/>
    <col min="14850" max="14850" width="11" style="2" bestFit="1" customWidth="1"/>
    <col min="14851" max="14851" width="12.75" style="2" bestFit="1" customWidth="1"/>
    <col min="14852" max="14852" width="9.25" style="2" bestFit="1" customWidth="1"/>
    <col min="14853" max="15096" width="9" style="2"/>
    <col min="15097" max="15097" width="18.625" style="2" customWidth="1"/>
    <col min="15098" max="15098" width="13.125" style="2" customWidth="1"/>
    <col min="15099" max="15100" width="12.375" style="2" customWidth="1"/>
    <col min="15101" max="15101" width="12.625" style="2" customWidth="1"/>
    <col min="15102" max="15102" width="13.125" style="2" customWidth="1"/>
    <col min="15103" max="15103" width="12.375" style="2" customWidth="1"/>
    <col min="15104" max="15105" width="9" style="2"/>
    <col min="15106" max="15106" width="11" style="2" bestFit="1" customWidth="1"/>
    <col min="15107" max="15107" width="12.75" style="2" bestFit="1" customWidth="1"/>
    <col min="15108" max="15108" width="9.25" style="2" bestFit="1" customWidth="1"/>
    <col min="15109" max="15352" width="9" style="2"/>
    <col min="15353" max="15353" width="18.625" style="2" customWidth="1"/>
    <col min="15354" max="15354" width="13.125" style="2" customWidth="1"/>
    <col min="15355" max="15356" width="12.375" style="2" customWidth="1"/>
    <col min="15357" max="15357" width="12.625" style="2" customWidth="1"/>
    <col min="15358" max="15358" width="13.125" style="2" customWidth="1"/>
    <col min="15359" max="15359" width="12.375" style="2" customWidth="1"/>
    <col min="15360" max="15361" width="9" style="2"/>
    <col min="15362" max="15362" width="11" style="2" bestFit="1" customWidth="1"/>
    <col min="15363" max="15363" width="12.75" style="2" bestFit="1" customWidth="1"/>
    <col min="15364" max="15364" width="9.25" style="2" bestFit="1" customWidth="1"/>
    <col min="15365" max="15608" width="9" style="2"/>
    <col min="15609" max="15609" width="18.625" style="2" customWidth="1"/>
    <col min="15610" max="15610" width="13.125" style="2" customWidth="1"/>
    <col min="15611" max="15612" width="12.375" style="2" customWidth="1"/>
    <col min="15613" max="15613" width="12.625" style="2" customWidth="1"/>
    <col min="15614" max="15614" width="13.125" style="2" customWidth="1"/>
    <col min="15615" max="15615" width="12.375" style="2" customWidth="1"/>
    <col min="15616" max="15617" width="9" style="2"/>
    <col min="15618" max="15618" width="11" style="2" bestFit="1" customWidth="1"/>
    <col min="15619" max="15619" width="12.75" style="2" bestFit="1" customWidth="1"/>
    <col min="15620" max="15620" width="9.25" style="2" bestFit="1" customWidth="1"/>
    <col min="15621" max="15864" width="9" style="2"/>
    <col min="15865" max="15865" width="18.625" style="2" customWidth="1"/>
    <col min="15866" max="15866" width="13.125" style="2" customWidth="1"/>
    <col min="15867" max="15868" width="12.375" style="2" customWidth="1"/>
    <col min="15869" max="15869" width="12.625" style="2" customWidth="1"/>
    <col min="15870" max="15870" width="13.125" style="2" customWidth="1"/>
    <col min="15871" max="15871" width="12.375" style="2" customWidth="1"/>
    <col min="15872" max="15873" width="9" style="2"/>
    <col min="15874" max="15874" width="11" style="2" bestFit="1" customWidth="1"/>
    <col min="15875" max="15875" width="12.75" style="2" bestFit="1" customWidth="1"/>
    <col min="15876" max="15876" width="9.25" style="2" bestFit="1" customWidth="1"/>
    <col min="15877" max="16120" width="9" style="2"/>
    <col min="16121" max="16121" width="18.625" style="2" customWidth="1"/>
    <col min="16122" max="16122" width="13.125" style="2" customWidth="1"/>
    <col min="16123" max="16124" width="12.375" style="2" customWidth="1"/>
    <col min="16125" max="16125" width="12.625" style="2" customWidth="1"/>
    <col min="16126" max="16126" width="13.125" style="2" customWidth="1"/>
    <col min="16127" max="16127" width="12.375" style="2" customWidth="1"/>
    <col min="16128" max="16129" width="9" style="2"/>
    <col min="16130" max="16130" width="11" style="2" bestFit="1" customWidth="1"/>
    <col min="16131" max="16131" width="12.75" style="2" bestFit="1" customWidth="1"/>
    <col min="16132" max="16132" width="9.25" style="2" bestFit="1" customWidth="1"/>
    <col min="16133" max="16384" width="9" style="2"/>
  </cols>
  <sheetData>
    <row r="1" spans="2:8" ht="17.25">
      <c r="B1" s="180" t="s">
        <v>458</v>
      </c>
      <c r="C1" s="53"/>
      <c r="D1" s="53"/>
      <c r="E1" s="53"/>
      <c r="F1" s="53"/>
      <c r="G1" s="53"/>
      <c r="H1" s="54"/>
    </row>
    <row r="2" spans="2:8" ht="15" customHeight="1">
      <c r="C2" s="54"/>
      <c r="D2" s="54"/>
      <c r="E2" s="54"/>
      <c r="H2" s="43"/>
    </row>
    <row r="3" spans="2:8" ht="15" customHeight="1">
      <c r="B3" s="131" t="s">
        <v>343</v>
      </c>
      <c r="C3" s="804" t="s">
        <v>441</v>
      </c>
      <c r="D3" s="805"/>
      <c r="E3" s="645" t="s">
        <v>169</v>
      </c>
      <c r="F3" s="572" t="s">
        <v>344</v>
      </c>
      <c r="G3" s="804" t="s">
        <v>345</v>
      </c>
      <c r="H3" s="805"/>
    </row>
    <row r="4" spans="2:8" ht="15" customHeight="1">
      <c r="B4" s="132" t="s">
        <v>346</v>
      </c>
      <c r="C4" s="573" t="s">
        <v>347</v>
      </c>
      <c r="D4" s="576" t="s">
        <v>442</v>
      </c>
      <c r="E4" s="575" t="s">
        <v>348</v>
      </c>
      <c r="F4" s="574" t="s">
        <v>349</v>
      </c>
      <c r="G4" s="573" t="s">
        <v>452</v>
      </c>
      <c r="H4" s="134" t="s">
        <v>443</v>
      </c>
    </row>
    <row r="5" spans="2:8" ht="15" customHeight="1">
      <c r="B5" s="127" t="s">
        <v>350</v>
      </c>
      <c r="C5" s="56">
        <v>111793</v>
      </c>
      <c r="D5" s="56">
        <f>RANK(C5,$C$5:$C$51)</f>
        <v>9</v>
      </c>
      <c r="E5" s="345">
        <v>104.32</v>
      </c>
      <c r="F5" s="167">
        <v>5292</v>
      </c>
      <c r="G5" s="181">
        <f>C5/F5</f>
        <v>21.124905517762659</v>
      </c>
      <c r="H5" s="198">
        <f>RANK(G5,$G$5:$G$51)</f>
        <v>34</v>
      </c>
    </row>
    <row r="6" spans="2:8" ht="15" customHeight="1">
      <c r="B6" s="128" t="s">
        <v>121</v>
      </c>
      <c r="C6" s="56">
        <v>16565</v>
      </c>
      <c r="D6" s="56">
        <f t="shared" ref="D6:D51" si="0">RANK(C6,$C$5:$C$51)</f>
        <v>42</v>
      </c>
      <c r="E6" s="345">
        <v>107.59</v>
      </c>
      <c r="F6" s="167">
        <v>1274</v>
      </c>
      <c r="G6" s="57">
        <f t="shared" ref="G6:G51" si="1">C6/F6</f>
        <v>13.002354788069074</v>
      </c>
      <c r="H6" s="198">
        <f t="shared" ref="H6:H51" si="2">RANK(G6,$G$5:$G$51)</f>
        <v>46</v>
      </c>
    </row>
    <row r="7" spans="2:8" ht="15" customHeight="1">
      <c r="B7" s="128" t="s">
        <v>351</v>
      </c>
      <c r="C7" s="56">
        <v>17700</v>
      </c>
      <c r="D7" s="56">
        <f t="shared" si="0"/>
        <v>41</v>
      </c>
      <c r="E7" s="345">
        <v>106.53</v>
      </c>
      <c r="F7" s="167">
        <v>1249</v>
      </c>
      <c r="G7" s="57">
        <f t="shared" si="1"/>
        <v>14.171337069655724</v>
      </c>
      <c r="H7" s="198">
        <f t="shared" si="2"/>
        <v>45</v>
      </c>
    </row>
    <row r="8" spans="2:8" ht="15" customHeight="1">
      <c r="B8" s="128" t="s">
        <v>352</v>
      </c>
      <c r="C8" s="56">
        <v>51278</v>
      </c>
      <c r="D8" s="56">
        <f t="shared" si="0"/>
        <v>17</v>
      </c>
      <c r="E8" s="345">
        <v>104.96</v>
      </c>
      <c r="F8" s="167">
        <v>2305</v>
      </c>
      <c r="G8" s="57">
        <f t="shared" si="1"/>
        <v>22.246420824295011</v>
      </c>
      <c r="H8" s="198">
        <f t="shared" si="2"/>
        <v>31</v>
      </c>
    </row>
    <row r="9" spans="2:8" ht="15" customHeight="1">
      <c r="B9" s="135" t="s">
        <v>353</v>
      </c>
      <c r="C9" s="136">
        <v>12235</v>
      </c>
      <c r="D9" s="136">
        <f t="shared" si="0"/>
        <v>45</v>
      </c>
      <c r="E9" s="346">
        <v>105.33</v>
      </c>
      <c r="F9" s="168">
        <v>992</v>
      </c>
      <c r="G9" s="137">
        <f t="shared" si="1"/>
        <v>12.33366935483871</v>
      </c>
      <c r="H9" s="199">
        <f t="shared" si="2"/>
        <v>47</v>
      </c>
    </row>
    <row r="10" spans="2:8" ht="15" customHeight="1">
      <c r="B10" s="128" t="s">
        <v>354</v>
      </c>
      <c r="C10" s="56">
        <v>19066</v>
      </c>
      <c r="D10" s="56">
        <f t="shared" si="0"/>
        <v>40</v>
      </c>
      <c r="E10" s="345">
        <v>107.09</v>
      </c>
      <c r="F10" s="167">
        <v>1095</v>
      </c>
      <c r="G10" s="57">
        <f t="shared" si="1"/>
        <v>17.411872146118721</v>
      </c>
      <c r="H10" s="198">
        <f t="shared" si="2"/>
        <v>43</v>
      </c>
    </row>
    <row r="11" spans="2:8" ht="15" customHeight="1">
      <c r="B11" s="128" t="s">
        <v>355</v>
      </c>
      <c r="C11" s="56">
        <v>34447</v>
      </c>
      <c r="D11" s="56">
        <f t="shared" si="0"/>
        <v>26</v>
      </c>
      <c r="E11" s="345">
        <v>101.7</v>
      </c>
      <c r="F11" s="167">
        <v>1871</v>
      </c>
      <c r="G11" s="57">
        <f t="shared" si="1"/>
        <v>18.411010154997328</v>
      </c>
      <c r="H11" s="198">
        <f t="shared" si="2"/>
        <v>39</v>
      </c>
    </row>
    <row r="12" spans="2:8" ht="15" customHeight="1">
      <c r="B12" s="128" t="s">
        <v>356</v>
      </c>
      <c r="C12" s="56">
        <v>77385</v>
      </c>
      <c r="D12" s="56">
        <f t="shared" si="0"/>
        <v>12</v>
      </c>
      <c r="E12" s="345">
        <v>105.78</v>
      </c>
      <c r="F12" s="167">
        <v>2847</v>
      </c>
      <c r="G12" s="181">
        <f t="shared" si="1"/>
        <v>27.181243414120125</v>
      </c>
      <c r="H12" s="198">
        <f t="shared" si="2"/>
        <v>18</v>
      </c>
    </row>
    <row r="13" spans="2:8" ht="15" customHeight="1">
      <c r="B13" s="129" t="s">
        <v>357</v>
      </c>
      <c r="C13" s="56">
        <v>48083</v>
      </c>
      <c r="D13" s="56">
        <f t="shared" si="0"/>
        <v>20</v>
      </c>
      <c r="E13" s="345">
        <v>104.49</v>
      </c>
      <c r="F13" s="167">
        <v>1930</v>
      </c>
      <c r="G13" s="57">
        <f t="shared" si="1"/>
        <v>24.913471502590674</v>
      </c>
      <c r="H13" s="198">
        <f t="shared" si="2"/>
        <v>27</v>
      </c>
    </row>
    <row r="14" spans="2:8" ht="15" customHeight="1">
      <c r="B14" s="128" t="s">
        <v>358</v>
      </c>
      <c r="C14" s="56">
        <v>48038</v>
      </c>
      <c r="D14" s="56">
        <f t="shared" si="0"/>
        <v>21</v>
      </c>
      <c r="E14" s="345">
        <v>105.26</v>
      </c>
      <c r="F14" s="167">
        <v>1913</v>
      </c>
      <c r="G14" s="181">
        <f t="shared" si="1"/>
        <v>25.111343439623628</v>
      </c>
      <c r="H14" s="198">
        <f t="shared" si="2"/>
        <v>25</v>
      </c>
    </row>
    <row r="15" spans="2:8" ht="15" customHeight="1">
      <c r="B15" s="128" t="s">
        <v>359</v>
      </c>
      <c r="C15" s="56">
        <v>247764</v>
      </c>
      <c r="D15" s="56">
        <f t="shared" si="0"/>
        <v>5</v>
      </c>
      <c r="E15" s="345">
        <v>103.58</v>
      </c>
      <c r="F15" s="167">
        <v>7174</v>
      </c>
      <c r="G15" s="57">
        <f t="shared" si="1"/>
        <v>34.536381377195426</v>
      </c>
      <c r="H15" s="198">
        <f t="shared" si="2"/>
        <v>12</v>
      </c>
    </row>
    <row r="16" spans="2:8" ht="15" customHeight="1">
      <c r="B16" s="128" t="s">
        <v>131</v>
      </c>
      <c r="C16" s="56">
        <v>234532</v>
      </c>
      <c r="D16" s="56">
        <f t="shared" si="0"/>
        <v>6</v>
      </c>
      <c r="E16" s="345">
        <v>103.81</v>
      </c>
      <c r="F16" s="167">
        <v>6141</v>
      </c>
      <c r="G16" s="181">
        <f t="shared" si="1"/>
        <v>38.19117407588341</v>
      </c>
      <c r="H16" s="198">
        <f t="shared" si="2"/>
        <v>6</v>
      </c>
    </row>
    <row r="17" spans="2:8" ht="15" customHeight="1">
      <c r="B17" s="128" t="s">
        <v>360</v>
      </c>
      <c r="C17" s="56">
        <v>736196</v>
      </c>
      <c r="D17" s="56">
        <f t="shared" si="0"/>
        <v>1</v>
      </c>
      <c r="E17" s="345">
        <v>104.26</v>
      </c>
      <c r="F17" s="167">
        <v>13273</v>
      </c>
      <c r="G17" s="57">
        <f t="shared" si="1"/>
        <v>55.465682212009341</v>
      </c>
      <c r="H17" s="198">
        <f t="shared" si="2"/>
        <v>1</v>
      </c>
    </row>
    <row r="18" spans="2:8" ht="15" customHeight="1">
      <c r="B18" s="128" t="s">
        <v>361</v>
      </c>
      <c r="C18" s="56">
        <v>401902</v>
      </c>
      <c r="D18" s="56">
        <f t="shared" si="0"/>
        <v>2</v>
      </c>
      <c r="E18" s="345">
        <v>103.18</v>
      </c>
      <c r="F18" s="167">
        <v>8989</v>
      </c>
      <c r="G18" s="57">
        <f t="shared" si="1"/>
        <v>44.710423851373903</v>
      </c>
      <c r="H18" s="198">
        <f t="shared" si="2"/>
        <v>2</v>
      </c>
    </row>
    <row r="19" spans="2:8" ht="15" customHeight="1">
      <c r="B19" s="128" t="s">
        <v>362</v>
      </c>
      <c r="C19" s="56">
        <v>44473</v>
      </c>
      <c r="D19" s="56">
        <f t="shared" si="0"/>
        <v>25</v>
      </c>
      <c r="E19" s="345">
        <v>104.92</v>
      </c>
      <c r="F19" s="167">
        <v>2253</v>
      </c>
      <c r="G19" s="57">
        <f t="shared" si="1"/>
        <v>19.739458499778074</v>
      </c>
      <c r="H19" s="198">
        <f t="shared" si="2"/>
        <v>37</v>
      </c>
    </row>
    <row r="20" spans="2:8" ht="15" customHeight="1">
      <c r="B20" s="128" t="s">
        <v>363</v>
      </c>
      <c r="C20" s="56">
        <v>25883</v>
      </c>
      <c r="D20" s="56">
        <f t="shared" si="0"/>
        <v>32</v>
      </c>
      <c r="E20" s="345">
        <v>100.66</v>
      </c>
      <c r="F20" s="167">
        <v>1043</v>
      </c>
      <c r="G20" s="57">
        <f t="shared" si="1"/>
        <v>24.815915627996166</v>
      </c>
      <c r="H20" s="198">
        <f t="shared" si="2"/>
        <v>28</v>
      </c>
    </row>
    <row r="21" spans="2:8" ht="15" customHeight="1">
      <c r="B21" s="128" t="s">
        <v>364</v>
      </c>
      <c r="C21" s="56">
        <v>32284</v>
      </c>
      <c r="D21" s="56">
        <f t="shared" si="0"/>
        <v>27</v>
      </c>
      <c r="E21" s="345">
        <v>103.62</v>
      </c>
      <c r="F21" s="167">
        <v>1136</v>
      </c>
      <c r="G21" s="57">
        <f t="shared" si="1"/>
        <v>28.419014084507044</v>
      </c>
      <c r="H21" s="198">
        <f t="shared" si="2"/>
        <v>16</v>
      </c>
    </row>
    <row r="22" spans="2:8" ht="15" customHeight="1">
      <c r="B22" s="128" t="s">
        <v>365</v>
      </c>
      <c r="C22" s="56">
        <v>20588</v>
      </c>
      <c r="D22" s="56">
        <f t="shared" si="0"/>
        <v>38</v>
      </c>
      <c r="E22" s="345">
        <v>105.49</v>
      </c>
      <c r="F22" s="167">
        <v>767</v>
      </c>
      <c r="G22" s="57">
        <f t="shared" si="1"/>
        <v>26.842242503259452</v>
      </c>
      <c r="H22" s="198">
        <f t="shared" si="2"/>
        <v>20</v>
      </c>
    </row>
    <row r="23" spans="2:8" ht="15" customHeight="1">
      <c r="B23" s="128" t="s">
        <v>366</v>
      </c>
      <c r="C23" s="56">
        <v>22022</v>
      </c>
      <c r="D23" s="56">
        <f t="shared" si="0"/>
        <v>36</v>
      </c>
      <c r="E23" s="345">
        <v>102.89</v>
      </c>
      <c r="F23" s="167">
        <v>811</v>
      </c>
      <c r="G23" s="181">
        <f t="shared" si="1"/>
        <v>27.154130702836007</v>
      </c>
      <c r="H23" s="198">
        <f t="shared" si="2"/>
        <v>19</v>
      </c>
    </row>
    <row r="24" spans="2:8" ht="15" customHeight="1">
      <c r="B24" s="128" t="s">
        <v>367</v>
      </c>
      <c r="C24" s="56">
        <v>51297</v>
      </c>
      <c r="D24" s="56">
        <f t="shared" si="0"/>
        <v>16</v>
      </c>
      <c r="E24" s="345">
        <v>105.02</v>
      </c>
      <c r="F24" s="167">
        <v>2047</v>
      </c>
      <c r="G24" s="181">
        <f>C24/F24</f>
        <v>25.059599413776258</v>
      </c>
      <c r="H24" s="198">
        <f t="shared" si="2"/>
        <v>26</v>
      </c>
    </row>
    <row r="25" spans="2:8" ht="15" customHeight="1">
      <c r="B25" s="128" t="s">
        <v>368</v>
      </c>
      <c r="C25" s="56">
        <v>58821</v>
      </c>
      <c r="D25" s="56">
        <f t="shared" si="0"/>
        <v>14</v>
      </c>
      <c r="E25" s="345">
        <v>105.15</v>
      </c>
      <c r="F25" s="167">
        <v>1970</v>
      </c>
      <c r="G25" s="57">
        <f t="shared" si="1"/>
        <v>29.858375634517767</v>
      </c>
      <c r="H25" s="198">
        <f t="shared" si="2"/>
        <v>13</v>
      </c>
    </row>
    <row r="26" spans="2:8" ht="15" customHeight="1">
      <c r="B26" s="128" t="s">
        <v>369</v>
      </c>
      <c r="C26" s="56">
        <v>107098</v>
      </c>
      <c r="D26" s="56">
        <f t="shared" si="0"/>
        <v>10</v>
      </c>
      <c r="E26" s="345">
        <v>102.72</v>
      </c>
      <c r="F26" s="167">
        <v>3605</v>
      </c>
      <c r="G26" s="57">
        <f t="shared" si="1"/>
        <v>29.708183079056866</v>
      </c>
      <c r="H26" s="198">
        <f t="shared" si="2"/>
        <v>14</v>
      </c>
    </row>
    <row r="27" spans="2:8" ht="15" customHeight="1">
      <c r="B27" s="128" t="s">
        <v>370</v>
      </c>
      <c r="C27" s="56">
        <v>280253</v>
      </c>
      <c r="D27" s="56">
        <f t="shared" si="0"/>
        <v>4</v>
      </c>
      <c r="E27" s="345">
        <v>106.23</v>
      </c>
      <c r="F27" s="167">
        <v>7328</v>
      </c>
      <c r="G27" s="181">
        <f t="shared" si="1"/>
        <v>38.244132096069869</v>
      </c>
      <c r="H27" s="198">
        <f t="shared" si="2"/>
        <v>5</v>
      </c>
    </row>
    <row r="28" spans="2:8" ht="15" customHeight="1">
      <c r="B28" s="128" t="s">
        <v>371</v>
      </c>
      <c r="C28" s="56">
        <v>52110</v>
      </c>
      <c r="D28" s="56">
        <f t="shared" si="0"/>
        <v>15</v>
      </c>
      <c r="E28" s="345">
        <v>105.59</v>
      </c>
      <c r="F28" s="167">
        <v>1763</v>
      </c>
      <c r="G28" s="57">
        <f t="shared" si="1"/>
        <v>29.557572319909244</v>
      </c>
      <c r="H28" s="198">
        <f t="shared" si="2"/>
        <v>15</v>
      </c>
    </row>
    <row r="29" spans="2:8" ht="15" customHeight="1">
      <c r="B29" s="128" t="s">
        <v>372</v>
      </c>
      <c r="C29" s="56">
        <v>50915</v>
      </c>
      <c r="D29" s="56">
        <f t="shared" si="0"/>
        <v>18</v>
      </c>
      <c r="E29" s="345">
        <v>109.55</v>
      </c>
      <c r="F29" s="167">
        <v>1390</v>
      </c>
      <c r="G29" s="57">
        <f>C29/F29</f>
        <v>36.629496402877699</v>
      </c>
      <c r="H29" s="198">
        <f t="shared" si="2"/>
        <v>8</v>
      </c>
    </row>
    <row r="30" spans="2:8" ht="15" customHeight="1">
      <c r="B30" s="128" t="s">
        <v>373</v>
      </c>
      <c r="C30" s="56">
        <v>100923</v>
      </c>
      <c r="D30" s="56">
        <f t="shared" si="0"/>
        <v>11</v>
      </c>
      <c r="E30" s="345">
        <v>105.54</v>
      </c>
      <c r="F30" s="167">
        <v>2551</v>
      </c>
      <c r="G30" s="57">
        <f t="shared" si="1"/>
        <v>39.562132497059977</v>
      </c>
      <c r="H30" s="198">
        <f t="shared" si="2"/>
        <v>4</v>
      </c>
    </row>
    <row r="31" spans="2:8" ht="15" customHeight="1">
      <c r="B31" s="128" t="s">
        <v>374</v>
      </c>
      <c r="C31" s="56">
        <v>350118</v>
      </c>
      <c r="D31" s="56">
        <f t="shared" si="0"/>
        <v>3</v>
      </c>
      <c r="E31" s="345">
        <v>106.64</v>
      </c>
      <c r="F31" s="167">
        <v>8657</v>
      </c>
      <c r="G31" s="57">
        <f t="shared" si="1"/>
        <v>40.443340649185629</v>
      </c>
      <c r="H31" s="198">
        <f t="shared" si="2"/>
        <v>3</v>
      </c>
    </row>
    <row r="32" spans="2:8" ht="15" customHeight="1">
      <c r="B32" s="128" t="s">
        <v>375</v>
      </c>
      <c r="C32" s="56">
        <v>204881</v>
      </c>
      <c r="D32" s="56">
        <f t="shared" si="0"/>
        <v>7</v>
      </c>
      <c r="E32" s="345">
        <v>106.18</v>
      </c>
      <c r="F32" s="167">
        <v>5417</v>
      </c>
      <c r="G32" s="57">
        <f t="shared" si="1"/>
        <v>37.821857116485141</v>
      </c>
      <c r="H32" s="198">
        <f t="shared" si="2"/>
        <v>7</v>
      </c>
    </row>
    <row r="33" spans="2:8" ht="15" customHeight="1">
      <c r="B33" s="128" t="s">
        <v>148</v>
      </c>
      <c r="C33" s="56">
        <v>48010</v>
      </c>
      <c r="D33" s="56">
        <f t="shared" si="0"/>
        <v>22</v>
      </c>
      <c r="E33" s="345">
        <v>104.4</v>
      </c>
      <c r="F33" s="167">
        <v>1338</v>
      </c>
      <c r="G33" s="57">
        <f t="shared" si="1"/>
        <v>35.881913303437969</v>
      </c>
      <c r="H33" s="198">
        <f t="shared" si="2"/>
        <v>9</v>
      </c>
    </row>
    <row r="34" spans="2:8" ht="15" customHeight="1">
      <c r="B34" s="128" t="s">
        <v>149</v>
      </c>
      <c r="C34" s="56">
        <v>23731</v>
      </c>
      <c r="D34" s="56">
        <f t="shared" si="0"/>
        <v>34</v>
      </c>
      <c r="E34" s="345">
        <v>107.75</v>
      </c>
      <c r="F34" s="167">
        <v>939</v>
      </c>
      <c r="G34" s="181">
        <f t="shared" si="1"/>
        <v>25.272630457933971</v>
      </c>
      <c r="H34" s="198">
        <f t="shared" si="2"/>
        <v>22</v>
      </c>
    </row>
    <row r="35" spans="2:8" ht="15" customHeight="1">
      <c r="B35" s="128" t="s">
        <v>150</v>
      </c>
      <c r="C35" s="56">
        <v>11689</v>
      </c>
      <c r="D35" s="56">
        <f t="shared" si="0"/>
        <v>46</v>
      </c>
      <c r="E35" s="345">
        <v>113.24</v>
      </c>
      <c r="F35" s="167">
        <v>561</v>
      </c>
      <c r="G35" s="57">
        <f t="shared" si="1"/>
        <v>20.836007130124777</v>
      </c>
      <c r="H35" s="198">
        <f t="shared" si="2"/>
        <v>36</v>
      </c>
    </row>
    <row r="36" spans="2:8" ht="15" customHeight="1">
      <c r="B36" s="128" t="s">
        <v>151</v>
      </c>
      <c r="C36" s="56">
        <v>11119</v>
      </c>
      <c r="D36" s="56">
        <f t="shared" si="0"/>
        <v>47</v>
      </c>
      <c r="E36" s="345">
        <v>107.78</v>
      </c>
      <c r="F36" s="167">
        <v>678</v>
      </c>
      <c r="G36" s="57">
        <f>C36/F36</f>
        <v>16.399705014749262</v>
      </c>
      <c r="H36" s="198">
        <f t="shared" si="2"/>
        <v>44</v>
      </c>
    </row>
    <row r="37" spans="2:8" ht="15" customHeight="1">
      <c r="B37" s="128" t="s">
        <v>376</v>
      </c>
      <c r="C37" s="56">
        <v>47412</v>
      </c>
      <c r="D37" s="56">
        <f t="shared" si="0"/>
        <v>23</v>
      </c>
      <c r="E37" s="345">
        <v>105.71</v>
      </c>
      <c r="F37" s="167">
        <v>1888</v>
      </c>
      <c r="G37" s="57">
        <f t="shared" si="1"/>
        <v>25.112288135593221</v>
      </c>
      <c r="H37" s="198">
        <f t="shared" si="2"/>
        <v>24</v>
      </c>
    </row>
    <row r="38" spans="2:8" ht="15" customHeight="1">
      <c r="B38" s="128" t="s">
        <v>377</v>
      </c>
      <c r="C38" s="56">
        <v>76197</v>
      </c>
      <c r="D38" s="56">
        <f t="shared" si="0"/>
        <v>13</v>
      </c>
      <c r="E38" s="345">
        <v>108.69</v>
      </c>
      <c r="F38" s="167">
        <v>2789</v>
      </c>
      <c r="G38" s="57">
        <f t="shared" si="1"/>
        <v>27.320544998207243</v>
      </c>
      <c r="H38" s="198">
        <f t="shared" si="2"/>
        <v>17</v>
      </c>
    </row>
    <row r="39" spans="2:8" ht="15" customHeight="1">
      <c r="B39" s="128" t="s">
        <v>378</v>
      </c>
      <c r="C39" s="56">
        <v>29165</v>
      </c>
      <c r="D39" s="56">
        <f t="shared" si="0"/>
        <v>28</v>
      </c>
      <c r="E39" s="345">
        <v>110.33</v>
      </c>
      <c r="F39" s="167">
        <v>1369</v>
      </c>
      <c r="G39" s="57">
        <f t="shared" si="1"/>
        <v>21.303871439006574</v>
      </c>
      <c r="H39" s="198">
        <f t="shared" si="2"/>
        <v>33</v>
      </c>
    </row>
    <row r="40" spans="2:8" ht="15" customHeight="1">
      <c r="B40" s="128" t="s">
        <v>379</v>
      </c>
      <c r="C40" s="56">
        <v>15560</v>
      </c>
      <c r="D40" s="56">
        <f t="shared" si="0"/>
        <v>43</v>
      </c>
      <c r="E40" s="345">
        <v>106.7</v>
      </c>
      <c r="F40" s="167">
        <v>739</v>
      </c>
      <c r="G40" s="181">
        <f t="shared" si="1"/>
        <v>21.055480378890394</v>
      </c>
      <c r="H40" s="198">
        <f t="shared" si="2"/>
        <v>35</v>
      </c>
    </row>
    <row r="41" spans="2:8" ht="15" customHeight="1">
      <c r="B41" s="128" t="s">
        <v>380</v>
      </c>
      <c r="C41" s="56">
        <v>23423</v>
      </c>
      <c r="D41" s="56">
        <f t="shared" si="0"/>
        <v>35</v>
      </c>
      <c r="E41" s="345">
        <v>112.59</v>
      </c>
      <c r="F41" s="167">
        <v>959</v>
      </c>
      <c r="G41" s="57">
        <f t="shared" si="1"/>
        <v>24.424400417101147</v>
      </c>
      <c r="H41" s="198">
        <f t="shared" si="2"/>
        <v>29</v>
      </c>
    </row>
    <row r="42" spans="2:8" ht="15" customHeight="1">
      <c r="B42" s="128" t="s">
        <v>381</v>
      </c>
      <c r="C42" s="56">
        <v>26454</v>
      </c>
      <c r="D42" s="56">
        <f t="shared" si="0"/>
        <v>31</v>
      </c>
      <c r="E42" s="345">
        <v>109.2</v>
      </c>
      <c r="F42" s="167">
        <v>1354</v>
      </c>
      <c r="G42" s="57">
        <f t="shared" si="1"/>
        <v>19.537666174298376</v>
      </c>
      <c r="H42" s="198">
        <f t="shared" si="2"/>
        <v>38</v>
      </c>
    </row>
    <row r="43" spans="2:8" ht="15" customHeight="1">
      <c r="B43" s="128" t="s">
        <v>382</v>
      </c>
      <c r="C43" s="56">
        <v>12515</v>
      </c>
      <c r="D43" s="56">
        <f t="shared" si="0"/>
        <v>44</v>
      </c>
      <c r="E43" s="345">
        <v>112.37</v>
      </c>
      <c r="F43" s="167">
        <v>710</v>
      </c>
      <c r="G43" s="181">
        <f t="shared" si="1"/>
        <v>17.62676056338028</v>
      </c>
      <c r="H43" s="198">
        <f t="shared" si="2"/>
        <v>41</v>
      </c>
    </row>
    <row r="44" spans="2:8" ht="15" customHeight="1">
      <c r="B44" s="128" t="s">
        <v>383</v>
      </c>
      <c r="C44" s="56">
        <v>179970</v>
      </c>
      <c r="D44" s="56">
        <f t="shared" si="0"/>
        <v>8</v>
      </c>
      <c r="E44" s="345">
        <v>114.53</v>
      </c>
      <c r="F44" s="167">
        <v>5051</v>
      </c>
      <c r="G44" s="57">
        <f t="shared" si="1"/>
        <v>35.630568204315978</v>
      </c>
      <c r="H44" s="198">
        <f t="shared" si="2"/>
        <v>10</v>
      </c>
    </row>
    <row r="45" spans="2:8" ht="15" customHeight="1">
      <c r="B45" s="128" t="s">
        <v>384</v>
      </c>
      <c r="C45" s="56">
        <v>20673</v>
      </c>
      <c r="D45" s="56">
        <f t="shared" si="0"/>
        <v>37</v>
      </c>
      <c r="E45" s="345">
        <v>116.36</v>
      </c>
      <c r="F45" s="167">
        <v>819</v>
      </c>
      <c r="G45" s="181">
        <f t="shared" si="1"/>
        <v>25.241758241758241</v>
      </c>
      <c r="H45" s="198">
        <f t="shared" si="2"/>
        <v>23</v>
      </c>
    </row>
    <row r="46" spans="2:8" ht="15" customHeight="1">
      <c r="B46" s="128" t="s">
        <v>385</v>
      </c>
      <c r="C46" s="56">
        <v>29127</v>
      </c>
      <c r="D46" s="56">
        <f t="shared" si="0"/>
        <v>29</v>
      </c>
      <c r="E46" s="345">
        <v>111.18</v>
      </c>
      <c r="F46" s="167">
        <v>1346</v>
      </c>
      <c r="G46" s="57">
        <f t="shared" si="1"/>
        <v>21.639673105497771</v>
      </c>
      <c r="H46" s="198">
        <f t="shared" si="2"/>
        <v>32</v>
      </c>
    </row>
    <row r="47" spans="2:8" ht="15" customHeight="1">
      <c r="B47" s="128" t="s">
        <v>386</v>
      </c>
      <c r="C47" s="56">
        <v>45284</v>
      </c>
      <c r="D47" s="56">
        <f t="shared" si="0"/>
        <v>24</v>
      </c>
      <c r="E47" s="345">
        <v>107.64</v>
      </c>
      <c r="F47" s="167">
        <v>1754</v>
      </c>
      <c r="G47" s="57">
        <f t="shared" si="1"/>
        <v>25.817559863169897</v>
      </c>
      <c r="H47" s="198">
        <f t="shared" si="2"/>
        <v>21</v>
      </c>
    </row>
    <row r="48" spans="2:8" ht="15" customHeight="1">
      <c r="B48" s="128" t="s">
        <v>387</v>
      </c>
      <c r="C48" s="56">
        <v>25472</v>
      </c>
      <c r="D48" s="56">
        <f t="shared" si="0"/>
        <v>33</v>
      </c>
      <c r="E48" s="345">
        <v>114.77</v>
      </c>
      <c r="F48" s="167">
        <v>1142</v>
      </c>
      <c r="G48" s="57">
        <f t="shared" si="1"/>
        <v>22.304728546409809</v>
      </c>
      <c r="H48" s="198">
        <f t="shared" si="2"/>
        <v>30</v>
      </c>
    </row>
    <row r="49" spans="2:8" ht="15" customHeight="1">
      <c r="B49" s="128" t="s">
        <v>388</v>
      </c>
      <c r="C49" s="56">
        <v>19796</v>
      </c>
      <c r="D49" s="56">
        <f t="shared" si="0"/>
        <v>39</v>
      </c>
      <c r="E49" s="345">
        <v>111.44</v>
      </c>
      <c r="F49" s="167">
        <v>1083</v>
      </c>
      <c r="G49" s="57">
        <f t="shared" si="1"/>
        <v>18.278855032317637</v>
      </c>
      <c r="H49" s="198">
        <f t="shared" si="2"/>
        <v>40</v>
      </c>
    </row>
    <row r="50" spans="2:8" ht="15" customHeight="1">
      <c r="B50" s="128" t="s">
        <v>164</v>
      </c>
      <c r="C50" s="56">
        <v>28426</v>
      </c>
      <c r="D50" s="56">
        <f t="shared" si="0"/>
        <v>30</v>
      </c>
      <c r="E50" s="345">
        <v>110.38</v>
      </c>
      <c r="F50" s="167">
        <v>1617</v>
      </c>
      <c r="G50" s="181">
        <f t="shared" si="1"/>
        <v>17.579468150896723</v>
      </c>
      <c r="H50" s="198">
        <f t="shared" si="2"/>
        <v>42</v>
      </c>
    </row>
    <row r="51" spans="2:8" ht="15" customHeight="1">
      <c r="B51" s="128" t="s">
        <v>389</v>
      </c>
      <c r="C51" s="56">
        <v>49534</v>
      </c>
      <c r="D51" s="56">
        <f t="shared" si="0"/>
        <v>19</v>
      </c>
      <c r="E51" s="345">
        <v>105.01</v>
      </c>
      <c r="F51" s="167">
        <v>1429</v>
      </c>
      <c r="G51" s="57">
        <f t="shared" si="1"/>
        <v>34.66340097970609</v>
      </c>
      <c r="H51" s="198">
        <f t="shared" si="2"/>
        <v>11</v>
      </c>
    </row>
    <row r="52" spans="2:8" ht="15" customHeight="1">
      <c r="B52" s="128" t="s">
        <v>390</v>
      </c>
      <c r="C52" s="56">
        <v>0</v>
      </c>
      <c r="D52" s="56"/>
      <c r="E52" s="345"/>
      <c r="F52" s="75"/>
      <c r="G52" s="57"/>
      <c r="H52" s="198"/>
    </row>
    <row r="53" spans="2:8" ht="15" customHeight="1">
      <c r="B53" s="130" t="s">
        <v>391</v>
      </c>
      <c r="C53" s="58">
        <f>SUM(C5:C52)</f>
        <v>4182207</v>
      </c>
      <c r="D53" s="58"/>
      <c r="E53" s="347">
        <v>105.63</v>
      </c>
      <c r="F53" s="58">
        <f>SUM(F5:F52)</f>
        <v>124648</v>
      </c>
      <c r="G53" s="59">
        <f>C53/F53</f>
        <v>33.552138822925357</v>
      </c>
      <c r="H53" s="200"/>
    </row>
    <row r="54" spans="2:8" ht="15" customHeight="1">
      <c r="B54" s="367" t="s">
        <v>392</v>
      </c>
      <c r="G54" s="133"/>
    </row>
    <row r="55" spans="2:8">
      <c r="B55" s="367" t="s">
        <v>327</v>
      </c>
    </row>
  </sheetData>
  <mergeCells count="2">
    <mergeCell ref="C3:D3"/>
    <mergeCell ref="G3:H3"/>
  </mergeCells>
  <phoneticPr fontId="4"/>
  <pageMargins left="0.78740157480314965" right="0.78740157480314965" top="0.59055118110236227" bottom="0.59055118110236227" header="0.19685039370078741" footer="0.39370078740157483"/>
  <pageSetup paperSize="9" orientation="portrait" r:id="rId1"/>
  <headerFooter scaleWithDoc="0" alignWithMargins="0">
    <oddFooter>&amp;C&amp;12- 9 -</oddFooter>
  </headerFooter>
  <colBreaks count="1" manualBreakCount="1">
    <brk id="8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表紙</vt:lpstr>
      <vt:lpstr>利用上の注意</vt:lpstr>
      <vt:lpstr>目次</vt:lpstr>
      <vt:lpstr>(第１表) 発行件数</vt:lpstr>
      <vt:lpstr>(第１表-附表) 種類別発行件数</vt:lpstr>
      <vt:lpstr>(図１) 推移</vt:lpstr>
      <vt:lpstr>(第２表) 年齢別</vt:lpstr>
      <vt:lpstr>(第３表) 男女別</vt:lpstr>
      <vt:lpstr>(第４表) 都道府県別</vt:lpstr>
      <vt:lpstr>(第５表) 受付件数</vt:lpstr>
      <vt:lpstr>（第６表） 窓口別申請受付件数</vt:lpstr>
      <vt:lpstr>(第７表) 市町村別申請</vt:lpstr>
      <vt:lpstr>(第８表) 窓口別交付件数</vt:lpstr>
      <vt:lpstr>(第９表) 市町村別交付件数</vt:lpstr>
      <vt:lpstr>(第10表) 有効旅券数・所持率</vt:lpstr>
      <vt:lpstr>(第11表) 出国率（都道府県別）</vt:lpstr>
      <vt:lpstr>(第11表-附票) 出国者数の推移</vt:lpstr>
      <vt:lpstr>裏表紙（発行元）</vt:lpstr>
      <vt:lpstr>Sheet1</vt:lpstr>
      <vt:lpstr>'(図１) 推移'!Print_Area</vt:lpstr>
      <vt:lpstr>'(第10表) 有効旅券数・所持率'!Print_Area</vt:lpstr>
      <vt:lpstr>'(第11表) 出国率（都道府県別）'!Print_Area</vt:lpstr>
      <vt:lpstr>'(第11表-附票) 出国者数の推移'!Print_Area</vt:lpstr>
      <vt:lpstr>'(第１表) 発行件数'!Print_Area</vt:lpstr>
      <vt:lpstr>'(第１表-附表) 種類別発行件数'!Print_Area</vt:lpstr>
      <vt:lpstr>'(第２表) 年齢別'!Print_Area</vt:lpstr>
      <vt:lpstr>'(第３表) 男女別'!Print_Area</vt:lpstr>
      <vt:lpstr>'(第４表) 都道府県別'!Print_Area</vt:lpstr>
      <vt:lpstr>'(第５表) 受付件数'!Print_Area</vt:lpstr>
      <vt:lpstr>'（第６表） 窓口別申請受付件数'!Print_Area</vt:lpstr>
      <vt:lpstr>'(第７表) 市町村別申請'!Print_Area</vt:lpstr>
      <vt:lpstr>'(第８表) 窓口別交付件数'!Print_Area</vt:lpstr>
      <vt:lpstr>'(第９表) 市町村別交付件数'!Print_Area</vt:lpstr>
      <vt:lpstr>表紙!Print_Area</vt:lpstr>
      <vt:lpstr>目次!Print_Area</vt:lpstr>
      <vt:lpstr>利用上の注意!Print_Area</vt:lpstr>
      <vt:lpstr>'裏表紙（発行元）'!Print_Area</vt:lpstr>
    </vt:vector>
  </TitlesOfParts>
  <Company>秋田県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cp:lastPrinted>2019-03-25T02:15:24Z</cp:lastPrinted>
  <dcterms:created xsi:type="dcterms:W3CDTF">2014-01-31T01:38:09Z</dcterms:created>
  <dcterms:modified xsi:type="dcterms:W3CDTF">2019-03-25T02:16:25Z</dcterms:modified>
</cp:coreProperties>
</file>