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5" yWindow="30" windowWidth="1566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<sst xmlns="http://schemas.openxmlformats.org/spreadsheetml/2006/main" count="1114" uniqueCount="539">
  <si>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</si>
  <si>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</si>
  <si>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</si>
  <si>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</si>
  <si>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</si>
  <si>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</si>
  <si>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</si>
  <si>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</si>
  <si>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</si>
  <si>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</si>
  <si>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</si>
  <si>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</si>
  <si>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</si>
  <si>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</si>
  <si>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</si>
  <si>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</si>
  <si>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</si>
  <si>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</si>
  <si>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t>-9.2</t>
  </si>
  <si>
    <r>
      <t>2</t>
    </r>
    <r>
      <rPr>
        <sz val="9"/>
        <color indexed="8"/>
        <rFont val="ＭＳ ゴシック"/>
        <family val="3"/>
        <charset val="128"/>
      </rPr>
      <t>7年国調</t>
    </r>
    <rPh sb="2" eb="3">
      <t>ネン</t>
    </rPh>
    <rPh sb="3" eb="4">
      <t>コク</t>
    </rPh>
    <rPh sb="4" eb="5">
      <t>チョウ</t>
    </rPh>
    <phoneticPr fontId="6"/>
  </si>
  <si>
    <t>秋田県井川町</t>
  </si>
  <si>
    <t>実質収支比率等に係る経年分析</t>
  </si>
  <si>
    <t>法非適用企業</t>
  </si>
  <si>
    <t>元利償還金</t>
  </si>
  <si>
    <t>分子の構造</t>
    <rPh sb="0" eb="2">
      <t>ブンシ</t>
    </rPh>
    <rPh sb="3" eb="5">
      <t>コウゾウ</t>
    </rPh>
    <phoneticPr fontId="6"/>
  </si>
  <si>
    <t>井川町</t>
  </si>
  <si>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</si>
  <si>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</si>
  <si>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</si>
  <si>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</si>
  <si>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</si>
  <si>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</si>
  <si>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</si>
  <si>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</si>
  <si>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</si>
  <si>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</si>
  <si>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</si>
  <si>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</si>
  <si>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</si>
  <si>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</si>
  <si>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</si>
  <si>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</si>
  <si>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</si>
  <si>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</si>
  <si>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</si>
  <si>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</si>
  <si>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</si>
  <si>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</si>
  <si>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</si>
  <si>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</si>
  <si>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</si>
  <si>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</si>
  <si>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</si>
  <si>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</si>
  <si>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</si>
  <si>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</si>
  <si>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</si>
  <si>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</si>
  <si>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</si>
  <si>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</si>
  <si>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</si>
  <si>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</si>
  <si>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</si>
  <si>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</si>
  <si>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</si>
  <si>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</si>
  <si>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</si>
  <si>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</si>
  <si>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</si>
  <si>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</si>
  <si>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</si>
  <si>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</si>
  <si>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</si>
  <si>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</si>
  <si>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</si>
  <si>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</si>
  <si>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</si>
  <si>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</si>
  <si>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</si>
  <si>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</si>
  <si>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</si>
  <si>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</si>
  <si>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</si>
  <si>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</si>
  <si>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</si>
  <si>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</si>
  <si>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</si>
  <si>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</si>
  <si>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</si>
  <si>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</si>
  <si>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</si>
  <si>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</si>
  <si>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</si>
  <si>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</si>
  <si>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</si>
  <si>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</si>
  <si>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</si>
  <si>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</si>
  <si>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</si>
  <si>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</si>
  <si>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</si>
  <si>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</si>
  <si>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</si>
  <si>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</si>
  <si>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</si>
  <si>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</si>
  <si>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</si>
  <si>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</si>
  <si>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</si>
  <si>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</si>
  <si>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</si>
  <si>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</si>
  <si>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</si>
  <si>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</si>
  <si>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</si>
  <si>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</si>
  <si>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</si>
  <si>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</si>
  <si>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</si>
  <si>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</si>
  <si>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</si>
  <si>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</si>
  <si>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</si>
  <si>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</si>
  <si>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</si>
  <si>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</si>
  <si>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</si>
  <si>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</si>
  <si>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</si>
  <si>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</si>
  <si>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</si>
  <si>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</si>
  <si>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</si>
  <si>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</si>
  <si>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</si>
  <si>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</si>
  <si>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</si>
  <si>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</si>
  <si>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</si>
  <si>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</si>
  <si>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</si>
  <si>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</si>
  <si>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</si>
  <si>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</si>
  <si>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</si>
  <si>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</si>
  <si>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</si>
  <si>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</si>
  <si>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</si>
  <si>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</si>
  <si>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</si>
  <si>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</si>
  <si>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</si>
  <si>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</si>
  <si>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</si>
  <si>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</si>
  <si>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</si>
  <si>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</si>
  <si>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</si>
  <si>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</si>
  <si>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</si>
  <si>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</si>
  <si>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</si>
  <si>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</si>
  <si>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</si>
  <si>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</si>
  <si>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</si>
  <si>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</si>
  <si>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</si>
  <si>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</si>
  <si>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</si>
  <si>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</si>
  <si>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</si>
  <si>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</si>
  <si>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</si>
  <si>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</si>
  <si>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</si>
  <si>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</si>
  <si>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</si>
  <si>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</si>
  <si>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</si>
  <si>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安心子育て支援基金</t>
    <rPh sb="0" eb="2">
      <t>アンシン</t>
    </rPh>
    <rPh sb="2" eb="4">
      <t>コソダ</t>
    </rPh>
    <rPh sb="5" eb="7">
      <t>シエン</t>
    </rPh>
    <rPh sb="7" eb="9">
      <t>キキン</t>
    </rPh>
    <phoneticPr fontId="33"/>
  </si>
  <si>
    <t>健全化判断比率</t>
  </si>
  <si>
    <t>　　　法人均等割</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</si>
  <si>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</si>
  <si>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</si>
  <si>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</si>
  <si>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</si>
  <si>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</si>
  <si>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</si>
  <si>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</si>
  <si>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</si>
  <si>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</si>
  <si>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</si>
  <si>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</si>
  <si>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</si>
  <si>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</si>
  <si>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</si>
  <si>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</si>
  <si>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地域雇用推進対策基金</t>
    <rPh sb="0" eb="2">
      <t>チイキ</t>
    </rPh>
    <rPh sb="2" eb="4">
      <t>コヨウ</t>
    </rPh>
    <rPh sb="4" eb="6">
      <t>スイシン</t>
    </rPh>
    <rPh sb="6" eb="8">
      <t>タイサク</t>
    </rPh>
    <rPh sb="8" eb="10">
      <t>キキン</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</si>
  <si>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</si>
  <si>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</si>
  <si>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</si>
  <si>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</si>
  <si>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</si>
  <si>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</si>
  <si>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</si>
  <si>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</si>
  <si>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</si>
  <si>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</si>
  <si>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</si>
  <si>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</si>
  <si>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</si>
  <si>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</si>
  <si>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</si>
  <si>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</si>
  <si>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</si>
  <si>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</si>
  <si>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</si>
  <si>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6"/>
  </si>
  <si>
    <t>労働費</t>
  </si>
  <si>
    <t>増減率  (％)</t>
    <rPh sb="0" eb="2">
      <t>ゾウゲン</t>
    </rPh>
    <rPh sb="2" eb="3">
      <t>リツ</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</si>
  <si>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</si>
  <si>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</si>
  <si>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</si>
  <si>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</si>
  <si>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</si>
  <si>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</si>
  <si>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</si>
  <si>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</si>
  <si>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</si>
  <si>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</si>
  <si>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</si>
  <si>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</si>
  <si>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</si>
  <si>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</si>
  <si>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</si>
  <si>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</si>
  <si>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</si>
  <si>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</si>
  <si>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</si>
  <si>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</si>
  <si>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</si>
  <si>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</si>
  <si>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</si>
  <si>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</si>
  <si>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</si>
  <si>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</si>
  <si>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</si>
  <si>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</si>
  <si>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</si>
  <si>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</si>
  <si>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</si>
  <si>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</si>
  <si>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</si>
  <si>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</si>
  <si>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</si>
  <si>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</si>
  <si>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</si>
  <si>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</si>
  <si>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</si>
  <si>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</si>
  <si>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</si>
  <si>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</si>
  <si>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</si>
  <si>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</si>
  <si>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</si>
  <si>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</si>
  <si>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</si>
  <si>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</si>
  <si>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</si>
  <si>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</si>
  <si>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</si>
  <si>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</si>
  <si>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</si>
  <si>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</si>
  <si>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</si>
  <si>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</si>
  <si>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</si>
  <si>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</si>
  <si>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</si>
  <si>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</si>
  <si>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</si>
  <si>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</si>
  <si>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</si>
  <si>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</si>
  <si>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</si>
  <si>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</si>
  <si>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</si>
  <si>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</si>
  <si>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</si>
  <si>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</si>
  <si>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</si>
  <si>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</si>
  <si>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</si>
  <si>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</si>
  <si>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</si>
  <si>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</si>
  <si>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</si>
  <si>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</si>
  <si>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</si>
  <si>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</si>
  <si>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</si>
  <si>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</si>
  <si>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</si>
  <si>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</si>
  <si>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</si>
  <si>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</si>
  <si>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</si>
  <si>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</si>
  <si>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</si>
  <si>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</si>
  <si>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</si>
  <si>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</si>
  <si>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</si>
  <si>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</si>
  <si>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</si>
  <si>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</si>
  <si>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</si>
  <si>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</si>
  <si>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</si>
  <si>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</si>
  <si>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</si>
  <si>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</si>
  <si>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</si>
  <si>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</si>
  <si>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</si>
  <si>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</si>
  <si>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</si>
  <si>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</si>
  <si>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</si>
  <si>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</si>
  <si>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</si>
  <si>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</si>
  <si>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</si>
  <si>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</si>
  <si>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</si>
  <si>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</si>
  <si>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</si>
  <si>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</si>
  <si>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</si>
  <si>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</si>
  <si>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</si>
  <si>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</si>
  <si>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</si>
  <si>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</si>
  <si>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</si>
  <si>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</si>
  <si>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</si>
  <si>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</si>
  <si>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</si>
  <si>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</si>
  <si>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介護認定事業特別会計</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</si>
  <si>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</si>
  <si>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</si>
  <si>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</si>
  <si>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</si>
  <si>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</si>
  <si>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</si>
  <si>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</si>
  <si>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</si>
  <si>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</si>
  <si>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</si>
  <si>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</si>
  <si>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</si>
  <si>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</si>
  <si>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</si>
  <si>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</si>
  <si>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</si>
  <si>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</si>
  <si>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</si>
  <si>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</si>
  <si>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</si>
  <si>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</si>
  <si>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</si>
  <si>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</si>
  <si>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</si>
  <si>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</si>
  <si>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</si>
  <si>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</si>
  <si>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</si>
  <si>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</si>
  <si>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</si>
  <si>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</si>
  <si>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</si>
  <si>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</si>
  <si>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</si>
  <si>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</si>
  <si>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</si>
  <si>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</si>
  <si>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</si>
  <si>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</si>
  <si>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</si>
  <si>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</si>
  <si>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</si>
  <si>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</si>
  <si>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</si>
  <si>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</si>
  <si>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</si>
  <si>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</si>
  <si>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</si>
  <si>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</si>
  <si>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</si>
  <si>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</si>
  <si>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</si>
  <si>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</si>
  <si>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</si>
  <si>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</si>
  <si>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</si>
  <si>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介護サービス</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</si>
  <si>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</si>
  <si>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</si>
  <si>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</si>
  <si>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</si>
  <si>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</si>
  <si>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</si>
  <si>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</si>
  <si>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</si>
  <si>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</si>
  <si>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</si>
  <si>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</si>
  <si>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</si>
  <si>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</si>
  <si>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</si>
  <si>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</si>
  <si>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</si>
  <si>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</si>
  <si>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</si>
  <si>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</si>
  <si>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</si>
  <si>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</si>
  <si>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</si>
  <si>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</si>
  <si>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</si>
  <si>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</si>
  <si>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</si>
  <si>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</si>
  <si>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</si>
  <si>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</si>
  <si>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</si>
  <si>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</si>
  <si>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</si>
  <si>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</si>
  <si>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</si>
  <si>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</si>
  <si>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</si>
  <si>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</si>
  <si>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</si>
  <si>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</si>
  <si>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</si>
  <si>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</si>
  <si>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</si>
  <si>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</si>
  <si>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</si>
  <si>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国民健康保険井川町診療所特別会計</t>
  </si>
  <si>
    <t>人口1,000人当たり職員数（人）</t>
    <rPh sb="0" eb="2">
      <t>ジンコウ</t>
    </rPh>
    <rPh sb="7" eb="8">
      <t>ニン</t>
    </rPh>
    <rPh sb="8" eb="9">
      <t>ア</t>
    </rPh>
    <rPh sb="11" eb="14">
      <t>ショクインスウ</t>
    </rPh>
    <rPh sb="15" eb="16">
      <t>ヒト</t>
    </rPh>
    <phoneticPr fontId="6"/>
  </si>
  <si>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</si>
  <si>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</si>
  <si>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</si>
  <si>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</si>
  <si>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</si>
  <si>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</si>
  <si>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</si>
  <si>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</si>
  <si>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</si>
  <si>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</si>
  <si>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</si>
  <si>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</si>
  <si>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</si>
  <si>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</si>
  <si>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</si>
  <si>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</si>
  <si>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</si>
  <si>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</si>
  <si>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</si>
  <si>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</si>
  <si>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</si>
  <si>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</si>
  <si>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</si>
  <si>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</si>
  <si>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</si>
  <si>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</si>
  <si>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</si>
  <si>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</si>
  <si>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</si>
  <si>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</si>
  <si>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</si>
  <si>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</si>
  <si>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</si>
  <si>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</si>
  <si>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</si>
  <si>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</si>
  <si>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</si>
  <si>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</si>
  <si>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</si>
  <si>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</si>
  <si>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</si>
  <si>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</si>
  <si>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</si>
  <si>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</si>
  <si>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</si>
  <si>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</si>
  <si>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</si>
  <si>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</si>
  <si>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</si>
  <si>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</si>
  <si>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</si>
  <si>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</si>
  <si>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</si>
  <si>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</si>
  <si>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</si>
  <si>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</si>
  <si>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</si>
  <si>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</si>
  <si>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</si>
  <si>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</si>
  <si>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</si>
  <si>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</si>
  <si>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</si>
  <si>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</si>
  <si>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</si>
  <si>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</si>
  <si>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</si>
  <si>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井川っ子教育推進基金</t>
    <rPh sb="0" eb="2">
      <t>イカワ</t>
    </rPh>
    <rPh sb="3" eb="4">
      <t>コ</t>
    </rPh>
    <rPh sb="4" eb="6">
      <t>キョウイク</t>
    </rPh>
    <rPh sb="6" eb="8">
      <t>スイシン</t>
    </rPh>
    <rPh sb="8" eb="10">
      <t>キキン</t>
    </rPh>
    <phoneticPr fontId="33"/>
  </si>
  <si>
    <t>保健施設整備基金</t>
    <rPh sb="0" eb="2">
      <t>ホケン</t>
    </rPh>
    <rPh sb="2" eb="4">
      <t>シセツ</t>
    </rPh>
    <rPh sb="4" eb="6">
      <t>セイビ</t>
    </rPh>
    <rPh sb="6" eb="8">
      <t>キキン</t>
    </rPh>
    <phoneticPr fontId="33"/>
  </si>
  <si>
    <t>ふるさと創生基金</t>
    <rPh sb="4" eb="6">
      <t>ソウセイ</t>
    </rPh>
    <rPh sb="6" eb="8">
      <t>キキン</t>
    </rPh>
    <phoneticPr fontId="33"/>
  </si>
  <si>
    <t>八郎潟町・井川町衛生処理施設組合（一般会計）</t>
    <rPh sb="0" eb="3">
      <t>ハチロウガタ</t>
    </rPh>
    <rPh sb="3" eb="4">
      <t>マチ</t>
    </rPh>
    <rPh sb="5" eb="8">
      <t>イカワマチ</t>
    </rPh>
    <rPh sb="8" eb="10">
      <t>エイセイ</t>
    </rPh>
    <rPh sb="10" eb="12">
      <t>ショリ</t>
    </rPh>
    <rPh sb="12" eb="14">
      <t>シセツ</t>
    </rPh>
    <rPh sb="14" eb="16">
      <t>クミアイ</t>
    </rPh>
    <rPh sb="17" eb="19">
      <t>イッパン</t>
    </rPh>
    <rPh sb="19" eb="21">
      <t>カイケイ</t>
    </rPh>
    <phoneticPr fontId="6"/>
  </si>
  <si>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6"/>
  </si>
  <si>
    <t>井川町・潟上市共有財産管理組合（一般会計）</t>
    <rPh sb="0" eb="3">
      <t>イカワマチ</t>
    </rPh>
    <rPh sb="4" eb="7">
      <t>カタガミシ</t>
    </rPh>
    <rPh sb="7" eb="9">
      <t>キョウユウ</t>
    </rPh>
    <rPh sb="9" eb="11">
      <t>ザイサン</t>
    </rPh>
    <rPh sb="11" eb="13">
      <t>カンリ</t>
    </rPh>
    <rPh sb="13" eb="15">
      <t>クミアイ</t>
    </rPh>
    <rPh sb="16" eb="18">
      <t>イッパン</t>
    </rPh>
    <rPh sb="18" eb="20">
      <t>カイケイ</t>
    </rPh>
    <phoneticPr fontId="6"/>
  </si>
  <si>
    <t>秋田県後期高齢者医療広域連合（後期高齢者医療特別会計）</t>
  </si>
  <si>
    <t>秋田県市町村総合事務組合（交通災害共済事業等特別会計）</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</si>
  <si>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</si>
  <si>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</si>
  <si>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</si>
  <si>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昨年度から増加しており、類似団体平均を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rPh sb="105" eb="108">
      <t>サクネンド</t>
    </rPh>
    <rPh sb="110" eb="112">
      <t>ゾウカ</t>
    </rPh>
    <rPh sb="245" eb="246">
      <t>リョウ</t>
    </rPh>
    <phoneticPr fontId="6"/>
  </si>
  <si>
    <t>当該団体値</t>
    <rPh sb="0" eb="2">
      <t>トウガイ</t>
    </rPh>
    <rPh sb="2" eb="4">
      <t>ダンタイ</t>
    </rPh>
    <rPh sb="4" eb="5">
      <t>アタイ</t>
    </rPh>
    <phoneticPr fontId="6"/>
  </si>
  <si>
    <t>将来負担比率</t>
  </si>
  <si>
    <t>有形固定資産減価償却率</t>
  </si>
  <si>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昨年度は類似団体平均を下回っていたが、比較的古い建物が多く、学校施設、福祉施設及び庁舎を除き各施設類型で比率は増加しており減価償却率は類似団体平均を上回った。今後は引き続き計画的な地方債の繰上償還の実施と事業の精選により地方債発行額の抑制を行い、将来負担額の抑制を図るとともに、公共施設等総合管理計画に基づき、施設の長寿命化を進めていく。</t>
    <rPh sb="117" eb="120">
      <t>サクネンド</t>
    </rPh>
    <rPh sb="136" eb="139">
      <t>ヒカクテキ</t>
    </rPh>
    <rPh sb="139" eb="140">
      <t>フル</t>
    </rPh>
    <rPh sb="141" eb="143">
      <t>タテモノ</t>
    </rPh>
    <rPh sb="144" eb="145">
      <t>オオ</t>
    </rPh>
    <rPh sb="147" eb="149">
      <t>ガッコウ</t>
    </rPh>
    <rPh sb="149" eb="151">
      <t>シセツ</t>
    </rPh>
    <rPh sb="152" eb="154">
      <t>フクシ</t>
    </rPh>
    <rPh sb="154" eb="156">
      <t>シセツ</t>
    </rPh>
    <rPh sb="156" eb="157">
      <t>オヨ</t>
    </rPh>
    <rPh sb="158" eb="160">
      <t>チョウシャ</t>
    </rPh>
    <rPh sb="161" eb="162">
      <t>ノゾ</t>
    </rPh>
    <rPh sb="163" eb="164">
      <t>カク</t>
    </rPh>
    <rPh sb="164" eb="166">
      <t>シセツ</t>
    </rPh>
    <rPh sb="166" eb="168">
      <t>ルイケイ</t>
    </rPh>
    <rPh sb="169" eb="171">
      <t>ヒリツ</t>
    </rPh>
    <rPh sb="172" eb="174">
      <t>ゾウカ</t>
    </rPh>
    <rPh sb="178" eb="180">
      <t>ゲンカ</t>
    </rPh>
    <rPh sb="180" eb="183">
      <t>ショウキャクリツ</t>
    </rPh>
    <rPh sb="184" eb="186">
      <t>ルイジ</t>
    </rPh>
    <rPh sb="186" eb="188">
      <t>ダンタイ</t>
    </rPh>
    <rPh sb="188" eb="190">
      <t>ヘイキン</t>
    </rPh>
    <rPh sb="191" eb="193">
      <t>ウワマワ</t>
    </rPh>
    <rPh sb="196" eb="198">
      <t>コンゴ</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</si>
</sst>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3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name val="游ゴシック"/>
      <family val="3"/>
      <charset val="128"/>
    </font>
    <font>
      <sz val="6"/>
      <name val="ＭＳ ゴシック"/>
      <family val="3"/>
    </font>
    <font>
      <b/>
      <sz val="13"/>
      <color indexed="56"/>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8"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xmlns:xr="http://schemas.microsoft.com/office/spreadsheetml/2014/revisio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245039</c:v>
                </c:pt>
                <c:pt idx="3">
                  <c:v>237994</c:v>
                </c:pt>
                <c:pt idx="4">
                  <c:v>267911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183038</c:v>
                </c:pt>
                <c:pt idx="1">
                  <c:v>144401</c:v>
                </c:pt>
                <c:pt idx="2">
                  <c:v>63026</c:v>
                </c:pt>
                <c:pt idx="3">
                  <c:v>92866</c:v>
                </c:pt>
                <c:pt idx="4">
                  <c:v>180362</c:v>
                </c:pt>
              </c:numCache>
            </c:numRef>
          </c:val>
          <c:smooth val="0"/>
        </c:ser>
        <c:dLbls>
          <c:showLegendKey val="0"/>
          <c:showVal val="0"/>
          <c:showCatName val="0"/>
          <c:showSerName val="0"/>
          <c:showPercent val="0"/>
          <c:showBubbleSize val="0"/>
        </c:dLbls>
        <c:marker val="1"/>
        <c:smooth val="0"/>
        <c:axId val="247231616"/>
        <c:axId val="247233536"/>
      </c:lineChart>
      <c:catAx>
        <c:axId val="247231616"/>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7233536"/>
        <c:crosses val="autoZero"/>
        <c:auto val="1"/>
        <c:lblAlgn val="ctr"/>
        <c:lblOffset val="100"/>
        <c:tickLblSkip val="1"/>
        <c:noMultiLvlLbl val="0"/>
      </c:catAx>
      <c:valAx>
        <c:axId val="247233536"/>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4723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9.91</c:v>
                </c:pt>
                <c:pt idx="1">
                  <c:v>7.65</c:v>
                </c:pt>
                <c:pt idx="2">
                  <c:v>8.5</c:v>
                </c:pt>
                <c:pt idx="3">
                  <c:v>8.9700000000000006</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18.329999999999998</c:v>
                </c:pt>
                <c:pt idx="1">
                  <c:v>18.47</c:v>
                </c:pt>
                <c:pt idx="2">
                  <c:v>18.100000000000001</c:v>
                </c:pt>
                <c:pt idx="3">
                  <c:v>18.47</c:v>
                </c:pt>
                <c:pt idx="4">
                  <c:v>20.99</c:v>
                </c:pt>
              </c:numCache>
            </c:numRef>
          </c:val>
        </c:ser>
        <c:dLbls>
          <c:showLegendKey val="0"/>
          <c:showVal val="0"/>
          <c:showCatName val="0"/>
          <c:showSerName val="0"/>
          <c:showPercent val="0"/>
          <c:showBubbleSize val="0"/>
        </c:dLbls>
        <c:gapWidth val="250"/>
        <c:overlap val="100"/>
        <c:axId val="251977088"/>
        <c:axId val="25528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12.68</c:v>
                </c:pt>
                <c:pt idx="1">
                  <c:v>4.3899999999999997</c:v>
                </c:pt>
                <c:pt idx="2">
                  <c:v>8.86</c:v>
                </c:pt>
                <c:pt idx="3">
                  <c:v>3.59</c:v>
                </c:pt>
                <c:pt idx="4">
                  <c:v>5.0199999999999996</c:v>
                </c:pt>
              </c:numCache>
            </c:numRef>
          </c:val>
          <c:smooth val="0"/>
        </c:ser>
        <c:dLbls>
          <c:showLegendKey val="0"/>
          <c:showVal val="0"/>
          <c:showCatName val="0"/>
          <c:showSerName val="0"/>
          <c:showPercent val="0"/>
          <c:showBubbleSize val="0"/>
        </c:dLbls>
        <c:marker val="1"/>
        <c:smooth val="0"/>
        <c:axId val="251977088"/>
        <c:axId val="255288448"/>
      </c:lineChart>
      <c:catAx>
        <c:axId val="2519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55288448"/>
        <c:crosses val="autoZero"/>
        <c:auto val="1"/>
        <c:lblAlgn val="ctr"/>
        <c:lblOffset val="100"/>
        <c:tickLblSkip val="1"/>
        <c:noMultiLvlLbl val="0"/>
      </c:catAx>
      <c:valAx>
        <c:axId val="2552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51977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0.09</c:v>
                </c:pt>
                <c:pt idx="4">
                  <c:v>#N/A</c:v>
                </c:pt>
                <c:pt idx="5">
                  <c:v>0.1</c:v>
                </c:pt>
                <c:pt idx="6">
                  <c:v>#N/A</c:v>
                </c:pt>
                <c:pt idx="7">
                  <c:v>0.13</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0.62</c:v>
                </c:pt>
                <c:pt idx="4">
                  <c:v>#N/A</c:v>
                </c:pt>
                <c:pt idx="5">
                  <c:v>0.91</c:v>
                </c:pt>
                <c:pt idx="6">
                  <c:v>#N/A</c:v>
                </c:pt>
                <c:pt idx="7">
                  <c:v>0.82</c:v>
                </c:pt>
                <c:pt idx="8">
                  <c:v>#N/A</c:v>
                </c:pt>
                <c:pt idx="9">
                  <c:v>1.6800000000000002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1.84</c:v>
                </c:pt>
                <c:pt idx="4">
                  <c:v>#N/A</c:v>
                </c:pt>
                <c:pt idx="5">
                  <c:v>1.94</c:v>
                </c:pt>
                <c:pt idx="6">
                  <c:v>#N/A</c:v>
                </c:pt>
                <c:pt idx="7">
                  <c:v>2.33</c:v>
                </c:pt>
                <c:pt idx="8">
                  <c:v>#N/A</c:v>
                </c:pt>
                <c:pt idx="9">
                  <c:v>2.42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3.19</c:v>
                </c:pt>
                <c:pt idx="2">
                  <c:v>#N/A</c:v>
                </c:pt>
                <c:pt idx="3">
                  <c:v>1.84</c:v>
                </c:pt>
                <c:pt idx="4">
                  <c:v>#N/A</c:v>
                </c:pt>
                <c:pt idx="5">
                  <c:v>3.66</c:v>
                </c:pt>
                <c:pt idx="6">
                  <c:v>#N/A</c:v>
                </c:pt>
                <c:pt idx="7">
                  <c:v>3.79</c:v>
                </c:pt>
                <c:pt idx="8">
                  <c:v>#N/A</c:v>
                </c:pt>
                <c:pt idx="9">
                  <c:v>4.99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9.91</c:v>
                </c:pt>
                <c:pt idx="2">
                  <c:v>#N/A</c:v>
                </c:pt>
                <c:pt idx="3">
                  <c:v>7.64</c:v>
                </c:pt>
                <c:pt idx="4">
                  <c:v>#N/A</c:v>
                </c:pt>
                <c:pt idx="5">
                  <c:v>8.5</c:v>
                </c:pt>
                <c:pt idx="6">
                  <c:v>#N/A</c:v>
                </c:pt>
                <c:pt idx="7">
                  <c:v>8.9700000000000006</c:v>
                </c:pt>
                <c:pt idx="8">
                  <c:v>#N/A</c:v>
                </c:pt>
                <c:pt idx="9">
                  <c:v>7.5</c:v>
                </c:pt>
              </c:numCache>
            </c:numRef>
          </c:val>
        </c:ser>
        <c:dLbls>
          <c:showLegendKey val="0"/>
          <c:showVal val="0"/>
          <c:showCatName val="0"/>
          <c:showSerName val="0"/>
          <c:showPercent val="0"/>
          <c:showBubbleSize val="0"/>
        </c:dLbls>
        <c:gapWidth val="150"/>
        <c:overlap val="100"/>
        <c:axId val="168878848"/>
        <c:axId val="168880384"/>
      </c:barChart>
      <c:catAx>
        <c:axId val="1688788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68880384"/>
        <c:crosses val="autoZero"/>
        <c:auto val="1"/>
        <c:lblAlgn val="ctr"/>
        <c:lblOffset val="100"/>
        <c:tickLblSkip val="1"/>
        <c:noMultiLvlLbl val="0"/>
      </c:catAx>
      <c:valAx>
        <c:axId val="1688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688788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387</c:v>
                </c:pt>
                <c:pt idx="5">
                  <c:v>429</c:v>
                </c:pt>
                <c:pt idx="8">
                  <c:v>420</c:v>
                </c:pt>
                <c:pt idx="11">
                  <c:v>418</c:v>
                </c:pt>
                <c:pt idx="14">
                  <c:v>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11</c:v>
                </c:pt>
                <c:pt idx="6">
                  <c:v>16</c:v>
                </c:pt>
                <c:pt idx="9">
                  <c:v>15</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c:v>
                </c:pt>
                <c:pt idx="3">
                  <c:v>87</c:v>
                </c:pt>
                <c:pt idx="6">
                  <c:v>88</c:v>
                </c:pt>
                <c:pt idx="9">
                  <c:v>95</c:v>
                </c:pt>
                <c:pt idx="12">
                  <c:v>108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410</c:v>
                </c:pt>
                <c:pt idx="3">
                  <c:v>424</c:v>
                </c:pt>
                <c:pt idx="6">
                  <c:v>444</c:v>
                </c:pt>
                <c:pt idx="9">
                  <c:v>444</c:v>
                </c:pt>
                <c:pt idx="12">
                  <c:v>457</c:v>
                </c:pt>
              </c:numCache>
            </c:numRef>
          </c:val>
        </c:ser>
        <c:dLbls>
          <c:showLegendKey val="0"/>
          <c:showVal val="0"/>
          <c:showCatName val="0"/>
          <c:showSerName val="0"/>
          <c:showPercent val="0"/>
          <c:showBubbleSize val="0"/>
        </c:dLbls>
        <c:gapWidth val="100"/>
        <c:overlap val="100"/>
        <c:axId val="255575552"/>
        <c:axId val="25557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c:v>
                </c:pt>
                <c:pt idx="2">
                  <c:v>#N/A</c:v>
                </c:pt>
                <c:pt idx="3">
                  <c:v>#N/A</c:v>
                </c:pt>
                <c:pt idx="4">
                  <c:v>95</c:v>
                </c:pt>
                <c:pt idx="5">
                  <c:v>#N/A</c:v>
                </c:pt>
                <c:pt idx="6">
                  <c:v>#N/A</c:v>
                </c:pt>
                <c:pt idx="7">
                  <c:v>130</c:v>
                </c:pt>
                <c:pt idx="8">
                  <c:v>#N/A</c:v>
                </c:pt>
                <c:pt idx="9">
                  <c:v>#N/A</c:v>
                </c:pt>
                <c:pt idx="10">
                  <c:v>138</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255575552"/>
        <c:axId val="255577088"/>
      </c:lineChart>
      <c:catAx>
        <c:axId val="2555755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5577088"/>
        <c:crosses val="autoZero"/>
        <c:auto val="1"/>
        <c:lblAlgn val="ctr"/>
        <c:lblOffset val="100"/>
        <c:tickLblSkip val="1"/>
        <c:noMultiLvlLbl val="0"/>
      </c:catAx>
      <c:valAx>
        <c:axId val="25557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55575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4620</c:v>
                </c:pt>
                <c:pt idx="5">
                  <c:v>4459</c:v>
                </c:pt>
                <c:pt idx="8">
                  <c:v>4348</c:v>
                </c:pt>
                <c:pt idx="11">
                  <c:v>4237</c:v>
                </c:pt>
                <c:pt idx="14">
                  <c:v>4153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c:v>
                </c:pt>
                <c:pt idx="5">
                  <c:v>55</c:v>
                </c:pt>
                <c:pt idx="8">
                  <c:v>44</c:v>
                </c:pt>
                <c:pt idx="11">
                  <c:v>32</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1878</c:v>
                </c:pt>
                <c:pt idx="5">
                  <c:v>2113</c:v>
                </c:pt>
                <c:pt idx="8">
                  <c:v>2325</c:v>
                </c:pt>
                <c:pt idx="11">
                  <c:v>2280</c:v>
                </c:pt>
                <c:pt idx="14">
                  <c:v>2277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561</c:v>
                </c:pt>
                <c:pt idx="3">
                  <c:v>473</c:v>
                </c:pt>
                <c:pt idx="6">
                  <c:v>444</c:v>
                </c:pt>
                <c:pt idx="9">
                  <c:v>497</c:v>
                </c:pt>
                <c:pt idx="12">
                  <c:v>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291</c:v>
                </c:pt>
                <c:pt idx="6">
                  <c:v>289</c:v>
                </c:pt>
                <c:pt idx="9">
                  <c:v>259</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1326</c:v>
                </c:pt>
                <c:pt idx="3">
                  <c:v>1235</c:v>
                </c:pt>
                <c:pt idx="6">
                  <c:v>1202</c:v>
                </c:pt>
                <c:pt idx="9">
                  <c:v>1138</c:v>
                </c:pt>
                <c:pt idx="12">
                  <c:v>1136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c:v>
                </c:pt>
                <c:pt idx="3">
                  <c:v>18</c:v>
                </c:pt>
                <c:pt idx="6">
                  <c:v>17</c:v>
                </c:pt>
                <c:pt idx="9">
                  <c:v>18</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3772</c:v>
                </c:pt>
                <c:pt idx="3">
                  <c:v>3648</c:v>
                </c:pt>
                <c:pt idx="6">
                  <c:v>3351</c:v>
                </c:pt>
                <c:pt idx="9">
                  <c:v>3088</c:v>
                </c:pt>
                <c:pt idx="12">
                  <c:v>2916</c:v>
                </c:pt>
              </c:numCache>
            </c:numRef>
          </c:val>
        </c:ser>
        <c:dLbls>
          <c:showLegendKey val="0"/>
          <c:showVal val="0"/>
          <c:showCatName val="0"/>
          <c:showSerName val="0"/>
          <c:showPercent val="0"/>
          <c:showBubbleSize val="0"/>
        </c:dLbls>
        <c:gapWidth val="100"/>
        <c:overlap val="100"/>
        <c:axId val="258860928"/>
        <c:axId val="25886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8860928"/>
        <c:axId val="258862464"/>
      </c:lineChart>
      <c:catAx>
        <c:axId val="2588609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58862464"/>
        <c:crosses val="autoZero"/>
        <c:auto val="1"/>
        <c:lblAlgn val="ctr"/>
        <c:lblOffset val="100"/>
        <c:tickLblSkip val="1"/>
        <c:noMultiLvlLbl val="0"/>
      </c:catAx>
      <c:valAx>
        <c:axId val="25886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58860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408</c:v>
                </c:pt>
                <c:pt idx="1">
                  <c:v>411</c:v>
                </c:pt>
                <c:pt idx="2">
                  <c:v>461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512</c:v>
                </c:pt>
                <c:pt idx="1">
                  <c:v>515</c:v>
                </c:pt>
                <c:pt idx="2">
                  <c:v>518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1261</c:v>
                </c:pt>
                <c:pt idx="1">
                  <c:v>1207</c:v>
                </c:pt>
                <c:pt idx="2">
                  <c:v>1121</c:v>
                </c:pt>
              </c:numCache>
            </c:numRef>
          </c:val>
        </c:ser>
        <c:dLbls>
          <c:showLegendKey val="0"/>
          <c:showVal val="0"/>
          <c:showCatName val="0"/>
          <c:showSerName val="0"/>
          <c:showPercent val="0"/>
          <c:showBubbleSize val="0"/>
        </c:dLbls>
        <c:gapWidth val="120"/>
        <c:overlap val="100"/>
        <c:axId val="258881408"/>
        <c:axId val="258882944"/>
      </c:barChart>
      <c:catAx>
        <c:axId val="258881408"/>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58882944"/>
        <c:crosses val="autoZero"/>
        <c:auto val="1"/>
        <c:lblAlgn val="ctr"/>
        <c:lblOffset val="100"/>
        <c:tickLblSkip val="1"/>
        <c:noMultiLvlLbl val="0"/>
      </c:catAx>
      <c:valAx>
        <c:axId val="25888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58881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{2CF1525E-7E75-41F6-86EA-4A32D818B5EE}</c15:txfldGUID>
                      <c15:f>'公会計指標分析・財政指標組合せ分析表'!$BP$50</c15:f>
                      <c15:dlblFieldTableCache>
                        <c:ptCount val="1"/>
                        <c:pt idx="0">
                          <c:v>H25</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{88FA92AE-35F8-44F2-ADDE-459703347D7E}</c15:txfldGUID>
                      <c15:f>'公会計指標分析・財政指標組合せ分析表'!$BX$50</c15:f>
                      <c15:dlblFieldTableCache>
                        <c:ptCount val="1"/>
                        <c:pt idx="0">
                          <c:v>H26</c:v>
                        </c:pt>
                      </c15:dlblFieldTableCache>
                    </c15:dlblFTEntry>
                  </c15:dlblFieldTable>
                </c:ext>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{DAFC8C9B-A6BA-454C-AA9F-3359BB4B5BB0}</c15:txfldGUID>
                      <c15:f>'公会計指標分析・財政指標組合せ分析表'!$CF$50</c15:f>
                      <c15:dlblFieldTableCache>
                        <c:ptCount val="1"/>
                        <c:pt idx="0">
                          <c:v>H27</c:v>
                        </c:pt>
                      </c15:dlblFieldTableCache>
                    </c15:dlblFTEntry>
                  </c15:dlblFieldTable>
                </c:ext>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{C38B15C3-4EC6-43A8-868D-CE837AA8A196}</c15:txfldGUID>
                      <c15:f>'公会計指標分析・財政指標組合せ分析表'!$CN$50</c15:f>
                      <c15:dlblFieldTableCache>
                        <c:ptCount val="1"/>
                        <c:pt idx="0">
                          <c:v>H28</c:v>
                        </c:pt>
                      </c15:dlblFieldTableCache>
                    </c15:dlblFTEntry>
                  </c15:dlblFieldTable>
                </c:ext>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{5BFC66FA-F937-4877-A050-C87129B8B09E}</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24">
                  <c:v>56.4</c:v>
                </c:pt>
                <c:pt idx="32">
                  <c:v>61.8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{2AA81E16-FEFC-49B1-BC05-516085257F27}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{1E7D149C-A402-4064-8D16-5A984C5B5B34}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{7FA4807E-C02C-44CA-A0AB-A6060E5BC1BA}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{75DECD42-6B51-441B-9A20-DF5C7E5DB1E4}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{7445AECA-108E-4729-A0BC-68E7758038BA}</c15:txfldGUID>
                      <c15:f>#REF!</c15:f>
                      <c15:dlblFieldTableCache>
                        <c:ptCount val="1"/>
                        <c:pt idx="0">
                          <c:v>#REF!</c:v>
                        </c:pt>
                      </c15:dlblFieldTableCache>
                    </c15:dlblFTEntry>
                  </c15:dlblFieldTable>
                </c:ext>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{BEC25962-71F3-48A2-887D-FA6D23853F60}</c15:txfldGUID>
                      <c15:f>'公会計指標分析・財政指標組合せ分析表'!$BX$50</c15:f>
                      <c15:dlblFieldTableCache>
                        <c:ptCount val="1"/>
                        <c:pt idx="0">
                          <c:v>H26</c:v>
                        </c:pt>
                      </c15:dlblFieldTableCache>
                    </c15:dlblFTEntry>
                  </c15:dlblFieldTable>
                </c:ext>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{F0974CBE-8443-435A-9A1A-1DE8B80A7312}</c15:txfldGUID>
                      <c15:f>'公会計指標分析・財政指標組合せ分析表'!$CF$50</c15:f>
                      <c15:dlblFieldTableCache>
                        <c:ptCount val="1"/>
                        <c:pt idx="0">
                          <c:v>H27</c:v>
                        </c:pt>
                      </c15:dlblFieldTableCache>
                    </c15:dlblFTEntry>
                  </c15:dlblFieldTable>
                </c:ext>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{A7E5083E-AE0D-4936-B68E-E5B8B057787B}</c15:txfldGUID>
                      <c15:f>'公会計指標分析・財政指標組合せ分析表'!$CN$50</c15:f>
                      <c15:dlblFieldTableCache>
                        <c:ptCount val="1"/>
                        <c:pt idx="0">
                          <c:v>H28</c:v>
                        </c:pt>
                      </c15:dlblFieldTableCache>
                    </c15:dlblFTEntry>
                  </c15:dlblFieldTable>
                </c:ext>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{9EA755E2-3C03-4E1B-ACB5-92B88155A53A}</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ser>
        <c:dLbls>
          <c:showLegendKey val="0"/>
          <c:showVal val="1"/>
          <c:showCatName val="0"/>
          <c:showSerName val="0"/>
          <c:showPercent val="0"/>
          <c:showBubbleSize val="0"/>
        </c:dLbls>
        <c:axId val="258150784"/>
        <c:axId val="258152704"/>
      </c:scatterChart>
      <c:valAx>
        <c:axId val="258150784"/>
        <c:scaling>
          <c:orientation val="minMax"/>
          <c:max val="58.6"/>
          <c:min val="5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58152704"/>
        <c:crosses val="autoZero"/>
        <c:crossBetween val="midCat"/>
      </c:valAx>
      <c:valAx>
        <c:axId val="258152704"/>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58150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{DA358A3A-9922-4057-B653-C5A449226E35}</c15:txfldGUID>
                      <c15:f>'公会計指標分析・財政指標組合せ分析表'!$BP$72</c15:f>
                      <c15:dlblFieldTableCache>
                        <c:ptCount val="1"/>
                        <c:pt idx="0">
                          <c:v>H25</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{3DEC944F-0B9B-4C38-9657-50588B649C86}</c15:txfldGUID>
                      <c15:f>#REF!</c15:f>
                      <c15:dlblFieldTableCache>
                        <c:ptCount val="1"/>
                        <c:pt idx="0">
                          <c:v>#REF!</c:v>
                        </c:pt>
                      </c15:dlblFieldTableCache>
                    </c15:dlblFTEntry>
                  </c15:dlblFieldTabl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{686FCA9D-EE81-4E12-9AD9-67920A9BCC2C}</c15:txfldGUID>
                      <c15:f>#REF!</c15:f>
                      <c15:dlblFieldTableCache>
                        <c:ptCount val="1"/>
                        <c:pt idx="0">
                          <c:v>#REF!</c:v>
                        </c:pt>
                      </c15:dlblFieldTableCache>
                    </c15:dlblFTEntry>
                  </c15:dlblFieldTabl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{221E3F84-EC2E-40AD-B801-C628A218774B}</c15:txfldGUID>
                      <c15:f>#REF!</c15:f>
                      <c15:dlblFieldTableCache>
                        <c:ptCount val="1"/>
                        <c:pt idx="0">
                          <c:v>#REF!</c:v>
                        </c:pt>
                      </c15:dlblFieldTableCache>
                    </c15:dlblFTEntry>
                  </c15:dlblFieldTabl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{01ECB16A-D12E-4A39-9267-4B841C88604A}</c15:txfldGUID>
                      <c15:f>#REF!</c15:f>
                      <c15:dlblFieldTableCache>
                        <c:ptCount val="1"/>
                        <c:pt idx="0">
                          <c:v>#REF!</c:v>
                        </c:pt>
                      </c15:dlblFieldTableCache>
                    </c15:dlblFTEntry>
                  </c15:dlblFieldTable>
                </c:ext>
              </c:extLst>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{95B5CB31-5623-4E08-AAB6-51A3FA1330C4}</c15:txfldGUID>
                      <c15:f>'公会計指標分析・財政指標組合せ分析表'!$BX$72</c15:f>
                      <c15:dlblFieldTableCache>
                        <c:ptCount val="1"/>
                        <c:pt idx="0">
                          <c:v>H26</c:v>
                        </c:pt>
                      </c15:dlblFieldTableCache>
                    </c15:dlblFTEntry>
                  </c15:dlblFieldTable>
                </c:ext>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{21181539-403A-4DD6-BAAA-4F49D0E31844}</c15:txfldGUID>
                      <c15:f>'公会計指標分析・財政指標組合せ分析表'!$CF$72</c15:f>
                      <c15:dlblFieldTableCache>
                        <c:ptCount val="1"/>
                        <c:pt idx="0">
                          <c:v>H27</c:v>
                        </c:pt>
                      </c15:dlblFieldTableCache>
                    </c15:dlblFTEntry>
                  </c15:dlblFieldTable>
                </c:ext>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{45E85C7F-70C3-4818-B212-495A69CD07AA}</c15:txfldGUID>
                      <c15:f>'公会計指標分析・財政指標組合せ分析表'!$CN$72</c15:f>
                      <c15:dlblFieldTableCache>
                        <c:ptCount val="1"/>
                        <c:pt idx="0">
                          <c:v>H28</c:v>
                        </c:pt>
                      </c15:dlblFieldTableCache>
                    </c15:dlblFTEntry>
                  </c15:dlblFieldTable>
                </c:ext>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{000CC3AE-4BAF-4212-8CB3-C91F65D5AA70}</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9.3000000000000007</c:v>
                </c:pt>
                <c:pt idx="8">
                  <c:v>7.5</c:v>
                </c:pt>
                <c:pt idx="16">
                  <c:v>6.5</c:v>
                </c:pt>
                <c:pt idx="24">
                  <c:v>6.6</c:v>
                </c:pt>
                <c:pt idx="32">
                  <c:v>7.7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{A012E1AE-9899-4441-8B9A-73E210719E9B}</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{FF964401-8A22-4C11-A624-45ABF1845979}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{D30B7D9C-81AD-4883-8A2A-A04D2A884AC3}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{D797F22A-21AB-4BD3-88CE-28F2B4E2D427}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{26FFE070-A3BF-4F59-B280-1E6AD7298DCB}</c15:txfldGUID>
                      <c15:f>#REF!</c15:f>
                      <c15:dlblFieldTableCache>
                        <c:ptCount val="1"/>
                        <c:pt idx="0">
                          <c:v>#REF!</c:v>
                        </c:pt>
                      </c15:dlblFieldTableCache>
                    </c15:dlblFTEntry>
                  </c15:dlblFieldTable>
                </c:ext>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{F317523B-68DD-45D2-A269-0495CD396DA9}</c15:txfldGUID>
                      <c15:f>'公会計指標分析・財政指標組合せ分析表'!$BX$72</c15:f>
                      <c15:dlblFieldTableCache>
                        <c:ptCount val="1"/>
                        <c:pt idx="0">
                          <c:v>H26</c:v>
                        </c:pt>
                      </c15:dlblFieldTableCache>
                    </c15:dlblFTEntry>
                  </c15:dlblFieldTable>
                </c:ext>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{3589BE02-3026-49B3-827E-5690FC6B2086}</c15:txfldGUID>
                      <c15:f>'公会計指標分析・財政指標組合せ分析表'!$CF$72</c15:f>
                      <c15:dlblFieldTableCache>
                        <c:ptCount val="1"/>
                        <c:pt idx="0">
                          <c:v>H27</c:v>
                        </c:pt>
                      </c15:dlblFieldTableCache>
                    </c15:dlblFTEntry>
                  </c15:dlblFieldTable>
                </c:ext>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{A761F887-B1ED-4861-9952-B742D4B0B5F7}</c15:txfldGUID>
                      <c15:f>'公会計指標分析・財政指標組合せ分析表'!$CN$72</c15:f>
                      <c15:dlblFieldTableCache>
                        <c:ptCount val="1"/>
                        <c:pt idx="0">
                          <c:v>H28</c:v>
                        </c:pt>
                      </c15:dlblFieldTableCache>
                    </c15:dlblFTEntry>
                  </c15:dlblFieldTable>
                </c:ext>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{8E288D0D-3291-42E0-953B-4F9188A03883}</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10.5</c:v>
                </c:pt>
                <c:pt idx="8">
                  <c:v>9.5</c:v>
                </c:pt>
                <c:pt idx="16">
                  <c:v>7.2</c:v>
                </c:pt>
                <c:pt idx="24">
                  <c:v>6</c:v>
                </c:pt>
                <c:pt idx="32">
                  <c:v>5.6</c:v>
                </c:pt>
              </c:numCache>
            </c:numRef>
          </c:xVal>
          <c:yVal>
            <c:numRef>
              <c:f>公会計指標分析・財政指標組合せ分析表!$BP$77:$DC$77</c:f>
              <c:numCache>
                <c:formatCode>#,##0.0;"▲ "#,##0.0</c:formatCode>
                <c:ptCount val="40"/>
                <c:pt idx="0">
                  <c:v>20.5</c:v>
                </c:pt>
                <c:pt idx="8">
                  <c:v>17.899999999999999</c:v>
                </c:pt>
                <c:pt idx="16">
                  <c:v>0</c:v>
                </c:pt>
                <c:pt idx="24">
                  <c:v>0</c:v>
                </c:pt>
                <c:pt idx="32">
                  <c:v>0</c:v>
                </c:pt>
              </c:numCache>
            </c:numRef>
          </c:yVal>
          <c:smooth val="0"/>
        </c:ser>
        <c:dLbls>
          <c:showLegendKey val="0"/>
          <c:showVal val="1"/>
          <c:showCatName val="0"/>
          <c:showSerName val="0"/>
          <c:showPercent val="0"/>
          <c:showBubbleSize val="0"/>
        </c:dLbls>
        <c:axId val="259665920"/>
        <c:axId val="259667840"/>
      </c:scatterChart>
      <c:valAx>
        <c:axId val="259665920"/>
        <c:scaling>
          <c:orientation val="minMax"/>
          <c:max val="11"/>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59667840"/>
        <c:crosses val="autoZero"/>
        <c:crossBetween val="midCat"/>
      </c:valAx>
      <c:valAx>
        <c:axId val="259667840"/>
        <c:scaling>
          <c:orientation val="minMax"/>
          <c:max val="24"/>
          <c:min val="-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5966592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724525" y="4448175"/>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960995" y="5743575"/>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2585" cy="259080"/>
    <xdr:sp macro="" textlink="">
      <xdr:nvSpPr>
        <xdr:cNvPr id="30" name="テキスト ボックス 29"/>
        <xdr:cNvSpPr txBox="1"/>
      </xdr:nvSpPr>
      <xdr:spPr>
        <a:xfrm>
          <a:off x="767715" y="3191510"/>
          <a:ext cx="925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1535" cy="425450"/>
    <xdr:sp macro="" textlink="">
      <xdr:nvSpPr>
        <xdr:cNvPr id="33" name="テキスト ボックス 32"/>
        <xdr:cNvSpPr txBox="1"/>
      </xdr:nvSpPr>
      <xdr:spPr>
        <a:xfrm>
          <a:off x="767715" y="393827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205" cy="259080"/>
    <xdr:sp macro="" textlink="">
      <xdr:nvSpPr>
        <xdr:cNvPr id="34" name="テキスト ボックス 33"/>
        <xdr:cNvSpPr txBox="1"/>
      </xdr:nvSpPr>
      <xdr:spPr>
        <a:xfrm>
          <a:off x="767715" y="4311650"/>
          <a:ext cx="5704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09915" cy="258445"/>
    <xdr:sp macro="" textlink="">
      <xdr:nvSpPr>
        <xdr:cNvPr id="35" name="テキスト ボックス 34"/>
        <xdr:cNvSpPr txBox="1"/>
      </xdr:nvSpPr>
      <xdr:spPr>
        <a:xfrm>
          <a:off x="767715" y="455803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人口の減少や基幹産業である農業の減退、その他中心となる産業がないこと等により、財政基盤が弱く類似団体平均を下回っていたが、平成２７年度国勢調査人口が</a:t>
          </a:r>
          <a:r>
            <a:rPr kumimoji="1" lang="en-US" altLang="ja-JP" sz="1300" baseline="0">
              <a:latin typeface="ＭＳ Ｐゴシック"/>
              <a:ea typeface="ＭＳ Ｐゴシック"/>
            </a:rPr>
            <a:t>5,000</a:t>
          </a:r>
          <a:r>
            <a:rPr kumimoji="1" lang="ja-JP" altLang="en-US" sz="1300" baseline="0">
              <a:latin typeface="ＭＳ Ｐゴシック"/>
              <a:ea typeface="ＭＳ Ｐゴシック"/>
            </a:rPr>
            <a:t>人を割り込んだことに伴い、類型区分が変更となり、平成２７年度決算以降は類似団体平均とほぼ同程度となっている。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7715" y="7420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8445"/>
    <xdr:sp macro="" textlink="">
      <xdr:nvSpPr>
        <xdr:cNvPr id="51" name="テキスト ボックス 50"/>
        <xdr:cNvSpPr txBox="1"/>
      </xdr:nvSpPr>
      <xdr:spPr>
        <a:xfrm>
          <a:off x="0" y="728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9080"/>
    <xdr:sp macro="" textlink="">
      <xdr:nvSpPr>
        <xdr:cNvPr id="53" name="テキスト ボックス 52"/>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7715" y="6240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55" name="テキスト ボックス 54"/>
        <xdr:cNvSpPr txBox="1"/>
      </xdr:nvSpPr>
      <xdr:spPr>
        <a:xfrm>
          <a:off x="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7" name="テキスト ボックス 56"/>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119380</xdr:rowOff>
    </xdr:from>
    <xdr:to>
      <xdr:col>23</xdr:col>
      <xdr:colOff>133350</xdr:colOff>
      <xdr:row>44</xdr:row>
      <xdr:rowOff>1905</xdr:rowOff>
    </xdr:to>
    <xdr:cxnSp macro="">
      <xdr:nvCxnSpPr>
        <xdr:cNvPr id="59" name="直線コネクタ 58"/>
        <xdr:cNvCxnSpPr/>
      </xdr:nvCxnSpPr>
      <xdr:spPr>
        <a:xfrm flipV="1">
          <a:off x="4996815" y="6154420"/>
          <a:ext cx="0" cy="1223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146050</xdr:rowOff>
    </xdr:from>
    <xdr:ext cx="761365" cy="258445"/>
    <xdr:sp macro="" textlink="">
      <xdr:nvSpPr>
        <xdr:cNvPr id="60" name="財政力最小値テキスト"/>
        <xdr:cNvSpPr txBox="1"/>
      </xdr:nvSpPr>
      <xdr:spPr>
        <a:xfrm>
          <a:off x="5087620" y="7354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1905</xdr:rowOff>
    </xdr:from>
    <xdr:to>
      <xdr:col>24</xdr:col>
      <xdr:colOff>12700</xdr:colOff>
      <xdr:row>44</xdr:row>
      <xdr:rowOff>1905</xdr:rowOff>
    </xdr:to>
    <xdr:cxnSp macro="">
      <xdr:nvCxnSpPr>
        <xdr:cNvPr id="61" name="直線コネクタ 60"/>
        <xdr:cNvCxnSpPr/>
      </xdr:nvCxnSpPr>
      <xdr:spPr>
        <a:xfrm>
          <a:off x="4907915" y="73780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34290</xdr:rowOff>
    </xdr:from>
    <xdr:ext cx="761365" cy="258445"/>
    <xdr:sp macro="" textlink="">
      <xdr:nvSpPr>
        <xdr:cNvPr id="62" name="財政力最大値テキスト"/>
        <xdr:cNvSpPr txBox="1"/>
      </xdr:nvSpPr>
      <xdr:spPr>
        <a:xfrm>
          <a:off x="5087620" y="5901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119380</xdr:rowOff>
    </xdr:from>
    <xdr:to>
      <xdr:col>24</xdr:col>
      <xdr:colOff>12700</xdr:colOff>
      <xdr:row>36</xdr:row>
      <xdr:rowOff>119380</xdr:rowOff>
    </xdr:to>
    <xdr:cxnSp macro="">
      <xdr:nvCxnSpPr>
        <xdr:cNvPr id="63" name="直線コネクタ 62"/>
        <xdr:cNvCxnSpPr/>
      </xdr:nvCxnSpPr>
      <xdr:spPr>
        <a:xfrm>
          <a:off x="4907915" y="6154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77470</xdr:rowOff>
    </xdr:from>
    <xdr:to>
      <xdr:col>23</xdr:col>
      <xdr:colOff>133350</xdr:colOff>
      <xdr:row>43</xdr:row>
      <xdr:rowOff>77470</xdr:rowOff>
    </xdr:to>
    <xdr:cxnSp macro="">
      <xdr:nvCxnSpPr>
        <xdr:cNvPr id="64" name="直線コネクタ 63"/>
        <xdr:cNvCxnSpPr/>
      </xdr:nvCxnSpPr>
      <xdr:spPr>
        <a:xfrm>
          <a:off x="4150995" y="728599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36830</xdr:rowOff>
    </xdr:from>
    <xdr:ext cx="761365" cy="258445"/>
    <xdr:sp macro="" textlink="">
      <xdr:nvSpPr>
        <xdr:cNvPr id="65" name="財政力平均値テキスト"/>
        <xdr:cNvSpPr txBox="1"/>
      </xdr:nvSpPr>
      <xdr:spPr>
        <a:xfrm>
          <a:off x="5087620" y="70777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46015"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77470</xdr:rowOff>
    </xdr:from>
    <xdr:to>
      <xdr:col>19</xdr:col>
      <xdr:colOff>133350</xdr:colOff>
      <xdr:row>43</xdr:row>
      <xdr:rowOff>77470</xdr:rowOff>
    </xdr:to>
    <xdr:cxnSp macro="">
      <xdr:nvCxnSpPr>
        <xdr:cNvPr id="67" name="直線コネクタ 66"/>
        <xdr:cNvCxnSpPr/>
      </xdr:nvCxnSpPr>
      <xdr:spPr>
        <a:xfrm>
          <a:off x="3254375" y="728599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158750</xdr:rowOff>
    </xdr:to>
    <xdr:sp macro="" textlink="">
      <xdr:nvSpPr>
        <xdr:cNvPr id="68" name="フローチャート: 判断 67"/>
        <xdr:cNvSpPr/>
      </xdr:nvSpPr>
      <xdr:spPr>
        <a:xfrm>
          <a:off x="4100195" y="7265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142875</xdr:rowOff>
    </xdr:from>
    <xdr:ext cx="735965" cy="258445"/>
    <xdr:sp macro="" textlink="">
      <xdr:nvSpPr>
        <xdr:cNvPr id="69" name="テキスト ボックス 68"/>
        <xdr:cNvSpPr txBox="1"/>
      </xdr:nvSpPr>
      <xdr:spPr>
        <a:xfrm>
          <a:off x="3766185" y="73513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77470</xdr:rowOff>
    </xdr:from>
    <xdr:to>
      <xdr:col>15</xdr:col>
      <xdr:colOff>82550</xdr:colOff>
      <xdr:row>43</xdr:row>
      <xdr:rowOff>83185</xdr:rowOff>
    </xdr:to>
    <xdr:cxnSp macro="">
      <xdr:nvCxnSpPr>
        <xdr:cNvPr id="70" name="直線コネクタ 69"/>
        <xdr:cNvCxnSpPr/>
      </xdr:nvCxnSpPr>
      <xdr:spPr>
        <a:xfrm flipV="1">
          <a:off x="2357755" y="7285990"/>
          <a:ext cx="8966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203575" y="724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118745</xdr:rowOff>
    </xdr:from>
    <xdr:ext cx="762000" cy="259080"/>
    <xdr:sp macro="" textlink="">
      <xdr:nvSpPr>
        <xdr:cNvPr id="72" name="テキスト ボックス 71"/>
        <xdr:cNvSpPr txBox="1"/>
      </xdr:nvSpPr>
      <xdr:spPr>
        <a:xfrm>
          <a:off x="2869565" y="732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83185</xdr:rowOff>
    </xdr:from>
    <xdr:to>
      <xdr:col>11</xdr:col>
      <xdr:colOff>31750</xdr:colOff>
      <xdr:row>43</xdr:row>
      <xdr:rowOff>83185</xdr:rowOff>
    </xdr:to>
    <xdr:cxnSp macro="">
      <xdr:nvCxnSpPr>
        <xdr:cNvPr id="73" name="直線コネクタ 72"/>
        <xdr:cNvCxnSpPr/>
      </xdr:nvCxnSpPr>
      <xdr:spPr>
        <a:xfrm>
          <a:off x="1459230" y="729170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100965</xdr:rowOff>
    </xdr:from>
    <xdr:to>
      <xdr:col>11</xdr:col>
      <xdr:colOff>82550</xdr:colOff>
      <xdr:row>43</xdr:row>
      <xdr:rowOff>31115</xdr:rowOff>
    </xdr:to>
    <xdr:sp macro="" textlink="">
      <xdr:nvSpPr>
        <xdr:cNvPr id="74" name="フローチャート: 判断 73"/>
        <xdr:cNvSpPr/>
      </xdr:nvSpPr>
      <xdr:spPr>
        <a:xfrm>
          <a:off x="2305050" y="71418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41910</xdr:rowOff>
    </xdr:from>
    <xdr:ext cx="762000" cy="259080"/>
    <xdr:sp macro="" textlink="">
      <xdr:nvSpPr>
        <xdr:cNvPr id="75" name="テキスト ボックス 74"/>
        <xdr:cNvSpPr txBox="1"/>
      </xdr:nvSpPr>
      <xdr:spPr>
        <a:xfrm>
          <a:off x="1972945"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76" name="フローチャート: 判断 75"/>
        <xdr:cNvSpPr/>
      </xdr:nvSpPr>
      <xdr:spPr>
        <a:xfrm>
          <a:off x="1408430" y="7136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1365" cy="258445"/>
    <xdr:sp macro="" textlink="">
      <xdr:nvSpPr>
        <xdr:cNvPr id="77" name="テキスト ボックス 76"/>
        <xdr:cNvSpPr txBox="1"/>
      </xdr:nvSpPr>
      <xdr:spPr>
        <a:xfrm>
          <a:off x="1076325" y="6908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78" name="テキスト ボックス 77"/>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79" name="テキスト ボックス 78"/>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0" name="テキスト ボックス 79"/>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1" name="テキスト ボックス 80"/>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2" name="テキスト ボックス 81"/>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26670</xdr:rowOff>
    </xdr:from>
    <xdr:to>
      <xdr:col>23</xdr:col>
      <xdr:colOff>184150</xdr:colOff>
      <xdr:row>43</xdr:row>
      <xdr:rowOff>128270</xdr:rowOff>
    </xdr:to>
    <xdr:sp macro="" textlink="">
      <xdr:nvSpPr>
        <xdr:cNvPr id="83" name="楕円 82"/>
        <xdr:cNvSpPr/>
      </xdr:nvSpPr>
      <xdr:spPr>
        <a:xfrm>
          <a:off x="4946015" y="72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151130</xdr:rowOff>
    </xdr:from>
    <xdr:ext cx="761365" cy="259080"/>
    <xdr:sp macro="" textlink="">
      <xdr:nvSpPr>
        <xdr:cNvPr id="84" name="財政力該当値テキスト"/>
        <xdr:cNvSpPr txBox="1"/>
      </xdr:nvSpPr>
      <xdr:spPr>
        <a:xfrm>
          <a:off x="5087620" y="7192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26670</xdr:rowOff>
    </xdr:from>
    <xdr:to>
      <xdr:col>19</xdr:col>
      <xdr:colOff>184150</xdr:colOff>
      <xdr:row>43</xdr:row>
      <xdr:rowOff>128270</xdr:rowOff>
    </xdr:to>
    <xdr:sp macro="" textlink="">
      <xdr:nvSpPr>
        <xdr:cNvPr id="85" name="楕円 84"/>
        <xdr:cNvSpPr/>
      </xdr:nvSpPr>
      <xdr:spPr>
        <a:xfrm>
          <a:off x="4100195" y="72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138430</xdr:rowOff>
    </xdr:from>
    <xdr:ext cx="735965" cy="259080"/>
    <xdr:sp macro="" textlink="">
      <xdr:nvSpPr>
        <xdr:cNvPr id="86" name="テキスト ボックス 85"/>
        <xdr:cNvSpPr txBox="1"/>
      </xdr:nvSpPr>
      <xdr:spPr>
        <a:xfrm>
          <a:off x="3766185" y="7011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26670</xdr:rowOff>
    </xdr:from>
    <xdr:to>
      <xdr:col>15</xdr:col>
      <xdr:colOff>133350</xdr:colOff>
      <xdr:row>43</xdr:row>
      <xdr:rowOff>128270</xdr:rowOff>
    </xdr:to>
    <xdr:sp macro="" textlink="">
      <xdr:nvSpPr>
        <xdr:cNvPr id="87" name="楕円 86"/>
        <xdr:cNvSpPr/>
      </xdr:nvSpPr>
      <xdr:spPr>
        <a:xfrm>
          <a:off x="3203575" y="72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138430</xdr:rowOff>
    </xdr:from>
    <xdr:ext cx="762000" cy="259080"/>
    <xdr:sp macro="" textlink="">
      <xdr:nvSpPr>
        <xdr:cNvPr id="88" name="テキスト ボックス 87"/>
        <xdr:cNvSpPr txBox="1"/>
      </xdr:nvSpPr>
      <xdr:spPr>
        <a:xfrm>
          <a:off x="2869565"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32385</xdr:rowOff>
    </xdr:from>
    <xdr:to>
      <xdr:col>11</xdr:col>
      <xdr:colOff>82550</xdr:colOff>
      <xdr:row>43</xdr:row>
      <xdr:rowOff>133985</xdr:rowOff>
    </xdr:to>
    <xdr:sp macro="" textlink="">
      <xdr:nvSpPr>
        <xdr:cNvPr id="89" name="楕円 88"/>
        <xdr:cNvSpPr/>
      </xdr:nvSpPr>
      <xdr:spPr>
        <a:xfrm>
          <a:off x="2305050" y="72409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118745</xdr:rowOff>
    </xdr:from>
    <xdr:ext cx="762000" cy="259080"/>
    <xdr:sp macro="" textlink="">
      <xdr:nvSpPr>
        <xdr:cNvPr id="90" name="テキスト ボックス 89"/>
        <xdr:cNvSpPr txBox="1"/>
      </xdr:nvSpPr>
      <xdr:spPr>
        <a:xfrm>
          <a:off x="1972945" y="732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91" name="楕円 90"/>
        <xdr:cNvSpPr/>
      </xdr:nvSpPr>
      <xdr:spPr>
        <a:xfrm>
          <a:off x="1408430" y="72409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118745</xdr:rowOff>
    </xdr:from>
    <xdr:ext cx="761365" cy="259080"/>
    <xdr:sp macro="" textlink="">
      <xdr:nvSpPr>
        <xdr:cNvPr id="92" name="テキスト ボックス 91"/>
        <xdr:cNvSpPr txBox="1"/>
      </xdr:nvSpPr>
      <xdr:spPr>
        <a:xfrm>
          <a:off x="1076325" y="7327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4" name="テキスト ボックス 93"/>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95" name="テキスト ボックス 94"/>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今後も普通交付税の動向を注視しながら、事務事業の見直しを継続することで経常経費の削減に努めるとともに、特別会計も含めた地方債の繰上償還等を実施することで公債費や繰出金の抑制に努める。</a:t>
          </a:r>
        </a:p>
      </xdr:txBody>
    </xdr:sp>
    <xdr:clientData/>
  </xdr:twoCellAnchor>
  <xdr:oneCellAnchor>
    <xdr:from>
      <xdr:col>3</xdr:col>
      <xdr:colOff>95250</xdr:colOff>
      <xdr:row>54</xdr:row>
      <xdr:rowOff>140335</xdr:rowOff>
    </xdr:from>
    <xdr:ext cx="298450" cy="224790"/>
    <xdr:sp macro="" textlink="">
      <xdr:nvSpPr>
        <xdr:cNvPr id="106" name="テキスト ボックス 105"/>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08" name="テキスト ボックス 107"/>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0" name="テキスト ボックス 109"/>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2" name="テキスト ボックス 111"/>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14" name="テキスト ボックス 113"/>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9080"/>
    <xdr:sp macro="" textlink="">
      <xdr:nvSpPr>
        <xdr:cNvPr id="116" name="テキスト ボックス 115"/>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18" name="テキスト ボックス 117"/>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69215</xdr:rowOff>
    </xdr:from>
    <xdr:to>
      <xdr:col>23</xdr:col>
      <xdr:colOff>133350</xdr:colOff>
      <xdr:row>66</xdr:row>
      <xdr:rowOff>73025</xdr:rowOff>
    </xdr:to>
    <xdr:cxnSp macro="">
      <xdr:nvCxnSpPr>
        <xdr:cNvPr id="120" name="直線コネクタ 119"/>
        <xdr:cNvCxnSpPr/>
      </xdr:nvCxnSpPr>
      <xdr:spPr>
        <a:xfrm flipV="1">
          <a:off x="4996815" y="9792335"/>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1365" cy="259080"/>
    <xdr:sp macro="" textlink="">
      <xdr:nvSpPr>
        <xdr:cNvPr id="121" name="財政構造の弾力性最小値テキスト"/>
        <xdr:cNvSpPr txBox="1"/>
      </xdr:nvSpPr>
      <xdr:spPr>
        <a:xfrm>
          <a:off x="5087620" y="11109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122" name="直線コネクタ 121"/>
        <xdr:cNvCxnSpPr/>
      </xdr:nvCxnSpPr>
      <xdr:spPr>
        <a:xfrm>
          <a:off x="4907915" y="111372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155575</xdr:rowOff>
    </xdr:from>
    <xdr:ext cx="761365" cy="259080"/>
    <xdr:sp macro="" textlink="">
      <xdr:nvSpPr>
        <xdr:cNvPr id="123" name="財政構造の弾力性最大値テキスト"/>
        <xdr:cNvSpPr txBox="1"/>
      </xdr:nvSpPr>
      <xdr:spPr>
        <a:xfrm>
          <a:off x="5087620" y="9543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69215</xdr:rowOff>
    </xdr:from>
    <xdr:to>
      <xdr:col>24</xdr:col>
      <xdr:colOff>12700</xdr:colOff>
      <xdr:row>58</xdr:row>
      <xdr:rowOff>69215</xdr:rowOff>
    </xdr:to>
    <xdr:cxnSp macro="">
      <xdr:nvCxnSpPr>
        <xdr:cNvPr id="124" name="直線コネクタ 123"/>
        <xdr:cNvCxnSpPr/>
      </xdr:nvCxnSpPr>
      <xdr:spPr>
        <a:xfrm>
          <a:off x="4907915" y="97923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153035</xdr:rowOff>
    </xdr:from>
    <xdr:to>
      <xdr:col>23</xdr:col>
      <xdr:colOff>133350</xdr:colOff>
      <xdr:row>62</xdr:row>
      <xdr:rowOff>44450</xdr:rowOff>
    </xdr:to>
    <xdr:cxnSp macro="">
      <xdr:nvCxnSpPr>
        <xdr:cNvPr id="125" name="直線コネクタ 124"/>
        <xdr:cNvCxnSpPr/>
      </xdr:nvCxnSpPr>
      <xdr:spPr>
        <a:xfrm>
          <a:off x="4150995" y="10379075"/>
          <a:ext cx="8458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8890</xdr:rowOff>
    </xdr:from>
    <xdr:ext cx="761365" cy="259080"/>
    <xdr:sp macro="" textlink="">
      <xdr:nvSpPr>
        <xdr:cNvPr id="126" name="財政構造の弾力性平均値テキスト"/>
        <xdr:cNvSpPr txBox="1"/>
      </xdr:nvSpPr>
      <xdr:spPr>
        <a:xfrm>
          <a:off x="5087620" y="104025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36830</xdr:rowOff>
    </xdr:from>
    <xdr:to>
      <xdr:col>23</xdr:col>
      <xdr:colOff>184150</xdr:colOff>
      <xdr:row>62</xdr:row>
      <xdr:rowOff>138430</xdr:rowOff>
    </xdr:to>
    <xdr:sp macro="" textlink="">
      <xdr:nvSpPr>
        <xdr:cNvPr id="127" name="フローチャート: 判断 126"/>
        <xdr:cNvSpPr/>
      </xdr:nvSpPr>
      <xdr:spPr>
        <a:xfrm>
          <a:off x="4946015"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153035</xdr:rowOff>
    </xdr:to>
    <xdr:cxnSp macro="">
      <xdr:nvCxnSpPr>
        <xdr:cNvPr id="128" name="直線コネクタ 127"/>
        <xdr:cNvCxnSpPr/>
      </xdr:nvCxnSpPr>
      <xdr:spPr>
        <a:xfrm>
          <a:off x="3254375" y="10273030"/>
          <a:ext cx="89662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107315</xdr:rowOff>
    </xdr:from>
    <xdr:to>
      <xdr:col>19</xdr:col>
      <xdr:colOff>184150</xdr:colOff>
      <xdr:row>62</xdr:row>
      <xdr:rowOff>37465</xdr:rowOff>
    </xdr:to>
    <xdr:sp macro="" textlink="">
      <xdr:nvSpPr>
        <xdr:cNvPr id="129" name="フローチャート: 判断 128"/>
        <xdr:cNvSpPr/>
      </xdr:nvSpPr>
      <xdr:spPr>
        <a:xfrm>
          <a:off x="4100195"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22225</xdr:rowOff>
    </xdr:from>
    <xdr:ext cx="735965" cy="259080"/>
    <xdr:sp macro="" textlink="">
      <xdr:nvSpPr>
        <xdr:cNvPr id="130" name="テキスト ボックス 129"/>
        <xdr:cNvSpPr txBox="1"/>
      </xdr:nvSpPr>
      <xdr:spPr>
        <a:xfrm>
          <a:off x="3766185" y="104159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107315</xdr:rowOff>
    </xdr:from>
    <xdr:to>
      <xdr:col>15</xdr:col>
      <xdr:colOff>82550</xdr:colOff>
      <xdr:row>61</xdr:row>
      <xdr:rowOff>46990</xdr:rowOff>
    </xdr:to>
    <xdr:cxnSp macro="">
      <xdr:nvCxnSpPr>
        <xdr:cNvPr id="131" name="直線コネクタ 130"/>
        <xdr:cNvCxnSpPr/>
      </xdr:nvCxnSpPr>
      <xdr:spPr>
        <a:xfrm>
          <a:off x="2357755" y="10165715"/>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49530</xdr:rowOff>
    </xdr:from>
    <xdr:to>
      <xdr:col>15</xdr:col>
      <xdr:colOff>133350</xdr:colOff>
      <xdr:row>61</xdr:row>
      <xdr:rowOff>151130</xdr:rowOff>
    </xdr:to>
    <xdr:sp macro="" textlink="">
      <xdr:nvSpPr>
        <xdr:cNvPr id="132" name="フローチャート: 判断 131"/>
        <xdr:cNvSpPr/>
      </xdr:nvSpPr>
      <xdr:spPr>
        <a:xfrm>
          <a:off x="3203575"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135890</xdr:rowOff>
    </xdr:from>
    <xdr:ext cx="762000" cy="259080"/>
    <xdr:sp macro="" textlink="">
      <xdr:nvSpPr>
        <xdr:cNvPr id="133" name="テキスト ボックス 132"/>
        <xdr:cNvSpPr txBox="1"/>
      </xdr:nvSpPr>
      <xdr:spPr>
        <a:xfrm>
          <a:off x="2869565" y="1036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83185</xdr:rowOff>
    </xdr:from>
    <xdr:to>
      <xdr:col>11</xdr:col>
      <xdr:colOff>31750</xdr:colOff>
      <xdr:row>60</xdr:row>
      <xdr:rowOff>107315</xdr:rowOff>
    </xdr:to>
    <xdr:cxnSp macro="">
      <xdr:nvCxnSpPr>
        <xdr:cNvPr id="134" name="直線コネクタ 133"/>
        <xdr:cNvCxnSpPr/>
      </xdr:nvCxnSpPr>
      <xdr:spPr>
        <a:xfrm>
          <a:off x="1459230" y="10141585"/>
          <a:ext cx="8985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68580</xdr:rowOff>
    </xdr:from>
    <xdr:to>
      <xdr:col>11</xdr:col>
      <xdr:colOff>82550</xdr:colOff>
      <xdr:row>63</xdr:row>
      <xdr:rowOff>167640</xdr:rowOff>
    </xdr:to>
    <xdr:sp macro="" textlink="">
      <xdr:nvSpPr>
        <xdr:cNvPr id="135" name="フローチャート: 判断 134"/>
        <xdr:cNvSpPr/>
      </xdr:nvSpPr>
      <xdr:spPr>
        <a:xfrm>
          <a:off x="2305050" y="1062990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154940</xdr:rowOff>
    </xdr:from>
    <xdr:ext cx="762000" cy="259080"/>
    <xdr:sp macro="" textlink="">
      <xdr:nvSpPr>
        <xdr:cNvPr id="136" name="テキスト ボックス 135"/>
        <xdr:cNvSpPr txBox="1"/>
      </xdr:nvSpPr>
      <xdr:spPr>
        <a:xfrm>
          <a:off x="1972945" y="1071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37" name="フローチャート: 判断 136"/>
        <xdr:cNvSpPr/>
      </xdr:nvSpPr>
      <xdr:spPr>
        <a:xfrm>
          <a:off x="1408430" y="105321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53340</xdr:rowOff>
    </xdr:from>
    <xdr:ext cx="761365" cy="258445"/>
    <xdr:sp macro="" textlink="">
      <xdr:nvSpPr>
        <xdr:cNvPr id="138" name="テキスト ボックス 137"/>
        <xdr:cNvSpPr txBox="1"/>
      </xdr:nvSpPr>
      <xdr:spPr>
        <a:xfrm>
          <a:off x="1076325"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39" name="テキスト ボックス 138"/>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0" name="テキスト ボックス 139"/>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1" name="テキスト ボックス 140"/>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2" name="テキスト ボックス 141"/>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43" name="テキスト ボックス 142"/>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4" name="楕円 143"/>
        <xdr:cNvSpPr/>
      </xdr:nvSpPr>
      <xdr:spPr>
        <a:xfrm>
          <a:off x="4946015"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10160</xdr:rowOff>
    </xdr:from>
    <xdr:ext cx="761365" cy="258445"/>
    <xdr:sp macro="" textlink="">
      <xdr:nvSpPr>
        <xdr:cNvPr id="145" name="財政構造の弾力性該当値テキスト"/>
        <xdr:cNvSpPr txBox="1"/>
      </xdr:nvSpPr>
      <xdr:spPr>
        <a:xfrm>
          <a:off x="5087620" y="1023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102870</xdr:rowOff>
    </xdr:from>
    <xdr:to>
      <xdr:col>19</xdr:col>
      <xdr:colOff>184150</xdr:colOff>
      <xdr:row>62</xdr:row>
      <xdr:rowOff>32385</xdr:rowOff>
    </xdr:to>
    <xdr:sp macro="" textlink="">
      <xdr:nvSpPr>
        <xdr:cNvPr id="146" name="楕円 145"/>
        <xdr:cNvSpPr/>
      </xdr:nvSpPr>
      <xdr:spPr>
        <a:xfrm>
          <a:off x="4100195" y="103289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42545</xdr:rowOff>
    </xdr:from>
    <xdr:ext cx="735965" cy="259080"/>
    <xdr:sp macro="" textlink="">
      <xdr:nvSpPr>
        <xdr:cNvPr id="147" name="テキスト ボックス 146"/>
        <xdr:cNvSpPr txBox="1"/>
      </xdr:nvSpPr>
      <xdr:spPr>
        <a:xfrm>
          <a:off x="3766185" y="10100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48" name="楕円 147"/>
        <xdr:cNvSpPr/>
      </xdr:nvSpPr>
      <xdr:spPr>
        <a:xfrm>
          <a:off x="3203575"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107950</xdr:rowOff>
    </xdr:from>
    <xdr:ext cx="762000" cy="258445"/>
    <xdr:sp macro="" textlink="">
      <xdr:nvSpPr>
        <xdr:cNvPr id="149" name="テキスト ボックス 148"/>
        <xdr:cNvSpPr txBox="1"/>
      </xdr:nvSpPr>
      <xdr:spPr>
        <a:xfrm>
          <a:off x="2869565" y="999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56515</xdr:rowOff>
    </xdr:from>
    <xdr:to>
      <xdr:col>11</xdr:col>
      <xdr:colOff>82550</xdr:colOff>
      <xdr:row>60</xdr:row>
      <xdr:rowOff>158750</xdr:rowOff>
    </xdr:to>
    <xdr:sp macro="" textlink="">
      <xdr:nvSpPr>
        <xdr:cNvPr id="150" name="楕円 149"/>
        <xdr:cNvSpPr/>
      </xdr:nvSpPr>
      <xdr:spPr>
        <a:xfrm>
          <a:off x="2305050" y="1011491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167640</xdr:rowOff>
    </xdr:from>
    <xdr:ext cx="762000" cy="259080"/>
    <xdr:sp macro="" textlink="">
      <xdr:nvSpPr>
        <xdr:cNvPr id="151" name="テキスト ボックス 150"/>
        <xdr:cNvSpPr txBox="1"/>
      </xdr:nvSpPr>
      <xdr:spPr>
        <a:xfrm>
          <a:off x="1972945"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32385</xdr:rowOff>
    </xdr:from>
    <xdr:to>
      <xdr:col>7</xdr:col>
      <xdr:colOff>31750</xdr:colOff>
      <xdr:row>60</xdr:row>
      <xdr:rowOff>133985</xdr:rowOff>
    </xdr:to>
    <xdr:sp macro="" textlink="">
      <xdr:nvSpPr>
        <xdr:cNvPr id="152" name="楕円 151"/>
        <xdr:cNvSpPr/>
      </xdr:nvSpPr>
      <xdr:spPr>
        <a:xfrm>
          <a:off x="1408430" y="10090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144145</xdr:rowOff>
    </xdr:from>
    <xdr:ext cx="761365" cy="258445"/>
    <xdr:sp macro="" textlink="">
      <xdr:nvSpPr>
        <xdr:cNvPr id="153" name="テキスト ボックス 152"/>
        <xdr:cNvSpPr txBox="1"/>
      </xdr:nvSpPr>
      <xdr:spPr>
        <a:xfrm>
          <a:off x="1076325" y="9867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55" name="テキスト ボックス 154"/>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6" name="テキスト ボックス 155"/>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今後もこれらの取組に加え、施設維持管理の適正化を図り、後年度の支出を抑制するとともに、県内町村による電算共同化を引き続き推進することにより各種電算システムに係る維持コストの低減を図る。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85" cy="225425"/>
    <xdr:sp macro="" textlink="">
      <xdr:nvSpPr>
        <xdr:cNvPr id="167" name="テキスト ボックス 166"/>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69" name="テキスト ボックス 168"/>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0" name="直線コネクタ 169"/>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64770</xdr:rowOff>
    </xdr:from>
    <xdr:ext cx="762000" cy="259080"/>
    <xdr:sp macro="" textlink="">
      <xdr:nvSpPr>
        <xdr:cNvPr id="171" name="テキスト ボックス 170"/>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2" name="直線コネクタ 171"/>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9080"/>
    <xdr:sp macro="" textlink="">
      <xdr:nvSpPr>
        <xdr:cNvPr id="173" name="テキスト ボックス 172"/>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4" name="直線コネクタ 173"/>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5" name="テキスト ボックス 174"/>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6" name="直線コネクタ 175"/>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77" name="テキスト ボックス 176"/>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78" name="直線コネクタ 177"/>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79" name="テキスト ボックス 178"/>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0" name="直線コネクタ 179"/>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9080"/>
    <xdr:sp macro="" textlink="">
      <xdr:nvSpPr>
        <xdr:cNvPr id="181" name="テキスト ボックス 180"/>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64135</xdr:rowOff>
    </xdr:from>
    <xdr:to>
      <xdr:col>23</xdr:col>
      <xdr:colOff>133350</xdr:colOff>
      <xdr:row>90</xdr:row>
      <xdr:rowOff>110490</xdr:rowOff>
    </xdr:to>
    <xdr:cxnSp macro="">
      <xdr:nvCxnSpPr>
        <xdr:cNvPr id="184" name="直線コネクタ 183"/>
        <xdr:cNvCxnSpPr/>
      </xdr:nvCxnSpPr>
      <xdr:spPr>
        <a:xfrm flipV="1">
          <a:off x="4996815" y="13642975"/>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82550</xdr:rowOff>
    </xdr:from>
    <xdr:ext cx="761365" cy="259080"/>
    <xdr:sp macro="" textlink="">
      <xdr:nvSpPr>
        <xdr:cNvPr id="185" name="人件費・物件費等の状況最小値テキスト"/>
        <xdr:cNvSpPr txBox="1"/>
      </xdr:nvSpPr>
      <xdr:spPr>
        <a:xfrm>
          <a:off x="5087620" y="15170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1,564,350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110490</xdr:rowOff>
    </xdr:from>
    <xdr:to>
      <xdr:col>24</xdr:col>
      <xdr:colOff>12700</xdr:colOff>
      <xdr:row>90</xdr:row>
      <xdr:rowOff>110490</xdr:rowOff>
    </xdr:to>
    <xdr:cxnSp macro="">
      <xdr:nvCxnSpPr>
        <xdr:cNvPr id="186" name="直線コネクタ 185"/>
        <xdr:cNvCxnSpPr/>
      </xdr:nvCxnSpPr>
      <xdr:spPr>
        <a:xfrm>
          <a:off x="4907915" y="151980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150495</xdr:rowOff>
    </xdr:from>
    <xdr:ext cx="761365" cy="259080"/>
    <xdr:sp macro="" textlink="">
      <xdr:nvSpPr>
        <xdr:cNvPr id="187" name="人件費・物件費等の状況最大値テキスト"/>
        <xdr:cNvSpPr txBox="1"/>
      </xdr:nvSpPr>
      <xdr:spPr>
        <a:xfrm>
          <a:off x="5087620" y="1339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181,302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64135</xdr:rowOff>
    </xdr:from>
    <xdr:to>
      <xdr:col>24</xdr:col>
      <xdr:colOff>12700</xdr:colOff>
      <xdr:row>81</xdr:row>
      <xdr:rowOff>64135</xdr:rowOff>
    </xdr:to>
    <xdr:cxnSp macro="">
      <xdr:nvCxnSpPr>
        <xdr:cNvPr id="188" name="直線コネクタ 187"/>
        <xdr:cNvCxnSpPr/>
      </xdr:nvCxnSpPr>
      <xdr:spPr>
        <a:xfrm>
          <a:off x="4907915" y="136429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62230</xdr:rowOff>
    </xdr:from>
    <xdr:to>
      <xdr:col>23</xdr:col>
      <xdr:colOff>133350</xdr:colOff>
      <xdr:row>81</xdr:row>
      <xdr:rowOff>64135</xdr:rowOff>
    </xdr:to>
    <xdr:cxnSp macro="">
      <xdr:nvCxnSpPr>
        <xdr:cNvPr id="189" name="直線コネクタ 188"/>
        <xdr:cNvCxnSpPr/>
      </xdr:nvCxnSpPr>
      <xdr:spPr>
        <a:xfrm>
          <a:off x="4150995" y="13641070"/>
          <a:ext cx="8458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13335</xdr:rowOff>
    </xdr:from>
    <xdr:ext cx="761365" cy="258445"/>
    <xdr:sp macro="" textlink="">
      <xdr:nvSpPr>
        <xdr:cNvPr id="190" name="人件費・物件費等の状況平均値テキスト"/>
        <xdr:cNvSpPr txBox="1"/>
      </xdr:nvSpPr>
      <xdr:spPr>
        <a:xfrm>
          <a:off x="5087620" y="137598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41275</xdr:rowOff>
    </xdr:from>
    <xdr:to>
      <xdr:col>23</xdr:col>
      <xdr:colOff>184150</xdr:colOff>
      <xdr:row>82</xdr:row>
      <xdr:rowOff>142875</xdr:rowOff>
    </xdr:to>
    <xdr:sp macro="" textlink="">
      <xdr:nvSpPr>
        <xdr:cNvPr id="191" name="フローチャート: 判断 190"/>
        <xdr:cNvSpPr/>
      </xdr:nvSpPr>
      <xdr:spPr>
        <a:xfrm>
          <a:off x="4946015" y="1378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45720</xdr:rowOff>
    </xdr:from>
    <xdr:to>
      <xdr:col>19</xdr:col>
      <xdr:colOff>133350</xdr:colOff>
      <xdr:row>81</xdr:row>
      <xdr:rowOff>62230</xdr:rowOff>
    </xdr:to>
    <xdr:cxnSp macro="">
      <xdr:nvCxnSpPr>
        <xdr:cNvPr id="192" name="直線コネクタ 191"/>
        <xdr:cNvCxnSpPr/>
      </xdr:nvCxnSpPr>
      <xdr:spPr>
        <a:xfrm>
          <a:off x="3254375" y="13624560"/>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22860</xdr:rowOff>
    </xdr:from>
    <xdr:to>
      <xdr:col>19</xdr:col>
      <xdr:colOff>184150</xdr:colOff>
      <xdr:row>82</xdr:row>
      <xdr:rowOff>124460</xdr:rowOff>
    </xdr:to>
    <xdr:sp macro="" textlink="">
      <xdr:nvSpPr>
        <xdr:cNvPr id="193" name="フローチャート: 判断 192"/>
        <xdr:cNvSpPr/>
      </xdr:nvSpPr>
      <xdr:spPr>
        <a:xfrm>
          <a:off x="4100195"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109220</xdr:rowOff>
    </xdr:from>
    <xdr:ext cx="735965" cy="258445"/>
    <xdr:sp macro="" textlink="">
      <xdr:nvSpPr>
        <xdr:cNvPr id="194" name="テキスト ボックス 193"/>
        <xdr:cNvSpPr txBox="1"/>
      </xdr:nvSpPr>
      <xdr:spPr>
        <a:xfrm>
          <a:off x="3766185" y="138557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338,969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45085</xdr:rowOff>
    </xdr:from>
    <xdr:to>
      <xdr:col>15</xdr:col>
      <xdr:colOff>82550</xdr:colOff>
      <xdr:row>81</xdr:row>
      <xdr:rowOff>45720</xdr:rowOff>
    </xdr:to>
    <xdr:cxnSp macro="">
      <xdr:nvCxnSpPr>
        <xdr:cNvPr id="195" name="直線コネクタ 194"/>
        <xdr:cNvCxnSpPr/>
      </xdr:nvCxnSpPr>
      <xdr:spPr>
        <a:xfrm>
          <a:off x="2357755" y="13623925"/>
          <a:ext cx="8966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167640</xdr:rowOff>
    </xdr:from>
    <xdr:to>
      <xdr:col>15</xdr:col>
      <xdr:colOff>133350</xdr:colOff>
      <xdr:row>82</xdr:row>
      <xdr:rowOff>99695</xdr:rowOff>
    </xdr:to>
    <xdr:sp macro="" textlink="">
      <xdr:nvSpPr>
        <xdr:cNvPr id="196" name="フローチャート: 判断 195"/>
        <xdr:cNvSpPr/>
      </xdr:nvSpPr>
      <xdr:spPr>
        <a:xfrm>
          <a:off x="3203575" y="13746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84455</xdr:rowOff>
    </xdr:from>
    <xdr:ext cx="762000" cy="258445"/>
    <xdr:sp macro="" textlink="">
      <xdr:nvSpPr>
        <xdr:cNvPr id="197" name="テキスト ボックス 196"/>
        <xdr:cNvSpPr txBox="1"/>
      </xdr:nvSpPr>
      <xdr:spPr>
        <a:xfrm>
          <a:off x="2869565" y="1383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317,540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33655</xdr:rowOff>
    </xdr:from>
    <xdr:to>
      <xdr:col>11</xdr:col>
      <xdr:colOff>31750</xdr:colOff>
      <xdr:row>81</xdr:row>
      <xdr:rowOff>45085</xdr:rowOff>
    </xdr:to>
    <xdr:cxnSp macro="">
      <xdr:nvCxnSpPr>
        <xdr:cNvPr id="198" name="直線コネクタ 197"/>
        <xdr:cNvCxnSpPr/>
      </xdr:nvCxnSpPr>
      <xdr:spPr>
        <a:xfrm>
          <a:off x="1459230" y="13612495"/>
          <a:ext cx="898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53975</xdr:rowOff>
    </xdr:from>
    <xdr:to>
      <xdr:col>11</xdr:col>
      <xdr:colOff>82550</xdr:colOff>
      <xdr:row>81</xdr:row>
      <xdr:rowOff>155575</xdr:rowOff>
    </xdr:to>
    <xdr:sp macro="" textlink="">
      <xdr:nvSpPr>
        <xdr:cNvPr id="199" name="フローチャート: 判断 198"/>
        <xdr:cNvSpPr/>
      </xdr:nvSpPr>
      <xdr:spPr>
        <a:xfrm>
          <a:off x="2305050" y="136328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140335</xdr:rowOff>
    </xdr:from>
    <xdr:ext cx="762000" cy="258445"/>
    <xdr:sp macro="" textlink="">
      <xdr:nvSpPr>
        <xdr:cNvPr id="200" name="テキスト ボックス 199"/>
        <xdr:cNvSpPr txBox="1"/>
      </xdr:nvSpPr>
      <xdr:spPr>
        <a:xfrm>
          <a:off x="1972945" y="1371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34925</xdr:rowOff>
    </xdr:from>
    <xdr:to>
      <xdr:col>7</xdr:col>
      <xdr:colOff>31750</xdr:colOff>
      <xdr:row>81</xdr:row>
      <xdr:rowOff>136525</xdr:rowOff>
    </xdr:to>
    <xdr:sp macro="" textlink="">
      <xdr:nvSpPr>
        <xdr:cNvPr id="201" name="フローチャート: 判断 200"/>
        <xdr:cNvSpPr/>
      </xdr:nvSpPr>
      <xdr:spPr>
        <a:xfrm>
          <a:off x="1408430" y="136137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120650</xdr:rowOff>
    </xdr:from>
    <xdr:ext cx="761365" cy="259080"/>
    <xdr:sp macro="" textlink="">
      <xdr:nvSpPr>
        <xdr:cNvPr id="202" name="テキスト ボックス 201"/>
        <xdr:cNvSpPr txBox="1"/>
      </xdr:nvSpPr>
      <xdr:spPr>
        <a:xfrm>
          <a:off x="1076325" y="13699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3" name="テキスト ボックス 202"/>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04" name="テキスト ボックス 203"/>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05" name="テキスト ボックス 204"/>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06" name="テキスト ボックス 205"/>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07" name="テキスト ボックス 206"/>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13335</xdr:rowOff>
    </xdr:from>
    <xdr:to>
      <xdr:col>23</xdr:col>
      <xdr:colOff>184150</xdr:colOff>
      <xdr:row>81</xdr:row>
      <xdr:rowOff>114935</xdr:rowOff>
    </xdr:to>
    <xdr:sp macro="" textlink="">
      <xdr:nvSpPr>
        <xdr:cNvPr id="208" name="楕円 207"/>
        <xdr:cNvSpPr/>
      </xdr:nvSpPr>
      <xdr:spPr>
        <a:xfrm>
          <a:off x="494601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106045</xdr:rowOff>
    </xdr:from>
    <xdr:ext cx="761365" cy="258445"/>
    <xdr:sp macro="" textlink="">
      <xdr:nvSpPr>
        <xdr:cNvPr id="209" name="人件費・物件費等の状況該当値テキスト"/>
        <xdr:cNvSpPr txBox="1"/>
      </xdr:nvSpPr>
      <xdr:spPr>
        <a:xfrm>
          <a:off x="5087620" y="13517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11430</xdr:rowOff>
    </xdr:from>
    <xdr:to>
      <xdr:col>19</xdr:col>
      <xdr:colOff>184150</xdr:colOff>
      <xdr:row>81</xdr:row>
      <xdr:rowOff>113030</xdr:rowOff>
    </xdr:to>
    <xdr:sp macro="" textlink="">
      <xdr:nvSpPr>
        <xdr:cNvPr id="210" name="楕円 209"/>
        <xdr:cNvSpPr/>
      </xdr:nvSpPr>
      <xdr:spPr>
        <a:xfrm>
          <a:off x="4100195"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123190</xdr:rowOff>
    </xdr:from>
    <xdr:ext cx="735965" cy="259080"/>
    <xdr:sp macro="" textlink="">
      <xdr:nvSpPr>
        <xdr:cNvPr id="211" name="テキスト ボックス 210"/>
        <xdr:cNvSpPr txBox="1"/>
      </xdr:nvSpPr>
      <xdr:spPr>
        <a:xfrm>
          <a:off x="3766185" y="13366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179,710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166370</xdr:rowOff>
    </xdr:from>
    <xdr:to>
      <xdr:col>15</xdr:col>
      <xdr:colOff>133350</xdr:colOff>
      <xdr:row>81</xdr:row>
      <xdr:rowOff>96520</xdr:rowOff>
    </xdr:to>
    <xdr:sp macro="" textlink="">
      <xdr:nvSpPr>
        <xdr:cNvPr id="212" name="楕円 211"/>
        <xdr:cNvSpPr/>
      </xdr:nvSpPr>
      <xdr:spPr>
        <a:xfrm>
          <a:off x="3203575" y="1357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106680</xdr:rowOff>
    </xdr:from>
    <xdr:ext cx="762000" cy="258445"/>
    <xdr:sp macro="" textlink="">
      <xdr:nvSpPr>
        <xdr:cNvPr id="213" name="テキスト ボックス 212"/>
        <xdr:cNvSpPr txBox="1"/>
      </xdr:nvSpPr>
      <xdr:spPr>
        <a:xfrm>
          <a:off x="2869565" y="1335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165735</xdr:rowOff>
    </xdr:from>
    <xdr:to>
      <xdr:col>11</xdr:col>
      <xdr:colOff>82550</xdr:colOff>
      <xdr:row>81</xdr:row>
      <xdr:rowOff>95885</xdr:rowOff>
    </xdr:to>
    <xdr:sp macro="" textlink="">
      <xdr:nvSpPr>
        <xdr:cNvPr id="214" name="楕円 213"/>
        <xdr:cNvSpPr/>
      </xdr:nvSpPr>
      <xdr:spPr>
        <a:xfrm>
          <a:off x="2305050" y="135769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106045</xdr:rowOff>
    </xdr:from>
    <xdr:ext cx="762000" cy="258445"/>
    <xdr:sp macro="" textlink="">
      <xdr:nvSpPr>
        <xdr:cNvPr id="215" name="テキスト ボックス 214"/>
        <xdr:cNvSpPr txBox="1"/>
      </xdr:nvSpPr>
      <xdr:spPr>
        <a:xfrm>
          <a:off x="1972945" y="1334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154305</xdr:rowOff>
    </xdr:from>
    <xdr:to>
      <xdr:col>7</xdr:col>
      <xdr:colOff>31750</xdr:colOff>
      <xdr:row>81</xdr:row>
      <xdr:rowOff>84455</xdr:rowOff>
    </xdr:to>
    <xdr:sp macro="" textlink="">
      <xdr:nvSpPr>
        <xdr:cNvPr id="216" name="楕円 215"/>
        <xdr:cNvSpPr/>
      </xdr:nvSpPr>
      <xdr:spPr>
        <a:xfrm>
          <a:off x="1408430" y="135655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94615</xdr:rowOff>
    </xdr:from>
    <xdr:ext cx="761365" cy="259080"/>
    <xdr:sp macro="" textlink="">
      <xdr:nvSpPr>
        <xdr:cNvPr id="217" name="テキスト ボックス 216"/>
        <xdr:cNvSpPr txBox="1"/>
      </xdr:nvSpPr>
      <xdr:spPr>
        <a:xfrm>
          <a:off x="1076325" y="1333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19" name="テキスト ボックス 218"/>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0" name="テキスト ボックス 219"/>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平成２９年度数値は、平成３１年１月末時点において未公表のため平成２８年度数値と同じものとなっております。</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機構改革や組織の再編により他自治体と比較すると管理職のポストが少ないことに加え、職員の年齢構成の偏りも影響し、類似団体平均より指数が低くなっている。今後も人事院勧告に沿った適正な運用を図っ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3" name="直線コネクタ 232"/>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34" name="テキスト ボックス 233"/>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5" name="直線コネクタ 234"/>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36" name="テキスト ボックス 235"/>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7" name="直線コネクタ 236"/>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38" name="テキスト ボックス 237"/>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39" name="直線コネクタ 238"/>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0" name="テキスト ボックス 239"/>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1" name="直線コネクタ 240"/>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2" name="テキスト ボックス 241"/>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3" name="直線コネクタ 242"/>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44" name="テキスト ボックス 243"/>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90</xdr:row>
      <xdr:rowOff>82550</xdr:rowOff>
    </xdr:to>
    <xdr:cxnSp macro="">
      <xdr:nvCxnSpPr>
        <xdr:cNvPr id="248" name="直線コネクタ 247"/>
        <xdr:cNvCxnSpPr/>
      </xdr:nvCxnSpPr>
      <xdr:spPr>
        <a:xfrm flipV="1">
          <a:off x="17172305" y="13507085"/>
          <a:ext cx="0" cy="1663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54610</xdr:rowOff>
    </xdr:from>
    <xdr:ext cx="761365" cy="258445"/>
    <xdr:sp macro="" textlink="">
      <xdr:nvSpPr>
        <xdr:cNvPr id="249" name="給与水準   （国との比較）最小値テキスト"/>
        <xdr:cNvSpPr txBox="1"/>
      </xdr:nvSpPr>
      <xdr:spPr>
        <a:xfrm>
          <a:off x="17261205" y="15142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82550</xdr:rowOff>
    </xdr:from>
    <xdr:to>
      <xdr:col>81</xdr:col>
      <xdr:colOff>133350</xdr:colOff>
      <xdr:row>90</xdr:row>
      <xdr:rowOff>82550</xdr:rowOff>
    </xdr:to>
    <xdr:cxnSp macro="">
      <xdr:nvCxnSpPr>
        <xdr:cNvPr id="250" name="直線コネクタ 249"/>
        <xdr:cNvCxnSpPr/>
      </xdr:nvCxnSpPr>
      <xdr:spPr>
        <a:xfrm>
          <a:off x="17081500" y="151701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1365" cy="258445"/>
    <xdr:sp macro="" textlink="">
      <xdr:nvSpPr>
        <xdr:cNvPr id="251" name="給与水準   （国との比較）最大値テキスト"/>
        <xdr:cNvSpPr txBox="1"/>
      </xdr:nvSpPr>
      <xdr:spPr>
        <a:xfrm>
          <a:off x="17261205" y="13254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2" name="直線コネクタ 251"/>
        <xdr:cNvCxnSpPr/>
      </xdr:nvCxnSpPr>
      <xdr:spPr>
        <a:xfrm>
          <a:off x="17081500" y="135070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53975</xdr:rowOff>
    </xdr:from>
    <xdr:to>
      <xdr:col>81</xdr:col>
      <xdr:colOff>44450</xdr:colOff>
      <xdr:row>84</xdr:row>
      <xdr:rowOff>53975</xdr:rowOff>
    </xdr:to>
    <xdr:cxnSp macro="">
      <xdr:nvCxnSpPr>
        <xdr:cNvPr id="253" name="直線コネクタ 252"/>
        <xdr:cNvCxnSpPr/>
      </xdr:nvCxnSpPr>
      <xdr:spPr>
        <a:xfrm>
          <a:off x="16326485" y="1413573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635</xdr:rowOff>
    </xdr:from>
    <xdr:ext cx="761365" cy="259080"/>
    <xdr:sp macro="" textlink="">
      <xdr:nvSpPr>
        <xdr:cNvPr id="254" name="給与水準   （国との比較）平均値テキスト"/>
        <xdr:cNvSpPr txBox="1"/>
      </xdr:nvSpPr>
      <xdr:spPr>
        <a:xfrm>
          <a:off x="17261205" y="145853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28575</xdr:rowOff>
    </xdr:from>
    <xdr:to>
      <xdr:col>81</xdr:col>
      <xdr:colOff>95250</xdr:colOff>
      <xdr:row>87</xdr:row>
      <xdr:rowOff>130175</xdr:rowOff>
    </xdr:to>
    <xdr:sp macro="" textlink="">
      <xdr:nvSpPr>
        <xdr:cNvPr id="255" name="フローチャート: 判断 254"/>
        <xdr:cNvSpPr/>
      </xdr:nvSpPr>
      <xdr:spPr>
        <a:xfrm>
          <a:off x="17119600" y="146132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53975</xdr:rowOff>
    </xdr:from>
    <xdr:to>
      <xdr:col>77</xdr:col>
      <xdr:colOff>44450</xdr:colOff>
      <xdr:row>85</xdr:row>
      <xdr:rowOff>88900</xdr:rowOff>
    </xdr:to>
    <xdr:cxnSp macro="">
      <xdr:nvCxnSpPr>
        <xdr:cNvPr id="256" name="直線コネクタ 255"/>
        <xdr:cNvCxnSpPr/>
      </xdr:nvCxnSpPr>
      <xdr:spPr>
        <a:xfrm flipV="1">
          <a:off x="15427960" y="14135735"/>
          <a:ext cx="89852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5715</xdr:rowOff>
    </xdr:from>
    <xdr:to>
      <xdr:col>77</xdr:col>
      <xdr:colOff>95250</xdr:colOff>
      <xdr:row>87</xdr:row>
      <xdr:rowOff>107315</xdr:rowOff>
    </xdr:to>
    <xdr:sp macro="" textlink="">
      <xdr:nvSpPr>
        <xdr:cNvPr id="257" name="フローチャート: 判断 256"/>
        <xdr:cNvSpPr/>
      </xdr:nvSpPr>
      <xdr:spPr>
        <a:xfrm>
          <a:off x="16273780" y="145903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92075</xdr:rowOff>
    </xdr:from>
    <xdr:ext cx="735965" cy="258445"/>
    <xdr:sp macro="" textlink="">
      <xdr:nvSpPr>
        <xdr:cNvPr id="258" name="テキスト ボックス 257"/>
        <xdr:cNvSpPr txBox="1"/>
      </xdr:nvSpPr>
      <xdr:spPr>
        <a:xfrm>
          <a:off x="15941675" y="14676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144780</xdr:rowOff>
    </xdr:from>
    <xdr:to>
      <xdr:col>72</xdr:col>
      <xdr:colOff>203200</xdr:colOff>
      <xdr:row>85</xdr:row>
      <xdr:rowOff>88900</xdr:rowOff>
    </xdr:to>
    <xdr:cxnSp macro="">
      <xdr:nvCxnSpPr>
        <xdr:cNvPr id="259" name="直線コネクタ 258"/>
        <xdr:cNvCxnSpPr/>
      </xdr:nvCxnSpPr>
      <xdr:spPr>
        <a:xfrm>
          <a:off x="14531340" y="14058900"/>
          <a:ext cx="89662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28575</xdr:rowOff>
    </xdr:from>
    <xdr:to>
      <xdr:col>73</xdr:col>
      <xdr:colOff>44450</xdr:colOff>
      <xdr:row>87</xdr:row>
      <xdr:rowOff>130175</xdr:rowOff>
    </xdr:to>
    <xdr:sp macro="" textlink="">
      <xdr:nvSpPr>
        <xdr:cNvPr id="260" name="フローチャート: 判断 259"/>
        <xdr:cNvSpPr/>
      </xdr:nvSpPr>
      <xdr:spPr>
        <a:xfrm>
          <a:off x="15377160" y="146132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114935</xdr:rowOff>
    </xdr:from>
    <xdr:ext cx="762000" cy="259080"/>
    <xdr:sp macro="" textlink="">
      <xdr:nvSpPr>
        <xdr:cNvPr id="261" name="テキスト ボックス 260"/>
        <xdr:cNvSpPr txBox="1"/>
      </xdr:nvSpPr>
      <xdr:spPr>
        <a:xfrm>
          <a:off x="15045055" y="1469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76200</xdr:rowOff>
    </xdr:from>
    <xdr:to>
      <xdr:col>68</xdr:col>
      <xdr:colOff>152400</xdr:colOff>
      <xdr:row>83</xdr:row>
      <xdr:rowOff>144780</xdr:rowOff>
    </xdr:to>
    <xdr:cxnSp macro="">
      <xdr:nvCxnSpPr>
        <xdr:cNvPr id="262" name="直線コネクタ 261"/>
        <xdr:cNvCxnSpPr/>
      </xdr:nvCxnSpPr>
      <xdr:spPr>
        <a:xfrm>
          <a:off x="13634720" y="13990320"/>
          <a:ext cx="896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51435</xdr:rowOff>
    </xdr:from>
    <xdr:to>
      <xdr:col>68</xdr:col>
      <xdr:colOff>203200</xdr:colOff>
      <xdr:row>87</xdr:row>
      <xdr:rowOff>153035</xdr:rowOff>
    </xdr:to>
    <xdr:sp macro="" textlink="">
      <xdr:nvSpPr>
        <xdr:cNvPr id="263" name="フローチャート: 判断 262"/>
        <xdr:cNvSpPr/>
      </xdr:nvSpPr>
      <xdr:spPr>
        <a:xfrm>
          <a:off x="14480540" y="1463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137795</xdr:rowOff>
    </xdr:from>
    <xdr:ext cx="762000" cy="259080"/>
    <xdr:sp macro="" textlink="">
      <xdr:nvSpPr>
        <xdr:cNvPr id="264" name="テキスト ボックス 263"/>
        <xdr:cNvSpPr txBox="1"/>
      </xdr:nvSpPr>
      <xdr:spPr>
        <a:xfrm>
          <a:off x="14146530" y="1472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28575</xdr:rowOff>
    </xdr:from>
    <xdr:to>
      <xdr:col>64</xdr:col>
      <xdr:colOff>152400</xdr:colOff>
      <xdr:row>87</xdr:row>
      <xdr:rowOff>130175</xdr:rowOff>
    </xdr:to>
    <xdr:sp macro="" textlink="">
      <xdr:nvSpPr>
        <xdr:cNvPr id="265" name="フローチャート: 判断 264"/>
        <xdr:cNvSpPr/>
      </xdr:nvSpPr>
      <xdr:spPr>
        <a:xfrm>
          <a:off x="13583920" y="1461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114935</xdr:rowOff>
    </xdr:from>
    <xdr:ext cx="762000" cy="259080"/>
    <xdr:sp macro="" textlink="">
      <xdr:nvSpPr>
        <xdr:cNvPr id="266" name="テキスト ボックス 265"/>
        <xdr:cNvSpPr txBox="1"/>
      </xdr:nvSpPr>
      <xdr:spPr>
        <a:xfrm>
          <a:off x="13249910" y="1469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67" name="テキスト ボックス 266"/>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68" name="テキスト ボックス 267"/>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69" name="テキスト ボックス 268"/>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0" name="テキスト ボックス 269"/>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1" name="テキスト ボックス 270"/>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xdr:rowOff>
    </xdr:from>
    <xdr:to>
      <xdr:col>81</xdr:col>
      <xdr:colOff>95250</xdr:colOff>
      <xdr:row>84</xdr:row>
      <xdr:rowOff>104775</xdr:rowOff>
    </xdr:to>
    <xdr:sp macro="" textlink="">
      <xdr:nvSpPr>
        <xdr:cNvPr id="272" name="楕円 271"/>
        <xdr:cNvSpPr/>
      </xdr:nvSpPr>
      <xdr:spPr>
        <a:xfrm>
          <a:off x="17119600" y="14084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19685</xdr:rowOff>
    </xdr:from>
    <xdr:ext cx="761365" cy="259080"/>
    <xdr:sp macro="" textlink="">
      <xdr:nvSpPr>
        <xdr:cNvPr id="273" name="給与水準   （国との比較）該当値テキスト"/>
        <xdr:cNvSpPr txBox="1"/>
      </xdr:nvSpPr>
      <xdr:spPr>
        <a:xfrm>
          <a:off x="17261205" y="13933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3175</xdr:rowOff>
    </xdr:from>
    <xdr:to>
      <xdr:col>77</xdr:col>
      <xdr:colOff>95250</xdr:colOff>
      <xdr:row>84</xdr:row>
      <xdr:rowOff>104775</xdr:rowOff>
    </xdr:to>
    <xdr:sp macro="" textlink="">
      <xdr:nvSpPr>
        <xdr:cNvPr id="274" name="楕円 273"/>
        <xdr:cNvSpPr/>
      </xdr:nvSpPr>
      <xdr:spPr>
        <a:xfrm>
          <a:off x="16273780" y="14084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114935</xdr:rowOff>
    </xdr:from>
    <xdr:ext cx="735965" cy="259080"/>
    <xdr:sp macro="" textlink="">
      <xdr:nvSpPr>
        <xdr:cNvPr id="275" name="テキスト ボックス 274"/>
        <xdr:cNvSpPr txBox="1"/>
      </xdr:nvSpPr>
      <xdr:spPr>
        <a:xfrm>
          <a:off x="15941675" y="138614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38100</xdr:rowOff>
    </xdr:from>
    <xdr:to>
      <xdr:col>73</xdr:col>
      <xdr:colOff>44450</xdr:colOff>
      <xdr:row>85</xdr:row>
      <xdr:rowOff>140335</xdr:rowOff>
    </xdr:to>
    <xdr:sp macro="" textlink="">
      <xdr:nvSpPr>
        <xdr:cNvPr id="276" name="楕円 275"/>
        <xdr:cNvSpPr/>
      </xdr:nvSpPr>
      <xdr:spPr>
        <a:xfrm>
          <a:off x="15377160" y="1428750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150495</xdr:rowOff>
    </xdr:from>
    <xdr:ext cx="762000" cy="259080"/>
    <xdr:sp macro="" textlink="">
      <xdr:nvSpPr>
        <xdr:cNvPr id="277" name="テキスト ボックス 276"/>
        <xdr:cNvSpPr txBox="1"/>
      </xdr:nvSpPr>
      <xdr:spPr>
        <a:xfrm>
          <a:off x="15045055" y="1406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93980</xdr:rowOff>
    </xdr:from>
    <xdr:to>
      <xdr:col>68</xdr:col>
      <xdr:colOff>203200</xdr:colOff>
      <xdr:row>84</xdr:row>
      <xdr:rowOff>24130</xdr:rowOff>
    </xdr:to>
    <xdr:sp macro="" textlink="">
      <xdr:nvSpPr>
        <xdr:cNvPr id="278" name="楕円 277"/>
        <xdr:cNvSpPr/>
      </xdr:nvSpPr>
      <xdr:spPr>
        <a:xfrm>
          <a:off x="1448054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34290</xdr:rowOff>
    </xdr:from>
    <xdr:ext cx="762000" cy="258445"/>
    <xdr:sp macro="" textlink="">
      <xdr:nvSpPr>
        <xdr:cNvPr id="279" name="テキスト ボックス 278"/>
        <xdr:cNvSpPr txBox="1"/>
      </xdr:nvSpPr>
      <xdr:spPr>
        <a:xfrm>
          <a:off x="1414653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25400</xdr:rowOff>
    </xdr:from>
    <xdr:to>
      <xdr:col>64</xdr:col>
      <xdr:colOff>152400</xdr:colOff>
      <xdr:row>83</xdr:row>
      <xdr:rowOff>127000</xdr:rowOff>
    </xdr:to>
    <xdr:sp macro="" textlink="">
      <xdr:nvSpPr>
        <xdr:cNvPr id="280" name="楕円 279"/>
        <xdr:cNvSpPr/>
      </xdr:nvSpPr>
      <xdr:spPr>
        <a:xfrm>
          <a:off x="1358392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137160</xdr:rowOff>
    </xdr:from>
    <xdr:ext cx="762000" cy="259080"/>
    <xdr:sp macro="" textlink="">
      <xdr:nvSpPr>
        <xdr:cNvPr id="281" name="テキスト ボックス 280"/>
        <xdr:cNvSpPr txBox="1"/>
      </xdr:nvSpPr>
      <xdr:spPr>
        <a:xfrm>
          <a:off x="13249910" y="1371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9245"/>
    <xdr:sp macro="" textlink="">
      <xdr:nvSpPr>
        <xdr:cNvPr id="283" name="テキスト ボックス 282"/>
        <xdr:cNvSpPr txBox="1"/>
      </xdr:nvSpPr>
      <xdr:spPr>
        <a:xfrm>
          <a:off x="13574395" y="8986520"/>
          <a:ext cx="20504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0365" cy="358775"/>
    <xdr:sp macro="" textlink="">
      <xdr:nvSpPr>
        <xdr:cNvPr id="284" name="テキスト ボックス 283"/>
        <xdr:cNvSpPr txBox="1"/>
      </xdr:nvSpPr>
      <xdr:spPr>
        <a:xfrm>
          <a:off x="157714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平成２９年度職員数については、平成３１年１月末時点において未公表のため、平成２８年度職員数を用いています。</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平成１７年度から平成２６年度にかけて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井川町</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自立計画に基づき新規採用抑制による職員削減や早期退職の勧奨を実施してきたことで、人口千人当たり職員数は類似団体平均を下回っている。計画期間は終了しているが今後も引き続</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き第四次井川町総合振興計画に基づき業務の改善・合理化を図り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、適正な人員管理に努める。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61</xdr:col>
      <xdr:colOff>6350</xdr:colOff>
      <xdr:row>54</xdr:row>
      <xdr:rowOff>140335</xdr:rowOff>
    </xdr:from>
    <xdr:ext cx="349885" cy="224790"/>
    <xdr:sp macro="" textlink="">
      <xdr:nvSpPr>
        <xdr:cNvPr id="295" name="テキスト ボックス 294"/>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94320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299" name="テキスト ボックス 298"/>
        <xdr:cNvSpPr txBox="1"/>
      </xdr:nvSpPr>
      <xdr:spPr>
        <a:xfrm>
          <a:off x="12173585"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94320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8445"/>
    <xdr:sp macro="" textlink="">
      <xdr:nvSpPr>
        <xdr:cNvPr id="301" name="テキスト ボックス 300"/>
        <xdr:cNvSpPr txBox="1"/>
      </xdr:nvSpPr>
      <xdr:spPr>
        <a:xfrm>
          <a:off x="12173585"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94320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8445"/>
    <xdr:sp macro="" textlink="">
      <xdr:nvSpPr>
        <xdr:cNvPr id="303" name="テキスト ボックス 302"/>
        <xdr:cNvSpPr txBox="1"/>
      </xdr:nvSpPr>
      <xdr:spPr>
        <a:xfrm>
          <a:off x="12173585"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94320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9080"/>
    <xdr:sp macro="" textlink="">
      <xdr:nvSpPr>
        <xdr:cNvPr id="305" name="テキスト ボックス 304"/>
        <xdr:cNvSpPr txBox="1"/>
      </xdr:nvSpPr>
      <xdr:spPr>
        <a:xfrm>
          <a:off x="12173585"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26670</xdr:rowOff>
    </xdr:from>
    <xdr:to>
      <xdr:col>81</xdr:col>
      <xdr:colOff>44450</xdr:colOff>
      <xdr:row>67</xdr:row>
      <xdr:rowOff>52070</xdr:rowOff>
    </xdr:to>
    <xdr:cxnSp macro="">
      <xdr:nvCxnSpPr>
        <xdr:cNvPr id="308" name="直線コネクタ 307"/>
        <xdr:cNvCxnSpPr/>
      </xdr:nvCxnSpPr>
      <xdr:spPr>
        <a:xfrm flipV="1">
          <a:off x="17172305" y="10085070"/>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24130</xdr:rowOff>
    </xdr:from>
    <xdr:ext cx="761365" cy="259080"/>
    <xdr:sp macro="" textlink="">
      <xdr:nvSpPr>
        <xdr:cNvPr id="309" name="定員管理の状況最小値テキスト"/>
        <xdr:cNvSpPr txBox="1"/>
      </xdr:nvSpPr>
      <xdr:spPr>
        <a:xfrm>
          <a:off x="17261205" y="1125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52070</xdr:rowOff>
    </xdr:from>
    <xdr:to>
      <xdr:col>81</xdr:col>
      <xdr:colOff>133350</xdr:colOff>
      <xdr:row>67</xdr:row>
      <xdr:rowOff>52070</xdr:rowOff>
    </xdr:to>
    <xdr:cxnSp macro="">
      <xdr:nvCxnSpPr>
        <xdr:cNvPr id="310" name="直線コネクタ 309"/>
        <xdr:cNvCxnSpPr/>
      </xdr:nvCxnSpPr>
      <xdr:spPr>
        <a:xfrm>
          <a:off x="17081500" y="112839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113030</xdr:rowOff>
    </xdr:from>
    <xdr:ext cx="761365" cy="259080"/>
    <xdr:sp macro="" textlink="">
      <xdr:nvSpPr>
        <xdr:cNvPr id="311" name="定員管理の状況最大値テキスト"/>
        <xdr:cNvSpPr txBox="1"/>
      </xdr:nvSpPr>
      <xdr:spPr>
        <a:xfrm>
          <a:off x="17261205" y="983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26670</xdr:rowOff>
    </xdr:from>
    <xdr:to>
      <xdr:col>81</xdr:col>
      <xdr:colOff>133350</xdr:colOff>
      <xdr:row>60</xdr:row>
      <xdr:rowOff>26670</xdr:rowOff>
    </xdr:to>
    <xdr:cxnSp macro="">
      <xdr:nvCxnSpPr>
        <xdr:cNvPr id="312" name="直線コネクタ 311"/>
        <xdr:cNvCxnSpPr/>
      </xdr:nvCxnSpPr>
      <xdr:spPr>
        <a:xfrm>
          <a:off x="17081500" y="100850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22860</xdr:rowOff>
    </xdr:from>
    <xdr:to>
      <xdr:col>81</xdr:col>
      <xdr:colOff>44450</xdr:colOff>
      <xdr:row>60</xdr:row>
      <xdr:rowOff>26670</xdr:rowOff>
    </xdr:to>
    <xdr:cxnSp macro="">
      <xdr:nvCxnSpPr>
        <xdr:cNvPr id="313" name="直線コネクタ 312"/>
        <xdr:cNvCxnSpPr/>
      </xdr:nvCxnSpPr>
      <xdr:spPr>
        <a:xfrm>
          <a:off x="16326485" y="10081260"/>
          <a:ext cx="8458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157480</xdr:rowOff>
    </xdr:from>
    <xdr:ext cx="761365" cy="259080"/>
    <xdr:sp macro="" textlink="">
      <xdr:nvSpPr>
        <xdr:cNvPr id="314" name="定員管理の状況平均値テキスト"/>
        <xdr:cNvSpPr txBox="1"/>
      </xdr:nvSpPr>
      <xdr:spPr>
        <a:xfrm>
          <a:off x="17261205" y="10215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13970</xdr:rowOff>
    </xdr:from>
    <xdr:to>
      <xdr:col>81</xdr:col>
      <xdr:colOff>95250</xdr:colOff>
      <xdr:row>61</xdr:row>
      <xdr:rowOff>115570</xdr:rowOff>
    </xdr:to>
    <xdr:sp macro="" textlink="">
      <xdr:nvSpPr>
        <xdr:cNvPr id="315" name="フローチャート: 判断 314"/>
        <xdr:cNvSpPr/>
      </xdr:nvSpPr>
      <xdr:spPr>
        <a:xfrm>
          <a:off x="17119600" y="102400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22860</xdr:rowOff>
    </xdr:from>
    <xdr:to>
      <xdr:col>77</xdr:col>
      <xdr:colOff>44450</xdr:colOff>
      <xdr:row>60</xdr:row>
      <xdr:rowOff>22860</xdr:rowOff>
    </xdr:to>
    <xdr:cxnSp macro="">
      <xdr:nvCxnSpPr>
        <xdr:cNvPr id="316" name="直線コネクタ 315"/>
        <xdr:cNvCxnSpPr/>
      </xdr:nvCxnSpPr>
      <xdr:spPr>
        <a:xfrm flipV="1">
          <a:off x="15427960" y="1008126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6985</xdr:rowOff>
    </xdr:from>
    <xdr:to>
      <xdr:col>77</xdr:col>
      <xdr:colOff>95250</xdr:colOff>
      <xdr:row>61</xdr:row>
      <xdr:rowOff>108585</xdr:rowOff>
    </xdr:to>
    <xdr:sp macro="" textlink="">
      <xdr:nvSpPr>
        <xdr:cNvPr id="317" name="フローチャート: 判断 316"/>
        <xdr:cNvSpPr/>
      </xdr:nvSpPr>
      <xdr:spPr>
        <a:xfrm>
          <a:off x="16273780" y="102330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93980</xdr:rowOff>
    </xdr:from>
    <xdr:ext cx="735965" cy="259080"/>
    <xdr:sp macro="" textlink="">
      <xdr:nvSpPr>
        <xdr:cNvPr id="318" name="テキスト ボックス 317"/>
        <xdr:cNvSpPr txBox="1"/>
      </xdr:nvSpPr>
      <xdr:spPr>
        <a:xfrm>
          <a:off x="15941675" y="10320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166370</xdr:rowOff>
    </xdr:from>
    <xdr:to>
      <xdr:col>72</xdr:col>
      <xdr:colOff>203200</xdr:colOff>
      <xdr:row>60</xdr:row>
      <xdr:rowOff>22860</xdr:rowOff>
    </xdr:to>
    <xdr:cxnSp macro="">
      <xdr:nvCxnSpPr>
        <xdr:cNvPr id="319" name="直線コネクタ 318"/>
        <xdr:cNvCxnSpPr/>
      </xdr:nvCxnSpPr>
      <xdr:spPr>
        <a:xfrm>
          <a:off x="14531340" y="1005713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137795</xdr:rowOff>
    </xdr:from>
    <xdr:to>
      <xdr:col>73</xdr:col>
      <xdr:colOff>44450</xdr:colOff>
      <xdr:row>61</xdr:row>
      <xdr:rowOff>67945</xdr:rowOff>
    </xdr:to>
    <xdr:sp macro="" textlink="">
      <xdr:nvSpPr>
        <xdr:cNvPr id="320" name="フローチャート: 判断 319"/>
        <xdr:cNvSpPr/>
      </xdr:nvSpPr>
      <xdr:spPr>
        <a:xfrm>
          <a:off x="15377160" y="101961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52705</xdr:rowOff>
    </xdr:from>
    <xdr:ext cx="762000" cy="258445"/>
    <xdr:sp macro="" textlink="">
      <xdr:nvSpPr>
        <xdr:cNvPr id="321" name="テキスト ボックス 320"/>
        <xdr:cNvSpPr txBox="1"/>
      </xdr:nvSpPr>
      <xdr:spPr>
        <a:xfrm>
          <a:off x="15045055" y="1027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162560</xdr:rowOff>
    </xdr:from>
    <xdr:to>
      <xdr:col>68</xdr:col>
      <xdr:colOff>152400</xdr:colOff>
      <xdr:row>59</xdr:row>
      <xdr:rowOff>166370</xdr:rowOff>
    </xdr:to>
    <xdr:cxnSp macro="">
      <xdr:nvCxnSpPr>
        <xdr:cNvPr id="322" name="直線コネクタ 321"/>
        <xdr:cNvCxnSpPr/>
      </xdr:nvCxnSpPr>
      <xdr:spPr>
        <a:xfrm>
          <a:off x="13634720" y="10053320"/>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33655</xdr:rowOff>
    </xdr:from>
    <xdr:to>
      <xdr:col>68</xdr:col>
      <xdr:colOff>203200</xdr:colOff>
      <xdr:row>60</xdr:row>
      <xdr:rowOff>135255</xdr:rowOff>
    </xdr:to>
    <xdr:sp macro="" textlink="">
      <xdr:nvSpPr>
        <xdr:cNvPr id="323" name="フローチャート: 判断 322"/>
        <xdr:cNvSpPr/>
      </xdr:nvSpPr>
      <xdr:spPr>
        <a:xfrm>
          <a:off x="1448054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120015</xdr:rowOff>
    </xdr:from>
    <xdr:ext cx="762000" cy="259080"/>
    <xdr:sp macro="" textlink="">
      <xdr:nvSpPr>
        <xdr:cNvPr id="324" name="テキスト ボックス 323"/>
        <xdr:cNvSpPr txBox="1"/>
      </xdr:nvSpPr>
      <xdr:spPr>
        <a:xfrm>
          <a:off x="14146530" y="10178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25" name="フローチャート: 判断 324"/>
        <xdr:cNvSpPr/>
      </xdr:nvSpPr>
      <xdr:spPr>
        <a:xfrm>
          <a:off x="1358392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115570</xdr:rowOff>
    </xdr:from>
    <xdr:ext cx="762000" cy="259080"/>
    <xdr:sp macro="" textlink="">
      <xdr:nvSpPr>
        <xdr:cNvPr id="326" name="テキスト ボックス 325"/>
        <xdr:cNvSpPr txBox="1"/>
      </xdr:nvSpPr>
      <xdr:spPr>
        <a:xfrm>
          <a:off x="13249910" y="1017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27" name="テキスト ボックス 326"/>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28" name="テキスト ボックス 327"/>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29" name="テキスト ボックス 328"/>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0" name="テキスト ボックス 329"/>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31" name="テキスト ボックス 330"/>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147320</xdr:rowOff>
    </xdr:from>
    <xdr:to>
      <xdr:col>81</xdr:col>
      <xdr:colOff>95250</xdr:colOff>
      <xdr:row>60</xdr:row>
      <xdr:rowOff>77470</xdr:rowOff>
    </xdr:to>
    <xdr:sp macro="" textlink="">
      <xdr:nvSpPr>
        <xdr:cNvPr id="332" name="楕円 331"/>
        <xdr:cNvSpPr/>
      </xdr:nvSpPr>
      <xdr:spPr>
        <a:xfrm>
          <a:off x="17119600" y="100380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68580</xdr:rowOff>
    </xdr:from>
    <xdr:ext cx="761365" cy="258445"/>
    <xdr:sp macro="" textlink="">
      <xdr:nvSpPr>
        <xdr:cNvPr id="333" name="定員管理の状況該当値テキスト"/>
        <xdr:cNvSpPr txBox="1"/>
      </xdr:nvSpPr>
      <xdr:spPr>
        <a:xfrm>
          <a:off x="17261205" y="9959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143510</xdr:rowOff>
    </xdr:from>
    <xdr:to>
      <xdr:col>77</xdr:col>
      <xdr:colOff>95250</xdr:colOff>
      <xdr:row>60</xdr:row>
      <xdr:rowOff>73660</xdr:rowOff>
    </xdr:to>
    <xdr:sp macro="" textlink="">
      <xdr:nvSpPr>
        <xdr:cNvPr id="334" name="楕円 333"/>
        <xdr:cNvSpPr/>
      </xdr:nvSpPr>
      <xdr:spPr>
        <a:xfrm>
          <a:off x="16273780" y="100342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84455</xdr:rowOff>
    </xdr:from>
    <xdr:ext cx="735965" cy="258445"/>
    <xdr:sp macro="" textlink="">
      <xdr:nvSpPr>
        <xdr:cNvPr id="335" name="テキスト ボックス 334"/>
        <xdr:cNvSpPr txBox="1"/>
      </xdr:nvSpPr>
      <xdr:spPr>
        <a:xfrm>
          <a:off x="15941675" y="9807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143510</xdr:rowOff>
    </xdr:from>
    <xdr:to>
      <xdr:col>73</xdr:col>
      <xdr:colOff>44450</xdr:colOff>
      <xdr:row>60</xdr:row>
      <xdr:rowOff>73660</xdr:rowOff>
    </xdr:to>
    <xdr:sp macro="" textlink="">
      <xdr:nvSpPr>
        <xdr:cNvPr id="336" name="楕円 335"/>
        <xdr:cNvSpPr/>
      </xdr:nvSpPr>
      <xdr:spPr>
        <a:xfrm>
          <a:off x="15377160" y="100342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84455</xdr:rowOff>
    </xdr:from>
    <xdr:ext cx="762000" cy="258445"/>
    <xdr:sp macro="" textlink="">
      <xdr:nvSpPr>
        <xdr:cNvPr id="337" name="テキスト ボックス 336"/>
        <xdr:cNvSpPr txBox="1"/>
      </xdr:nvSpPr>
      <xdr:spPr>
        <a:xfrm>
          <a:off x="15045055" y="980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115570</xdr:rowOff>
    </xdr:from>
    <xdr:to>
      <xdr:col>68</xdr:col>
      <xdr:colOff>203200</xdr:colOff>
      <xdr:row>60</xdr:row>
      <xdr:rowOff>45720</xdr:rowOff>
    </xdr:to>
    <xdr:sp macro="" textlink="">
      <xdr:nvSpPr>
        <xdr:cNvPr id="338" name="楕円 337"/>
        <xdr:cNvSpPr/>
      </xdr:nvSpPr>
      <xdr:spPr>
        <a:xfrm>
          <a:off x="14480540" y="1000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55880</xdr:rowOff>
    </xdr:from>
    <xdr:ext cx="762000" cy="259080"/>
    <xdr:sp macro="" textlink="">
      <xdr:nvSpPr>
        <xdr:cNvPr id="339" name="テキスト ボックス 338"/>
        <xdr:cNvSpPr txBox="1"/>
      </xdr:nvSpPr>
      <xdr:spPr>
        <a:xfrm>
          <a:off x="14146530" y="977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111760</xdr:rowOff>
    </xdr:from>
    <xdr:to>
      <xdr:col>64</xdr:col>
      <xdr:colOff>152400</xdr:colOff>
      <xdr:row>60</xdr:row>
      <xdr:rowOff>41910</xdr:rowOff>
    </xdr:to>
    <xdr:sp macro="" textlink="">
      <xdr:nvSpPr>
        <xdr:cNvPr id="340" name="楕円 339"/>
        <xdr:cNvSpPr/>
      </xdr:nvSpPr>
      <xdr:spPr>
        <a:xfrm>
          <a:off x="13583920" y="10002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52070</xdr:rowOff>
    </xdr:from>
    <xdr:ext cx="762000" cy="258445"/>
    <xdr:sp macro="" textlink="">
      <xdr:nvSpPr>
        <xdr:cNvPr id="341" name="テキスト ボックス 340"/>
        <xdr:cNvSpPr txBox="1"/>
      </xdr:nvSpPr>
      <xdr:spPr>
        <a:xfrm>
          <a:off x="13249910" y="977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43" name="テキスト ボックス 342"/>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44" name="テキスト ボックス 343"/>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既発債の繰上償還を実施してきたことにより比率は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改善傾向にあったが、義務教育学校整備等</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大規模事業の元金償還が始まったことにより</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、平成２８年度から類似団体平均を上回っている。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も上記により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公債費の増加が見込まれるため、引き続き</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下水道事業など</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公営企業会計を含めて繰上償還や低利、無利子資金への借換等を推進することで、比率の抑制を図る。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5425"/>
    <xdr:sp macro="" textlink="">
      <xdr:nvSpPr>
        <xdr:cNvPr id="355" name="テキスト ボックス 354"/>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57" name="テキスト ボックス 356"/>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58" name="直線コネクタ 357"/>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59" name="テキスト ボックス 358"/>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0" name="直線コネクタ 359"/>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61" name="テキスト ボックス 360"/>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2" name="直線コネクタ 361"/>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63" name="テキスト ボックス 362"/>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4" name="直線コネクタ 363"/>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65" name="テキスト ボックス 364"/>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6" name="直線コネクタ 365"/>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67" name="テキスト ボックス 366"/>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8" name="直線コネクタ 367"/>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88265</xdr:rowOff>
    </xdr:from>
    <xdr:to>
      <xdr:col>81</xdr:col>
      <xdr:colOff>44450</xdr:colOff>
      <xdr:row>45</xdr:row>
      <xdr:rowOff>39370</xdr:rowOff>
    </xdr:to>
    <xdr:cxnSp macro="">
      <xdr:nvCxnSpPr>
        <xdr:cNvPr id="371" name="直線コネクタ 370"/>
        <xdr:cNvCxnSpPr/>
      </xdr:nvCxnSpPr>
      <xdr:spPr>
        <a:xfrm flipV="1">
          <a:off x="17172305" y="5955665"/>
          <a:ext cx="0" cy="1627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11430</xdr:rowOff>
    </xdr:from>
    <xdr:ext cx="761365" cy="259080"/>
    <xdr:sp macro="" textlink="">
      <xdr:nvSpPr>
        <xdr:cNvPr id="372" name="公債費負担の状況最小値テキスト"/>
        <xdr:cNvSpPr txBox="1"/>
      </xdr:nvSpPr>
      <xdr:spPr>
        <a:xfrm>
          <a:off x="17261205" y="755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39370</xdr:rowOff>
    </xdr:from>
    <xdr:to>
      <xdr:col>81</xdr:col>
      <xdr:colOff>133350</xdr:colOff>
      <xdr:row>45</xdr:row>
      <xdr:rowOff>39370</xdr:rowOff>
    </xdr:to>
    <xdr:cxnSp macro="">
      <xdr:nvCxnSpPr>
        <xdr:cNvPr id="373" name="直線コネクタ 372"/>
        <xdr:cNvCxnSpPr/>
      </xdr:nvCxnSpPr>
      <xdr:spPr>
        <a:xfrm>
          <a:off x="17081500" y="75831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3175</xdr:rowOff>
    </xdr:from>
    <xdr:ext cx="761365" cy="259080"/>
    <xdr:sp macro="" textlink="">
      <xdr:nvSpPr>
        <xdr:cNvPr id="374" name="公債費負担の状況最大値テキスト"/>
        <xdr:cNvSpPr txBox="1"/>
      </xdr:nvSpPr>
      <xdr:spPr>
        <a:xfrm>
          <a:off x="17261205" y="570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88265</xdr:rowOff>
    </xdr:from>
    <xdr:to>
      <xdr:col>81</xdr:col>
      <xdr:colOff>133350</xdr:colOff>
      <xdr:row>35</xdr:row>
      <xdr:rowOff>88265</xdr:rowOff>
    </xdr:to>
    <xdr:cxnSp macro="">
      <xdr:nvCxnSpPr>
        <xdr:cNvPr id="375" name="直線コネクタ 374"/>
        <xdr:cNvCxnSpPr/>
      </xdr:nvCxnSpPr>
      <xdr:spPr>
        <a:xfrm>
          <a:off x="17081500" y="59556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151765</xdr:rowOff>
    </xdr:to>
    <xdr:cxnSp macro="">
      <xdr:nvCxnSpPr>
        <xdr:cNvPr id="376" name="直線コネクタ 375"/>
        <xdr:cNvCxnSpPr/>
      </xdr:nvCxnSpPr>
      <xdr:spPr>
        <a:xfrm>
          <a:off x="16326485" y="7066280"/>
          <a:ext cx="8458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47625</xdr:rowOff>
    </xdr:from>
    <xdr:ext cx="761365" cy="258445"/>
    <xdr:sp macro="" textlink="">
      <xdr:nvSpPr>
        <xdr:cNvPr id="377" name="公債費負担の状況平均値テキスト"/>
        <xdr:cNvSpPr txBox="1"/>
      </xdr:nvSpPr>
      <xdr:spPr>
        <a:xfrm>
          <a:off x="17261205" y="67532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78" name="フローチャート: 判断 377"/>
        <xdr:cNvSpPr/>
      </xdr:nvSpPr>
      <xdr:spPr>
        <a:xfrm>
          <a:off x="1711960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13970</xdr:rowOff>
    </xdr:from>
    <xdr:to>
      <xdr:col>77</xdr:col>
      <xdr:colOff>44450</xdr:colOff>
      <xdr:row>42</xdr:row>
      <xdr:rowOff>25400</xdr:rowOff>
    </xdr:to>
    <xdr:cxnSp macro="">
      <xdr:nvCxnSpPr>
        <xdr:cNvPr id="379" name="直線コネクタ 378"/>
        <xdr:cNvCxnSpPr/>
      </xdr:nvCxnSpPr>
      <xdr:spPr>
        <a:xfrm>
          <a:off x="15427960" y="7054850"/>
          <a:ext cx="898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76835</xdr:rowOff>
    </xdr:from>
    <xdr:to>
      <xdr:col>77</xdr:col>
      <xdr:colOff>95250</xdr:colOff>
      <xdr:row>42</xdr:row>
      <xdr:rowOff>6985</xdr:rowOff>
    </xdr:to>
    <xdr:sp macro="" textlink="">
      <xdr:nvSpPr>
        <xdr:cNvPr id="380" name="フローチャート: 判断 379"/>
        <xdr:cNvSpPr/>
      </xdr:nvSpPr>
      <xdr:spPr>
        <a:xfrm>
          <a:off x="16273780" y="69500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17145</xdr:rowOff>
    </xdr:from>
    <xdr:ext cx="735965" cy="258445"/>
    <xdr:sp macro="" textlink="">
      <xdr:nvSpPr>
        <xdr:cNvPr id="381" name="テキスト ボックス 380"/>
        <xdr:cNvSpPr txBox="1"/>
      </xdr:nvSpPr>
      <xdr:spPr>
        <a:xfrm>
          <a:off x="15941675" y="67227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13970</xdr:rowOff>
    </xdr:from>
    <xdr:to>
      <xdr:col>72</xdr:col>
      <xdr:colOff>203200</xdr:colOff>
      <xdr:row>42</xdr:row>
      <xdr:rowOff>128905</xdr:rowOff>
    </xdr:to>
    <xdr:cxnSp macro="">
      <xdr:nvCxnSpPr>
        <xdr:cNvPr id="382" name="直線コネクタ 381"/>
        <xdr:cNvCxnSpPr/>
      </xdr:nvCxnSpPr>
      <xdr:spPr>
        <a:xfrm flipV="1">
          <a:off x="14531340" y="7054850"/>
          <a:ext cx="89662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43815</xdr:rowOff>
    </xdr:from>
    <xdr:to>
      <xdr:col>73</xdr:col>
      <xdr:colOff>44450</xdr:colOff>
      <xdr:row>42</xdr:row>
      <xdr:rowOff>145415</xdr:rowOff>
    </xdr:to>
    <xdr:sp macro="" textlink="">
      <xdr:nvSpPr>
        <xdr:cNvPr id="383" name="フローチャート: 判断 382"/>
        <xdr:cNvSpPr/>
      </xdr:nvSpPr>
      <xdr:spPr>
        <a:xfrm>
          <a:off x="15377160" y="70846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130175</xdr:rowOff>
    </xdr:from>
    <xdr:ext cx="762000" cy="258445"/>
    <xdr:sp macro="" textlink="">
      <xdr:nvSpPr>
        <xdr:cNvPr id="384" name="テキスト ボックス 383"/>
        <xdr:cNvSpPr txBox="1"/>
      </xdr:nvSpPr>
      <xdr:spPr>
        <a:xfrm>
          <a:off x="15045055" y="717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128905</xdr:rowOff>
    </xdr:from>
    <xdr:to>
      <xdr:col>68</xdr:col>
      <xdr:colOff>152400</xdr:colOff>
      <xdr:row>43</xdr:row>
      <xdr:rowOff>164465</xdr:rowOff>
    </xdr:to>
    <xdr:cxnSp macro="">
      <xdr:nvCxnSpPr>
        <xdr:cNvPr id="385" name="直線コネクタ 384"/>
        <xdr:cNvCxnSpPr/>
      </xdr:nvCxnSpPr>
      <xdr:spPr>
        <a:xfrm flipV="1">
          <a:off x="13634720" y="7169785"/>
          <a:ext cx="8966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136525</xdr:rowOff>
    </xdr:from>
    <xdr:to>
      <xdr:col>68</xdr:col>
      <xdr:colOff>203200</xdr:colOff>
      <xdr:row>44</xdr:row>
      <xdr:rowOff>66675</xdr:rowOff>
    </xdr:to>
    <xdr:sp macro="" textlink="">
      <xdr:nvSpPr>
        <xdr:cNvPr id="386" name="フローチャート: 判断 385"/>
        <xdr:cNvSpPr/>
      </xdr:nvSpPr>
      <xdr:spPr>
        <a:xfrm>
          <a:off x="14480540" y="7345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51435</xdr:rowOff>
    </xdr:from>
    <xdr:ext cx="762000" cy="258445"/>
    <xdr:sp macro="" textlink="">
      <xdr:nvSpPr>
        <xdr:cNvPr id="387" name="テキスト ボックス 386"/>
        <xdr:cNvSpPr txBox="1"/>
      </xdr:nvSpPr>
      <xdr:spPr>
        <a:xfrm>
          <a:off x="14146530" y="7427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44</xdr:row>
      <xdr:rowOff>80010</xdr:rowOff>
    </xdr:from>
    <xdr:to>
      <xdr:col>64</xdr:col>
      <xdr:colOff>152400</xdr:colOff>
      <xdr:row>45</xdr:row>
      <xdr:rowOff>10160</xdr:rowOff>
    </xdr:to>
    <xdr:sp macro="" textlink="">
      <xdr:nvSpPr>
        <xdr:cNvPr id="388" name="フローチャート: 判断 387"/>
        <xdr:cNvSpPr/>
      </xdr:nvSpPr>
      <xdr:spPr>
        <a:xfrm>
          <a:off x="13583920" y="745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166370</xdr:rowOff>
    </xdr:from>
    <xdr:ext cx="762000" cy="258445"/>
    <xdr:sp macro="" textlink="">
      <xdr:nvSpPr>
        <xdr:cNvPr id="389" name="テキスト ボックス 388"/>
        <xdr:cNvSpPr txBox="1"/>
      </xdr:nvSpPr>
      <xdr:spPr>
        <a:xfrm>
          <a:off x="13249910" y="7542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0" name="テキスト ボックス 389"/>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1" name="テキスト ボックス 390"/>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2" name="テキスト ボックス 391"/>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100965</xdr:rowOff>
    </xdr:from>
    <xdr:to>
      <xdr:col>81</xdr:col>
      <xdr:colOff>95250</xdr:colOff>
      <xdr:row>43</xdr:row>
      <xdr:rowOff>31115</xdr:rowOff>
    </xdr:to>
    <xdr:sp macro="" textlink="">
      <xdr:nvSpPr>
        <xdr:cNvPr id="395" name="楕円 394"/>
        <xdr:cNvSpPr/>
      </xdr:nvSpPr>
      <xdr:spPr>
        <a:xfrm>
          <a:off x="17119600" y="71418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73025</xdr:rowOff>
    </xdr:from>
    <xdr:ext cx="761365" cy="258445"/>
    <xdr:sp macro="" textlink="">
      <xdr:nvSpPr>
        <xdr:cNvPr id="396" name="公債費負担の状況該当値テキスト"/>
        <xdr:cNvSpPr txBox="1"/>
      </xdr:nvSpPr>
      <xdr:spPr>
        <a:xfrm>
          <a:off x="17261205" y="7113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xdr:cNvSpPr/>
      </xdr:nvSpPr>
      <xdr:spPr>
        <a:xfrm>
          <a:off x="16273780" y="70192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5965" cy="259080"/>
    <xdr:sp macro="" textlink="">
      <xdr:nvSpPr>
        <xdr:cNvPr id="398" name="テキスト ボックス 397"/>
        <xdr:cNvSpPr txBox="1"/>
      </xdr:nvSpPr>
      <xdr:spPr>
        <a:xfrm>
          <a:off x="15941675" y="7101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134620</xdr:rowOff>
    </xdr:from>
    <xdr:to>
      <xdr:col>73</xdr:col>
      <xdr:colOff>44450</xdr:colOff>
      <xdr:row>42</xdr:row>
      <xdr:rowOff>64770</xdr:rowOff>
    </xdr:to>
    <xdr:sp macro="" textlink="">
      <xdr:nvSpPr>
        <xdr:cNvPr id="399" name="楕円 398"/>
        <xdr:cNvSpPr/>
      </xdr:nvSpPr>
      <xdr:spPr>
        <a:xfrm>
          <a:off x="15377160" y="70078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74930</xdr:rowOff>
    </xdr:from>
    <xdr:ext cx="762000" cy="259080"/>
    <xdr:sp macro="" textlink="">
      <xdr:nvSpPr>
        <xdr:cNvPr id="400" name="テキスト ボックス 399"/>
        <xdr:cNvSpPr txBox="1"/>
      </xdr:nvSpPr>
      <xdr:spPr>
        <a:xfrm>
          <a:off x="15045055"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78105</xdr:rowOff>
    </xdr:from>
    <xdr:to>
      <xdr:col>68</xdr:col>
      <xdr:colOff>203200</xdr:colOff>
      <xdr:row>43</xdr:row>
      <xdr:rowOff>8255</xdr:rowOff>
    </xdr:to>
    <xdr:sp macro="" textlink="">
      <xdr:nvSpPr>
        <xdr:cNvPr id="401" name="楕円 400"/>
        <xdr:cNvSpPr/>
      </xdr:nvSpPr>
      <xdr:spPr>
        <a:xfrm>
          <a:off x="14480540" y="711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18415</xdr:rowOff>
    </xdr:from>
    <xdr:ext cx="762000" cy="258445"/>
    <xdr:sp macro="" textlink="">
      <xdr:nvSpPr>
        <xdr:cNvPr id="402" name="テキスト ボックス 401"/>
        <xdr:cNvSpPr txBox="1"/>
      </xdr:nvSpPr>
      <xdr:spPr>
        <a:xfrm>
          <a:off x="1414653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113665</xdr:rowOff>
    </xdr:from>
    <xdr:to>
      <xdr:col>64</xdr:col>
      <xdr:colOff>152400</xdr:colOff>
      <xdr:row>44</xdr:row>
      <xdr:rowOff>43815</xdr:rowOff>
    </xdr:to>
    <xdr:sp macro="" textlink="">
      <xdr:nvSpPr>
        <xdr:cNvPr id="403" name="楕円 402"/>
        <xdr:cNvSpPr/>
      </xdr:nvSpPr>
      <xdr:spPr>
        <a:xfrm>
          <a:off x="13583920" y="7322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53975</xdr:rowOff>
    </xdr:from>
    <xdr:ext cx="762000" cy="258445"/>
    <xdr:sp macro="" textlink="">
      <xdr:nvSpPr>
        <xdr:cNvPr id="404" name="テキスト ボックス 403"/>
        <xdr:cNvSpPr txBox="1"/>
      </xdr:nvSpPr>
      <xdr:spPr>
        <a:xfrm>
          <a:off x="13249910" y="709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7" name="テキスト ボックス 406"/>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公営企業債も含めた地方債の繰上償還の実施や基金の積増等により平成２４年度から比率なしとなっている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今後は、義務教育学校の整備</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や、施設の耐震補強等緊急防災・減災事業の実施により、地方債</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現在高は増加しているため、</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引き続き計画的な繰上償還の実施と合わせて事業の精選による地方債発行額の抑制を図るとともに、適正な基金運用により財政の健全化に努める。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18" name="テキスト ボックス 417"/>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20" name="テキスト ボックス 419"/>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943205" y="3815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9080"/>
    <xdr:sp macro="" textlink="">
      <xdr:nvSpPr>
        <xdr:cNvPr id="422" name="テキスト ボックス 421"/>
        <xdr:cNvSpPr txBox="1"/>
      </xdr:nvSpPr>
      <xdr:spPr>
        <a:xfrm>
          <a:off x="12173585" y="367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943205" y="3343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8445"/>
    <xdr:sp macro="" textlink="">
      <xdr:nvSpPr>
        <xdr:cNvPr id="424" name="テキスト ボックス 423"/>
        <xdr:cNvSpPr txBox="1"/>
      </xdr:nvSpPr>
      <xdr:spPr>
        <a:xfrm>
          <a:off x="12173585"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943205" y="2868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8445"/>
    <xdr:sp macro="" textlink="">
      <xdr:nvSpPr>
        <xdr:cNvPr id="426" name="テキスト ボックス 425"/>
        <xdr:cNvSpPr txBox="1"/>
      </xdr:nvSpPr>
      <xdr:spPr>
        <a:xfrm>
          <a:off x="12173585" y="2730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943205" y="23977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28" name="テキスト ボックス 427"/>
        <xdr:cNvSpPr txBox="1"/>
      </xdr:nvSpPr>
      <xdr:spPr>
        <a:xfrm>
          <a:off x="12173585" y="225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5715</xdr:rowOff>
    </xdr:to>
    <xdr:cxnSp macro="">
      <xdr:nvCxnSpPr>
        <xdr:cNvPr id="431" name="直線コネクタ 430"/>
        <xdr:cNvCxnSpPr/>
      </xdr:nvCxnSpPr>
      <xdr:spPr>
        <a:xfrm flipV="1">
          <a:off x="17172305" y="239776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149225</xdr:rowOff>
    </xdr:from>
    <xdr:ext cx="761365" cy="259080"/>
    <xdr:sp macro="" textlink="">
      <xdr:nvSpPr>
        <xdr:cNvPr id="432" name="将来負担の状況最小値テキスト"/>
        <xdr:cNvSpPr txBox="1"/>
      </xdr:nvSpPr>
      <xdr:spPr>
        <a:xfrm>
          <a:off x="17261205" y="383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5715</xdr:rowOff>
    </xdr:from>
    <xdr:to>
      <xdr:col>81</xdr:col>
      <xdr:colOff>133350</xdr:colOff>
      <xdr:row>23</xdr:row>
      <xdr:rowOff>5715</xdr:rowOff>
    </xdr:to>
    <xdr:cxnSp macro="">
      <xdr:nvCxnSpPr>
        <xdr:cNvPr id="433" name="直線コネクタ 432"/>
        <xdr:cNvCxnSpPr/>
      </xdr:nvCxnSpPr>
      <xdr:spPr>
        <a:xfrm>
          <a:off x="17081500" y="3861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1365" cy="257810"/>
    <xdr:sp macro="" textlink="">
      <xdr:nvSpPr>
        <xdr:cNvPr id="434" name="将来負担の状況最大値テキスト"/>
        <xdr:cNvSpPr txBox="1"/>
      </xdr:nvSpPr>
      <xdr:spPr>
        <a:xfrm>
          <a:off x="17261205" y="20980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7081500" y="2397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143510</xdr:rowOff>
    </xdr:from>
    <xdr:ext cx="761365" cy="258445"/>
    <xdr:sp macro="" textlink="">
      <xdr:nvSpPr>
        <xdr:cNvPr id="436" name="将来負担の状況平均値テキスト"/>
        <xdr:cNvSpPr txBox="1"/>
      </xdr:nvSpPr>
      <xdr:spPr>
        <a:xfrm>
          <a:off x="17261205" y="23228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7119600" y="23469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273780" y="23469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5965" cy="259080"/>
    <xdr:sp macro="" textlink="">
      <xdr:nvSpPr>
        <xdr:cNvPr id="439" name="テキスト ボックス 438"/>
        <xdr:cNvSpPr txBox="1"/>
      </xdr:nvSpPr>
      <xdr:spPr>
        <a:xfrm>
          <a:off x="15941675" y="2123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377160" y="23469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111760</xdr:rowOff>
    </xdr:from>
    <xdr:ext cx="762000" cy="259080"/>
    <xdr:sp macro="" textlink="">
      <xdr:nvSpPr>
        <xdr:cNvPr id="441" name="テキスト ボックス 440"/>
        <xdr:cNvSpPr txBox="1"/>
      </xdr:nvSpPr>
      <xdr:spPr>
        <a:xfrm>
          <a:off x="15045055" y="212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1270</xdr:rowOff>
    </xdr:from>
    <xdr:to>
      <xdr:col>68</xdr:col>
      <xdr:colOff>203200</xdr:colOff>
      <xdr:row>15</xdr:row>
      <xdr:rowOff>102870</xdr:rowOff>
    </xdr:to>
    <xdr:sp macro="" textlink="">
      <xdr:nvSpPr>
        <xdr:cNvPr id="442" name="フローチャート: 判断 441"/>
        <xdr:cNvSpPr/>
      </xdr:nvSpPr>
      <xdr:spPr>
        <a:xfrm>
          <a:off x="14480540" y="25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113030</xdr:rowOff>
    </xdr:from>
    <xdr:ext cx="762000" cy="259080"/>
    <xdr:sp macro="" textlink="">
      <xdr:nvSpPr>
        <xdr:cNvPr id="443" name="テキスト ボックス 442"/>
        <xdr:cNvSpPr txBox="1"/>
      </xdr:nvSpPr>
      <xdr:spPr>
        <a:xfrm>
          <a:off x="14146530" y="229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26670</xdr:rowOff>
    </xdr:from>
    <xdr:to>
      <xdr:col>64</xdr:col>
      <xdr:colOff>152400</xdr:colOff>
      <xdr:row>15</xdr:row>
      <xdr:rowOff>128270</xdr:rowOff>
    </xdr:to>
    <xdr:sp macro="" textlink="">
      <xdr:nvSpPr>
        <xdr:cNvPr id="444" name="フローチャート: 判断 443"/>
        <xdr:cNvSpPr/>
      </xdr:nvSpPr>
      <xdr:spPr>
        <a:xfrm>
          <a:off x="1358392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138430</xdr:rowOff>
    </xdr:from>
    <xdr:ext cx="762000" cy="259080"/>
    <xdr:sp macro="" textlink="">
      <xdr:nvSpPr>
        <xdr:cNvPr id="445" name="テキスト ボックス 444"/>
        <xdr:cNvSpPr txBox="1"/>
      </xdr:nvSpPr>
      <xdr:spPr>
        <a:xfrm>
          <a:off x="13249910" y="231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6" name="テキスト ボックス 445"/>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47" name="テキスト ボックス 446"/>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48" name="テキスト ボックス 447"/>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49" name="テキスト ボックス 448"/>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50" name="テキスト ボックス 449"/>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706120" y="366649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70612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平成１７年度から平成２６年度にかけて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井川町</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自立計画に基づき新規採用を抑制したことにより職員数は減少し、人件費の比率は類似団体平均を下回っている。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第四次井川町総合振興計画に基づき業務の改善・合理化を図り、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適正な人員管理に努める。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86960" y="546862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11430</xdr:rowOff>
    </xdr:from>
    <xdr:ext cx="761365" cy="259080"/>
    <xdr:sp macro="" textlink="">
      <xdr:nvSpPr>
        <xdr:cNvPr id="62" name="人件費最小値テキスト"/>
        <xdr:cNvSpPr txBox="1"/>
      </xdr:nvSpPr>
      <xdr:spPr>
        <a:xfrm>
          <a:off x="4975860" y="6717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95520" y="67449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19050</xdr:rowOff>
    </xdr:from>
    <xdr:ext cx="761365" cy="259080"/>
    <xdr:sp macro="" textlink="">
      <xdr:nvSpPr>
        <xdr:cNvPr id="64" name="人件費最大値テキスト"/>
        <xdr:cNvSpPr txBox="1"/>
      </xdr:nvSpPr>
      <xdr:spPr>
        <a:xfrm>
          <a:off x="4975860" y="521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95520" y="54686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130810</xdr:rowOff>
    </xdr:from>
    <xdr:to>
      <xdr:col>24</xdr:col>
      <xdr:colOff>25400</xdr:colOff>
      <xdr:row>35</xdr:row>
      <xdr:rowOff>31750</xdr:rowOff>
    </xdr:to>
    <xdr:cxnSp macro="">
      <xdr:nvCxnSpPr>
        <xdr:cNvPr id="66" name="直線コネクタ 65"/>
        <xdr:cNvCxnSpPr/>
      </xdr:nvCxnSpPr>
      <xdr:spPr>
        <a:xfrm flipV="1">
          <a:off x="4036060" y="5830570"/>
          <a:ext cx="8509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761365" cy="259080"/>
    <xdr:sp macro="" textlink="">
      <xdr:nvSpPr>
        <xdr:cNvPr id="67" name="人件費平均値テキスト"/>
        <xdr:cNvSpPr txBox="1"/>
      </xdr:nvSpPr>
      <xdr:spPr>
        <a:xfrm>
          <a:off x="4975860" y="59461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833620" y="59740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31750</xdr:rowOff>
    </xdr:to>
    <xdr:cxnSp macro="">
      <xdr:nvCxnSpPr>
        <xdr:cNvPr id="69" name="直線コネクタ 68"/>
        <xdr:cNvCxnSpPr/>
      </xdr:nvCxnSpPr>
      <xdr:spPr>
        <a:xfrm>
          <a:off x="3136900" y="5857240"/>
          <a:ext cx="8991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85260" y="59778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25400</xdr:rowOff>
    </xdr:from>
    <xdr:ext cx="735965" cy="259080"/>
    <xdr:sp macro="" textlink="">
      <xdr:nvSpPr>
        <xdr:cNvPr id="71" name="テキスト ボックス 70"/>
        <xdr:cNvSpPr txBox="1"/>
      </xdr:nvSpPr>
      <xdr:spPr>
        <a:xfrm>
          <a:off x="3652520" y="6060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153670</xdr:rowOff>
    </xdr:from>
    <xdr:to>
      <xdr:col>15</xdr:col>
      <xdr:colOff>98425</xdr:colOff>
      <xdr:row>34</xdr:row>
      <xdr:rowOff>157480</xdr:rowOff>
    </xdr:to>
    <xdr:cxnSp macro="">
      <xdr:nvCxnSpPr>
        <xdr:cNvPr id="72" name="直線コネクタ 71"/>
        <xdr:cNvCxnSpPr/>
      </xdr:nvCxnSpPr>
      <xdr:spPr>
        <a:xfrm>
          <a:off x="2237740" y="5853430"/>
          <a:ext cx="8991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861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151130</xdr:rowOff>
    </xdr:from>
    <xdr:ext cx="761365" cy="259080"/>
    <xdr:sp macro="" textlink="">
      <xdr:nvSpPr>
        <xdr:cNvPr id="74" name="テキスト ボックス 73"/>
        <xdr:cNvSpPr txBox="1"/>
      </xdr:nvSpPr>
      <xdr:spPr>
        <a:xfrm>
          <a:off x="2750820" y="601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153670</xdr:rowOff>
    </xdr:from>
    <xdr:to>
      <xdr:col>11</xdr:col>
      <xdr:colOff>9525</xdr:colOff>
      <xdr:row>35</xdr:row>
      <xdr:rowOff>1270</xdr:rowOff>
    </xdr:to>
    <xdr:cxnSp macro="">
      <xdr:nvCxnSpPr>
        <xdr:cNvPr id="75" name="直線コネクタ 74"/>
        <xdr:cNvCxnSpPr/>
      </xdr:nvCxnSpPr>
      <xdr:spPr>
        <a:xfrm flipV="1">
          <a:off x="1336040" y="5853430"/>
          <a:ext cx="901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184400" y="60350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86360</xdr:rowOff>
    </xdr:from>
    <xdr:ext cx="761365" cy="257810"/>
    <xdr:sp macro="" textlink="">
      <xdr:nvSpPr>
        <xdr:cNvPr id="77" name="テキスト ボックス 76"/>
        <xdr:cNvSpPr txBox="1"/>
      </xdr:nvSpPr>
      <xdr:spPr>
        <a:xfrm>
          <a:off x="1851660" y="61214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85240" y="601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63500</xdr:rowOff>
    </xdr:from>
    <xdr:ext cx="762000" cy="259080"/>
    <xdr:sp macro="" textlink="">
      <xdr:nvSpPr>
        <xdr:cNvPr id="79" name="テキスト ボックス 78"/>
        <xdr:cNvSpPr txBox="1"/>
      </xdr:nvSpPr>
      <xdr:spPr>
        <a:xfrm>
          <a:off x="949960" y="609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80010</xdr:rowOff>
    </xdr:from>
    <xdr:to>
      <xdr:col>24</xdr:col>
      <xdr:colOff>76200</xdr:colOff>
      <xdr:row>35</xdr:row>
      <xdr:rowOff>10160</xdr:rowOff>
    </xdr:to>
    <xdr:sp macro="" textlink="">
      <xdr:nvSpPr>
        <xdr:cNvPr id="85" name="楕円 84"/>
        <xdr:cNvSpPr/>
      </xdr:nvSpPr>
      <xdr:spPr>
        <a:xfrm>
          <a:off x="4833620" y="57797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96520</xdr:rowOff>
    </xdr:from>
    <xdr:ext cx="761365" cy="259080"/>
    <xdr:sp macro="" textlink="">
      <xdr:nvSpPr>
        <xdr:cNvPr id="86" name="人件費該当値テキスト"/>
        <xdr:cNvSpPr txBox="1"/>
      </xdr:nvSpPr>
      <xdr:spPr>
        <a:xfrm>
          <a:off x="497586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85260" y="58521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35965" cy="258445"/>
    <xdr:sp macro="" textlink="">
      <xdr:nvSpPr>
        <xdr:cNvPr id="88" name="テキスト ボックス 87"/>
        <xdr:cNvSpPr txBox="1"/>
      </xdr:nvSpPr>
      <xdr:spPr>
        <a:xfrm>
          <a:off x="3652520" y="5624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86100" y="580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46990</xdr:rowOff>
    </xdr:from>
    <xdr:ext cx="761365" cy="258445"/>
    <xdr:sp macro="" textlink="">
      <xdr:nvSpPr>
        <xdr:cNvPr id="90" name="テキスト ボックス 89"/>
        <xdr:cNvSpPr txBox="1"/>
      </xdr:nvSpPr>
      <xdr:spPr>
        <a:xfrm>
          <a:off x="2750820" y="5579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102870</xdr:rowOff>
    </xdr:from>
    <xdr:to>
      <xdr:col>11</xdr:col>
      <xdr:colOff>60325</xdr:colOff>
      <xdr:row>35</xdr:row>
      <xdr:rowOff>33020</xdr:rowOff>
    </xdr:to>
    <xdr:sp macro="" textlink="">
      <xdr:nvSpPr>
        <xdr:cNvPr id="91" name="楕円 90"/>
        <xdr:cNvSpPr/>
      </xdr:nvSpPr>
      <xdr:spPr>
        <a:xfrm>
          <a:off x="2184400" y="58026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43180</xdr:rowOff>
    </xdr:from>
    <xdr:ext cx="761365" cy="259080"/>
    <xdr:sp macro="" textlink="">
      <xdr:nvSpPr>
        <xdr:cNvPr id="92" name="テキスト ボックス 91"/>
        <xdr:cNvSpPr txBox="1"/>
      </xdr:nvSpPr>
      <xdr:spPr>
        <a:xfrm>
          <a:off x="1851660" y="557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85240" y="5821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62230</xdr:rowOff>
    </xdr:from>
    <xdr:ext cx="762000" cy="259080"/>
    <xdr:sp macro="" textlink="">
      <xdr:nvSpPr>
        <xdr:cNvPr id="94" name="テキスト ボックス 93"/>
        <xdr:cNvSpPr txBox="1"/>
      </xdr:nvSpPr>
      <xdr:spPr>
        <a:xfrm>
          <a:off x="94996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施設管理費の徹底した節減や町村電算共同化など</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一部事務組合等の広域行政を推進するなどして経常経費の</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抑制</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に努めており、類似団体平均を下回っている。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今後も同様</a:t>
          </a:r>
          <a:r>
            <a:rPr kumimoji="0" lang="ja-JP" altLang="en-US" sz="1300" b="0" i="0" u="none" strike="noStrike" kern="0" cap="none" spc="0" normalizeH="0" baseline="0" noProof="0">
              <a:ln>
                <a:noFill/>
              </a:ln>
              <a:solidFill>
                <a:prstClr val="black"/>
              </a:solidFill>
              <a:effectLst/>
              <a:uLnTx/>
              <a:uFillTx/>
              <a:latin typeface="+mn-lt"/>
              <a:ea typeface="ＭＳ Ｐゴシック"/>
              <a:cs typeface="+mn-cs"/>
            </a:rPr>
            <a:t>の取組を進めながら、さらなる</a:t>
          </a:r>
          <a:r>
            <a:rPr kumimoji="0" lang="ja-JP" altLang="ja-JP" sz="1300" b="0" i="0" u="none" strike="noStrike" kern="0" cap="none" spc="0" normalizeH="0" baseline="0" noProof="0">
              <a:ln>
                <a:noFill/>
              </a:ln>
              <a:solidFill>
                <a:prstClr val="black"/>
              </a:solidFill>
              <a:effectLst/>
              <a:uLnTx/>
              <a:uFillTx/>
              <a:latin typeface="+mn-lt"/>
              <a:ea typeface="ＭＳ Ｐゴシック"/>
              <a:cs typeface="+mn-cs"/>
            </a:rPr>
            <a:t>節減を図っていく。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4" name="テキスト ボックス 113"/>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718280" y="2390140"/>
          <a:ext cx="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87630</xdr:rowOff>
    </xdr:from>
    <xdr:ext cx="761365" cy="258445"/>
    <xdr:sp macro="" textlink="">
      <xdr:nvSpPr>
        <xdr:cNvPr id="122" name="物件費最小値テキスト"/>
        <xdr:cNvSpPr txBox="1"/>
      </xdr:nvSpPr>
      <xdr:spPr>
        <a:xfrm>
          <a:off x="16807180" y="3440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629380" y="346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129540</xdr:rowOff>
    </xdr:from>
    <xdr:ext cx="761365" cy="258445"/>
    <xdr:sp macro="" textlink="">
      <xdr:nvSpPr>
        <xdr:cNvPr id="124" name="物件費最大値テキスト"/>
        <xdr:cNvSpPr txBox="1"/>
      </xdr:nvSpPr>
      <xdr:spPr>
        <a:xfrm>
          <a:off x="16807180" y="2141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62938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35560</xdr:rowOff>
    </xdr:from>
    <xdr:to>
      <xdr:col>82</xdr:col>
      <xdr:colOff>107950</xdr:colOff>
      <xdr:row>15</xdr:row>
      <xdr:rowOff>54610</xdr:rowOff>
    </xdr:to>
    <xdr:cxnSp macro="">
      <xdr:nvCxnSpPr>
        <xdr:cNvPr id="126" name="直線コネクタ 125"/>
        <xdr:cNvCxnSpPr/>
      </xdr:nvCxnSpPr>
      <xdr:spPr>
        <a:xfrm>
          <a:off x="15869920" y="2550160"/>
          <a:ext cx="8483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2540</xdr:rowOff>
    </xdr:from>
    <xdr:ext cx="761365" cy="259080"/>
    <xdr:sp macro="" textlink="">
      <xdr:nvSpPr>
        <xdr:cNvPr id="127" name="物件費平均値テキスト"/>
        <xdr:cNvSpPr txBox="1"/>
      </xdr:nvSpPr>
      <xdr:spPr>
        <a:xfrm>
          <a:off x="16807180" y="26847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66748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35560</xdr:rowOff>
    </xdr:to>
    <xdr:cxnSp macro="">
      <xdr:nvCxnSpPr>
        <xdr:cNvPr id="129" name="直線コネクタ 128"/>
        <xdr:cNvCxnSpPr/>
      </xdr:nvCxnSpPr>
      <xdr:spPr>
        <a:xfrm>
          <a:off x="14968220" y="2523490"/>
          <a:ext cx="901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819120" y="264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40640</xdr:rowOff>
    </xdr:from>
    <xdr:ext cx="736600" cy="259080"/>
    <xdr:sp macro="" textlink="">
      <xdr:nvSpPr>
        <xdr:cNvPr id="131" name="テキスト ボックス 130"/>
        <xdr:cNvSpPr txBox="1"/>
      </xdr:nvSpPr>
      <xdr:spPr>
        <a:xfrm>
          <a:off x="15483840" y="272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2" name="直線コネクタ 131"/>
        <xdr:cNvCxnSpPr/>
      </xdr:nvCxnSpPr>
      <xdr:spPr>
        <a:xfrm flipV="1">
          <a:off x="14069060" y="252349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917420" y="26060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xdr:rowOff>
    </xdr:from>
    <xdr:ext cx="762000" cy="259080"/>
    <xdr:sp macro="" textlink="">
      <xdr:nvSpPr>
        <xdr:cNvPr id="134" name="テキスト ボックス 133"/>
        <xdr:cNvSpPr txBox="1"/>
      </xdr:nvSpPr>
      <xdr:spPr>
        <a:xfrm>
          <a:off x="1458468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20320</xdr:rowOff>
    </xdr:from>
    <xdr:to>
      <xdr:col>69</xdr:col>
      <xdr:colOff>92075</xdr:colOff>
      <xdr:row>15</xdr:row>
      <xdr:rowOff>39370</xdr:rowOff>
    </xdr:to>
    <xdr:cxnSp macro="">
      <xdr:nvCxnSpPr>
        <xdr:cNvPr id="135" name="直線コネクタ 134"/>
        <xdr:cNvCxnSpPr/>
      </xdr:nvCxnSpPr>
      <xdr:spPr>
        <a:xfrm>
          <a:off x="13169900" y="253492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6" name="フローチャート: 判断 135"/>
        <xdr:cNvSpPr/>
      </xdr:nvSpPr>
      <xdr:spPr>
        <a:xfrm>
          <a:off x="14018260" y="2625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25400</xdr:rowOff>
    </xdr:from>
    <xdr:ext cx="761365" cy="259080"/>
    <xdr:sp macro="" textlink="">
      <xdr:nvSpPr>
        <xdr:cNvPr id="137" name="テキスト ボックス 136"/>
        <xdr:cNvSpPr txBox="1"/>
      </xdr:nvSpPr>
      <xdr:spPr>
        <a:xfrm>
          <a:off x="13682980" y="270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8" name="フローチャート: 判断 137"/>
        <xdr:cNvSpPr/>
      </xdr:nvSpPr>
      <xdr:spPr>
        <a:xfrm>
          <a:off x="13116560" y="26022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2540</xdr:rowOff>
    </xdr:from>
    <xdr:ext cx="761365" cy="259080"/>
    <xdr:sp macro="" textlink="">
      <xdr:nvSpPr>
        <xdr:cNvPr id="139" name="テキスト ボックス 138"/>
        <xdr:cNvSpPr txBox="1"/>
      </xdr:nvSpPr>
      <xdr:spPr>
        <a:xfrm>
          <a:off x="12783820" y="268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0" name="テキスト ボックス 139"/>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1" name="テキスト ボックス 140"/>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2" name="テキスト ボックス 141"/>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3" name="テキスト ボックス 142"/>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4" name="テキスト ボックス 143"/>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5" name="楕円 144"/>
        <xdr:cNvSpPr/>
      </xdr:nvSpPr>
      <xdr:spPr>
        <a:xfrm>
          <a:off x="1666748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20320</xdr:rowOff>
    </xdr:from>
    <xdr:ext cx="761365" cy="259080"/>
    <xdr:sp macro="" textlink="">
      <xdr:nvSpPr>
        <xdr:cNvPr id="146" name="物件費該当値テキスト"/>
        <xdr:cNvSpPr txBox="1"/>
      </xdr:nvSpPr>
      <xdr:spPr>
        <a:xfrm>
          <a:off x="16807180" y="236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156210</xdr:rowOff>
    </xdr:from>
    <xdr:to>
      <xdr:col>78</xdr:col>
      <xdr:colOff>120650</xdr:colOff>
      <xdr:row>15</xdr:row>
      <xdr:rowOff>86360</xdr:rowOff>
    </xdr:to>
    <xdr:sp macro="" textlink="">
      <xdr:nvSpPr>
        <xdr:cNvPr id="147" name="楕円 146"/>
        <xdr:cNvSpPr/>
      </xdr:nvSpPr>
      <xdr:spPr>
        <a:xfrm>
          <a:off x="15819120" y="250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96520</xdr:rowOff>
    </xdr:from>
    <xdr:ext cx="736600" cy="259080"/>
    <xdr:sp macro="" textlink="">
      <xdr:nvSpPr>
        <xdr:cNvPr id="148" name="テキスト ボックス 147"/>
        <xdr:cNvSpPr txBox="1"/>
      </xdr:nvSpPr>
      <xdr:spPr>
        <a:xfrm>
          <a:off x="15483840" y="22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9" name="楕円 148"/>
        <xdr:cNvSpPr/>
      </xdr:nvSpPr>
      <xdr:spPr>
        <a:xfrm>
          <a:off x="14917420" y="24765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69850</xdr:rowOff>
    </xdr:from>
    <xdr:ext cx="762000" cy="258445"/>
    <xdr:sp macro="" textlink="">
      <xdr:nvSpPr>
        <xdr:cNvPr id="150" name="テキスト ボックス 149"/>
        <xdr:cNvSpPr txBox="1"/>
      </xdr:nvSpPr>
      <xdr:spPr>
        <a:xfrm>
          <a:off x="14584680" y="224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1" name="楕円 150"/>
        <xdr:cNvSpPr/>
      </xdr:nvSpPr>
      <xdr:spPr>
        <a:xfrm>
          <a:off x="14018260" y="250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100330</xdr:rowOff>
    </xdr:from>
    <xdr:ext cx="761365" cy="259080"/>
    <xdr:sp macro="" textlink="">
      <xdr:nvSpPr>
        <xdr:cNvPr id="152" name="テキスト ボックス 151"/>
        <xdr:cNvSpPr txBox="1"/>
      </xdr:nvSpPr>
      <xdr:spPr>
        <a:xfrm>
          <a:off x="13682980" y="227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140970</xdr:rowOff>
    </xdr:from>
    <xdr:to>
      <xdr:col>65</xdr:col>
      <xdr:colOff>53975</xdr:colOff>
      <xdr:row>15</xdr:row>
      <xdr:rowOff>71120</xdr:rowOff>
    </xdr:to>
    <xdr:sp macro="" textlink="">
      <xdr:nvSpPr>
        <xdr:cNvPr id="153" name="楕円 152"/>
        <xdr:cNvSpPr/>
      </xdr:nvSpPr>
      <xdr:spPr>
        <a:xfrm>
          <a:off x="13116560" y="24879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81280</xdr:rowOff>
    </xdr:from>
    <xdr:ext cx="761365" cy="259080"/>
    <xdr:sp macro="" textlink="">
      <xdr:nvSpPr>
        <xdr:cNvPr id="154" name="テキスト ボックス 153"/>
        <xdr:cNvSpPr txBox="1"/>
      </xdr:nvSpPr>
      <xdr:spPr>
        <a:xfrm>
          <a:off x="12783820" y="2260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類型区分が変更になったことにより平成２７年度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以降は</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と同程度となっていたが、児童手当の減により平成２９年度は下回っている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しかし、介護給付サービスの利用者増により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障害関係給付費が増加傾向に</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あるので、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今後も資格審査等の適正な執行に</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努め、扶助費の抑制を図っていく</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49</xdr:row>
      <xdr:rowOff>107950</xdr:rowOff>
    </xdr:from>
    <xdr:ext cx="297815" cy="224790"/>
    <xdr:sp macro="" textlink="">
      <xdr:nvSpPr>
        <xdr:cNvPr id="166" name="テキスト ボックス 165"/>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8" name="テキスト ボックス 167"/>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9" name="直線コネクタ 168"/>
        <xdr:cNvCxnSpPr/>
      </xdr:nvCxnSpPr>
      <xdr:spPr>
        <a:xfrm>
          <a:off x="76962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0" name="テキスト ボックス 169"/>
        <xdr:cNvSpPr txBox="1"/>
      </xdr:nvSpPr>
      <xdr:spPr>
        <a:xfrm>
          <a:off x="25654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1" name="直線コネクタ 170"/>
        <xdr:cNvCxnSpPr/>
      </xdr:nvCxnSpPr>
      <xdr:spPr>
        <a:xfrm>
          <a:off x="76962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74295</xdr:rowOff>
    </xdr:from>
    <xdr:ext cx="508000" cy="258445"/>
    <xdr:sp macro="" textlink="">
      <xdr:nvSpPr>
        <xdr:cNvPr id="172" name="テキスト ボックス 171"/>
        <xdr:cNvSpPr txBox="1"/>
      </xdr:nvSpPr>
      <xdr:spPr>
        <a:xfrm>
          <a:off x="25654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3" name="直線コネクタ 172"/>
        <xdr:cNvCxnSpPr/>
      </xdr:nvCxnSpPr>
      <xdr:spPr>
        <a:xfrm>
          <a:off x="76962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4" name="テキスト ボックス 173"/>
        <xdr:cNvSpPr txBox="1"/>
      </xdr:nvSpPr>
      <xdr:spPr>
        <a:xfrm>
          <a:off x="25654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5" name="直線コネクタ 174"/>
        <xdr:cNvCxnSpPr/>
      </xdr:nvCxnSpPr>
      <xdr:spPr>
        <a:xfrm>
          <a:off x="76962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8445"/>
    <xdr:sp macro="" textlink="">
      <xdr:nvSpPr>
        <xdr:cNvPr id="176" name="テキスト ボックス 175"/>
        <xdr:cNvSpPr txBox="1"/>
      </xdr:nvSpPr>
      <xdr:spPr>
        <a:xfrm>
          <a:off x="25654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7" name="直線コネクタ 176"/>
        <xdr:cNvCxnSpPr/>
      </xdr:nvCxnSpPr>
      <xdr:spPr>
        <a:xfrm>
          <a:off x="76962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8445"/>
    <xdr:sp macro="" textlink="">
      <xdr:nvSpPr>
        <xdr:cNvPr id="178" name="テキスト ボックス 177"/>
        <xdr:cNvSpPr txBox="1"/>
      </xdr:nvSpPr>
      <xdr:spPr>
        <a:xfrm>
          <a:off x="25654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9" name="直線コネクタ 178"/>
        <xdr:cNvCxnSpPr/>
      </xdr:nvCxnSpPr>
      <xdr:spPr>
        <a:xfrm>
          <a:off x="76962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140335</xdr:rowOff>
    </xdr:from>
    <xdr:ext cx="508000" cy="258445"/>
    <xdr:sp macro="" textlink="">
      <xdr:nvSpPr>
        <xdr:cNvPr id="180" name="テキスト ボックス 179"/>
        <xdr:cNvSpPr txBox="1"/>
      </xdr:nvSpPr>
      <xdr:spPr>
        <a:xfrm>
          <a:off x="25654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61</xdr:row>
      <xdr:rowOff>69850</xdr:rowOff>
    </xdr:to>
    <xdr:cxnSp macro="">
      <xdr:nvCxnSpPr>
        <xdr:cNvPr id="183" name="直線コネクタ 182"/>
        <xdr:cNvCxnSpPr/>
      </xdr:nvCxnSpPr>
      <xdr:spPr>
        <a:xfrm flipV="1">
          <a:off x="4886960" y="892238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1365" cy="259080"/>
    <xdr:sp macro="" textlink="">
      <xdr:nvSpPr>
        <xdr:cNvPr id="184" name="扶助費最小値テキスト"/>
        <xdr:cNvSpPr txBox="1"/>
      </xdr:nvSpPr>
      <xdr:spPr>
        <a:xfrm>
          <a:off x="4975860" y="10267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95520" y="102958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1365" cy="258445"/>
    <xdr:sp macro="" textlink="">
      <xdr:nvSpPr>
        <xdr:cNvPr id="186" name="扶助費最大値テキスト"/>
        <xdr:cNvSpPr txBox="1"/>
      </xdr:nvSpPr>
      <xdr:spPr>
        <a:xfrm>
          <a:off x="4975860" y="867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87" name="直線コネクタ 186"/>
        <xdr:cNvCxnSpPr/>
      </xdr:nvCxnSpPr>
      <xdr:spPr>
        <a:xfrm>
          <a:off x="4795520" y="89223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151765</xdr:rowOff>
    </xdr:to>
    <xdr:cxnSp macro="">
      <xdr:nvCxnSpPr>
        <xdr:cNvPr id="188" name="直線コネクタ 187"/>
        <xdr:cNvCxnSpPr/>
      </xdr:nvCxnSpPr>
      <xdr:spPr>
        <a:xfrm flipV="1">
          <a:off x="4036060" y="9179560"/>
          <a:ext cx="8509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23495</xdr:rowOff>
    </xdr:from>
    <xdr:ext cx="761365" cy="259080"/>
    <xdr:sp macro="" textlink="">
      <xdr:nvSpPr>
        <xdr:cNvPr id="189" name="扶助費平均値テキスト"/>
        <xdr:cNvSpPr txBox="1"/>
      </xdr:nvSpPr>
      <xdr:spPr>
        <a:xfrm>
          <a:off x="4975860" y="9243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51435</xdr:rowOff>
    </xdr:from>
    <xdr:to>
      <xdr:col>24</xdr:col>
      <xdr:colOff>76200</xdr:colOff>
      <xdr:row>55</xdr:row>
      <xdr:rowOff>153035</xdr:rowOff>
    </xdr:to>
    <xdr:sp macro="" textlink="">
      <xdr:nvSpPr>
        <xdr:cNvPr id="190" name="フローチャート: 判断 189"/>
        <xdr:cNvSpPr/>
      </xdr:nvSpPr>
      <xdr:spPr>
        <a:xfrm>
          <a:off x="4833620" y="92716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118745</xdr:rowOff>
    </xdr:from>
    <xdr:to>
      <xdr:col>19</xdr:col>
      <xdr:colOff>187325</xdr:colOff>
      <xdr:row>55</xdr:row>
      <xdr:rowOff>151765</xdr:rowOff>
    </xdr:to>
    <xdr:cxnSp macro="">
      <xdr:nvCxnSpPr>
        <xdr:cNvPr id="191" name="直線コネクタ 190"/>
        <xdr:cNvCxnSpPr/>
      </xdr:nvCxnSpPr>
      <xdr:spPr>
        <a:xfrm>
          <a:off x="3136900" y="9338945"/>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51435</xdr:rowOff>
    </xdr:from>
    <xdr:to>
      <xdr:col>20</xdr:col>
      <xdr:colOff>38100</xdr:colOff>
      <xdr:row>55</xdr:row>
      <xdr:rowOff>153035</xdr:rowOff>
    </xdr:to>
    <xdr:sp macro="" textlink="">
      <xdr:nvSpPr>
        <xdr:cNvPr id="192" name="フローチャート: 判断 191"/>
        <xdr:cNvSpPr/>
      </xdr:nvSpPr>
      <xdr:spPr>
        <a:xfrm>
          <a:off x="3985260" y="92716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163195</xdr:rowOff>
    </xdr:from>
    <xdr:ext cx="735965" cy="258445"/>
    <xdr:sp macro="" textlink="">
      <xdr:nvSpPr>
        <xdr:cNvPr id="193" name="テキスト ボックス 192"/>
        <xdr:cNvSpPr txBox="1"/>
      </xdr:nvSpPr>
      <xdr:spPr>
        <a:xfrm>
          <a:off x="3652520" y="90481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55</xdr:row>
      <xdr:rowOff>118745</xdr:rowOff>
    </xdr:to>
    <xdr:cxnSp macro="">
      <xdr:nvCxnSpPr>
        <xdr:cNvPr id="194" name="直線コネクタ 193"/>
        <xdr:cNvCxnSpPr/>
      </xdr:nvCxnSpPr>
      <xdr:spPr>
        <a:xfrm>
          <a:off x="2237740" y="933894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51435</xdr:rowOff>
    </xdr:from>
    <xdr:to>
      <xdr:col>15</xdr:col>
      <xdr:colOff>149225</xdr:colOff>
      <xdr:row>55</xdr:row>
      <xdr:rowOff>153035</xdr:rowOff>
    </xdr:to>
    <xdr:sp macro="" textlink="">
      <xdr:nvSpPr>
        <xdr:cNvPr id="195" name="フローチャート: 判断 194"/>
        <xdr:cNvSpPr/>
      </xdr:nvSpPr>
      <xdr:spPr>
        <a:xfrm>
          <a:off x="3086100" y="92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163195</xdr:rowOff>
    </xdr:from>
    <xdr:ext cx="761365" cy="258445"/>
    <xdr:sp macro="" textlink="">
      <xdr:nvSpPr>
        <xdr:cNvPr id="196" name="テキスト ボックス 195"/>
        <xdr:cNvSpPr txBox="1"/>
      </xdr:nvSpPr>
      <xdr:spPr>
        <a:xfrm>
          <a:off x="2750820" y="9048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118745</xdr:rowOff>
    </xdr:to>
    <xdr:cxnSp macro="">
      <xdr:nvCxnSpPr>
        <xdr:cNvPr id="197" name="直線コネクタ 196"/>
        <xdr:cNvCxnSpPr/>
      </xdr:nvCxnSpPr>
      <xdr:spPr>
        <a:xfrm>
          <a:off x="1336040" y="9290050"/>
          <a:ext cx="901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92710</xdr:rowOff>
    </xdr:from>
    <xdr:to>
      <xdr:col>11</xdr:col>
      <xdr:colOff>60325</xdr:colOff>
      <xdr:row>57</xdr:row>
      <xdr:rowOff>22860</xdr:rowOff>
    </xdr:to>
    <xdr:sp macro="" textlink="">
      <xdr:nvSpPr>
        <xdr:cNvPr id="198" name="フローチャート: 判断 197"/>
        <xdr:cNvSpPr/>
      </xdr:nvSpPr>
      <xdr:spPr>
        <a:xfrm>
          <a:off x="2184400" y="94805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7620</xdr:rowOff>
    </xdr:from>
    <xdr:ext cx="761365" cy="259080"/>
    <xdr:sp macro="" textlink="">
      <xdr:nvSpPr>
        <xdr:cNvPr id="199" name="テキスト ボックス 198"/>
        <xdr:cNvSpPr txBox="1"/>
      </xdr:nvSpPr>
      <xdr:spPr>
        <a:xfrm>
          <a:off x="1851660" y="9563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0" name="フローチャート: 判断 199"/>
        <xdr:cNvSpPr/>
      </xdr:nvSpPr>
      <xdr:spPr>
        <a:xfrm>
          <a:off x="128524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62000" cy="258445"/>
    <xdr:sp macro="" textlink="">
      <xdr:nvSpPr>
        <xdr:cNvPr id="201" name="テキスト ボックス 200"/>
        <xdr:cNvSpPr txBox="1"/>
      </xdr:nvSpPr>
      <xdr:spPr>
        <a:xfrm>
          <a:off x="949960" y="9518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833620" y="91287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1365" cy="258445"/>
    <xdr:sp macro="" textlink="">
      <xdr:nvSpPr>
        <xdr:cNvPr id="208" name="扶助費該当値テキスト"/>
        <xdr:cNvSpPr txBox="1"/>
      </xdr:nvSpPr>
      <xdr:spPr>
        <a:xfrm>
          <a:off x="4975860" y="8977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09" name="楕円 208"/>
        <xdr:cNvSpPr/>
      </xdr:nvSpPr>
      <xdr:spPr>
        <a:xfrm>
          <a:off x="3985260" y="93211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15875</xdr:rowOff>
    </xdr:from>
    <xdr:ext cx="735965" cy="258445"/>
    <xdr:sp macro="" textlink="">
      <xdr:nvSpPr>
        <xdr:cNvPr id="210" name="テキスト ボックス 209"/>
        <xdr:cNvSpPr txBox="1"/>
      </xdr:nvSpPr>
      <xdr:spPr>
        <a:xfrm>
          <a:off x="3652520" y="94037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167640</xdr:rowOff>
    </xdr:to>
    <xdr:sp macro="" textlink="">
      <xdr:nvSpPr>
        <xdr:cNvPr id="211" name="楕円 210"/>
        <xdr:cNvSpPr/>
      </xdr:nvSpPr>
      <xdr:spPr>
        <a:xfrm>
          <a:off x="3086100" y="928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154305</xdr:rowOff>
    </xdr:from>
    <xdr:ext cx="761365" cy="259080"/>
    <xdr:sp macro="" textlink="">
      <xdr:nvSpPr>
        <xdr:cNvPr id="212" name="テキスト ボックス 211"/>
        <xdr:cNvSpPr txBox="1"/>
      </xdr:nvSpPr>
      <xdr:spPr>
        <a:xfrm>
          <a:off x="2750820" y="9374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67945</xdr:rowOff>
    </xdr:from>
    <xdr:to>
      <xdr:col>11</xdr:col>
      <xdr:colOff>60325</xdr:colOff>
      <xdr:row>55</xdr:row>
      <xdr:rowOff>167640</xdr:rowOff>
    </xdr:to>
    <xdr:sp macro="" textlink="">
      <xdr:nvSpPr>
        <xdr:cNvPr id="213" name="楕円 212"/>
        <xdr:cNvSpPr/>
      </xdr:nvSpPr>
      <xdr:spPr>
        <a:xfrm>
          <a:off x="2184400" y="928814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1365" cy="259080"/>
    <xdr:sp macro="" textlink="">
      <xdr:nvSpPr>
        <xdr:cNvPr id="214" name="テキスト ボックス 213"/>
        <xdr:cNvSpPr txBox="1"/>
      </xdr:nvSpPr>
      <xdr:spPr>
        <a:xfrm>
          <a:off x="1851660" y="906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xdr:cNvSpPr/>
      </xdr:nvSpPr>
      <xdr:spPr>
        <a:xfrm>
          <a:off x="128524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62000" cy="259080"/>
    <xdr:sp macro="" textlink="">
      <xdr:nvSpPr>
        <xdr:cNvPr id="216" name="テキスト ボックス 215"/>
        <xdr:cNvSpPr txBox="1"/>
      </xdr:nvSpPr>
      <xdr:spPr>
        <a:xfrm>
          <a:off x="949960" y="901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下水道事業</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債の繰上償還に伴う繰出しを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継続的に行っているほか、基金への積立金として介護保険事業特別会計へ繰出しており、平成２９年度は繰出金が増加していることで類似団体平均を上回っている。介護保険事業特別会計への繰出しは一時的なものであるが、繰上償還は</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実質公債費比率の増加を抑止し、将来負担を軽減するため計画的に実施しているものであり、今後も引き続き実施していく。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603480" y="1029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9080"/>
    <xdr:sp macro="" textlink="">
      <xdr:nvSpPr>
        <xdr:cNvPr id="232" name="テキスト ボックス 231"/>
        <xdr:cNvSpPr txBox="1"/>
      </xdr:nvSpPr>
      <xdr:spPr>
        <a:xfrm>
          <a:off x="12087860" y="10157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603480" y="98501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9080"/>
    <xdr:sp macro="" textlink="">
      <xdr:nvSpPr>
        <xdr:cNvPr id="234" name="テキスト ボックス 233"/>
        <xdr:cNvSpPr txBox="1"/>
      </xdr:nvSpPr>
      <xdr:spPr>
        <a:xfrm>
          <a:off x="12087860" y="97116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603480" y="9400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9080"/>
    <xdr:sp macro="" textlink="">
      <xdr:nvSpPr>
        <xdr:cNvPr id="236" name="テキスト ボックス 235"/>
        <xdr:cNvSpPr txBox="1"/>
      </xdr:nvSpPr>
      <xdr:spPr>
        <a:xfrm>
          <a:off x="12087860" y="92621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603480" y="895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9080"/>
    <xdr:sp macro="" textlink="">
      <xdr:nvSpPr>
        <xdr:cNvPr id="238" name="テキスト ボックス 237"/>
        <xdr:cNvSpPr txBox="1"/>
      </xdr:nvSpPr>
      <xdr:spPr>
        <a:xfrm>
          <a:off x="12087860" y="88163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26670</xdr:rowOff>
    </xdr:from>
    <xdr:to>
      <xdr:col>82</xdr:col>
      <xdr:colOff>107950</xdr:colOff>
      <xdr:row>59</xdr:row>
      <xdr:rowOff>129540</xdr:rowOff>
    </xdr:to>
    <xdr:cxnSp macro="">
      <xdr:nvCxnSpPr>
        <xdr:cNvPr id="241" name="直線コネクタ 240"/>
        <xdr:cNvCxnSpPr/>
      </xdr:nvCxnSpPr>
      <xdr:spPr>
        <a:xfrm flipV="1">
          <a:off x="16718280" y="907923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101600</xdr:rowOff>
    </xdr:from>
    <xdr:ext cx="761365" cy="259080"/>
    <xdr:sp macro="" textlink="">
      <xdr:nvSpPr>
        <xdr:cNvPr id="242" name="その他最小値テキスト"/>
        <xdr:cNvSpPr txBox="1"/>
      </xdr:nvSpPr>
      <xdr:spPr>
        <a:xfrm>
          <a:off x="16807180"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129540</xdr:rowOff>
    </xdr:from>
    <xdr:to>
      <xdr:col>82</xdr:col>
      <xdr:colOff>196850</xdr:colOff>
      <xdr:row>59</xdr:row>
      <xdr:rowOff>129540</xdr:rowOff>
    </xdr:to>
    <xdr:cxnSp macro="">
      <xdr:nvCxnSpPr>
        <xdr:cNvPr id="243" name="直線コネクタ 242"/>
        <xdr:cNvCxnSpPr/>
      </xdr:nvCxnSpPr>
      <xdr:spPr>
        <a:xfrm>
          <a:off x="16629380" y="1002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113030</xdr:rowOff>
    </xdr:from>
    <xdr:ext cx="761365" cy="259080"/>
    <xdr:sp macro="" textlink="">
      <xdr:nvSpPr>
        <xdr:cNvPr id="244" name="その他最大値テキスト"/>
        <xdr:cNvSpPr txBox="1"/>
      </xdr:nvSpPr>
      <xdr:spPr>
        <a:xfrm>
          <a:off x="16807180" y="883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26670</xdr:rowOff>
    </xdr:from>
    <xdr:to>
      <xdr:col>82</xdr:col>
      <xdr:colOff>196850</xdr:colOff>
      <xdr:row>54</xdr:row>
      <xdr:rowOff>26670</xdr:rowOff>
    </xdr:to>
    <xdr:cxnSp macro="">
      <xdr:nvCxnSpPr>
        <xdr:cNvPr id="245" name="直線コネクタ 244"/>
        <xdr:cNvCxnSpPr/>
      </xdr:nvCxnSpPr>
      <xdr:spPr>
        <a:xfrm>
          <a:off x="16629380" y="907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101600</xdr:rowOff>
    </xdr:from>
    <xdr:to>
      <xdr:col>82</xdr:col>
      <xdr:colOff>107950</xdr:colOff>
      <xdr:row>58</xdr:row>
      <xdr:rowOff>44450</xdr:rowOff>
    </xdr:to>
    <xdr:cxnSp macro="">
      <xdr:nvCxnSpPr>
        <xdr:cNvPr id="246" name="直線コネクタ 245"/>
        <xdr:cNvCxnSpPr/>
      </xdr:nvCxnSpPr>
      <xdr:spPr>
        <a:xfrm>
          <a:off x="15869920" y="9657080"/>
          <a:ext cx="8483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129540</xdr:rowOff>
    </xdr:from>
    <xdr:ext cx="761365" cy="258445"/>
    <xdr:sp macro="" textlink="">
      <xdr:nvSpPr>
        <xdr:cNvPr id="247" name="その他平均値テキスト"/>
        <xdr:cNvSpPr txBox="1"/>
      </xdr:nvSpPr>
      <xdr:spPr>
        <a:xfrm>
          <a:off x="16807180" y="93497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113030</xdr:rowOff>
    </xdr:from>
    <xdr:to>
      <xdr:col>82</xdr:col>
      <xdr:colOff>158750</xdr:colOff>
      <xdr:row>57</xdr:row>
      <xdr:rowOff>43180</xdr:rowOff>
    </xdr:to>
    <xdr:sp macro="" textlink="">
      <xdr:nvSpPr>
        <xdr:cNvPr id="248" name="フローチャート: 判断 247"/>
        <xdr:cNvSpPr/>
      </xdr:nvSpPr>
      <xdr:spPr>
        <a:xfrm>
          <a:off x="16667480" y="9500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101600</xdr:rowOff>
    </xdr:from>
    <xdr:to>
      <xdr:col>78</xdr:col>
      <xdr:colOff>69850</xdr:colOff>
      <xdr:row>57</xdr:row>
      <xdr:rowOff>111125</xdr:rowOff>
    </xdr:to>
    <xdr:cxnSp macro="">
      <xdr:nvCxnSpPr>
        <xdr:cNvPr id="249" name="直線コネクタ 248"/>
        <xdr:cNvCxnSpPr/>
      </xdr:nvCxnSpPr>
      <xdr:spPr>
        <a:xfrm flipV="1">
          <a:off x="14968220" y="965708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85090</xdr:rowOff>
    </xdr:from>
    <xdr:to>
      <xdr:col>78</xdr:col>
      <xdr:colOff>120650</xdr:colOff>
      <xdr:row>57</xdr:row>
      <xdr:rowOff>15240</xdr:rowOff>
    </xdr:to>
    <xdr:sp macro="" textlink="">
      <xdr:nvSpPr>
        <xdr:cNvPr id="250" name="フローチャート: 判断 249"/>
        <xdr:cNvSpPr/>
      </xdr:nvSpPr>
      <xdr:spPr>
        <a:xfrm>
          <a:off x="15819120" y="9472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25400</xdr:rowOff>
    </xdr:from>
    <xdr:ext cx="736600" cy="259080"/>
    <xdr:sp macro="" textlink="">
      <xdr:nvSpPr>
        <xdr:cNvPr id="251" name="テキスト ボックス 250"/>
        <xdr:cNvSpPr txBox="1"/>
      </xdr:nvSpPr>
      <xdr:spPr>
        <a:xfrm>
          <a:off x="15483840" y="9245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106680</xdr:rowOff>
    </xdr:from>
    <xdr:to>
      <xdr:col>73</xdr:col>
      <xdr:colOff>180975</xdr:colOff>
      <xdr:row>57</xdr:row>
      <xdr:rowOff>111125</xdr:rowOff>
    </xdr:to>
    <xdr:cxnSp macro="">
      <xdr:nvCxnSpPr>
        <xdr:cNvPr id="252" name="直線コネクタ 251"/>
        <xdr:cNvCxnSpPr/>
      </xdr:nvCxnSpPr>
      <xdr:spPr>
        <a:xfrm>
          <a:off x="14069060" y="9662160"/>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107950</xdr:rowOff>
    </xdr:from>
    <xdr:to>
      <xdr:col>74</xdr:col>
      <xdr:colOff>31750</xdr:colOff>
      <xdr:row>57</xdr:row>
      <xdr:rowOff>38100</xdr:rowOff>
    </xdr:to>
    <xdr:sp macro="" textlink="">
      <xdr:nvSpPr>
        <xdr:cNvPr id="253" name="フローチャート: 判断 252"/>
        <xdr:cNvSpPr/>
      </xdr:nvSpPr>
      <xdr:spPr>
        <a:xfrm>
          <a:off x="14917420" y="94957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48260</xdr:rowOff>
    </xdr:from>
    <xdr:ext cx="762000" cy="258445"/>
    <xdr:sp macro="" textlink="">
      <xdr:nvSpPr>
        <xdr:cNvPr id="254" name="テキスト ボックス 253"/>
        <xdr:cNvSpPr txBox="1"/>
      </xdr:nvSpPr>
      <xdr:spPr>
        <a:xfrm>
          <a:off x="14584680" y="926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64770</xdr:rowOff>
    </xdr:from>
    <xdr:to>
      <xdr:col>69</xdr:col>
      <xdr:colOff>92075</xdr:colOff>
      <xdr:row>57</xdr:row>
      <xdr:rowOff>106680</xdr:rowOff>
    </xdr:to>
    <xdr:cxnSp macro="">
      <xdr:nvCxnSpPr>
        <xdr:cNvPr id="255" name="直線コネクタ 254"/>
        <xdr:cNvCxnSpPr/>
      </xdr:nvCxnSpPr>
      <xdr:spPr>
        <a:xfrm>
          <a:off x="13169900" y="9620250"/>
          <a:ext cx="8991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6" name="フローチャート: 判断 255"/>
        <xdr:cNvSpPr/>
      </xdr:nvSpPr>
      <xdr:spPr>
        <a:xfrm>
          <a:off x="1401826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61365" cy="259080"/>
    <xdr:sp macro="" textlink="">
      <xdr:nvSpPr>
        <xdr:cNvPr id="257" name="テキスト ボックス 256"/>
        <xdr:cNvSpPr txBox="1"/>
      </xdr:nvSpPr>
      <xdr:spPr>
        <a:xfrm>
          <a:off x="13682980" y="9282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90170</xdr:rowOff>
    </xdr:from>
    <xdr:to>
      <xdr:col>65</xdr:col>
      <xdr:colOff>53975</xdr:colOff>
      <xdr:row>57</xdr:row>
      <xdr:rowOff>20320</xdr:rowOff>
    </xdr:to>
    <xdr:sp macro="" textlink="">
      <xdr:nvSpPr>
        <xdr:cNvPr id="258" name="フローチャート: 判断 257"/>
        <xdr:cNvSpPr/>
      </xdr:nvSpPr>
      <xdr:spPr>
        <a:xfrm>
          <a:off x="13116560" y="947801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30480</xdr:rowOff>
    </xdr:from>
    <xdr:ext cx="761365" cy="257810"/>
    <xdr:sp macro="" textlink="">
      <xdr:nvSpPr>
        <xdr:cNvPr id="259" name="テキスト ボックス 258"/>
        <xdr:cNvSpPr txBox="1"/>
      </xdr:nvSpPr>
      <xdr:spPr>
        <a:xfrm>
          <a:off x="12783820" y="92506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0" name="テキスト ボックス 259"/>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1" name="テキスト ボックス 260"/>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2" name="テキスト ボックス 261"/>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3" name="テキスト ボックス 262"/>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64" name="テキスト ボックス 263"/>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165100</xdr:rowOff>
    </xdr:from>
    <xdr:to>
      <xdr:col>82</xdr:col>
      <xdr:colOff>158750</xdr:colOff>
      <xdr:row>58</xdr:row>
      <xdr:rowOff>95250</xdr:rowOff>
    </xdr:to>
    <xdr:sp macro="" textlink="">
      <xdr:nvSpPr>
        <xdr:cNvPr id="265" name="楕円 264"/>
        <xdr:cNvSpPr/>
      </xdr:nvSpPr>
      <xdr:spPr>
        <a:xfrm>
          <a:off x="16667480" y="9720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137160</xdr:rowOff>
    </xdr:from>
    <xdr:ext cx="761365" cy="259080"/>
    <xdr:sp macro="" textlink="">
      <xdr:nvSpPr>
        <xdr:cNvPr id="266" name="その他該当値テキスト"/>
        <xdr:cNvSpPr txBox="1"/>
      </xdr:nvSpPr>
      <xdr:spPr>
        <a:xfrm>
          <a:off x="16807180" y="9692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50800</xdr:rowOff>
    </xdr:from>
    <xdr:to>
      <xdr:col>78</xdr:col>
      <xdr:colOff>120650</xdr:colOff>
      <xdr:row>57</xdr:row>
      <xdr:rowOff>152400</xdr:rowOff>
    </xdr:to>
    <xdr:sp macro="" textlink="">
      <xdr:nvSpPr>
        <xdr:cNvPr id="267" name="楕円 266"/>
        <xdr:cNvSpPr/>
      </xdr:nvSpPr>
      <xdr:spPr>
        <a:xfrm>
          <a:off x="1581912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137160</xdr:rowOff>
    </xdr:from>
    <xdr:ext cx="736600" cy="259080"/>
    <xdr:sp macro="" textlink="">
      <xdr:nvSpPr>
        <xdr:cNvPr id="268" name="テキスト ボックス 267"/>
        <xdr:cNvSpPr txBox="1"/>
      </xdr:nvSpPr>
      <xdr:spPr>
        <a:xfrm>
          <a:off x="15483840" y="9692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60325</xdr:rowOff>
    </xdr:from>
    <xdr:to>
      <xdr:col>74</xdr:col>
      <xdr:colOff>31750</xdr:colOff>
      <xdr:row>57</xdr:row>
      <xdr:rowOff>161925</xdr:rowOff>
    </xdr:to>
    <xdr:sp macro="" textlink="">
      <xdr:nvSpPr>
        <xdr:cNvPr id="269" name="楕円 268"/>
        <xdr:cNvSpPr/>
      </xdr:nvSpPr>
      <xdr:spPr>
        <a:xfrm>
          <a:off x="14917420" y="96158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146685</xdr:rowOff>
    </xdr:from>
    <xdr:ext cx="762000" cy="258445"/>
    <xdr:sp macro="" textlink="">
      <xdr:nvSpPr>
        <xdr:cNvPr id="270" name="テキスト ボックス 269"/>
        <xdr:cNvSpPr txBox="1"/>
      </xdr:nvSpPr>
      <xdr:spPr>
        <a:xfrm>
          <a:off x="14584680" y="970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55880</xdr:rowOff>
    </xdr:from>
    <xdr:to>
      <xdr:col>69</xdr:col>
      <xdr:colOff>142875</xdr:colOff>
      <xdr:row>57</xdr:row>
      <xdr:rowOff>157480</xdr:rowOff>
    </xdr:to>
    <xdr:sp macro="" textlink="">
      <xdr:nvSpPr>
        <xdr:cNvPr id="271" name="楕円 270"/>
        <xdr:cNvSpPr/>
      </xdr:nvSpPr>
      <xdr:spPr>
        <a:xfrm>
          <a:off x="1401826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142240</xdr:rowOff>
    </xdr:from>
    <xdr:ext cx="761365" cy="257810"/>
    <xdr:sp macro="" textlink="">
      <xdr:nvSpPr>
        <xdr:cNvPr id="272" name="テキスト ボックス 271"/>
        <xdr:cNvSpPr txBox="1"/>
      </xdr:nvSpPr>
      <xdr:spPr>
        <a:xfrm>
          <a:off x="13682980" y="96977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14605</xdr:rowOff>
    </xdr:from>
    <xdr:to>
      <xdr:col>65</xdr:col>
      <xdr:colOff>53975</xdr:colOff>
      <xdr:row>57</xdr:row>
      <xdr:rowOff>116205</xdr:rowOff>
    </xdr:to>
    <xdr:sp macro="" textlink="">
      <xdr:nvSpPr>
        <xdr:cNvPr id="273" name="楕円 272"/>
        <xdr:cNvSpPr/>
      </xdr:nvSpPr>
      <xdr:spPr>
        <a:xfrm>
          <a:off x="13116560" y="95700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100965</xdr:rowOff>
    </xdr:from>
    <xdr:ext cx="761365" cy="259080"/>
    <xdr:sp macro="" textlink="">
      <xdr:nvSpPr>
        <xdr:cNvPr id="274" name="テキスト ボックス 273"/>
        <xdr:cNvSpPr txBox="1"/>
      </xdr:nvSpPr>
      <xdr:spPr>
        <a:xfrm>
          <a:off x="12783820" y="9656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平成２７年度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から</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電算共同化対象事務範囲の拡大</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一部事務組合負担金が増加したことにより、補助費等</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は増加傾向にあり、類似団体平均を上回っている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町単独の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補助金については事業の精査により適正な執行に努めており、今後も同様に取組を続ける。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29</xdr:row>
      <xdr:rowOff>107950</xdr:rowOff>
    </xdr:from>
    <xdr:ext cx="297815" cy="224790"/>
    <xdr:sp macro="" textlink="">
      <xdr:nvSpPr>
        <xdr:cNvPr id="286" name="テキスト ボックス 285"/>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88" name="テキスト ボックス 287"/>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0" name="テキスト ボックス 289"/>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2" name="テキスト ボックス 291"/>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4" name="テキスト ボックス 293"/>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296" name="テキスト ボックス 295"/>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9080"/>
    <xdr:sp macro="" textlink="">
      <xdr:nvSpPr>
        <xdr:cNvPr id="298" name="テキスト ボックス 297"/>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51435</xdr:rowOff>
    </xdr:to>
    <xdr:cxnSp macro="">
      <xdr:nvCxnSpPr>
        <xdr:cNvPr id="300" name="直線コネクタ 299"/>
        <xdr:cNvCxnSpPr/>
      </xdr:nvCxnSpPr>
      <xdr:spPr>
        <a:xfrm flipV="1">
          <a:off x="16718280" y="551434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1365" cy="259080"/>
    <xdr:sp macro="" textlink="">
      <xdr:nvSpPr>
        <xdr:cNvPr id="301" name="補助費等最小値テキスト"/>
        <xdr:cNvSpPr txBox="1"/>
      </xdr:nvSpPr>
      <xdr:spPr>
        <a:xfrm>
          <a:off x="16807180" y="6896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51435</xdr:rowOff>
    </xdr:from>
    <xdr:to>
      <xdr:col>82</xdr:col>
      <xdr:colOff>196850</xdr:colOff>
      <xdr:row>41</xdr:row>
      <xdr:rowOff>51435</xdr:rowOff>
    </xdr:to>
    <xdr:cxnSp macro="">
      <xdr:nvCxnSpPr>
        <xdr:cNvPr id="302" name="直線コネクタ 301"/>
        <xdr:cNvCxnSpPr/>
      </xdr:nvCxnSpPr>
      <xdr:spPr>
        <a:xfrm>
          <a:off x="16629380" y="6924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1365" cy="259080"/>
    <xdr:sp macro="" textlink="">
      <xdr:nvSpPr>
        <xdr:cNvPr id="303" name="補助費等最大値テキスト"/>
        <xdr:cNvSpPr txBox="1"/>
      </xdr:nvSpPr>
      <xdr:spPr>
        <a:xfrm>
          <a:off x="16807180" y="526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629380" y="551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60960</xdr:rowOff>
    </xdr:from>
    <xdr:to>
      <xdr:col>82</xdr:col>
      <xdr:colOff>107950</xdr:colOff>
      <xdr:row>37</xdr:row>
      <xdr:rowOff>124460</xdr:rowOff>
    </xdr:to>
    <xdr:cxnSp macro="">
      <xdr:nvCxnSpPr>
        <xdr:cNvPr id="305" name="直線コネクタ 304"/>
        <xdr:cNvCxnSpPr/>
      </xdr:nvCxnSpPr>
      <xdr:spPr>
        <a:xfrm>
          <a:off x="15869920" y="6263640"/>
          <a:ext cx="8483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167640</xdr:rowOff>
    </xdr:from>
    <xdr:ext cx="761365" cy="259080"/>
    <xdr:sp macro="" textlink="">
      <xdr:nvSpPr>
        <xdr:cNvPr id="306" name="補助費等平均値テキスト"/>
        <xdr:cNvSpPr txBox="1"/>
      </xdr:nvSpPr>
      <xdr:spPr>
        <a:xfrm>
          <a:off x="16807180" y="6035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84455</xdr:rowOff>
    </xdr:to>
    <xdr:sp macro="" textlink="">
      <xdr:nvSpPr>
        <xdr:cNvPr id="307" name="フローチャート: 判断 306"/>
        <xdr:cNvSpPr/>
      </xdr:nvSpPr>
      <xdr:spPr>
        <a:xfrm>
          <a:off x="16667480" y="6188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60960</xdr:rowOff>
    </xdr:from>
    <xdr:to>
      <xdr:col>78</xdr:col>
      <xdr:colOff>69850</xdr:colOff>
      <xdr:row>37</xdr:row>
      <xdr:rowOff>88265</xdr:rowOff>
    </xdr:to>
    <xdr:cxnSp macro="">
      <xdr:nvCxnSpPr>
        <xdr:cNvPr id="308" name="直線コネクタ 307"/>
        <xdr:cNvCxnSpPr/>
      </xdr:nvCxnSpPr>
      <xdr:spPr>
        <a:xfrm flipV="1">
          <a:off x="14968220" y="6263640"/>
          <a:ext cx="901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09" name="フローチャート: 判断 308"/>
        <xdr:cNvSpPr/>
      </xdr:nvSpPr>
      <xdr:spPr>
        <a:xfrm>
          <a:off x="15819120" y="619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103505</xdr:rowOff>
    </xdr:from>
    <xdr:ext cx="736600" cy="258445"/>
    <xdr:sp macro="" textlink="">
      <xdr:nvSpPr>
        <xdr:cNvPr id="310" name="テキスト ボックス 309"/>
        <xdr:cNvSpPr txBox="1"/>
      </xdr:nvSpPr>
      <xdr:spPr>
        <a:xfrm>
          <a:off x="15483840" y="5970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12700</xdr:rowOff>
    </xdr:from>
    <xdr:to>
      <xdr:col>73</xdr:col>
      <xdr:colOff>180975</xdr:colOff>
      <xdr:row>37</xdr:row>
      <xdr:rowOff>88265</xdr:rowOff>
    </xdr:to>
    <xdr:cxnSp macro="">
      <xdr:nvCxnSpPr>
        <xdr:cNvPr id="311" name="直線コネクタ 310"/>
        <xdr:cNvCxnSpPr/>
      </xdr:nvCxnSpPr>
      <xdr:spPr>
        <a:xfrm>
          <a:off x="14069060" y="6047740"/>
          <a:ext cx="89916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2" name="フローチャート: 判断 311"/>
        <xdr:cNvSpPr/>
      </xdr:nvSpPr>
      <xdr:spPr>
        <a:xfrm>
          <a:off x="14917420" y="61982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8445"/>
    <xdr:sp macro="" textlink="">
      <xdr:nvSpPr>
        <xdr:cNvPr id="313" name="テキスト ボックス 312"/>
        <xdr:cNvSpPr txBox="1"/>
      </xdr:nvSpPr>
      <xdr:spPr>
        <a:xfrm>
          <a:off x="14584680" y="5970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xdr:rowOff>
    </xdr:from>
    <xdr:to>
      <xdr:col>69</xdr:col>
      <xdr:colOff>92075</xdr:colOff>
      <xdr:row>36</xdr:row>
      <xdr:rowOff>140970</xdr:rowOff>
    </xdr:to>
    <xdr:cxnSp macro="">
      <xdr:nvCxnSpPr>
        <xdr:cNvPr id="314" name="直線コネクタ 313"/>
        <xdr:cNvCxnSpPr/>
      </xdr:nvCxnSpPr>
      <xdr:spPr>
        <a:xfrm flipV="1">
          <a:off x="13169900" y="6047740"/>
          <a:ext cx="89916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21590</xdr:rowOff>
    </xdr:from>
    <xdr:to>
      <xdr:col>69</xdr:col>
      <xdr:colOff>142875</xdr:colOff>
      <xdr:row>38</xdr:row>
      <xdr:rowOff>123190</xdr:rowOff>
    </xdr:to>
    <xdr:sp macro="" textlink="">
      <xdr:nvSpPr>
        <xdr:cNvPr id="315" name="フローチャート: 判断 314"/>
        <xdr:cNvSpPr/>
      </xdr:nvSpPr>
      <xdr:spPr>
        <a:xfrm>
          <a:off x="140182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107950</xdr:rowOff>
    </xdr:from>
    <xdr:ext cx="761365" cy="258445"/>
    <xdr:sp macro="" textlink="">
      <xdr:nvSpPr>
        <xdr:cNvPr id="316" name="テキスト ボックス 315"/>
        <xdr:cNvSpPr txBox="1"/>
      </xdr:nvSpPr>
      <xdr:spPr>
        <a:xfrm>
          <a:off x="13682980" y="6478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165100</xdr:rowOff>
    </xdr:from>
    <xdr:to>
      <xdr:col>65</xdr:col>
      <xdr:colOff>53975</xdr:colOff>
      <xdr:row>38</xdr:row>
      <xdr:rowOff>95250</xdr:rowOff>
    </xdr:to>
    <xdr:sp macro="" textlink="">
      <xdr:nvSpPr>
        <xdr:cNvPr id="317" name="フローチャート: 判断 316"/>
        <xdr:cNvSpPr/>
      </xdr:nvSpPr>
      <xdr:spPr>
        <a:xfrm>
          <a:off x="13116560" y="63677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80010</xdr:rowOff>
    </xdr:from>
    <xdr:ext cx="761365" cy="259080"/>
    <xdr:sp macro="" textlink="">
      <xdr:nvSpPr>
        <xdr:cNvPr id="318" name="テキスト ボックス 317"/>
        <xdr:cNvSpPr txBox="1"/>
      </xdr:nvSpPr>
      <xdr:spPr>
        <a:xfrm>
          <a:off x="12783820" y="6450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19" name="テキスト ボックス 318"/>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0" name="テキスト ボックス 319"/>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1" name="テキスト ボックス 320"/>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2" name="テキスト ボックス 321"/>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23" name="テキスト ボックス 322"/>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73660</xdr:rowOff>
    </xdr:from>
    <xdr:to>
      <xdr:col>82</xdr:col>
      <xdr:colOff>158750</xdr:colOff>
      <xdr:row>38</xdr:row>
      <xdr:rowOff>3810</xdr:rowOff>
    </xdr:to>
    <xdr:sp macro="" textlink="">
      <xdr:nvSpPr>
        <xdr:cNvPr id="324" name="楕円 323"/>
        <xdr:cNvSpPr/>
      </xdr:nvSpPr>
      <xdr:spPr>
        <a:xfrm>
          <a:off x="1666748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45720</xdr:rowOff>
    </xdr:from>
    <xdr:ext cx="761365" cy="259080"/>
    <xdr:sp macro="" textlink="">
      <xdr:nvSpPr>
        <xdr:cNvPr id="325" name="補助費等該当値テキスト"/>
        <xdr:cNvSpPr txBox="1"/>
      </xdr:nvSpPr>
      <xdr:spPr>
        <a:xfrm>
          <a:off x="16807180" y="6248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10160</xdr:rowOff>
    </xdr:from>
    <xdr:to>
      <xdr:col>78</xdr:col>
      <xdr:colOff>120650</xdr:colOff>
      <xdr:row>37</xdr:row>
      <xdr:rowOff>111760</xdr:rowOff>
    </xdr:to>
    <xdr:sp macro="" textlink="">
      <xdr:nvSpPr>
        <xdr:cNvPr id="326" name="楕円 325"/>
        <xdr:cNvSpPr/>
      </xdr:nvSpPr>
      <xdr:spPr>
        <a:xfrm>
          <a:off x="1581912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96520</xdr:rowOff>
    </xdr:from>
    <xdr:ext cx="736600" cy="259080"/>
    <xdr:sp macro="" textlink="">
      <xdr:nvSpPr>
        <xdr:cNvPr id="327" name="テキスト ボックス 326"/>
        <xdr:cNvSpPr txBox="1"/>
      </xdr:nvSpPr>
      <xdr:spPr>
        <a:xfrm>
          <a:off x="15483840" y="6299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37465</xdr:rowOff>
    </xdr:from>
    <xdr:to>
      <xdr:col>74</xdr:col>
      <xdr:colOff>31750</xdr:colOff>
      <xdr:row>37</xdr:row>
      <xdr:rowOff>139065</xdr:rowOff>
    </xdr:to>
    <xdr:sp macro="" textlink="">
      <xdr:nvSpPr>
        <xdr:cNvPr id="328" name="楕円 327"/>
        <xdr:cNvSpPr/>
      </xdr:nvSpPr>
      <xdr:spPr>
        <a:xfrm>
          <a:off x="14917420" y="624014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58445"/>
    <xdr:sp macro="" textlink="">
      <xdr:nvSpPr>
        <xdr:cNvPr id="329" name="テキスト ボックス 328"/>
        <xdr:cNvSpPr txBox="1"/>
      </xdr:nvSpPr>
      <xdr:spPr>
        <a:xfrm>
          <a:off x="14584680" y="632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401826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73660</xdr:rowOff>
    </xdr:from>
    <xdr:ext cx="761365" cy="258445"/>
    <xdr:sp macro="" textlink="">
      <xdr:nvSpPr>
        <xdr:cNvPr id="331" name="テキスト ボックス 330"/>
        <xdr:cNvSpPr txBox="1"/>
      </xdr:nvSpPr>
      <xdr:spPr>
        <a:xfrm>
          <a:off x="13682980" y="5773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32" name="楕円 331"/>
        <xdr:cNvSpPr/>
      </xdr:nvSpPr>
      <xdr:spPr>
        <a:xfrm>
          <a:off x="13116560" y="61252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30480</xdr:rowOff>
    </xdr:from>
    <xdr:ext cx="761365" cy="257810"/>
    <xdr:sp macro="" textlink="">
      <xdr:nvSpPr>
        <xdr:cNvPr id="333" name="テキスト ボックス 332"/>
        <xdr:cNvSpPr txBox="1"/>
      </xdr:nvSpPr>
      <xdr:spPr>
        <a:xfrm>
          <a:off x="12783820" y="58978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　近年、</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義務教育学校整備</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や公共施設耐震化等の大型事業が集中したことから</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公債費が増加し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、類似団体平均よりやや高い状態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で推移している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。繰上償還や低利資金への借換を積極的に実施し、また事業の精選により地方債発行額の抑制を図ることで、財政の健全化に努める。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3</xdr:col>
      <xdr:colOff>123825</xdr:colOff>
      <xdr:row>69</xdr:row>
      <xdr:rowOff>107950</xdr:rowOff>
    </xdr:from>
    <xdr:ext cx="297815" cy="224790"/>
    <xdr:sp macro="" textlink="">
      <xdr:nvSpPr>
        <xdr:cNvPr id="345" name="テキスト ボックス 344"/>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47" name="テキスト ボックス 34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962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9080"/>
    <xdr:sp macro="" textlink="">
      <xdr:nvSpPr>
        <xdr:cNvPr id="349" name="テキスト ボックス 348"/>
        <xdr:cNvSpPr txBox="1"/>
      </xdr:nvSpPr>
      <xdr:spPr>
        <a:xfrm>
          <a:off x="25654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962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9080"/>
    <xdr:sp macro="" textlink="">
      <xdr:nvSpPr>
        <xdr:cNvPr id="351" name="テキスト ボックス 350"/>
        <xdr:cNvSpPr txBox="1"/>
      </xdr:nvSpPr>
      <xdr:spPr>
        <a:xfrm>
          <a:off x="25654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962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9080"/>
    <xdr:sp macro="" textlink="">
      <xdr:nvSpPr>
        <xdr:cNvPr id="353" name="テキスト ボックス 352"/>
        <xdr:cNvSpPr txBox="1"/>
      </xdr:nvSpPr>
      <xdr:spPr>
        <a:xfrm>
          <a:off x="25654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962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9080"/>
    <xdr:sp macro="" textlink="">
      <xdr:nvSpPr>
        <xdr:cNvPr id="355" name="テキスト ボックス 354"/>
        <xdr:cNvSpPr txBox="1"/>
      </xdr:nvSpPr>
      <xdr:spPr>
        <a:xfrm>
          <a:off x="25654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92710</xdr:rowOff>
    </xdr:to>
    <xdr:cxnSp macro="">
      <xdr:nvCxnSpPr>
        <xdr:cNvPr id="358" name="直線コネクタ 357"/>
        <xdr:cNvCxnSpPr/>
      </xdr:nvCxnSpPr>
      <xdr:spPr>
        <a:xfrm flipV="1">
          <a:off x="4886960" y="1230757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64770</xdr:rowOff>
    </xdr:from>
    <xdr:ext cx="761365" cy="259080"/>
    <xdr:sp macro="" textlink="">
      <xdr:nvSpPr>
        <xdr:cNvPr id="359" name="公債費最小値テキスト"/>
        <xdr:cNvSpPr txBox="1"/>
      </xdr:nvSpPr>
      <xdr:spPr>
        <a:xfrm>
          <a:off x="4975860" y="13643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92710</xdr:rowOff>
    </xdr:from>
    <xdr:to>
      <xdr:col>24</xdr:col>
      <xdr:colOff>114300</xdr:colOff>
      <xdr:row>81</xdr:row>
      <xdr:rowOff>92710</xdr:rowOff>
    </xdr:to>
    <xdr:cxnSp macro="">
      <xdr:nvCxnSpPr>
        <xdr:cNvPr id="360" name="直線コネクタ 359"/>
        <xdr:cNvCxnSpPr/>
      </xdr:nvCxnSpPr>
      <xdr:spPr>
        <a:xfrm>
          <a:off x="4795520" y="136715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1365" cy="259080"/>
    <xdr:sp macro="" textlink="">
      <xdr:nvSpPr>
        <xdr:cNvPr id="361" name="公債費最大値テキスト"/>
        <xdr:cNvSpPr txBox="1"/>
      </xdr:nvSpPr>
      <xdr:spPr>
        <a:xfrm>
          <a:off x="4975860" y="12058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95520" y="12307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108585</xdr:rowOff>
    </xdr:from>
    <xdr:to>
      <xdr:col>24</xdr:col>
      <xdr:colOff>25400</xdr:colOff>
      <xdr:row>78</xdr:row>
      <xdr:rowOff>140970</xdr:rowOff>
    </xdr:to>
    <xdr:cxnSp macro="">
      <xdr:nvCxnSpPr>
        <xdr:cNvPr id="363" name="直線コネクタ 362"/>
        <xdr:cNvCxnSpPr/>
      </xdr:nvCxnSpPr>
      <xdr:spPr>
        <a:xfrm>
          <a:off x="4036060" y="13184505"/>
          <a:ext cx="8509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72390</xdr:rowOff>
    </xdr:from>
    <xdr:ext cx="761365" cy="258445"/>
    <xdr:sp macro="" textlink="">
      <xdr:nvSpPr>
        <xdr:cNvPr id="364" name="公債費平均値テキスト"/>
        <xdr:cNvSpPr txBox="1"/>
      </xdr:nvSpPr>
      <xdr:spPr>
        <a:xfrm>
          <a:off x="4975860" y="128130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65" name="フローチャート: 判断 364"/>
        <xdr:cNvSpPr/>
      </xdr:nvSpPr>
      <xdr:spPr>
        <a:xfrm>
          <a:off x="4833620" y="12964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108585</xdr:rowOff>
    </xdr:to>
    <xdr:cxnSp macro="">
      <xdr:nvCxnSpPr>
        <xdr:cNvPr id="366" name="直線コネクタ 365"/>
        <xdr:cNvCxnSpPr/>
      </xdr:nvCxnSpPr>
      <xdr:spPr>
        <a:xfrm>
          <a:off x="3136900" y="13157200"/>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69215</xdr:rowOff>
    </xdr:from>
    <xdr:to>
      <xdr:col>20</xdr:col>
      <xdr:colOff>38100</xdr:colOff>
      <xdr:row>77</xdr:row>
      <xdr:rowOff>167640</xdr:rowOff>
    </xdr:to>
    <xdr:sp macro="" textlink="">
      <xdr:nvSpPr>
        <xdr:cNvPr id="367" name="フローチャート: 判断 366"/>
        <xdr:cNvSpPr/>
      </xdr:nvSpPr>
      <xdr:spPr>
        <a:xfrm>
          <a:off x="3985260" y="12977495"/>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8890</xdr:rowOff>
    </xdr:from>
    <xdr:ext cx="735965" cy="259080"/>
    <xdr:sp macro="" textlink="">
      <xdr:nvSpPr>
        <xdr:cNvPr id="368" name="テキスト ボックス 367"/>
        <xdr:cNvSpPr txBox="1"/>
      </xdr:nvSpPr>
      <xdr:spPr>
        <a:xfrm>
          <a:off x="3652520" y="12749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72390</xdr:rowOff>
    </xdr:from>
    <xdr:to>
      <xdr:col>15</xdr:col>
      <xdr:colOff>98425</xdr:colOff>
      <xdr:row>78</xdr:row>
      <xdr:rowOff>81280</xdr:rowOff>
    </xdr:to>
    <xdr:cxnSp macro="">
      <xdr:nvCxnSpPr>
        <xdr:cNvPr id="369" name="直線コネクタ 368"/>
        <xdr:cNvCxnSpPr/>
      </xdr:nvCxnSpPr>
      <xdr:spPr>
        <a:xfrm>
          <a:off x="2237740" y="13148310"/>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86100" y="1299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28575</xdr:rowOff>
    </xdr:from>
    <xdr:ext cx="761365" cy="258445"/>
    <xdr:sp macro="" textlink="">
      <xdr:nvSpPr>
        <xdr:cNvPr id="371" name="テキスト ボックス 370"/>
        <xdr:cNvSpPr txBox="1"/>
      </xdr:nvSpPr>
      <xdr:spPr>
        <a:xfrm>
          <a:off x="2750820" y="12769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40005</xdr:rowOff>
    </xdr:from>
    <xdr:to>
      <xdr:col>11</xdr:col>
      <xdr:colOff>9525</xdr:colOff>
      <xdr:row>78</xdr:row>
      <xdr:rowOff>72390</xdr:rowOff>
    </xdr:to>
    <xdr:cxnSp macro="">
      <xdr:nvCxnSpPr>
        <xdr:cNvPr id="372" name="直線コネクタ 371"/>
        <xdr:cNvCxnSpPr/>
      </xdr:nvCxnSpPr>
      <xdr:spPr>
        <a:xfrm>
          <a:off x="1336040" y="13115925"/>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106045</xdr:rowOff>
    </xdr:from>
    <xdr:to>
      <xdr:col>11</xdr:col>
      <xdr:colOff>60325</xdr:colOff>
      <xdr:row>78</xdr:row>
      <xdr:rowOff>36195</xdr:rowOff>
    </xdr:to>
    <xdr:sp macro="" textlink="">
      <xdr:nvSpPr>
        <xdr:cNvPr id="373" name="フローチャート: 判断 372"/>
        <xdr:cNvSpPr/>
      </xdr:nvSpPr>
      <xdr:spPr>
        <a:xfrm>
          <a:off x="2184400" y="1301432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46990</xdr:rowOff>
    </xdr:from>
    <xdr:ext cx="761365" cy="258445"/>
    <xdr:sp macro="" textlink="">
      <xdr:nvSpPr>
        <xdr:cNvPr id="374" name="テキスト ボックス 373"/>
        <xdr:cNvSpPr txBox="1"/>
      </xdr:nvSpPr>
      <xdr:spPr>
        <a:xfrm>
          <a:off x="1851660" y="12787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75" name="フローチャート: 判断 374"/>
        <xdr:cNvSpPr/>
      </xdr:nvSpPr>
      <xdr:spPr>
        <a:xfrm>
          <a:off x="1285240" y="13032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64770</xdr:rowOff>
    </xdr:from>
    <xdr:ext cx="762000" cy="259080"/>
    <xdr:sp macro="" textlink="">
      <xdr:nvSpPr>
        <xdr:cNvPr id="376" name="テキスト ボックス 375"/>
        <xdr:cNvSpPr txBox="1"/>
      </xdr:nvSpPr>
      <xdr:spPr>
        <a:xfrm>
          <a:off x="949960" y="1280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77" name="テキスト ボックス 376"/>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78" name="テキスト ボックス 377"/>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79" name="テキスト ボックス 378"/>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80" name="テキスト ボックス 379"/>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1" name="テキスト ボックス 380"/>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90170</xdr:rowOff>
    </xdr:from>
    <xdr:to>
      <xdr:col>24</xdr:col>
      <xdr:colOff>76200</xdr:colOff>
      <xdr:row>79</xdr:row>
      <xdr:rowOff>20320</xdr:rowOff>
    </xdr:to>
    <xdr:sp macro="" textlink="">
      <xdr:nvSpPr>
        <xdr:cNvPr id="382" name="楕円 381"/>
        <xdr:cNvSpPr/>
      </xdr:nvSpPr>
      <xdr:spPr>
        <a:xfrm>
          <a:off x="4833620" y="131660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62230</xdr:rowOff>
    </xdr:from>
    <xdr:ext cx="761365" cy="259080"/>
    <xdr:sp macro="" textlink="">
      <xdr:nvSpPr>
        <xdr:cNvPr id="383" name="公債費該当値テキスト"/>
        <xdr:cNvSpPr txBox="1"/>
      </xdr:nvSpPr>
      <xdr:spPr>
        <a:xfrm>
          <a:off x="4975860" y="13138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57785</xdr:rowOff>
    </xdr:from>
    <xdr:to>
      <xdr:col>20</xdr:col>
      <xdr:colOff>38100</xdr:colOff>
      <xdr:row>78</xdr:row>
      <xdr:rowOff>159385</xdr:rowOff>
    </xdr:to>
    <xdr:sp macro="" textlink="">
      <xdr:nvSpPr>
        <xdr:cNvPr id="384" name="楕円 383"/>
        <xdr:cNvSpPr/>
      </xdr:nvSpPr>
      <xdr:spPr>
        <a:xfrm>
          <a:off x="3985260" y="131337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144145</xdr:rowOff>
    </xdr:from>
    <xdr:ext cx="735965" cy="258445"/>
    <xdr:sp macro="" textlink="">
      <xdr:nvSpPr>
        <xdr:cNvPr id="385" name="テキスト ボックス 384"/>
        <xdr:cNvSpPr txBox="1"/>
      </xdr:nvSpPr>
      <xdr:spPr>
        <a:xfrm>
          <a:off x="3652520" y="13220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xdr:cNvSpPr/>
      </xdr:nvSpPr>
      <xdr:spPr>
        <a:xfrm>
          <a:off x="30861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116840</xdr:rowOff>
    </xdr:from>
    <xdr:ext cx="761365" cy="259080"/>
    <xdr:sp macro="" textlink="">
      <xdr:nvSpPr>
        <xdr:cNvPr id="387" name="テキスト ボックス 386"/>
        <xdr:cNvSpPr txBox="1"/>
      </xdr:nvSpPr>
      <xdr:spPr>
        <a:xfrm>
          <a:off x="2750820" y="1319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21590</xdr:rowOff>
    </xdr:from>
    <xdr:to>
      <xdr:col>11</xdr:col>
      <xdr:colOff>60325</xdr:colOff>
      <xdr:row>78</xdr:row>
      <xdr:rowOff>123190</xdr:rowOff>
    </xdr:to>
    <xdr:sp macro="" textlink="">
      <xdr:nvSpPr>
        <xdr:cNvPr id="388" name="楕円 387"/>
        <xdr:cNvSpPr/>
      </xdr:nvSpPr>
      <xdr:spPr>
        <a:xfrm>
          <a:off x="2184400" y="13097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107950</xdr:rowOff>
    </xdr:from>
    <xdr:ext cx="761365" cy="258445"/>
    <xdr:sp macro="" textlink="">
      <xdr:nvSpPr>
        <xdr:cNvPr id="389" name="テキスト ボックス 388"/>
        <xdr:cNvSpPr txBox="1"/>
      </xdr:nvSpPr>
      <xdr:spPr>
        <a:xfrm>
          <a:off x="1851660" y="13183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90" name="楕円 389"/>
        <xdr:cNvSpPr/>
      </xdr:nvSpPr>
      <xdr:spPr>
        <a:xfrm>
          <a:off x="1285240" y="1306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75565</xdr:rowOff>
    </xdr:from>
    <xdr:ext cx="762000" cy="259080"/>
    <xdr:sp macro="" textlink="">
      <xdr:nvSpPr>
        <xdr:cNvPr id="391" name="テキスト ボックス 390"/>
        <xdr:cNvSpPr txBox="1"/>
      </xdr:nvSpPr>
      <xdr:spPr>
        <a:xfrm>
          <a:off x="949960" y="13151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　子育て支援施設整備事業や義務教育学校整備事業の実施により物件費の一時的な支出があり比率は上昇したものの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、これまで実施してきた人件費の縮減、公営企業債の繰上償還や低利資金への借換に伴う繰出金の減少等により類似団体平均を下回っている。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これらの取組を引き続き実施することで</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比率の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xdr:txBody>
    </xdr:sp>
    <xdr:clientData/>
  </xdr:twoCellAnchor>
  <xdr:oneCellAnchor>
    <xdr:from>
      <xdr:col>62</xdr:col>
      <xdr:colOff>6350</xdr:colOff>
      <xdr:row>69</xdr:row>
      <xdr:rowOff>107950</xdr:rowOff>
    </xdr:from>
    <xdr:ext cx="297815" cy="224790"/>
    <xdr:sp macro="" textlink="">
      <xdr:nvSpPr>
        <xdr:cNvPr id="403" name="テキスト ボックス 402"/>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05" name="テキスト ボックス 404"/>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07" name="テキスト ボックス 406"/>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09" name="テキスト ボックス 408"/>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1" name="テキスト ボックス 410"/>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13" name="テキスト ボックス 412"/>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15" name="テキスト ボックス 414"/>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145415</xdr:rowOff>
    </xdr:from>
    <xdr:to>
      <xdr:col>82</xdr:col>
      <xdr:colOff>107950</xdr:colOff>
      <xdr:row>81</xdr:row>
      <xdr:rowOff>138430</xdr:rowOff>
    </xdr:to>
    <xdr:cxnSp macro="">
      <xdr:nvCxnSpPr>
        <xdr:cNvPr id="417" name="直線コネクタ 416"/>
        <xdr:cNvCxnSpPr/>
      </xdr:nvCxnSpPr>
      <xdr:spPr>
        <a:xfrm flipV="1">
          <a:off x="16718280" y="1221549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110490</xdr:rowOff>
    </xdr:from>
    <xdr:ext cx="761365" cy="258445"/>
    <xdr:sp macro="" textlink="">
      <xdr:nvSpPr>
        <xdr:cNvPr id="418" name="公債費以外最小値テキスト"/>
        <xdr:cNvSpPr txBox="1"/>
      </xdr:nvSpPr>
      <xdr:spPr>
        <a:xfrm>
          <a:off x="16807180" y="13689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629380" y="1371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60325</xdr:rowOff>
    </xdr:from>
    <xdr:ext cx="761365" cy="259080"/>
    <xdr:sp macro="" textlink="">
      <xdr:nvSpPr>
        <xdr:cNvPr id="420" name="公債費以外最大値テキスト"/>
        <xdr:cNvSpPr txBox="1"/>
      </xdr:nvSpPr>
      <xdr:spPr>
        <a:xfrm>
          <a:off x="16807180" y="1196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145415</xdr:rowOff>
    </xdr:from>
    <xdr:to>
      <xdr:col>82</xdr:col>
      <xdr:colOff>196850</xdr:colOff>
      <xdr:row>72</xdr:row>
      <xdr:rowOff>145415</xdr:rowOff>
    </xdr:to>
    <xdr:cxnSp macro="">
      <xdr:nvCxnSpPr>
        <xdr:cNvPr id="421" name="直線コネクタ 420"/>
        <xdr:cNvCxnSpPr/>
      </xdr:nvCxnSpPr>
      <xdr:spPr>
        <a:xfrm>
          <a:off x="16629380" y="1221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85725</xdr:rowOff>
    </xdr:from>
    <xdr:to>
      <xdr:col>82</xdr:col>
      <xdr:colOff>107950</xdr:colOff>
      <xdr:row>76</xdr:row>
      <xdr:rowOff>113030</xdr:rowOff>
    </xdr:to>
    <xdr:cxnSp macro="">
      <xdr:nvCxnSpPr>
        <xdr:cNvPr id="422" name="直線コネクタ 421"/>
        <xdr:cNvCxnSpPr/>
      </xdr:nvCxnSpPr>
      <xdr:spPr>
        <a:xfrm>
          <a:off x="15869920" y="12826365"/>
          <a:ext cx="8483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109855</xdr:rowOff>
    </xdr:from>
    <xdr:ext cx="761365" cy="258445"/>
    <xdr:sp macro="" textlink="">
      <xdr:nvSpPr>
        <xdr:cNvPr id="423" name="公債費以外平均値テキスト"/>
        <xdr:cNvSpPr txBox="1"/>
      </xdr:nvSpPr>
      <xdr:spPr>
        <a:xfrm>
          <a:off x="16807180" y="130181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137795</xdr:rowOff>
    </xdr:from>
    <xdr:to>
      <xdr:col>82</xdr:col>
      <xdr:colOff>158750</xdr:colOff>
      <xdr:row>78</xdr:row>
      <xdr:rowOff>67945</xdr:rowOff>
    </xdr:to>
    <xdr:sp macro="" textlink="">
      <xdr:nvSpPr>
        <xdr:cNvPr id="424" name="フローチャート: 判断 423"/>
        <xdr:cNvSpPr/>
      </xdr:nvSpPr>
      <xdr:spPr>
        <a:xfrm>
          <a:off x="16667480" y="13046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85725</xdr:rowOff>
    </xdr:to>
    <xdr:cxnSp macro="">
      <xdr:nvCxnSpPr>
        <xdr:cNvPr id="425" name="直線コネクタ 424"/>
        <xdr:cNvCxnSpPr/>
      </xdr:nvCxnSpPr>
      <xdr:spPr>
        <a:xfrm>
          <a:off x="14968220" y="12753340"/>
          <a:ext cx="901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28575</xdr:rowOff>
    </xdr:from>
    <xdr:to>
      <xdr:col>78</xdr:col>
      <xdr:colOff>120650</xdr:colOff>
      <xdr:row>77</xdr:row>
      <xdr:rowOff>129540</xdr:rowOff>
    </xdr:to>
    <xdr:sp macro="" textlink="">
      <xdr:nvSpPr>
        <xdr:cNvPr id="426" name="フローチャート: 判断 425"/>
        <xdr:cNvSpPr/>
      </xdr:nvSpPr>
      <xdr:spPr>
        <a:xfrm>
          <a:off x="15819120" y="12936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114300</xdr:rowOff>
    </xdr:from>
    <xdr:ext cx="736600" cy="259080"/>
    <xdr:sp macro="" textlink="">
      <xdr:nvSpPr>
        <xdr:cNvPr id="427" name="テキスト ボックス 426"/>
        <xdr:cNvSpPr txBox="1"/>
      </xdr:nvSpPr>
      <xdr:spPr>
        <a:xfrm>
          <a:off x="15483840" y="13022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88265</xdr:rowOff>
    </xdr:from>
    <xdr:to>
      <xdr:col>73</xdr:col>
      <xdr:colOff>180975</xdr:colOff>
      <xdr:row>76</xdr:row>
      <xdr:rowOff>12700</xdr:rowOff>
    </xdr:to>
    <xdr:cxnSp macro="">
      <xdr:nvCxnSpPr>
        <xdr:cNvPr id="428" name="直線コネクタ 427"/>
        <xdr:cNvCxnSpPr/>
      </xdr:nvCxnSpPr>
      <xdr:spPr>
        <a:xfrm>
          <a:off x="14069060" y="12661265"/>
          <a:ext cx="89916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126365</xdr:rowOff>
    </xdr:from>
    <xdr:to>
      <xdr:col>74</xdr:col>
      <xdr:colOff>31750</xdr:colOff>
      <xdr:row>77</xdr:row>
      <xdr:rowOff>56515</xdr:rowOff>
    </xdr:to>
    <xdr:sp macro="" textlink="">
      <xdr:nvSpPr>
        <xdr:cNvPr id="429" name="フローチャート: 判断 428"/>
        <xdr:cNvSpPr/>
      </xdr:nvSpPr>
      <xdr:spPr>
        <a:xfrm>
          <a:off x="14917420" y="1286700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41275</xdr:rowOff>
    </xdr:from>
    <xdr:ext cx="762000" cy="259080"/>
    <xdr:sp macro="" textlink="">
      <xdr:nvSpPr>
        <xdr:cNvPr id="430" name="テキスト ボックス 429"/>
        <xdr:cNvSpPr txBox="1"/>
      </xdr:nvSpPr>
      <xdr:spPr>
        <a:xfrm>
          <a:off x="14584680" y="1294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88265</xdr:rowOff>
    </xdr:from>
    <xdr:to>
      <xdr:col>69</xdr:col>
      <xdr:colOff>92075</xdr:colOff>
      <xdr:row>75</xdr:row>
      <xdr:rowOff>97155</xdr:rowOff>
    </xdr:to>
    <xdr:cxnSp macro="">
      <xdr:nvCxnSpPr>
        <xdr:cNvPr id="431" name="直線コネクタ 430"/>
        <xdr:cNvCxnSpPr/>
      </xdr:nvCxnSpPr>
      <xdr:spPr>
        <a:xfrm flipV="1">
          <a:off x="13169900" y="12661265"/>
          <a:ext cx="8991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107950</xdr:rowOff>
    </xdr:from>
    <xdr:to>
      <xdr:col>69</xdr:col>
      <xdr:colOff>142875</xdr:colOff>
      <xdr:row>79</xdr:row>
      <xdr:rowOff>38100</xdr:rowOff>
    </xdr:to>
    <xdr:sp macro="" textlink="">
      <xdr:nvSpPr>
        <xdr:cNvPr id="432" name="フローチャート: 判断 431"/>
        <xdr:cNvSpPr/>
      </xdr:nvSpPr>
      <xdr:spPr>
        <a:xfrm>
          <a:off x="14018260" y="13183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22860</xdr:rowOff>
    </xdr:from>
    <xdr:ext cx="761365" cy="259080"/>
    <xdr:sp macro="" textlink="">
      <xdr:nvSpPr>
        <xdr:cNvPr id="433" name="テキスト ボックス 432"/>
        <xdr:cNvSpPr txBox="1"/>
      </xdr:nvSpPr>
      <xdr:spPr>
        <a:xfrm>
          <a:off x="13682980" y="13266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165100</xdr:rowOff>
    </xdr:from>
    <xdr:to>
      <xdr:col>65</xdr:col>
      <xdr:colOff>53975</xdr:colOff>
      <xdr:row>78</xdr:row>
      <xdr:rowOff>95250</xdr:rowOff>
    </xdr:to>
    <xdr:sp macro="" textlink="">
      <xdr:nvSpPr>
        <xdr:cNvPr id="434" name="フローチャート: 判断 433"/>
        <xdr:cNvSpPr/>
      </xdr:nvSpPr>
      <xdr:spPr>
        <a:xfrm>
          <a:off x="13116560" y="130733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80010</xdr:rowOff>
    </xdr:from>
    <xdr:ext cx="761365" cy="259080"/>
    <xdr:sp macro="" textlink="">
      <xdr:nvSpPr>
        <xdr:cNvPr id="435" name="テキスト ボックス 434"/>
        <xdr:cNvSpPr txBox="1"/>
      </xdr:nvSpPr>
      <xdr:spPr>
        <a:xfrm>
          <a:off x="12783820" y="13155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36" name="テキスト ボックス 435"/>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37" name="テキスト ボックス 436"/>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38" name="テキスト ボックス 437"/>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39" name="テキスト ボックス 438"/>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40" name="テキスト ボックス 439"/>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62230</xdr:rowOff>
    </xdr:from>
    <xdr:to>
      <xdr:col>82</xdr:col>
      <xdr:colOff>158750</xdr:colOff>
      <xdr:row>76</xdr:row>
      <xdr:rowOff>163830</xdr:rowOff>
    </xdr:to>
    <xdr:sp macro="" textlink="">
      <xdr:nvSpPr>
        <xdr:cNvPr id="441" name="楕円 440"/>
        <xdr:cNvSpPr/>
      </xdr:nvSpPr>
      <xdr:spPr>
        <a:xfrm>
          <a:off x="1666748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78740</xdr:rowOff>
    </xdr:from>
    <xdr:ext cx="761365" cy="259080"/>
    <xdr:sp macro="" textlink="">
      <xdr:nvSpPr>
        <xdr:cNvPr id="442" name="公債費以外該当値テキスト"/>
        <xdr:cNvSpPr txBox="1"/>
      </xdr:nvSpPr>
      <xdr:spPr>
        <a:xfrm>
          <a:off x="16807180" y="1265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34925</xdr:rowOff>
    </xdr:from>
    <xdr:to>
      <xdr:col>78</xdr:col>
      <xdr:colOff>120650</xdr:colOff>
      <xdr:row>76</xdr:row>
      <xdr:rowOff>136525</xdr:rowOff>
    </xdr:to>
    <xdr:sp macro="" textlink="">
      <xdr:nvSpPr>
        <xdr:cNvPr id="443" name="楕円 442"/>
        <xdr:cNvSpPr/>
      </xdr:nvSpPr>
      <xdr:spPr>
        <a:xfrm>
          <a:off x="1581912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146685</xdr:rowOff>
    </xdr:from>
    <xdr:ext cx="736600" cy="258445"/>
    <xdr:sp macro="" textlink="">
      <xdr:nvSpPr>
        <xdr:cNvPr id="444" name="テキスト ボックス 443"/>
        <xdr:cNvSpPr txBox="1"/>
      </xdr:nvSpPr>
      <xdr:spPr>
        <a:xfrm>
          <a:off x="15483840" y="12552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5" name="楕円 444"/>
        <xdr:cNvSpPr/>
      </xdr:nvSpPr>
      <xdr:spPr>
        <a:xfrm>
          <a:off x="14917420" y="127063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8445"/>
    <xdr:sp macro="" textlink="">
      <xdr:nvSpPr>
        <xdr:cNvPr id="446" name="テキスト ボックス 445"/>
        <xdr:cNvSpPr txBox="1"/>
      </xdr:nvSpPr>
      <xdr:spPr>
        <a:xfrm>
          <a:off x="14584680" y="12479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37465</xdr:rowOff>
    </xdr:from>
    <xdr:to>
      <xdr:col>69</xdr:col>
      <xdr:colOff>142875</xdr:colOff>
      <xdr:row>75</xdr:row>
      <xdr:rowOff>139065</xdr:rowOff>
    </xdr:to>
    <xdr:sp macro="" textlink="">
      <xdr:nvSpPr>
        <xdr:cNvPr id="447" name="楕円 446"/>
        <xdr:cNvSpPr/>
      </xdr:nvSpPr>
      <xdr:spPr>
        <a:xfrm>
          <a:off x="1401826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149225</xdr:rowOff>
    </xdr:from>
    <xdr:ext cx="761365" cy="259080"/>
    <xdr:sp macro="" textlink="">
      <xdr:nvSpPr>
        <xdr:cNvPr id="448" name="テキスト ボックス 447"/>
        <xdr:cNvSpPr txBox="1"/>
      </xdr:nvSpPr>
      <xdr:spPr>
        <a:xfrm>
          <a:off x="13682980" y="1238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46990</xdr:rowOff>
    </xdr:from>
    <xdr:to>
      <xdr:col>65</xdr:col>
      <xdr:colOff>53975</xdr:colOff>
      <xdr:row>75</xdr:row>
      <xdr:rowOff>147955</xdr:rowOff>
    </xdr:to>
    <xdr:sp macro="" textlink="">
      <xdr:nvSpPr>
        <xdr:cNvPr id="449" name="楕円 448"/>
        <xdr:cNvSpPr/>
      </xdr:nvSpPr>
      <xdr:spPr>
        <a:xfrm>
          <a:off x="13116560" y="1261999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158750</xdr:rowOff>
    </xdr:from>
    <xdr:ext cx="761365" cy="258445"/>
    <xdr:sp macro="" textlink="">
      <xdr:nvSpPr>
        <xdr:cNvPr id="450" name="テキスト ボックス 449"/>
        <xdr:cNvSpPr txBox="1"/>
      </xdr:nvSpPr>
      <xdr:spPr>
        <a:xfrm>
          <a:off x="12783820" y="12396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秋田県井川町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03120" y="3413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1365" cy="258445"/>
    <xdr:sp macro="" textlink="">
      <xdr:nvSpPr>
        <xdr:cNvPr id="32" name="テキスト ボックス 31"/>
        <xdr:cNvSpPr txBox="1"/>
      </xdr:nvSpPr>
      <xdr:spPr>
        <a:xfrm>
          <a:off x="1348740" y="3274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03120" y="29673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1365" cy="258445"/>
    <xdr:sp macro="" textlink="">
      <xdr:nvSpPr>
        <xdr:cNvPr id="34" name="テキスト ボックス 33"/>
        <xdr:cNvSpPr txBox="1"/>
      </xdr:nvSpPr>
      <xdr:spPr>
        <a:xfrm>
          <a:off x="1348740" y="2828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03120" y="25177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8445"/>
    <xdr:sp macro="" textlink="">
      <xdr:nvSpPr>
        <xdr:cNvPr id="36" name="テキスト ボックス 35"/>
        <xdr:cNvSpPr txBox="1"/>
      </xdr:nvSpPr>
      <xdr:spPr>
        <a:xfrm>
          <a:off x="1348740" y="2375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03120" y="20605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8445"/>
    <xdr:sp macro="" textlink="">
      <xdr:nvSpPr>
        <xdr:cNvPr id="38" name="テキスト ボックス 37"/>
        <xdr:cNvSpPr txBox="1"/>
      </xdr:nvSpPr>
      <xdr:spPr>
        <a:xfrm>
          <a:off x="1348740" y="1918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0" name="テキスト ボックス 39"/>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96520</xdr:rowOff>
    </xdr:from>
    <xdr:to>
      <xdr:col>29</xdr:col>
      <xdr:colOff>127000</xdr:colOff>
      <xdr:row>18</xdr:row>
      <xdr:rowOff>73660</xdr:rowOff>
    </xdr:to>
    <xdr:cxnSp macro="">
      <xdr:nvCxnSpPr>
        <xdr:cNvPr id="42" name="直線コネクタ 41"/>
        <xdr:cNvCxnSpPr/>
      </xdr:nvCxnSpPr>
      <xdr:spPr>
        <a:xfrm flipV="1">
          <a:off x="5504180" y="1982470"/>
          <a:ext cx="0" cy="1165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69215</xdr:rowOff>
    </xdr:from>
    <xdr:ext cx="761365" cy="258445"/>
    <xdr:sp macro="" textlink="">
      <xdr:nvSpPr>
        <xdr:cNvPr id="43" name="人口1人当たり決算額の推移最小値テキスト130"/>
        <xdr:cNvSpPr txBox="1"/>
      </xdr:nvSpPr>
      <xdr:spPr>
        <a:xfrm>
          <a:off x="5588000" y="3143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119,297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73660</xdr:rowOff>
    </xdr:from>
    <xdr:to>
      <xdr:col>30</xdr:col>
      <xdr:colOff>25400</xdr:colOff>
      <xdr:row>18</xdr:row>
      <xdr:rowOff>73660</xdr:rowOff>
    </xdr:to>
    <xdr:cxnSp macro="">
      <xdr:nvCxnSpPr>
        <xdr:cNvPr id="44" name="直線コネクタ 43"/>
        <xdr:cNvCxnSpPr/>
      </xdr:nvCxnSpPr>
      <xdr:spPr>
        <a:xfrm>
          <a:off x="5415280" y="31483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11430</xdr:rowOff>
    </xdr:from>
    <xdr:ext cx="761365" cy="259080"/>
    <xdr:sp macro="" textlink="">
      <xdr:nvSpPr>
        <xdr:cNvPr id="45" name="人口1人当たり決算額の推移最大値テキスト130"/>
        <xdr:cNvSpPr txBox="1"/>
      </xdr:nvSpPr>
      <xdr:spPr>
        <a:xfrm>
          <a:off x="5588000" y="1725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634,234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96520</xdr:rowOff>
    </xdr:from>
    <xdr:to>
      <xdr:col>30</xdr:col>
      <xdr:colOff>25400</xdr:colOff>
      <xdr:row>11</xdr:row>
      <xdr:rowOff>96520</xdr:rowOff>
    </xdr:to>
    <xdr:cxnSp macro="">
      <xdr:nvCxnSpPr>
        <xdr:cNvPr id="46" name="直線コネクタ 45"/>
        <xdr:cNvCxnSpPr/>
      </xdr:nvCxnSpPr>
      <xdr:spPr>
        <a:xfrm>
          <a:off x="5415280" y="19824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59055</xdr:rowOff>
    </xdr:from>
    <xdr:to>
      <xdr:col>29</xdr:col>
      <xdr:colOff>127000</xdr:colOff>
      <xdr:row>18</xdr:row>
      <xdr:rowOff>60325</xdr:rowOff>
    </xdr:to>
    <xdr:cxnSp macro="">
      <xdr:nvCxnSpPr>
        <xdr:cNvPr id="47" name="直線コネクタ 46"/>
        <xdr:cNvCxnSpPr/>
      </xdr:nvCxnSpPr>
      <xdr:spPr>
        <a:xfrm flipV="1">
          <a:off x="4871720" y="3133725"/>
          <a:ext cx="6324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8890</xdr:rowOff>
    </xdr:from>
    <xdr:ext cx="761365" cy="259080"/>
    <xdr:sp macro="" textlink="">
      <xdr:nvSpPr>
        <xdr:cNvPr id="48" name="人口1人当たり決算額の推移平均値テキスト130"/>
        <xdr:cNvSpPr txBox="1"/>
      </xdr:nvSpPr>
      <xdr:spPr>
        <a:xfrm>
          <a:off x="5588000" y="2748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164465</xdr:rowOff>
    </xdr:from>
    <xdr:to>
      <xdr:col>29</xdr:col>
      <xdr:colOff>177800</xdr:colOff>
      <xdr:row>17</xdr:row>
      <xdr:rowOff>94615</xdr:rowOff>
    </xdr:to>
    <xdr:sp macro="" textlink="">
      <xdr:nvSpPr>
        <xdr:cNvPr id="49" name="フローチャート: 判断 48"/>
        <xdr:cNvSpPr/>
      </xdr:nvSpPr>
      <xdr:spPr>
        <a:xfrm>
          <a:off x="5453380" y="29038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60325</xdr:rowOff>
    </xdr:from>
    <xdr:to>
      <xdr:col>26</xdr:col>
      <xdr:colOff>50800</xdr:colOff>
      <xdr:row>18</xdr:row>
      <xdr:rowOff>71120</xdr:rowOff>
    </xdr:to>
    <xdr:cxnSp macro="">
      <xdr:nvCxnSpPr>
        <xdr:cNvPr id="50" name="直線コネクタ 49"/>
        <xdr:cNvCxnSpPr/>
      </xdr:nvCxnSpPr>
      <xdr:spPr>
        <a:xfrm flipV="1">
          <a:off x="4193540" y="3134995"/>
          <a:ext cx="67818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106045</xdr:rowOff>
    </xdr:to>
    <xdr:sp macro="" textlink="">
      <xdr:nvSpPr>
        <xdr:cNvPr id="51" name="フローチャート: 判断 50"/>
        <xdr:cNvSpPr/>
      </xdr:nvSpPr>
      <xdr:spPr>
        <a:xfrm>
          <a:off x="4820920" y="2911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5965" cy="259080"/>
    <xdr:sp macro="" textlink="">
      <xdr:nvSpPr>
        <xdr:cNvPr id="52" name="テキスト ボックス 51"/>
        <xdr:cNvSpPr txBox="1"/>
      </xdr:nvSpPr>
      <xdr:spPr>
        <a:xfrm>
          <a:off x="4500880" y="2687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202,093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71120</xdr:rowOff>
    </xdr:from>
    <xdr:to>
      <xdr:col>22</xdr:col>
      <xdr:colOff>114300</xdr:colOff>
      <xdr:row>18</xdr:row>
      <xdr:rowOff>99060</xdr:rowOff>
    </xdr:to>
    <xdr:cxnSp macro="">
      <xdr:nvCxnSpPr>
        <xdr:cNvPr id="53" name="直線コネクタ 52"/>
        <xdr:cNvCxnSpPr/>
      </xdr:nvCxnSpPr>
      <xdr:spPr>
        <a:xfrm flipV="1">
          <a:off x="3515360" y="3145790"/>
          <a:ext cx="6781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33655</xdr:rowOff>
    </xdr:from>
    <xdr:to>
      <xdr:col>22</xdr:col>
      <xdr:colOff>165100</xdr:colOff>
      <xdr:row>17</xdr:row>
      <xdr:rowOff>135255</xdr:rowOff>
    </xdr:to>
    <xdr:sp macro="" textlink="">
      <xdr:nvSpPr>
        <xdr:cNvPr id="54" name="フローチャート: 判断 53"/>
        <xdr:cNvSpPr/>
      </xdr:nvSpPr>
      <xdr:spPr>
        <a:xfrm>
          <a:off x="4142740" y="2940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145415</xdr:rowOff>
    </xdr:from>
    <xdr:ext cx="762000" cy="258445"/>
    <xdr:sp macro="" textlink="">
      <xdr:nvSpPr>
        <xdr:cNvPr id="55" name="テキスト ボックス 54"/>
        <xdr:cNvSpPr txBox="1"/>
      </xdr:nvSpPr>
      <xdr:spPr>
        <a:xfrm>
          <a:off x="3822700" y="2717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87630</xdr:rowOff>
    </xdr:from>
    <xdr:to>
      <xdr:col>18</xdr:col>
      <xdr:colOff>177800</xdr:colOff>
      <xdr:row>18</xdr:row>
      <xdr:rowOff>99060</xdr:rowOff>
    </xdr:to>
    <xdr:cxnSp macro="">
      <xdr:nvCxnSpPr>
        <xdr:cNvPr id="56" name="直線コネクタ 55"/>
        <xdr:cNvCxnSpPr/>
      </xdr:nvCxnSpPr>
      <xdr:spPr>
        <a:xfrm>
          <a:off x="2832100" y="3162300"/>
          <a:ext cx="68326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160020</xdr:rowOff>
    </xdr:from>
    <xdr:to>
      <xdr:col>19</xdr:col>
      <xdr:colOff>38100</xdr:colOff>
      <xdr:row>18</xdr:row>
      <xdr:rowOff>90170</xdr:rowOff>
    </xdr:to>
    <xdr:sp macro="" textlink="">
      <xdr:nvSpPr>
        <xdr:cNvPr id="57" name="フローチャート: 判断 56"/>
        <xdr:cNvSpPr/>
      </xdr:nvSpPr>
      <xdr:spPr>
        <a:xfrm>
          <a:off x="3464560" y="306705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100330</xdr:rowOff>
    </xdr:from>
    <xdr:ext cx="762000" cy="259080"/>
    <xdr:sp macro="" textlink="">
      <xdr:nvSpPr>
        <xdr:cNvPr id="58" name="テキスト ボックス 57"/>
        <xdr:cNvSpPr txBox="1"/>
      </xdr:nvSpPr>
      <xdr:spPr>
        <a:xfrm>
          <a:off x="314452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167640</xdr:rowOff>
    </xdr:from>
    <xdr:to>
      <xdr:col>15</xdr:col>
      <xdr:colOff>101600</xdr:colOff>
      <xdr:row>18</xdr:row>
      <xdr:rowOff>99060</xdr:rowOff>
    </xdr:to>
    <xdr:sp macro="" textlink="">
      <xdr:nvSpPr>
        <xdr:cNvPr id="59" name="フローチャート: 判断 58"/>
        <xdr:cNvSpPr/>
      </xdr:nvSpPr>
      <xdr:spPr>
        <a:xfrm>
          <a:off x="2781300" y="30746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109220</xdr:rowOff>
    </xdr:from>
    <xdr:ext cx="761365" cy="258445"/>
    <xdr:sp macro="" textlink="">
      <xdr:nvSpPr>
        <xdr:cNvPr id="60" name="テキスト ボックス 59"/>
        <xdr:cNvSpPr txBox="1"/>
      </xdr:nvSpPr>
      <xdr:spPr>
        <a:xfrm>
          <a:off x="2461260" y="2848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1" name="テキスト ボックス 60"/>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2" name="テキスト ボックス 61"/>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3" name="テキスト ボックス 62"/>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4" name="テキスト ボックス 63"/>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65" name="テキスト ボックス 64"/>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8255</xdr:rowOff>
    </xdr:from>
    <xdr:to>
      <xdr:col>29</xdr:col>
      <xdr:colOff>177800</xdr:colOff>
      <xdr:row>18</xdr:row>
      <xdr:rowOff>109855</xdr:rowOff>
    </xdr:to>
    <xdr:sp macro="" textlink="">
      <xdr:nvSpPr>
        <xdr:cNvPr id="66" name="楕円 65"/>
        <xdr:cNvSpPr/>
      </xdr:nvSpPr>
      <xdr:spPr>
        <a:xfrm>
          <a:off x="5453380" y="30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88265</xdr:rowOff>
    </xdr:from>
    <xdr:ext cx="761365" cy="258445"/>
    <xdr:sp macro="" textlink="">
      <xdr:nvSpPr>
        <xdr:cNvPr id="67" name="人口1人当たり決算額の推移該当値テキスト130"/>
        <xdr:cNvSpPr txBox="1"/>
      </xdr:nvSpPr>
      <xdr:spPr>
        <a:xfrm>
          <a:off x="5588000" y="2995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125,433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8890</xdr:rowOff>
    </xdr:from>
    <xdr:to>
      <xdr:col>26</xdr:col>
      <xdr:colOff>101600</xdr:colOff>
      <xdr:row>18</xdr:row>
      <xdr:rowOff>111125</xdr:rowOff>
    </xdr:to>
    <xdr:sp macro="" textlink="">
      <xdr:nvSpPr>
        <xdr:cNvPr id="68" name="楕円 67"/>
        <xdr:cNvSpPr/>
      </xdr:nvSpPr>
      <xdr:spPr>
        <a:xfrm>
          <a:off x="4820920" y="3083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95885</xdr:rowOff>
    </xdr:from>
    <xdr:ext cx="735965" cy="259080"/>
    <xdr:sp macro="" textlink="">
      <xdr:nvSpPr>
        <xdr:cNvPr id="69" name="テキスト ボックス 68"/>
        <xdr:cNvSpPr txBox="1"/>
      </xdr:nvSpPr>
      <xdr:spPr>
        <a:xfrm>
          <a:off x="4500880" y="3170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20320</xdr:rowOff>
    </xdr:from>
    <xdr:to>
      <xdr:col>22</xdr:col>
      <xdr:colOff>165100</xdr:colOff>
      <xdr:row>18</xdr:row>
      <xdr:rowOff>121920</xdr:rowOff>
    </xdr:to>
    <xdr:sp macro="" textlink="">
      <xdr:nvSpPr>
        <xdr:cNvPr id="70" name="楕円 69"/>
        <xdr:cNvSpPr/>
      </xdr:nvSpPr>
      <xdr:spPr>
        <a:xfrm>
          <a:off x="4142740" y="30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106680</xdr:rowOff>
    </xdr:from>
    <xdr:ext cx="762000" cy="258445"/>
    <xdr:sp macro="" textlink="">
      <xdr:nvSpPr>
        <xdr:cNvPr id="71" name="テキスト ボックス 70"/>
        <xdr:cNvSpPr txBox="1"/>
      </xdr:nvSpPr>
      <xdr:spPr>
        <a:xfrm>
          <a:off x="3822700" y="318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120,186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48260</xdr:rowOff>
    </xdr:from>
    <xdr:to>
      <xdr:col>19</xdr:col>
      <xdr:colOff>38100</xdr:colOff>
      <xdr:row>18</xdr:row>
      <xdr:rowOff>149860</xdr:rowOff>
    </xdr:to>
    <xdr:sp macro="" textlink="">
      <xdr:nvSpPr>
        <xdr:cNvPr id="72" name="楕円 71"/>
        <xdr:cNvSpPr/>
      </xdr:nvSpPr>
      <xdr:spPr>
        <a:xfrm>
          <a:off x="3464560" y="312293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134620</xdr:rowOff>
    </xdr:from>
    <xdr:ext cx="762000" cy="259080"/>
    <xdr:sp macro="" textlink="">
      <xdr:nvSpPr>
        <xdr:cNvPr id="73" name="テキスト ボックス 72"/>
        <xdr:cNvSpPr txBox="1"/>
      </xdr:nvSpPr>
      <xdr:spPr>
        <a:xfrm>
          <a:off x="3144520" y="3209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36830</xdr:rowOff>
    </xdr:from>
    <xdr:to>
      <xdr:col>15</xdr:col>
      <xdr:colOff>101600</xdr:colOff>
      <xdr:row>18</xdr:row>
      <xdr:rowOff>138430</xdr:rowOff>
    </xdr:to>
    <xdr:sp macro="" textlink="">
      <xdr:nvSpPr>
        <xdr:cNvPr id="74" name="楕円 73"/>
        <xdr:cNvSpPr/>
      </xdr:nvSpPr>
      <xdr:spPr>
        <a:xfrm>
          <a:off x="27813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123190</xdr:rowOff>
    </xdr:from>
    <xdr:ext cx="761365" cy="259080"/>
    <xdr:sp macro="" textlink="">
      <xdr:nvSpPr>
        <xdr:cNvPr id="75" name="テキスト ボックス 74"/>
        <xdr:cNvSpPr txBox="1"/>
      </xdr:nvSpPr>
      <xdr:spPr>
        <a:xfrm>
          <a:off x="2461260" y="319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140335</xdr:rowOff>
    </xdr:from>
    <xdr:to>
      <xdr:col>1</xdr:col>
      <xdr:colOff>142875</xdr:colOff>
      <xdr:row>30</xdr:row>
      <xdr:rowOff>69850</xdr:rowOff>
    </xdr:to>
    <xdr:sp macro="" textlink="">
      <xdr:nvSpPr>
        <xdr:cNvPr id="86" name="楕円 85"/>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89" name="テキスト ボックス 88"/>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3" name="テキスト ボックス 92"/>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5" name="テキスト ボックス 94"/>
        <xdr:cNvSpPr txBox="1"/>
      </xdr:nvSpPr>
      <xdr:spPr>
        <a:xfrm>
          <a:off x="1348740" y="6534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6" name="直線コネクタ 95"/>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97" name="テキスト ボックス 96"/>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8" name="直線コネクタ 97"/>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99" name="テキスト ボックス 98"/>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1" name="テキスト ボックス 100"/>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232410</xdr:rowOff>
    </xdr:from>
    <xdr:to>
      <xdr:col>29</xdr:col>
      <xdr:colOff>127000</xdr:colOff>
      <xdr:row>37</xdr:row>
      <xdr:rowOff>200660</xdr:rowOff>
    </xdr:to>
    <xdr:cxnSp macro="">
      <xdr:nvCxnSpPr>
        <xdr:cNvPr id="103" name="直線コネクタ 102"/>
        <xdr:cNvCxnSpPr/>
      </xdr:nvCxnSpPr>
      <xdr:spPr>
        <a:xfrm flipV="1">
          <a:off x="5504180" y="6038850"/>
          <a:ext cx="0" cy="1168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172085</xdr:rowOff>
    </xdr:from>
    <xdr:ext cx="761365" cy="259080"/>
    <xdr:sp macro="" textlink="">
      <xdr:nvSpPr>
        <xdr:cNvPr id="104" name="人口1人当たり決算額の推移最小値テキスト445"/>
        <xdr:cNvSpPr txBox="1"/>
      </xdr:nvSpPr>
      <xdr:spPr>
        <a:xfrm>
          <a:off x="5588000" y="7178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200660</xdr:rowOff>
    </xdr:from>
    <xdr:to>
      <xdr:col>30</xdr:col>
      <xdr:colOff>25400</xdr:colOff>
      <xdr:row>37</xdr:row>
      <xdr:rowOff>200660</xdr:rowOff>
    </xdr:to>
    <xdr:cxnSp macro="">
      <xdr:nvCxnSpPr>
        <xdr:cNvPr id="105" name="直線コネクタ 104"/>
        <xdr:cNvCxnSpPr/>
      </xdr:nvCxnSpPr>
      <xdr:spPr>
        <a:xfrm>
          <a:off x="5415280" y="72072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147320</xdr:rowOff>
    </xdr:from>
    <xdr:ext cx="761365" cy="257810"/>
    <xdr:sp macro="" textlink="">
      <xdr:nvSpPr>
        <xdr:cNvPr id="106" name="人口1人当たり決算額の推移最大値テキスト445"/>
        <xdr:cNvSpPr txBox="1"/>
      </xdr:nvSpPr>
      <xdr:spPr>
        <a:xfrm>
          <a:off x="5588000" y="57823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133,646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232410</xdr:rowOff>
    </xdr:from>
    <xdr:to>
      <xdr:col>30</xdr:col>
      <xdr:colOff>25400</xdr:colOff>
      <xdr:row>33</xdr:row>
      <xdr:rowOff>232410</xdr:rowOff>
    </xdr:to>
    <xdr:cxnSp macro="">
      <xdr:nvCxnSpPr>
        <xdr:cNvPr id="107" name="直線コネクタ 106"/>
        <xdr:cNvCxnSpPr/>
      </xdr:nvCxnSpPr>
      <xdr:spPr>
        <a:xfrm>
          <a:off x="5415280" y="60388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321310</xdr:rowOff>
    </xdr:from>
    <xdr:to>
      <xdr:col>29</xdr:col>
      <xdr:colOff>127000</xdr:colOff>
      <xdr:row>36</xdr:row>
      <xdr:rowOff>12065</xdr:rowOff>
    </xdr:to>
    <xdr:cxnSp macro="">
      <xdr:nvCxnSpPr>
        <xdr:cNvPr id="108" name="直線コネクタ 107"/>
        <xdr:cNvCxnSpPr/>
      </xdr:nvCxnSpPr>
      <xdr:spPr>
        <a:xfrm flipV="1">
          <a:off x="4871720" y="6813550"/>
          <a:ext cx="63246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306705</xdr:rowOff>
    </xdr:from>
    <xdr:ext cx="761365" cy="258445"/>
    <xdr:sp macro="" textlink="">
      <xdr:nvSpPr>
        <xdr:cNvPr id="109" name="人口1人当たり決算額の推移平均値テキスト445"/>
        <xdr:cNvSpPr txBox="1"/>
      </xdr:nvSpPr>
      <xdr:spPr>
        <a:xfrm>
          <a:off x="5588000" y="67989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287655</xdr:rowOff>
    </xdr:from>
    <xdr:to>
      <xdr:col>29</xdr:col>
      <xdr:colOff>177800</xdr:colOff>
      <xdr:row>36</xdr:row>
      <xdr:rowOff>46990</xdr:rowOff>
    </xdr:to>
    <xdr:sp macro="" textlink="">
      <xdr:nvSpPr>
        <xdr:cNvPr id="110" name="フローチャート: 判断 109"/>
        <xdr:cNvSpPr/>
      </xdr:nvSpPr>
      <xdr:spPr>
        <a:xfrm>
          <a:off x="5453380" y="67798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12065</xdr:rowOff>
    </xdr:from>
    <xdr:to>
      <xdr:col>26</xdr:col>
      <xdr:colOff>50800</xdr:colOff>
      <xdr:row>36</xdr:row>
      <xdr:rowOff>27305</xdr:rowOff>
    </xdr:to>
    <xdr:cxnSp macro="">
      <xdr:nvCxnSpPr>
        <xdr:cNvPr id="111" name="直線コネクタ 110"/>
        <xdr:cNvCxnSpPr/>
      </xdr:nvCxnSpPr>
      <xdr:spPr>
        <a:xfrm flipV="1">
          <a:off x="4193540" y="6847205"/>
          <a:ext cx="67818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282575</xdr:rowOff>
    </xdr:from>
    <xdr:to>
      <xdr:col>26</xdr:col>
      <xdr:colOff>101600</xdr:colOff>
      <xdr:row>36</xdr:row>
      <xdr:rowOff>40640</xdr:rowOff>
    </xdr:to>
    <xdr:sp macro="" textlink="">
      <xdr:nvSpPr>
        <xdr:cNvPr id="112" name="フローチャート: 判断 111"/>
        <xdr:cNvSpPr/>
      </xdr:nvSpPr>
      <xdr:spPr>
        <a:xfrm>
          <a:off x="4820920" y="67748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50800</xdr:rowOff>
    </xdr:from>
    <xdr:ext cx="735965" cy="258445"/>
    <xdr:sp macro="" textlink="">
      <xdr:nvSpPr>
        <xdr:cNvPr id="113" name="テキスト ボックス 112"/>
        <xdr:cNvSpPr txBox="1"/>
      </xdr:nvSpPr>
      <xdr:spPr>
        <a:xfrm>
          <a:off x="4500880" y="6543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27305</xdr:rowOff>
    </xdr:from>
    <xdr:to>
      <xdr:col>22</xdr:col>
      <xdr:colOff>114300</xdr:colOff>
      <xdr:row>36</xdr:row>
      <xdr:rowOff>81915</xdr:rowOff>
    </xdr:to>
    <xdr:cxnSp macro="">
      <xdr:nvCxnSpPr>
        <xdr:cNvPr id="114" name="直線コネクタ 113"/>
        <xdr:cNvCxnSpPr/>
      </xdr:nvCxnSpPr>
      <xdr:spPr>
        <a:xfrm flipV="1">
          <a:off x="3515360" y="6862445"/>
          <a:ext cx="67818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264795</xdr:rowOff>
    </xdr:from>
    <xdr:to>
      <xdr:col>22</xdr:col>
      <xdr:colOff>165100</xdr:colOff>
      <xdr:row>36</xdr:row>
      <xdr:rowOff>24130</xdr:rowOff>
    </xdr:to>
    <xdr:sp macro="" textlink="">
      <xdr:nvSpPr>
        <xdr:cNvPr id="115" name="フローチャート: 判断 114"/>
        <xdr:cNvSpPr/>
      </xdr:nvSpPr>
      <xdr:spPr>
        <a:xfrm>
          <a:off x="4142740" y="67570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34925</xdr:rowOff>
    </xdr:from>
    <xdr:ext cx="762000" cy="259715"/>
    <xdr:sp macro="" textlink="">
      <xdr:nvSpPr>
        <xdr:cNvPr id="116" name="テキスト ボックス 115"/>
        <xdr:cNvSpPr txBox="1"/>
      </xdr:nvSpPr>
      <xdr:spPr>
        <a:xfrm>
          <a:off x="3822700" y="65271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32385</xdr:rowOff>
    </xdr:from>
    <xdr:to>
      <xdr:col>18</xdr:col>
      <xdr:colOff>177800</xdr:colOff>
      <xdr:row>36</xdr:row>
      <xdr:rowOff>81915</xdr:rowOff>
    </xdr:to>
    <xdr:cxnSp macro="">
      <xdr:nvCxnSpPr>
        <xdr:cNvPr id="117" name="直線コネクタ 116"/>
        <xdr:cNvCxnSpPr/>
      </xdr:nvCxnSpPr>
      <xdr:spPr>
        <a:xfrm>
          <a:off x="2832100" y="6867525"/>
          <a:ext cx="68326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299720</xdr:rowOff>
    </xdr:from>
    <xdr:to>
      <xdr:col>19</xdr:col>
      <xdr:colOff>38100</xdr:colOff>
      <xdr:row>36</xdr:row>
      <xdr:rowOff>59055</xdr:rowOff>
    </xdr:to>
    <xdr:sp macro="" textlink="">
      <xdr:nvSpPr>
        <xdr:cNvPr id="118" name="フローチャート: 判断 117"/>
        <xdr:cNvSpPr/>
      </xdr:nvSpPr>
      <xdr:spPr>
        <a:xfrm>
          <a:off x="3464560" y="679196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19" name="テキスト ボックス 118"/>
        <xdr:cNvSpPr txBox="1"/>
      </xdr:nvSpPr>
      <xdr:spPr>
        <a:xfrm>
          <a:off x="3144520" y="65608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275590</xdr:rowOff>
    </xdr:from>
    <xdr:to>
      <xdr:col>15</xdr:col>
      <xdr:colOff>101600</xdr:colOff>
      <xdr:row>36</xdr:row>
      <xdr:rowOff>34290</xdr:rowOff>
    </xdr:to>
    <xdr:sp macro="" textlink="">
      <xdr:nvSpPr>
        <xdr:cNvPr id="120" name="フローチャート: 判断 119"/>
        <xdr:cNvSpPr/>
      </xdr:nvSpPr>
      <xdr:spPr>
        <a:xfrm>
          <a:off x="2781300" y="676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44450</xdr:rowOff>
    </xdr:from>
    <xdr:ext cx="761365" cy="257810"/>
    <xdr:sp macro="" textlink="">
      <xdr:nvSpPr>
        <xdr:cNvPr id="121" name="テキスト ボックス 120"/>
        <xdr:cNvSpPr txBox="1"/>
      </xdr:nvSpPr>
      <xdr:spPr>
        <a:xfrm>
          <a:off x="2461260" y="65366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2" name="テキスト ボックス 121"/>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3" name="テキスト ボックス 122"/>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6" name="テキスト ボックス 125"/>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270510</xdr:rowOff>
    </xdr:from>
    <xdr:to>
      <xdr:col>29</xdr:col>
      <xdr:colOff>177800</xdr:colOff>
      <xdr:row>36</xdr:row>
      <xdr:rowOff>29210</xdr:rowOff>
    </xdr:to>
    <xdr:sp macro="" textlink="">
      <xdr:nvSpPr>
        <xdr:cNvPr id="127" name="楕円 126"/>
        <xdr:cNvSpPr/>
      </xdr:nvSpPr>
      <xdr:spPr>
        <a:xfrm>
          <a:off x="545338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115570</xdr:rowOff>
    </xdr:from>
    <xdr:ext cx="761365" cy="259080"/>
    <xdr:sp macro="" textlink="">
      <xdr:nvSpPr>
        <xdr:cNvPr id="128" name="人口1人当たり決算額の推移該当値テキスト445"/>
        <xdr:cNvSpPr txBox="1"/>
      </xdr:nvSpPr>
      <xdr:spPr>
        <a:xfrm>
          <a:off x="5588000" y="6607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304165</xdr:rowOff>
    </xdr:from>
    <xdr:to>
      <xdr:col>26</xdr:col>
      <xdr:colOff>101600</xdr:colOff>
      <xdr:row>36</xdr:row>
      <xdr:rowOff>63500</xdr:rowOff>
    </xdr:to>
    <xdr:sp macro="" textlink="">
      <xdr:nvSpPr>
        <xdr:cNvPr id="129" name="楕円 128"/>
        <xdr:cNvSpPr/>
      </xdr:nvSpPr>
      <xdr:spPr>
        <a:xfrm>
          <a:off x="4820920" y="6796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47625</xdr:rowOff>
    </xdr:from>
    <xdr:ext cx="735965" cy="259715"/>
    <xdr:sp macro="" textlink="">
      <xdr:nvSpPr>
        <xdr:cNvPr id="130" name="テキスト ボックス 129"/>
        <xdr:cNvSpPr txBox="1"/>
      </xdr:nvSpPr>
      <xdr:spPr>
        <a:xfrm>
          <a:off x="4500880" y="688276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320040</xdr:rowOff>
    </xdr:from>
    <xdr:to>
      <xdr:col>22</xdr:col>
      <xdr:colOff>165100</xdr:colOff>
      <xdr:row>36</xdr:row>
      <xdr:rowOff>78105</xdr:rowOff>
    </xdr:to>
    <xdr:sp macro="" textlink="">
      <xdr:nvSpPr>
        <xdr:cNvPr id="131" name="楕円 130"/>
        <xdr:cNvSpPr/>
      </xdr:nvSpPr>
      <xdr:spPr>
        <a:xfrm>
          <a:off x="4142740" y="68122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63500</xdr:rowOff>
    </xdr:from>
    <xdr:ext cx="762000" cy="258445"/>
    <xdr:sp macro="" textlink="">
      <xdr:nvSpPr>
        <xdr:cNvPr id="132" name="テキスト ボックス 131"/>
        <xdr:cNvSpPr txBox="1"/>
      </xdr:nvSpPr>
      <xdr:spPr>
        <a:xfrm>
          <a:off x="3822700" y="689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31115</xdr:rowOff>
    </xdr:from>
    <xdr:to>
      <xdr:col>19</xdr:col>
      <xdr:colOff>38100</xdr:colOff>
      <xdr:row>36</xdr:row>
      <xdr:rowOff>132715</xdr:rowOff>
    </xdr:to>
    <xdr:sp macro="" textlink="">
      <xdr:nvSpPr>
        <xdr:cNvPr id="133" name="楕円 132"/>
        <xdr:cNvSpPr/>
      </xdr:nvSpPr>
      <xdr:spPr>
        <a:xfrm>
          <a:off x="3464560" y="686625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117475</xdr:rowOff>
    </xdr:from>
    <xdr:ext cx="762000" cy="259715"/>
    <xdr:sp macro="" textlink="">
      <xdr:nvSpPr>
        <xdr:cNvPr id="134" name="テキスト ボックス 133"/>
        <xdr:cNvSpPr txBox="1"/>
      </xdr:nvSpPr>
      <xdr:spPr>
        <a:xfrm>
          <a:off x="3144520" y="6952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323850</xdr:rowOff>
    </xdr:from>
    <xdr:to>
      <xdr:col>15</xdr:col>
      <xdr:colOff>101600</xdr:colOff>
      <xdr:row>36</xdr:row>
      <xdr:rowOff>83185</xdr:rowOff>
    </xdr:to>
    <xdr:sp macro="" textlink="">
      <xdr:nvSpPr>
        <xdr:cNvPr id="135" name="楕円 134"/>
        <xdr:cNvSpPr/>
      </xdr:nvSpPr>
      <xdr:spPr>
        <a:xfrm>
          <a:off x="2781300" y="6816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67945</xdr:rowOff>
    </xdr:from>
    <xdr:ext cx="761365" cy="258445"/>
    <xdr:sp macro="" textlink="">
      <xdr:nvSpPr>
        <xdr:cNvPr id="136" name="テキスト ボックス 135"/>
        <xdr:cNvSpPr txBox="1"/>
      </xdr:nvSpPr>
      <xdr:spPr>
        <a:xfrm>
          <a:off x="2461260" y="6903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128270</xdr:rowOff>
    </xdr:from>
    <xdr:ext cx="595630" cy="258445"/>
    <xdr:sp macro="" textlink="">
      <xdr:nvSpPr>
        <xdr:cNvPr id="44" name="テキスト ボックス 43"/>
        <xdr:cNvSpPr txBox="1"/>
      </xdr:nvSpPr>
      <xdr:spPr>
        <a:xfrm>
          <a:off x="166370" y="65024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5630" cy="258445"/>
    <xdr:sp macro="" textlink="">
      <xdr:nvSpPr>
        <xdr:cNvPr id="46" name="テキスト ボックス 45"/>
        <xdr:cNvSpPr txBox="1"/>
      </xdr:nvSpPr>
      <xdr:spPr>
        <a:xfrm>
          <a:off x="166370" y="61829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5630" cy="259080"/>
    <xdr:sp macro="" textlink="">
      <xdr:nvSpPr>
        <xdr:cNvPr id="48" name="テキスト ボックス 47"/>
        <xdr:cNvSpPr txBox="1"/>
      </xdr:nvSpPr>
      <xdr:spPr>
        <a:xfrm>
          <a:off x="16637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23495</xdr:rowOff>
    </xdr:from>
    <xdr:to>
      <xdr:col>24</xdr:col>
      <xdr:colOff>62865</xdr:colOff>
      <xdr:row>39</xdr:row>
      <xdr:rowOff>149225</xdr:rowOff>
    </xdr:to>
    <xdr:cxnSp macro="">
      <xdr:nvCxnSpPr>
        <xdr:cNvPr id="58" name="直線コネクタ 57"/>
        <xdr:cNvCxnSpPr/>
      </xdr:nvCxnSpPr>
      <xdr:spPr>
        <a:xfrm flipV="1">
          <a:off x="4511675" y="522414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153035</xdr:rowOff>
    </xdr:from>
    <xdr:ext cx="534670" cy="259080"/>
    <xdr:sp macro="" textlink="">
      <xdr:nvSpPr>
        <xdr:cNvPr id="59" name="人件費最小値テキスト"/>
        <xdr:cNvSpPr txBox="1"/>
      </xdr:nvSpPr>
      <xdr:spPr>
        <a:xfrm>
          <a:off x="4564380" y="6694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149225</xdr:rowOff>
    </xdr:from>
    <xdr:to>
      <xdr:col>24</xdr:col>
      <xdr:colOff>152400</xdr:colOff>
      <xdr:row>39</xdr:row>
      <xdr:rowOff>149225</xdr:rowOff>
    </xdr:to>
    <xdr:cxnSp macro="">
      <xdr:nvCxnSpPr>
        <xdr:cNvPr id="60" name="直線コネクタ 59"/>
        <xdr:cNvCxnSpPr/>
      </xdr:nvCxnSpPr>
      <xdr:spPr>
        <a:xfrm>
          <a:off x="4429760" y="6690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141605</xdr:rowOff>
    </xdr:from>
    <xdr:ext cx="598805" cy="258445"/>
    <xdr:sp macro="" textlink="">
      <xdr:nvSpPr>
        <xdr:cNvPr id="61" name="人件費最大値テキスト"/>
        <xdr:cNvSpPr txBox="1"/>
      </xdr:nvSpPr>
      <xdr:spPr>
        <a:xfrm>
          <a:off x="4564380" y="5006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543,082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23495</xdr:rowOff>
    </xdr:from>
    <xdr:to>
      <xdr:col>24</xdr:col>
      <xdr:colOff>152400</xdr:colOff>
      <xdr:row>31</xdr:row>
      <xdr:rowOff>23495</xdr:rowOff>
    </xdr:to>
    <xdr:cxnSp macro="">
      <xdr:nvCxnSpPr>
        <xdr:cNvPr id="62" name="直線コネクタ 61"/>
        <xdr:cNvCxnSpPr/>
      </xdr:nvCxnSpPr>
      <xdr:spPr>
        <a:xfrm>
          <a:off x="4429760" y="5224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109220</xdr:rowOff>
    </xdr:from>
    <xdr:to>
      <xdr:col>24</xdr:col>
      <xdr:colOff>63500</xdr:colOff>
      <xdr:row>39</xdr:row>
      <xdr:rowOff>131445</xdr:rowOff>
    </xdr:to>
    <xdr:cxnSp macro="">
      <xdr:nvCxnSpPr>
        <xdr:cNvPr id="63" name="直線コネクタ 62"/>
        <xdr:cNvCxnSpPr/>
      </xdr:nvCxnSpPr>
      <xdr:spPr>
        <a:xfrm>
          <a:off x="3700780" y="665099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34290</xdr:rowOff>
    </xdr:from>
    <xdr:ext cx="598805" cy="258445"/>
    <xdr:sp macro="" textlink="">
      <xdr:nvSpPr>
        <xdr:cNvPr id="64" name="人件費平均値テキスト"/>
        <xdr:cNvSpPr txBox="1"/>
      </xdr:nvSpPr>
      <xdr:spPr>
        <a:xfrm>
          <a:off x="4564380" y="62407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11430</xdr:rowOff>
    </xdr:from>
    <xdr:to>
      <xdr:col>24</xdr:col>
      <xdr:colOff>114300</xdr:colOff>
      <xdr:row>38</xdr:row>
      <xdr:rowOff>113030</xdr:rowOff>
    </xdr:to>
    <xdr:sp macro="" textlink="">
      <xdr:nvSpPr>
        <xdr:cNvPr id="65" name="フローチャート: 判断 64"/>
        <xdr:cNvSpPr/>
      </xdr:nvSpPr>
      <xdr:spPr>
        <a:xfrm>
          <a:off x="446278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109220</xdr:rowOff>
    </xdr:from>
    <xdr:to>
      <xdr:col>19</xdr:col>
      <xdr:colOff>177800</xdr:colOff>
      <xdr:row>39</xdr:row>
      <xdr:rowOff>124460</xdr:rowOff>
    </xdr:to>
    <xdr:cxnSp macro="">
      <xdr:nvCxnSpPr>
        <xdr:cNvPr id="66" name="直線コネクタ 65"/>
        <xdr:cNvCxnSpPr/>
      </xdr:nvCxnSpPr>
      <xdr:spPr>
        <a:xfrm flipV="1">
          <a:off x="2832100" y="665099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22860</xdr:rowOff>
    </xdr:from>
    <xdr:to>
      <xdr:col>20</xdr:col>
      <xdr:colOff>38100</xdr:colOff>
      <xdr:row>38</xdr:row>
      <xdr:rowOff>124460</xdr:rowOff>
    </xdr:to>
    <xdr:sp macro="" textlink="">
      <xdr:nvSpPr>
        <xdr:cNvPr id="67" name="フローチャート: 判断 66"/>
        <xdr:cNvSpPr/>
      </xdr:nvSpPr>
      <xdr:spPr>
        <a:xfrm>
          <a:off x="3649980" y="6396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140970</xdr:rowOff>
    </xdr:from>
    <xdr:ext cx="598170" cy="258445"/>
    <xdr:sp macro="" textlink="">
      <xdr:nvSpPr>
        <xdr:cNvPr id="68" name="テキスト ボックス 67"/>
        <xdr:cNvSpPr txBox="1"/>
      </xdr:nvSpPr>
      <xdr:spPr>
        <a:xfrm>
          <a:off x="3406140" y="6179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124460</xdr:rowOff>
    </xdr:from>
    <xdr:to>
      <xdr:col>15</xdr:col>
      <xdr:colOff>50800</xdr:colOff>
      <xdr:row>39</xdr:row>
      <xdr:rowOff>132080</xdr:rowOff>
    </xdr:to>
    <xdr:cxnSp macro="">
      <xdr:nvCxnSpPr>
        <xdr:cNvPr id="69" name="直線コネクタ 68"/>
        <xdr:cNvCxnSpPr/>
      </xdr:nvCxnSpPr>
      <xdr:spPr>
        <a:xfrm flipV="1">
          <a:off x="1968500" y="666623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59055</xdr:rowOff>
    </xdr:from>
    <xdr:to>
      <xdr:col>15</xdr:col>
      <xdr:colOff>101600</xdr:colOff>
      <xdr:row>38</xdr:row>
      <xdr:rowOff>160655</xdr:rowOff>
    </xdr:to>
    <xdr:sp macro="" textlink="">
      <xdr:nvSpPr>
        <xdr:cNvPr id="70" name="フローチャート: 判断 69"/>
        <xdr:cNvSpPr/>
      </xdr:nvSpPr>
      <xdr:spPr>
        <a:xfrm>
          <a:off x="27813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5715</xdr:rowOff>
    </xdr:from>
    <xdr:ext cx="598805" cy="259080"/>
    <xdr:sp macro="" textlink="">
      <xdr:nvSpPr>
        <xdr:cNvPr id="71" name="テキスト ボックス 70"/>
        <xdr:cNvSpPr txBox="1"/>
      </xdr:nvSpPr>
      <xdr:spPr>
        <a:xfrm>
          <a:off x="2542540" y="6212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132080</xdr:rowOff>
    </xdr:from>
    <xdr:to>
      <xdr:col>10</xdr:col>
      <xdr:colOff>114300</xdr:colOff>
      <xdr:row>39</xdr:row>
      <xdr:rowOff>137160</xdr:rowOff>
    </xdr:to>
    <xdr:cxnSp macro="">
      <xdr:nvCxnSpPr>
        <xdr:cNvPr id="72" name="直線コネクタ 71"/>
        <xdr:cNvCxnSpPr/>
      </xdr:nvCxnSpPr>
      <xdr:spPr>
        <a:xfrm flipV="1">
          <a:off x="1104900" y="667385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14605</xdr:rowOff>
    </xdr:from>
    <xdr:to>
      <xdr:col>10</xdr:col>
      <xdr:colOff>165100</xdr:colOff>
      <xdr:row>39</xdr:row>
      <xdr:rowOff>116205</xdr:rowOff>
    </xdr:to>
    <xdr:sp macro="" textlink="">
      <xdr:nvSpPr>
        <xdr:cNvPr id="73" name="フローチャート: 判断 72"/>
        <xdr:cNvSpPr/>
      </xdr:nvSpPr>
      <xdr:spPr>
        <a:xfrm>
          <a:off x="1917700" y="655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132715</xdr:rowOff>
    </xdr:from>
    <xdr:ext cx="598170" cy="259080"/>
    <xdr:sp macro="" textlink="">
      <xdr:nvSpPr>
        <xdr:cNvPr id="74" name="テキスト ボックス 73"/>
        <xdr:cNvSpPr txBox="1"/>
      </xdr:nvSpPr>
      <xdr:spPr>
        <a:xfrm>
          <a:off x="1673860" y="6339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39</xdr:row>
      <xdr:rowOff>22225</xdr:rowOff>
    </xdr:from>
    <xdr:to>
      <xdr:col>6</xdr:col>
      <xdr:colOff>38100</xdr:colOff>
      <xdr:row>39</xdr:row>
      <xdr:rowOff>123825</xdr:rowOff>
    </xdr:to>
    <xdr:sp macro="" textlink="">
      <xdr:nvSpPr>
        <xdr:cNvPr id="75" name="フローチャート: 判断 74"/>
        <xdr:cNvSpPr/>
      </xdr:nvSpPr>
      <xdr:spPr>
        <a:xfrm>
          <a:off x="1054100" y="6563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140335</xdr:rowOff>
    </xdr:from>
    <xdr:ext cx="598170" cy="258445"/>
    <xdr:sp macro="" textlink="">
      <xdr:nvSpPr>
        <xdr:cNvPr id="76" name="テキスト ボックス 75"/>
        <xdr:cNvSpPr txBox="1"/>
      </xdr:nvSpPr>
      <xdr:spPr>
        <a:xfrm>
          <a:off x="810260" y="6346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82" name="楕円 81"/>
        <xdr:cNvSpPr/>
      </xdr:nvSpPr>
      <xdr:spPr>
        <a:xfrm>
          <a:off x="4462780" y="662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167005</xdr:rowOff>
    </xdr:from>
    <xdr:ext cx="534670" cy="258445"/>
    <xdr:sp macro="" textlink="">
      <xdr:nvSpPr>
        <xdr:cNvPr id="83" name="人件費該当値テキスト"/>
        <xdr:cNvSpPr txBox="1"/>
      </xdr:nvSpPr>
      <xdr:spPr>
        <a:xfrm>
          <a:off x="4564380" y="6541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58420</xdr:rowOff>
    </xdr:from>
    <xdr:to>
      <xdr:col>20</xdr:col>
      <xdr:colOff>38100</xdr:colOff>
      <xdr:row>39</xdr:row>
      <xdr:rowOff>160020</xdr:rowOff>
    </xdr:to>
    <xdr:sp macro="" textlink="">
      <xdr:nvSpPr>
        <xdr:cNvPr id="84" name="楕円 83"/>
        <xdr:cNvSpPr/>
      </xdr:nvSpPr>
      <xdr:spPr>
        <a:xfrm>
          <a:off x="3649980" y="6600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151130</xdr:rowOff>
    </xdr:from>
    <xdr:ext cx="534035" cy="259080"/>
    <xdr:sp macro="" textlink="">
      <xdr:nvSpPr>
        <xdr:cNvPr id="85" name="テキスト ボックス 84"/>
        <xdr:cNvSpPr txBox="1"/>
      </xdr:nvSpPr>
      <xdr:spPr>
        <a:xfrm>
          <a:off x="3438525" y="6692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73660</xdr:rowOff>
    </xdr:from>
    <xdr:to>
      <xdr:col>15</xdr:col>
      <xdr:colOff>101600</xdr:colOff>
      <xdr:row>40</xdr:row>
      <xdr:rowOff>3810</xdr:rowOff>
    </xdr:to>
    <xdr:sp macro="" textlink="">
      <xdr:nvSpPr>
        <xdr:cNvPr id="86" name="楕円 85"/>
        <xdr:cNvSpPr/>
      </xdr:nvSpPr>
      <xdr:spPr>
        <a:xfrm>
          <a:off x="2781300" y="661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166370</xdr:rowOff>
    </xdr:from>
    <xdr:ext cx="534035" cy="258445"/>
    <xdr:sp macro="" textlink="">
      <xdr:nvSpPr>
        <xdr:cNvPr id="87" name="テキスト ボックス 86"/>
        <xdr:cNvSpPr txBox="1"/>
      </xdr:nvSpPr>
      <xdr:spPr>
        <a:xfrm>
          <a:off x="2574925" y="670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81280</xdr:rowOff>
    </xdr:from>
    <xdr:to>
      <xdr:col>10</xdr:col>
      <xdr:colOff>165100</xdr:colOff>
      <xdr:row>40</xdr:row>
      <xdr:rowOff>11430</xdr:rowOff>
    </xdr:to>
    <xdr:sp macro="" textlink="">
      <xdr:nvSpPr>
        <xdr:cNvPr id="88" name="楕円 87"/>
        <xdr:cNvSpPr/>
      </xdr:nvSpPr>
      <xdr:spPr>
        <a:xfrm>
          <a:off x="1917700" y="662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40</xdr:row>
      <xdr:rowOff>2540</xdr:rowOff>
    </xdr:from>
    <xdr:ext cx="534670" cy="259080"/>
    <xdr:sp macro="" textlink="">
      <xdr:nvSpPr>
        <xdr:cNvPr id="89" name="テキスト ボックス 88"/>
        <xdr:cNvSpPr txBox="1"/>
      </xdr:nvSpPr>
      <xdr:spPr>
        <a:xfrm>
          <a:off x="1706245"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86360</xdr:rowOff>
    </xdr:from>
    <xdr:to>
      <xdr:col>6</xdr:col>
      <xdr:colOff>38100</xdr:colOff>
      <xdr:row>40</xdr:row>
      <xdr:rowOff>16510</xdr:rowOff>
    </xdr:to>
    <xdr:sp macro="" textlink="">
      <xdr:nvSpPr>
        <xdr:cNvPr id="90" name="楕円 89"/>
        <xdr:cNvSpPr/>
      </xdr:nvSpPr>
      <xdr:spPr>
        <a:xfrm>
          <a:off x="1054100" y="66281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40</xdr:row>
      <xdr:rowOff>7620</xdr:rowOff>
    </xdr:from>
    <xdr:ext cx="534035" cy="259080"/>
    <xdr:sp macro="" textlink="">
      <xdr:nvSpPr>
        <xdr:cNvPr id="91" name="テキスト ボックス 90"/>
        <xdr:cNvSpPr txBox="1"/>
      </xdr:nvSpPr>
      <xdr:spPr>
        <a:xfrm>
          <a:off x="842645" y="671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920" cy="258445"/>
    <xdr:sp macro="" textlink="">
      <xdr:nvSpPr>
        <xdr:cNvPr id="103" name="テキスト ボックス 102"/>
        <xdr:cNvSpPr txBox="1"/>
      </xdr:nvSpPr>
      <xdr:spPr>
        <a:xfrm>
          <a:off x="50292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8445"/>
    <xdr:sp macro="" textlink="">
      <xdr:nvSpPr>
        <xdr:cNvPr id="105" name="テキスト ボックス 104"/>
        <xdr:cNvSpPr txBox="1"/>
      </xdr:nvSpPr>
      <xdr:spPr>
        <a:xfrm>
          <a:off x="166370" y="9535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6" name="直線コネクタ 105"/>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217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9" name="テキスト ボックス 108"/>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11" name="テキスト ボックス 110"/>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3" name="テキスト ボックス 112"/>
        <xdr:cNvSpPr txBox="1"/>
      </xdr:nvSpPr>
      <xdr:spPr>
        <a:xfrm>
          <a:off x="76200" y="82562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5" name="テキスト ボックス 114"/>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104140</xdr:rowOff>
    </xdr:from>
    <xdr:to>
      <xdr:col>24</xdr:col>
      <xdr:colOff>62865</xdr:colOff>
      <xdr:row>58</xdr:row>
      <xdr:rowOff>133985</xdr:rowOff>
    </xdr:to>
    <xdr:cxnSp macro="">
      <xdr:nvCxnSpPr>
        <xdr:cNvPr id="117" name="直線コネクタ 116"/>
        <xdr:cNvCxnSpPr/>
      </xdr:nvCxnSpPr>
      <xdr:spPr>
        <a:xfrm flipV="1">
          <a:off x="4511675" y="848995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138430</xdr:rowOff>
    </xdr:from>
    <xdr:ext cx="534670" cy="259080"/>
    <xdr:sp macro="" textlink="">
      <xdr:nvSpPr>
        <xdr:cNvPr id="118" name="物件費最小値テキスト"/>
        <xdr:cNvSpPr txBox="1"/>
      </xdr:nvSpPr>
      <xdr:spPr>
        <a:xfrm>
          <a:off x="4564380" y="986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83,309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9" name="直線コネクタ 118"/>
        <xdr:cNvCxnSpPr/>
      </xdr:nvCxnSpPr>
      <xdr:spPr>
        <a:xfrm>
          <a:off x="4429760" y="9860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50800</xdr:rowOff>
    </xdr:from>
    <xdr:ext cx="598805" cy="258445"/>
    <xdr:sp macro="" textlink="">
      <xdr:nvSpPr>
        <xdr:cNvPr id="120" name="物件費最大値テキスト"/>
        <xdr:cNvSpPr txBox="1"/>
      </xdr:nvSpPr>
      <xdr:spPr>
        <a:xfrm>
          <a:off x="4564380" y="826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941,883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104140</xdr:rowOff>
    </xdr:from>
    <xdr:to>
      <xdr:col>24</xdr:col>
      <xdr:colOff>152400</xdr:colOff>
      <xdr:row>50</xdr:row>
      <xdr:rowOff>104140</xdr:rowOff>
    </xdr:to>
    <xdr:cxnSp macro="">
      <xdr:nvCxnSpPr>
        <xdr:cNvPr id="121" name="直線コネクタ 120"/>
        <xdr:cNvCxnSpPr/>
      </xdr:nvCxnSpPr>
      <xdr:spPr>
        <a:xfrm>
          <a:off x="4429760" y="8489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127635</xdr:rowOff>
    </xdr:from>
    <xdr:to>
      <xdr:col>24</xdr:col>
      <xdr:colOff>63500</xdr:colOff>
      <xdr:row>58</xdr:row>
      <xdr:rowOff>143510</xdr:rowOff>
    </xdr:to>
    <xdr:cxnSp macro="">
      <xdr:nvCxnSpPr>
        <xdr:cNvPr id="122" name="直線コネクタ 121"/>
        <xdr:cNvCxnSpPr/>
      </xdr:nvCxnSpPr>
      <xdr:spPr>
        <a:xfrm flipV="1">
          <a:off x="3700780" y="985456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120650</xdr:rowOff>
    </xdr:from>
    <xdr:ext cx="598805" cy="259080"/>
    <xdr:sp macro="" textlink="">
      <xdr:nvSpPr>
        <xdr:cNvPr id="123" name="物件費平均値テキスト"/>
        <xdr:cNvSpPr txBox="1"/>
      </xdr:nvSpPr>
      <xdr:spPr>
        <a:xfrm>
          <a:off x="4564380" y="9512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28575</xdr:rowOff>
    </xdr:to>
    <xdr:sp macro="" textlink="">
      <xdr:nvSpPr>
        <xdr:cNvPr id="124" name="フローチャート: 判断 123"/>
        <xdr:cNvSpPr/>
      </xdr:nvSpPr>
      <xdr:spPr>
        <a:xfrm>
          <a:off x="4462780" y="9657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143510</xdr:rowOff>
    </xdr:from>
    <xdr:to>
      <xdr:col>19</xdr:col>
      <xdr:colOff>177800</xdr:colOff>
      <xdr:row>58</xdr:row>
      <xdr:rowOff>148590</xdr:rowOff>
    </xdr:to>
    <xdr:cxnSp macro="">
      <xdr:nvCxnSpPr>
        <xdr:cNvPr id="125" name="直線コネクタ 124"/>
        <xdr:cNvCxnSpPr/>
      </xdr:nvCxnSpPr>
      <xdr:spPr>
        <a:xfrm flipV="1">
          <a:off x="2832100" y="987044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111760</xdr:rowOff>
    </xdr:from>
    <xdr:to>
      <xdr:col>20</xdr:col>
      <xdr:colOff>38100</xdr:colOff>
      <xdr:row>58</xdr:row>
      <xdr:rowOff>41910</xdr:rowOff>
    </xdr:to>
    <xdr:sp macro="" textlink="">
      <xdr:nvSpPr>
        <xdr:cNvPr id="126" name="フローチャート: 判断 125"/>
        <xdr:cNvSpPr/>
      </xdr:nvSpPr>
      <xdr:spPr>
        <a:xfrm>
          <a:off x="3649980" y="9671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58420</xdr:rowOff>
    </xdr:from>
    <xdr:ext cx="598170" cy="259080"/>
    <xdr:sp macro="" textlink="">
      <xdr:nvSpPr>
        <xdr:cNvPr id="127" name="テキスト ボックス 126"/>
        <xdr:cNvSpPr txBox="1"/>
      </xdr:nvSpPr>
      <xdr:spPr>
        <a:xfrm>
          <a:off x="3406140" y="9450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148590</xdr:rowOff>
    </xdr:from>
    <xdr:to>
      <xdr:col>15</xdr:col>
      <xdr:colOff>50800</xdr:colOff>
      <xdr:row>58</xdr:row>
      <xdr:rowOff>150495</xdr:rowOff>
    </xdr:to>
    <xdr:cxnSp macro="">
      <xdr:nvCxnSpPr>
        <xdr:cNvPr id="128" name="直線コネクタ 127"/>
        <xdr:cNvCxnSpPr/>
      </xdr:nvCxnSpPr>
      <xdr:spPr>
        <a:xfrm flipV="1">
          <a:off x="1968500" y="987552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123190</xdr:rowOff>
    </xdr:from>
    <xdr:to>
      <xdr:col>15</xdr:col>
      <xdr:colOff>101600</xdr:colOff>
      <xdr:row>58</xdr:row>
      <xdr:rowOff>53340</xdr:rowOff>
    </xdr:to>
    <xdr:sp macro="" textlink="">
      <xdr:nvSpPr>
        <xdr:cNvPr id="129" name="フローチャート: 判断 128"/>
        <xdr:cNvSpPr/>
      </xdr:nvSpPr>
      <xdr:spPr>
        <a:xfrm>
          <a:off x="2781300" y="9682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69850</xdr:rowOff>
    </xdr:from>
    <xdr:ext cx="598805" cy="258445"/>
    <xdr:sp macro="" textlink="">
      <xdr:nvSpPr>
        <xdr:cNvPr id="130" name="テキスト ボックス 129"/>
        <xdr:cNvSpPr txBox="1"/>
      </xdr:nvSpPr>
      <xdr:spPr>
        <a:xfrm>
          <a:off x="2542540" y="9461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150495</xdr:rowOff>
    </xdr:from>
    <xdr:to>
      <xdr:col>10</xdr:col>
      <xdr:colOff>114300</xdr:colOff>
      <xdr:row>58</xdr:row>
      <xdr:rowOff>166370</xdr:rowOff>
    </xdr:to>
    <xdr:cxnSp macro="">
      <xdr:nvCxnSpPr>
        <xdr:cNvPr id="131" name="直線コネクタ 130"/>
        <xdr:cNvCxnSpPr/>
      </xdr:nvCxnSpPr>
      <xdr:spPr>
        <a:xfrm flipV="1">
          <a:off x="1104900" y="987742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43815</xdr:rowOff>
    </xdr:from>
    <xdr:to>
      <xdr:col>10</xdr:col>
      <xdr:colOff>165100</xdr:colOff>
      <xdr:row>58</xdr:row>
      <xdr:rowOff>145415</xdr:rowOff>
    </xdr:to>
    <xdr:sp macro="" textlink="">
      <xdr:nvSpPr>
        <xdr:cNvPr id="132" name="フローチャート: 判断 131"/>
        <xdr:cNvSpPr/>
      </xdr:nvSpPr>
      <xdr:spPr>
        <a:xfrm>
          <a:off x="19177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161925</xdr:rowOff>
    </xdr:from>
    <xdr:ext cx="598170" cy="258445"/>
    <xdr:sp macro="" textlink="">
      <xdr:nvSpPr>
        <xdr:cNvPr id="133" name="テキスト ボックス 132"/>
        <xdr:cNvSpPr txBox="1"/>
      </xdr:nvSpPr>
      <xdr:spPr>
        <a:xfrm>
          <a:off x="167386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64770</xdr:rowOff>
    </xdr:from>
    <xdr:to>
      <xdr:col>6</xdr:col>
      <xdr:colOff>38100</xdr:colOff>
      <xdr:row>58</xdr:row>
      <xdr:rowOff>167005</xdr:rowOff>
    </xdr:to>
    <xdr:sp macro="" textlink="">
      <xdr:nvSpPr>
        <xdr:cNvPr id="134" name="フローチャート: 判断 133"/>
        <xdr:cNvSpPr/>
      </xdr:nvSpPr>
      <xdr:spPr>
        <a:xfrm>
          <a:off x="1054100" y="97917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12065</xdr:rowOff>
    </xdr:from>
    <xdr:ext cx="534035" cy="258445"/>
    <xdr:sp macro="" textlink="">
      <xdr:nvSpPr>
        <xdr:cNvPr id="135" name="テキスト ボックス 134"/>
        <xdr:cNvSpPr txBox="1"/>
      </xdr:nvSpPr>
      <xdr:spPr>
        <a:xfrm>
          <a:off x="842645" y="957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6" name="テキスト ボックス 135"/>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8" name="テキスト ボックス 137"/>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41" name="楕円 140"/>
        <xdr:cNvSpPr/>
      </xdr:nvSpPr>
      <xdr:spPr>
        <a:xfrm>
          <a:off x="446278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163195</xdr:rowOff>
    </xdr:from>
    <xdr:ext cx="534670" cy="258445"/>
    <xdr:sp macro="" textlink="">
      <xdr:nvSpPr>
        <xdr:cNvPr id="142" name="物件費該当値テキスト"/>
        <xdr:cNvSpPr txBox="1"/>
      </xdr:nvSpPr>
      <xdr:spPr>
        <a:xfrm>
          <a:off x="4564380" y="9722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92710</xdr:rowOff>
    </xdr:from>
    <xdr:to>
      <xdr:col>20</xdr:col>
      <xdr:colOff>38100</xdr:colOff>
      <xdr:row>59</xdr:row>
      <xdr:rowOff>22860</xdr:rowOff>
    </xdr:to>
    <xdr:sp macro="" textlink="">
      <xdr:nvSpPr>
        <xdr:cNvPr id="143" name="楕円 142"/>
        <xdr:cNvSpPr/>
      </xdr:nvSpPr>
      <xdr:spPr>
        <a:xfrm>
          <a:off x="3649980" y="98196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13970</xdr:rowOff>
    </xdr:from>
    <xdr:ext cx="534035" cy="258445"/>
    <xdr:sp macro="" textlink="">
      <xdr:nvSpPr>
        <xdr:cNvPr id="144" name="テキスト ボックス 143"/>
        <xdr:cNvSpPr txBox="1"/>
      </xdr:nvSpPr>
      <xdr:spPr>
        <a:xfrm>
          <a:off x="3438525" y="990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97790</xdr:rowOff>
    </xdr:from>
    <xdr:to>
      <xdr:col>15</xdr:col>
      <xdr:colOff>101600</xdr:colOff>
      <xdr:row>59</xdr:row>
      <xdr:rowOff>28575</xdr:rowOff>
    </xdr:to>
    <xdr:sp macro="" textlink="">
      <xdr:nvSpPr>
        <xdr:cNvPr id="145" name="楕円 144"/>
        <xdr:cNvSpPr/>
      </xdr:nvSpPr>
      <xdr:spPr>
        <a:xfrm>
          <a:off x="2781300" y="98247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19050</xdr:rowOff>
    </xdr:from>
    <xdr:ext cx="534035" cy="259080"/>
    <xdr:sp macro="" textlink="">
      <xdr:nvSpPr>
        <xdr:cNvPr id="146" name="テキスト ボックス 145"/>
        <xdr:cNvSpPr txBox="1"/>
      </xdr:nvSpPr>
      <xdr:spPr>
        <a:xfrm>
          <a:off x="257492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99695</xdr:rowOff>
    </xdr:from>
    <xdr:to>
      <xdr:col>10</xdr:col>
      <xdr:colOff>165100</xdr:colOff>
      <xdr:row>59</xdr:row>
      <xdr:rowOff>29845</xdr:rowOff>
    </xdr:to>
    <xdr:sp macro="" textlink="">
      <xdr:nvSpPr>
        <xdr:cNvPr id="147" name="楕円 146"/>
        <xdr:cNvSpPr/>
      </xdr:nvSpPr>
      <xdr:spPr>
        <a:xfrm>
          <a:off x="191770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20955</xdr:rowOff>
    </xdr:from>
    <xdr:ext cx="534670" cy="259080"/>
    <xdr:sp macro="" textlink="">
      <xdr:nvSpPr>
        <xdr:cNvPr id="148" name="テキスト ボックス 147"/>
        <xdr:cNvSpPr txBox="1"/>
      </xdr:nvSpPr>
      <xdr:spPr>
        <a:xfrm>
          <a:off x="1706245" y="991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115570</xdr:rowOff>
    </xdr:from>
    <xdr:to>
      <xdr:col>6</xdr:col>
      <xdr:colOff>38100</xdr:colOff>
      <xdr:row>59</xdr:row>
      <xdr:rowOff>45720</xdr:rowOff>
    </xdr:to>
    <xdr:sp macro="" textlink="">
      <xdr:nvSpPr>
        <xdr:cNvPr id="149" name="楕円 148"/>
        <xdr:cNvSpPr/>
      </xdr:nvSpPr>
      <xdr:spPr>
        <a:xfrm>
          <a:off x="1054100" y="98425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36830</xdr:rowOff>
    </xdr:from>
    <xdr:ext cx="534035" cy="258445"/>
    <xdr:sp macro="" textlink="">
      <xdr:nvSpPr>
        <xdr:cNvPr id="150" name="テキスト ボックス 149"/>
        <xdr:cNvSpPr txBox="1"/>
      </xdr:nvSpPr>
      <xdr:spPr>
        <a:xfrm>
          <a:off x="842645" y="993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2" name="正方形/長方形 151"/>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4" name="正方形/長方形 153"/>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6" name="正方形/長方形 155"/>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9" name="テキスト ボックス 158"/>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8445"/>
    <xdr:sp macro="" textlink="">
      <xdr:nvSpPr>
        <xdr:cNvPr id="162" name="テキスト ボックス 161"/>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8445"/>
    <xdr:sp macro="" textlink="">
      <xdr:nvSpPr>
        <xdr:cNvPr id="164" name="テキスト ボックス 163"/>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5" name="直線コネクタ 164"/>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9080"/>
    <xdr:sp macro="" textlink="">
      <xdr:nvSpPr>
        <xdr:cNvPr id="166" name="テキスト ボックス 165"/>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70" name="テキスト ボックス 169"/>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2" name="テキスト ボックス 171"/>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163830</xdr:rowOff>
    </xdr:from>
    <xdr:to>
      <xdr:col>24</xdr:col>
      <xdr:colOff>62865</xdr:colOff>
      <xdr:row>79</xdr:row>
      <xdr:rowOff>30480</xdr:rowOff>
    </xdr:to>
    <xdr:cxnSp macro="">
      <xdr:nvCxnSpPr>
        <xdr:cNvPr id="174" name="直線コネクタ 173"/>
        <xdr:cNvCxnSpPr/>
      </xdr:nvCxnSpPr>
      <xdr:spPr>
        <a:xfrm flipV="1">
          <a:off x="4511675" y="1173480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34290</xdr:rowOff>
    </xdr:from>
    <xdr:ext cx="469900" cy="258445"/>
    <xdr:sp macro="" textlink="">
      <xdr:nvSpPr>
        <xdr:cNvPr id="175" name="維持補修費最小値テキスト"/>
        <xdr:cNvSpPr txBox="1"/>
      </xdr:nvSpPr>
      <xdr:spPr>
        <a:xfrm>
          <a:off x="4564380" y="13281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176" name="直線コネクタ 175"/>
        <xdr:cNvCxnSpPr/>
      </xdr:nvCxnSpPr>
      <xdr:spPr>
        <a:xfrm>
          <a:off x="4429760" y="13277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110490</xdr:rowOff>
    </xdr:from>
    <xdr:ext cx="598805" cy="258445"/>
    <xdr:sp macro="" textlink="">
      <xdr:nvSpPr>
        <xdr:cNvPr id="177" name="維持補修費最大値テキスト"/>
        <xdr:cNvSpPr txBox="1"/>
      </xdr:nvSpPr>
      <xdr:spPr>
        <a:xfrm>
          <a:off x="4564380" y="11513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125,582</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163830</xdr:rowOff>
    </xdr:from>
    <xdr:to>
      <xdr:col>24</xdr:col>
      <xdr:colOff>152400</xdr:colOff>
      <xdr:row>69</xdr:row>
      <xdr:rowOff>163830</xdr:rowOff>
    </xdr:to>
    <xdr:cxnSp macro="">
      <xdr:nvCxnSpPr>
        <xdr:cNvPr id="178" name="直線コネクタ 177"/>
        <xdr:cNvCxnSpPr/>
      </xdr:nvCxnSpPr>
      <xdr:spPr>
        <a:xfrm>
          <a:off x="4429760" y="1173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131445</xdr:rowOff>
    </xdr:from>
    <xdr:to>
      <xdr:col>24</xdr:col>
      <xdr:colOff>63500</xdr:colOff>
      <xdr:row>78</xdr:row>
      <xdr:rowOff>15875</xdr:rowOff>
    </xdr:to>
    <xdr:cxnSp macro="">
      <xdr:nvCxnSpPr>
        <xdr:cNvPr id="179" name="直線コネクタ 178"/>
        <xdr:cNvCxnSpPr/>
      </xdr:nvCxnSpPr>
      <xdr:spPr>
        <a:xfrm>
          <a:off x="3700780" y="1304353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64135</xdr:rowOff>
    </xdr:from>
    <xdr:ext cx="534670" cy="259080"/>
    <xdr:sp macro="" textlink="">
      <xdr:nvSpPr>
        <xdr:cNvPr id="180" name="維持補修費平均値テキスト"/>
        <xdr:cNvSpPr txBox="1"/>
      </xdr:nvSpPr>
      <xdr:spPr>
        <a:xfrm>
          <a:off x="4564380" y="12808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46278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131445</xdr:rowOff>
    </xdr:from>
    <xdr:to>
      <xdr:col>19</xdr:col>
      <xdr:colOff>177800</xdr:colOff>
      <xdr:row>78</xdr:row>
      <xdr:rowOff>80645</xdr:rowOff>
    </xdr:to>
    <xdr:cxnSp macro="">
      <xdr:nvCxnSpPr>
        <xdr:cNvPr id="182" name="直線コネクタ 181"/>
        <xdr:cNvCxnSpPr/>
      </xdr:nvCxnSpPr>
      <xdr:spPr>
        <a:xfrm flipV="1">
          <a:off x="2832100" y="13043535"/>
          <a:ext cx="8686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88900</xdr:rowOff>
    </xdr:from>
    <xdr:to>
      <xdr:col>20</xdr:col>
      <xdr:colOff>38100</xdr:colOff>
      <xdr:row>78</xdr:row>
      <xdr:rowOff>19050</xdr:rowOff>
    </xdr:to>
    <xdr:sp macro="" textlink="">
      <xdr:nvSpPr>
        <xdr:cNvPr id="183" name="フローチャート: 判断 182"/>
        <xdr:cNvSpPr/>
      </xdr:nvSpPr>
      <xdr:spPr>
        <a:xfrm>
          <a:off x="3649980" y="130009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10160</xdr:rowOff>
    </xdr:from>
    <xdr:ext cx="534035" cy="258445"/>
    <xdr:sp macro="" textlink="">
      <xdr:nvSpPr>
        <xdr:cNvPr id="184" name="テキスト ボックス 183"/>
        <xdr:cNvSpPr txBox="1"/>
      </xdr:nvSpPr>
      <xdr:spPr>
        <a:xfrm>
          <a:off x="3438525" y="1308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45085</xdr:rowOff>
    </xdr:from>
    <xdr:to>
      <xdr:col>15</xdr:col>
      <xdr:colOff>50800</xdr:colOff>
      <xdr:row>78</xdr:row>
      <xdr:rowOff>80645</xdr:rowOff>
    </xdr:to>
    <xdr:cxnSp macro="">
      <xdr:nvCxnSpPr>
        <xdr:cNvPr id="185" name="直線コネクタ 184"/>
        <xdr:cNvCxnSpPr/>
      </xdr:nvCxnSpPr>
      <xdr:spPr>
        <a:xfrm>
          <a:off x="1968500" y="1312481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137160</xdr:rowOff>
    </xdr:from>
    <xdr:to>
      <xdr:col>15</xdr:col>
      <xdr:colOff>101600</xdr:colOff>
      <xdr:row>78</xdr:row>
      <xdr:rowOff>67310</xdr:rowOff>
    </xdr:to>
    <xdr:sp macro="" textlink="">
      <xdr:nvSpPr>
        <xdr:cNvPr id="186" name="フローチャート: 判断 185"/>
        <xdr:cNvSpPr/>
      </xdr:nvSpPr>
      <xdr:spPr>
        <a:xfrm>
          <a:off x="2781300" y="1304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84455</xdr:rowOff>
    </xdr:from>
    <xdr:ext cx="534035" cy="258445"/>
    <xdr:sp macro="" textlink="">
      <xdr:nvSpPr>
        <xdr:cNvPr id="187" name="テキスト ボックス 186"/>
        <xdr:cNvSpPr txBox="1"/>
      </xdr:nvSpPr>
      <xdr:spPr>
        <a:xfrm>
          <a:off x="2574925" y="1282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40005</xdr:rowOff>
    </xdr:from>
    <xdr:to>
      <xdr:col>10</xdr:col>
      <xdr:colOff>114300</xdr:colOff>
      <xdr:row>78</xdr:row>
      <xdr:rowOff>45085</xdr:rowOff>
    </xdr:to>
    <xdr:cxnSp macro="">
      <xdr:nvCxnSpPr>
        <xdr:cNvPr id="188" name="直線コネクタ 187"/>
        <xdr:cNvCxnSpPr/>
      </xdr:nvCxnSpPr>
      <xdr:spPr>
        <a:xfrm>
          <a:off x="1104900" y="1311973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66675</xdr:rowOff>
    </xdr:from>
    <xdr:to>
      <xdr:col>10</xdr:col>
      <xdr:colOff>165100</xdr:colOff>
      <xdr:row>78</xdr:row>
      <xdr:rowOff>167640</xdr:rowOff>
    </xdr:to>
    <xdr:sp macro="" textlink="">
      <xdr:nvSpPr>
        <xdr:cNvPr id="189" name="フローチャート: 判断 188"/>
        <xdr:cNvSpPr/>
      </xdr:nvSpPr>
      <xdr:spPr>
        <a:xfrm>
          <a:off x="1917700" y="13146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159385</xdr:rowOff>
    </xdr:from>
    <xdr:ext cx="469265" cy="258445"/>
    <xdr:sp macro="" textlink="">
      <xdr:nvSpPr>
        <xdr:cNvPr id="190" name="テキスト ボックス 189"/>
        <xdr:cNvSpPr txBox="1"/>
      </xdr:nvSpPr>
      <xdr:spPr>
        <a:xfrm>
          <a:off x="1738630" y="1323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73660</xdr:rowOff>
    </xdr:from>
    <xdr:to>
      <xdr:col>6</xdr:col>
      <xdr:colOff>38100</xdr:colOff>
      <xdr:row>79</xdr:row>
      <xdr:rowOff>3810</xdr:rowOff>
    </xdr:to>
    <xdr:sp macro="" textlink="">
      <xdr:nvSpPr>
        <xdr:cNvPr id="191" name="フローチャート: 判断 190"/>
        <xdr:cNvSpPr/>
      </xdr:nvSpPr>
      <xdr:spPr>
        <a:xfrm>
          <a:off x="1054100" y="13153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166370</xdr:rowOff>
    </xdr:from>
    <xdr:ext cx="469900" cy="258445"/>
    <xdr:sp macro="" textlink="">
      <xdr:nvSpPr>
        <xdr:cNvPr id="192" name="テキスト ボックス 191"/>
        <xdr:cNvSpPr txBox="1"/>
      </xdr:nvSpPr>
      <xdr:spPr>
        <a:xfrm>
          <a:off x="875030" y="13246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3" name="テキスト ボックス 192"/>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5" name="テキスト ボックス 194"/>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136525</xdr:rowOff>
    </xdr:from>
    <xdr:to>
      <xdr:col>24</xdr:col>
      <xdr:colOff>114300</xdr:colOff>
      <xdr:row>78</xdr:row>
      <xdr:rowOff>66675</xdr:rowOff>
    </xdr:to>
    <xdr:sp macro="" textlink="">
      <xdr:nvSpPr>
        <xdr:cNvPr id="198" name="楕円 197"/>
        <xdr:cNvSpPr/>
      </xdr:nvSpPr>
      <xdr:spPr>
        <a:xfrm>
          <a:off x="4462780" y="1304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114935</xdr:rowOff>
    </xdr:from>
    <xdr:ext cx="534670" cy="259080"/>
    <xdr:sp macro="" textlink="">
      <xdr:nvSpPr>
        <xdr:cNvPr id="199" name="維持補修費該当値テキスト"/>
        <xdr:cNvSpPr txBox="1"/>
      </xdr:nvSpPr>
      <xdr:spPr>
        <a:xfrm>
          <a:off x="4564380" y="1302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80645</xdr:rowOff>
    </xdr:from>
    <xdr:to>
      <xdr:col>20</xdr:col>
      <xdr:colOff>38100</xdr:colOff>
      <xdr:row>78</xdr:row>
      <xdr:rowOff>10795</xdr:rowOff>
    </xdr:to>
    <xdr:sp macro="" textlink="">
      <xdr:nvSpPr>
        <xdr:cNvPr id="200" name="楕円 199"/>
        <xdr:cNvSpPr/>
      </xdr:nvSpPr>
      <xdr:spPr>
        <a:xfrm>
          <a:off x="3649980" y="129927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27305</xdr:rowOff>
    </xdr:from>
    <xdr:ext cx="534035" cy="259080"/>
    <xdr:sp macro="" textlink="">
      <xdr:nvSpPr>
        <xdr:cNvPr id="201" name="テキスト ボックス 200"/>
        <xdr:cNvSpPr txBox="1"/>
      </xdr:nvSpPr>
      <xdr:spPr>
        <a:xfrm>
          <a:off x="3438525" y="12771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29845</xdr:rowOff>
    </xdr:from>
    <xdr:to>
      <xdr:col>15</xdr:col>
      <xdr:colOff>101600</xdr:colOff>
      <xdr:row>78</xdr:row>
      <xdr:rowOff>131445</xdr:rowOff>
    </xdr:to>
    <xdr:sp macro="" textlink="">
      <xdr:nvSpPr>
        <xdr:cNvPr id="202" name="楕円 201"/>
        <xdr:cNvSpPr/>
      </xdr:nvSpPr>
      <xdr:spPr>
        <a:xfrm>
          <a:off x="27813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122555</xdr:rowOff>
    </xdr:from>
    <xdr:ext cx="534035" cy="258445"/>
    <xdr:sp macro="" textlink="">
      <xdr:nvSpPr>
        <xdr:cNvPr id="203" name="テキスト ボックス 202"/>
        <xdr:cNvSpPr txBox="1"/>
      </xdr:nvSpPr>
      <xdr:spPr>
        <a:xfrm>
          <a:off x="2574925" y="1320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165735</xdr:rowOff>
    </xdr:from>
    <xdr:to>
      <xdr:col>10</xdr:col>
      <xdr:colOff>165100</xdr:colOff>
      <xdr:row>78</xdr:row>
      <xdr:rowOff>95885</xdr:rowOff>
    </xdr:to>
    <xdr:sp macro="" textlink="">
      <xdr:nvSpPr>
        <xdr:cNvPr id="204" name="楕円 203"/>
        <xdr:cNvSpPr/>
      </xdr:nvSpPr>
      <xdr:spPr>
        <a:xfrm>
          <a:off x="1917700" y="13077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112395</xdr:rowOff>
    </xdr:from>
    <xdr:ext cx="534670" cy="259080"/>
    <xdr:sp macro="" textlink="">
      <xdr:nvSpPr>
        <xdr:cNvPr id="205" name="テキスト ボックス 204"/>
        <xdr:cNvSpPr txBox="1"/>
      </xdr:nvSpPr>
      <xdr:spPr>
        <a:xfrm>
          <a:off x="1706245" y="1285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206" name="楕円 205"/>
        <xdr:cNvSpPr/>
      </xdr:nvSpPr>
      <xdr:spPr>
        <a:xfrm>
          <a:off x="1054100" y="130727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107315</xdr:rowOff>
    </xdr:from>
    <xdr:ext cx="534035" cy="258445"/>
    <xdr:sp macro="" textlink="">
      <xdr:nvSpPr>
        <xdr:cNvPr id="207" name="テキスト ボックス 206"/>
        <xdr:cNvSpPr txBox="1"/>
      </xdr:nvSpPr>
      <xdr:spPr>
        <a:xfrm>
          <a:off x="842645" y="1285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9" name="正方形/長方形 208"/>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1" name="正方形/長方形 210"/>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3" name="正方形/長方形 212"/>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6" name="テキスト ボックス 215"/>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8" name="テキスト ボックス 217"/>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4" name="テキスト ボックス 223"/>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8" name="テキスト ボックス 227"/>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0" name="テキスト ボックス 229"/>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75565</xdr:rowOff>
    </xdr:from>
    <xdr:to>
      <xdr:col>24</xdr:col>
      <xdr:colOff>62865</xdr:colOff>
      <xdr:row>99</xdr:row>
      <xdr:rowOff>59055</xdr:rowOff>
    </xdr:to>
    <xdr:cxnSp macro="">
      <xdr:nvCxnSpPr>
        <xdr:cNvPr id="232" name="直線コネクタ 231"/>
        <xdr:cNvCxnSpPr/>
      </xdr:nvCxnSpPr>
      <xdr:spPr>
        <a:xfrm flipV="1">
          <a:off x="4511675" y="15166975"/>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63500</xdr:rowOff>
    </xdr:from>
    <xdr:ext cx="534670" cy="258445"/>
    <xdr:sp macro="" textlink="">
      <xdr:nvSpPr>
        <xdr:cNvPr id="233" name="扶助費最小値テキスト"/>
        <xdr:cNvSpPr txBox="1"/>
      </xdr:nvSpPr>
      <xdr:spPr>
        <a:xfrm>
          <a:off x="4564380" y="16694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234" name="直線コネクタ 233"/>
        <xdr:cNvCxnSpPr/>
      </xdr:nvCxnSpPr>
      <xdr:spPr>
        <a:xfrm>
          <a:off x="4429760" y="16689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22225</xdr:rowOff>
    </xdr:from>
    <xdr:ext cx="598805" cy="259080"/>
    <xdr:sp macro="" textlink="">
      <xdr:nvSpPr>
        <xdr:cNvPr id="235" name="扶助費最大値テキスト"/>
        <xdr:cNvSpPr txBox="1"/>
      </xdr:nvSpPr>
      <xdr:spPr>
        <a:xfrm>
          <a:off x="4564380" y="1494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149,042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75565</xdr:rowOff>
    </xdr:from>
    <xdr:to>
      <xdr:col>24</xdr:col>
      <xdr:colOff>152400</xdr:colOff>
      <xdr:row>90</xdr:row>
      <xdr:rowOff>75565</xdr:rowOff>
    </xdr:to>
    <xdr:cxnSp macro="">
      <xdr:nvCxnSpPr>
        <xdr:cNvPr id="236" name="直線コネクタ 235"/>
        <xdr:cNvCxnSpPr/>
      </xdr:nvCxnSpPr>
      <xdr:spPr>
        <a:xfrm>
          <a:off x="4429760" y="15166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140335</xdr:rowOff>
    </xdr:to>
    <xdr:cxnSp macro="">
      <xdr:nvCxnSpPr>
        <xdr:cNvPr id="237" name="直線コネクタ 236"/>
        <xdr:cNvCxnSpPr/>
      </xdr:nvCxnSpPr>
      <xdr:spPr>
        <a:xfrm flipV="1">
          <a:off x="3700780" y="1640522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135255</xdr:rowOff>
    </xdr:from>
    <xdr:ext cx="534670" cy="258445"/>
    <xdr:sp macro="" textlink="">
      <xdr:nvSpPr>
        <xdr:cNvPr id="238" name="扶助費平均値テキスト"/>
        <xdr:cNvSpPr txBox="1"/>
      </xdr:nvSpPr>
      <xdr:spPr>
        <a:xfrm>
          <a:off x="4564380" y="16080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112395</xdr:rowOff>
    </xdr:from>
    <xdr:to>
      <xdr:col>24</xdr:col>
      <xdr:colOff>114300</xdr:colOff>
      <xdr:row>97</xdr:row>
      <xdr:rowOff>42545</xdr:rowOff>
    </xdr:to>
    <xdr:sp macro="" textlink="">
      <xdr:nvSpPr>
        <xdr:cNvPr id="239" name="フローチャート: 判断 238"/>
        <xdr:cNvSpPr/>
      </xdr:nvSpPr>
      <xdr:spPr>
        <a:xfrm>
          <a:off x="446278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140335</xdr:rowOff>
    </xdr:from>
    <xdr:to>
      <xdr:col>19</xdr:col>
      <xdr:colOff>177800</xdr:colOff>
      <xdr:row>98</xdr:row>
      <xdr:rowOff>6350</xdr:rowOff>
    </xdr:to>
    <xdr:cxnSp macro="">
      <xdr:nvCxnSpPr>
        <xdr:cNvPr id="240" name="直線コネクタ 239"/>
        <xdr:cNvCxnSpPr/>
      </xdr:nvCxnSpPr>
      <xdr:spPr>
        <a:xfrm flipV="1">
          <a:off x="2832100" y="1642808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57785</xdr:rowOff>
    </xdr:from>
    <xdr:to>
      <xdr:col>20</xdr:col>
      <xdr:colOff>38100</xdr:colOff>
      <xdr:row>96</xdr:row>
      <xdr:rowOff>159385</xdr:rowOff>
    </xdr:to>
    <xdr:sp macro="" textlink="">
      <xdr:nvSpPr>
        <xdr:cNvPr id="241" name="フローチャート: 判断 240"/>
        <xdr:cNvSpPr/>
      </xdr:nvSpPr>
      <xdr:spPr>
        <a:xfrm>
          <a:off x="3649980" y="161740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4445</xdr:rowOff>
    </xdr:from>
    <xdr:ext cx="534035" cy="259080"/>
    <xdr:sp macro="" textlink="">
      <xdr:nvSpPr>
        <xdr:cNvPr id="242" name="テキスト ボックス 241"/>
        <xdr:cNvSpPr txBox="1"/>
      </xdr:nvSpPr>
      <xdr:spPr>
        <a:xfrm>
          <a:off x="3438525" y="1594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154940</xdr:rowOff>
    </xdr:from>
    <xdr:to>
      <xdr:col>15</xdr:col>
      <xdr:colOff>50800</xdr:colOff>
      <xdr:row>98</xdr:row>
      <xdr:rowOff>6350</xdr:rowOff>
    </xdr:to>
    <xdr:cxnSp macro="">
      <xdr:nvCxnSpPr>
        <xdr:cNvPr id="243" name="直線コネクタ 242"/>
        <xdr:cNvCxnSpPr/>
      </xdr:nvCxnSpPr>
      <xdr:spPr>
        <a:xfrm>
          <a:off x="1968500" y="1644269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132080</xdr:rowOff>
    </xdr:from>
    <xdr:to>
      <xdr:col>15</xdr:col>
      <xdr:colOff>101600</xdr:colOff>
      <xdr:row>97</xdr:row>
      <xdr:rowOff>62230</xdr:rowOff>
    </xdr:to>
    <xdr:sp macro="" textlink="">
      <xdr:nvSpPr>
        <xdr:cNvPr id="244" name="フローチャート: 判断 243"/>
        <xdr:cNvSpPr/>
      </xdr:nvSpPr>
      <xdr:spPr>
        <a:xfrm>
          <a:off x="2781300" y="162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78740</xdr:rowOff>
    </xdr:from>
    <xdr:ext cx="534035" cy="259080"/>
    <xdr:sp macro="" textlink="">
      <xdr:nvSpPr>
        <xdr:cNvPr id="245" name="テキスト ボックス 244"/>
        <xdr:cNvSpPr txBox="1"/>
      </xdr:nvSpPr>
      <xdr:spPr>
        <a:xfrm>
          <a:off x="257492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154940</xdr:rowOff>
    </xdr:from>
    <xdr:to>
      <xdr:col>10</xdr:col>
      <xdr:colOff>114300</xdr:colOff>
      <xdr:row>98</xdr:row>
      <xdr:rowOff>64770</xdr:rowOff>
    </xdr:to>
    <xdr:cxnSp macro="">
      <xdr:nvCxnSpPr>
        <xdr:cNvPr id="246" name="直線コネクタ 245"/>
        <xdr:cNvCxnSpPr/>
      </xdr:nvCxnSpPr>
      <xdr:spPr>
        <a:xfrm flipV="1">
          <a:off x="1104900" y="1644269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154940</xdr:rowOff>
    </xdr:from>
    <xdr:to>
      <xdr:col>10</xdr:col>
      <xdr:colOff>165100</xdr:colOff>
      <xdr:row>97</xdr:row>
      <xdr:rowOff>85090</xdr:rowOff>
    </xdr:to>
    <xdr:sp macro="" textlink="">
      <xdr:nvSpPr>
        <xdr:cNvPr id="247" name="フローチャート: 判断 246"/>
        <xdr:cNvSpPr/>
      </xdr:nvSpPr>
      <xdr:spPr>
        <a:xfrm>
          <a:off x="1917700"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101600</xdr:rowOff>
    </xdr:from>
    <xdr:ext cx="534670" cy="259080"/>
    <xdr:sp macro="" textlink="">
      <xdr:nvSpPr>
        <xdr:cNvPr id="248" name="テキスト ボックス 247"/>
        <xdr:cNvSpPr txBox="1"/>
      </xdr:nvSpPr>
      <xdr:spPr>
        <a:xfrm>
          <a:off x="1706245" y="16046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40640</xdr:rowOff>
    </xdr:from>
    <xdr:to>
      <xdr:col>6</xdr:col>
      <xdr:colOff>38100</xdr:colOff>
      <xdr:row>97</xdr:row>
      <xdr:rowOff>141605</xdr:rowOff>
    </xdr:to>
    <xdr:sp macro="" textlink="">
      <xdr:nvSpPr>
        <xdr:cNvPr id="249" name="フローチャート: 判断 248"/>
        <xdr:cNvSpPr/>
      </xdr:nvSpPr>
      <xdr:spPr>
        <a:xfrm>
          <a:off x="1054100" y="163283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158115</xdr:rowOff>
    </xdr:from>
    <xdr:ext cx="534035" cy="258445"/>
    <xdr:sp macro="" textlink="">
      <xdr:nvSpPr>
        <xdr:cNvPr id="250" name="テキスト ボックス 249"/>
        <xdr:cNvSpPr txBox="1"/>
      </xdr:nvSpPr>
      <xdr:spPr>
        <a:xfrm>
          <a:off x="84264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1" name="テキスト ボックス 250"/>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3" name="テキスト ボックス 252"/>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66675</xdr:rowOff>
    </xdr:from>
    <xdr:to>
      <xdr:col>24</xdr:col>
      <xdr:colOff>114300</xdr:colOff>
      <xdr:row>97</xdr:row>
      <xdr:rowOff>168275</xdr:rowOff>
    </xdr:to>
    <xdr:sp macro="" textlink="">
      <xdr:nvSpPr>
        <xdr:cNvPr id="256" name="楕円 255"/>
        <xdr:cNvSpPr/>
      </xdr:nvSpPr>
      <xdr:spPr>
        <a:xfrm>
          <a:off x="446278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45085</xdr:rowOff>
    </xdr:from>
    <xdr:ext cx="534670" cy="258445"/>
    <xdr:sp macro="" textlink="">
      <xdr:nvSpPr>
        <xdr:cNvPr id="257" name="扶助費該当値テキスト"/>
        <xdr:cNvSpPr txBox="1"/>
      </xdr:nvSpPr>
      <xdr:spPr>
        <a:xfrm>
          <a:off x="4564380" y="16332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89535</xdr:rowOff>
    </xdr:from>
    <xdr:to>
      <xdr:col>20</xdr:col>
      <xdr:colOff>38100</xdr:colOff>
      <xdr:row>98</xdr:row>
      <xdr:rowOff>19685</xdr:rowOff>
    </xdr:to>
    <xdr:sp macro="" textlink="">
      <xdr:nvSpPr>
        <xdr:cNvPr id="258" name="楕円 257"/>
        <xdr:cNvSpPr/>
      </xdr:nvSpPr>
      <xdr:spPr>
        <a:xfrm>
          <a:off x="3649980" y="163772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10795</xdr:rowOff>
    </xdr:from>
    <xdr:ext cx="534035" cy="258445"/>
    <xdr:sp macro="" textlink="">
      <xdr:nvSpPr>
        <xdr:cNvPr id="259" name="テキスト ボックス 258"/>
        <xdr:cNvSpPr txBox="1"/>
      </xdr:nvSpPr>
      <xdr:spPr>
        <a:xfrm>
          <a:off x="3438525" y="1646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127000</xdr:rowOff>
    </xdr:from>
    <xdr:to>
      <xdr:col>15</xdr:col>
      <xdr:colOff>101600</xdr:colOff>
      <xdr:row>98</xdr:row>
      <xdr:rowOff>57150</xdr:rowOff>
    </xdr:to>
    <xdr:sp macro="" textlink="">
      <xdr:nvSpPr>
        <xdr:cNvPr id="260" name="楕円 259"/>
        <xdr:cNvSpPr/>
      </xdr:nvSpPr>
      <xdr:spPr>
        <a:xfrm>
          <a:off x="27813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48260</xdr:rowOff>
    </xdr:from>
    <xdr:ext cx="534035" cy="259080"/>
    <xdr:sp macro="" textlink="">
      <xdr:nvSpPr>
        <xdr:cNvPr id="261" name="テキスト ボックス 260"/>
        <xdr:cNvSpPr txBox="1"/>
      </xdr:nvSpPr>
      <xdr:spPr>
        <a:xfrm>
          <a:off x="257492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103505</xdr:rowOff>
    </xdr:from>
    <xdr:to>
      <xdr:col>10</xdr:col>
      <xdr:colOff>165100</xdr:colOff>
      <xdr:row>98</xdr:row>
      <xdr:rowOff>33655</xdr:rowOff>
    </xdr:to>
    <xdr:sp macro="" textlink="">
      <xdr:nvSpPr>
        <xdr:cNvPr id="262" name="楕円 261"/>
        <xdr:cNvSpPr/>
      </xdr:nvSpPr>
      <xdr:spPr>
        <a:xfrm>
          <a:off x="19177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24765</xdr:rowOff>
    </xdr:from>
    <xdr:ext cx="534670" cy="259080"/>
    <xdr:sp macro="" textlink="">
      <xdr:nvSpPr>
        <xdr:cNvPr id="263" name="テキスト ボックス 262"/>
        <xdr:cNvSpPr txBox="1"/>
      </xdr:nvSpPr>
      <xdr:spPr>
        <a:xfrm>
          <a:off x="170624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13970</xdr:rowOff>
    </xdr:from>
    <xdr:to>
      <xdr:col>6</xdr:col>
      <xdr:colOff>38100</xdr:colOff>
      <xdr:row>98</xdr:row>
      <xdr:rowOff>115570</xdr:rowOff>
    </xdr:to>
    <xdr:sp macro="" textlink="">
      <xdr:nvSpPr>
        <xdr:cNvPr id="264" name="楕円 263"/>
        <xdr:cNvSpPr/>
      </xdr:nvSpPr>
      <xdr:spPr>
        <a:xfrm>
          <a:off x="1054100" y="16473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106680</xdr:rowOff>
    </xdr:from>
    <xdr:ext cx="534035" cy="259080"/>
    <xdr:sp macro="" textlink="">
      <xdr:nvSpPr>
        <xdr:cNvPr id="265" name="テキスト ボックス 264"/>
        <xdr:cNvSpPr txBox="1"/>
      </xdr:nvSpPr>
      <xdr:spPr>
        <a:xfrm>
          <a:off x="84264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7" name="正方形/長方形 26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9" name="正方形/長方形 26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1" name="正方形/長方形 27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4" name="テキスト ボックス 273"/>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77" name="テキスト ボックス 276"/>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5630" cy="258445"/>
    <xdr:sp macro="" textlink="">
      <xdr:nvSpPr>
        <xdr:cNvPr id="279" name="テキスト ボックス 278"/>
        <xdr:cNvSpPr txBox="1"/>
      </xdr:nvSpPr>
      <xdr:spPr>
        <a:xfrm>
          <a:off x="5850890" y="61829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80" name="直線コネクタ 279"/>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5630" cy="259080"/>
    <xdr:sp macro="" textlink="">
      <xdr:nvSpPr>
        <xdr:cNvPr id="281" name="テキスト ボックス 280"/>
        <xdr:cNvSpPr txBox="1"/>
      </xdr:nvSpPr>
      <xdr:spPr>
        <a:xfrm>
          <a:off x="585089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5715</xdr:rowOff>
    </xdr:from>
    <xdr:ext cx="595630" cy="259080"/>
    <xdr:sp macro="" textlink="">
      <xdr:nvSpPr>
        <xdr:cNvPr id="283" name="テキスト ボックス 282"/>
        <xdr:cNvSpPr txBox="1"/>
      </xdr:nvSpPr>
      <xdr:spPr>
        <a:xfrm>
          <a:off x="585089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9080"/>
    <xdr:sp macro="" textlink="">
      <xdr:nvSpPr>
        <xdr:cNvPr id="285" name="テキスト ボックス 284"/>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7" name="テキスト ボックス 286"/>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9" name="テキスト ボックス 288"/>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10795</xdr:rowOff>
    </xdr:from>
    <xdr:to>
      <xdr:col>54</xdr:col>
      <xdr:colOff>185420</xdr:colOff>
      <xdr:row>38</xdr:row>
      <xdr:rowOff>83185</xdr:rowOff>
    </xdr:to>
    <xdr:cxnSp macro="">
      <xdr:nvCxnSpPr>
        <xdr:cNvPr id="291" name="直線コネクタ 290"/>
        <xdr:cNvCxnSpPr/>
      </xdr:nvCxnSpPr>
      <xdr:spPr>
        <a:xfrm flipV="1">
          <a:off x="10198100" y="521144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86995</xdr:rowOff>
    </xdr:from>
    <xdr:ext cx="534035" cy="258445"/>
    <xdr:sp macro="" textlink="">
      <xdr:nvSpPr>
        <xdr:cNvPr id="292" name="補助費等最小値テキスト"/>
        <xdr:cNvSpPr txBox="1"/>
      </xdr:nvSpPr>
      <xdr:spPr>
        <a:xfrm>
          <a:off x="10248900" y="646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57,371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83185</xdr:rowOff>
    </xdr:from>
    <xdr:to>
      <xdr:col>55</xdr:col>
      <xdr:colOff>88900</xdr:colOff>
      <xdr:row>38</xdr:row>
      <xdr:rowOff>83185</xdr:rowOff>
    </xdr:to>
    <xdr:cxnSp macro="">
      <xdr:nvCxnSpPr>
        <xdr:cNvPr id="293" name="直線コネクタ 292"/>
        <xdr:cNvCxnSpPr/>
      </xdr:nvCxnSpPr>
      <xdr:spPr>
        <a:xfrm>
          <a:off x="10114280" y="6457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128905</xdr:rowOff>
    </xdr:from>
    <xdr:ext cx="598170" cy="258445"/>
    <xdr:sp macro="" textlink="">
      <xdr:nvSpPr>
        <xdr:cNvPr id="294" name="補助費等最大値テキスト"/>
        <xdr:cNvSpPr txBox="1"/>
      </xdr:nvSpPr>
      <xdr:spPr>
        <a:xfrm>
          <a:off x="10248900" y="4994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446,962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10795</xdr:rowOff>
    </xdr:from>
    <xdr:to>
      <xdr:col>55</xdr:col>
      <xdr:colOff>88900</xdr:colOff>
      <xdr:row>31</xdr:row>
      <xdr:rowOff>10795</xdr:rowOff>
    </xdr:to>
    <xdr:cxnSp macro="">
      <xdr:nvCxnSpPr>
        <xdr:cNvPr id="295" name="直線コネクタ 294"/>
        <xdr:cNvCxnSpPr/>
      </xdr:nvCxnSpPr>
      <xdr:spPr>
        <a:xfrm>
          <a:off x="10114280" y="5211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21590</xdr:rowOff>
    </xdr:from>
    <xdr:to>
      <xdr:col>55</xdr:col>
      <xdr:colOff>0</xdr:colOff>
      <xdr:row>38</xdr:row>
      <xdr:rowOff>22860</xdr:rowOff>
    </xdr:to>
    <xdr:cxnSp macro="">
      <xdr:nvCxnSpPr>
        <xdr:cNvPr id="296" name="直線コネクタ 295"/>
        <xdr:cNvCxnSpPr/>
      </xdr:nvCxnSpPr>
      <xdr:spPr>
        <a:xfrm flipV="1">
          <a:off x="9385300" y="63957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122555</xdr:rowOff>
    </xdr:from>
    <xdr:ext cx="598170" cy="258445"/>
    <xdr:sp macro="" textlink="">
      <xdr:nvSpPr>
        <xdr:cNvPr id="297" name="補助費等平均値テキスト"/>
        <xdr:cNvSpPr txBox="1"/>
      </xdr:nvSpPr>
      <xdr:spPr>
        <a:xfrm>
          <a:off x="10248900" y="59937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99695</xdr:rowOff>
    </xdr:from>
    <xdr:to>
      <xdr:col>55</xdr:col>
      <xdr:colOff>50800</xdr:colOff>
      <xdr:row>37</xdr:row>
      <xdr:rowOff>29845</xdr:rowOff>
    </xdr:to>
    <xdr:sp macro="" textlink="">
      <xdr:nvSpPr>
        <xdr:cNvPr id="298" name="フローチャート: 判断 297"/>
        <xdr:cNvSpPr/>
      </xdr:nvSpPr>
      <xdr:spPr>
        <a:xfrm>
          <a:off x="10152380" y="61385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299" name="直線コネクタ 298"/>
        <xdr:cNvCxnSpPr/>
      </xdr:nvCxnSpPr>
      <xdr:spPr>
        <a:xfrm flipV="1">
          <a:off x="8521700" y="639699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132080</xdr:rowOff>
    </xdr:from>
    <xdr:to>
      <xdr:col>50</xdr:col>
      <xdr:colOff>165100</xdr:colOff>
      <xdr:row>37</xdr:row>
      <xdr:rowOff>62230</xdr:rowOff>
    </xdr:to>
    <xdr:sp macro="" textlink="">
      <xdr:nvSpPr>
        <xdr:cNvPr id="300" name="フローチャート: 判断 299"/>
        <xdr:cNvSpPr/>
      </xdr:nvSpPr>
      <xdr:spPr>
        <a:xfrm>
          <a:off x="93345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78740</xdr:rowOff>
    </xdr:from>
    <xdr:ext cx="598170" cy="259080"/>
    <xdr:sp macro="" textlink="">
      <xdr:nvSpPr>
        <xdr:cNvPr id="301" name="テキスト ボックス 300"/>
        <xdr:cNvSpPr txBox="1"/>
      </xdr:nvSpPr>
      <xdr:spPr>
        <a:xfrm>
          <a:off x="9090660" y="594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30480</xdr:rowOff>
    </xdr:from>
    <xdr:to>
      <xdr:col>45</xdr:col>
      <xdr:colOff>177800</xdr:colOff>
      <xdr:row>38</xdr:row>
      <xdr:rowOff>61595</xdr:rowOff>
    </xdr:to>
    <xdr:cxnSp macro="">
      <xdr:nvCxnSpPr>
        <xdr:cNvPr id="302" name="直線コネクタ 301"/>
        <xdr:cNvCxnSpPr/>
      </xdr:nvCxnSpPr>
      <xdr:spPr>
        <a:xfrm flipV="1">
          <a:off x="7653020" y="6404610"/>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142240</xdr:rowOff>
    </xdr:from>
    <xdr:to>
      <xdr:col>46</xdr:col>
      <xdr:colOff>38100</xdr:colOff>
      <xdr:row>37</xdr:row>
      <xdr:rowOff>72390</xdr:rowOff>
    </xdr:to>
    <xdr:sp macro="" textlink="">
      <xdr:nvSpPr>
        <xdr:cNvPr id="303" name="フローチャート: 判断 302"/>
        <xdr:cNvSpPr/>
      </xdr:nvSpPr>
      <xdr:spPr>
        <a:xfrm>
          <a:off x="8470900" y="61810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88900</xdr:rowOff>
    </xdr:from>
    <xdr:ext cx="598170" cy="258445"/>
    <xdr:sp macro="" textlink="">
      <xdr:nvSpPr>
        <xdr:cNvPr id="304" name="テキスト ボックス 303"/>
        <xdr:cNvSpPr txBox="1"/>
      </xdr:nvSpPr>
      <xdr:spPr>
        <a:xfrm>
          <a:off x="8227060" y="5960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61595</xdr:rowOff>
    </xdr:from>
    <xdr:to>
      <xdr:col>41</xdr:col>
      <xdr:colOff>50800</xdr:colOff>
      <xdr:row>38</xdr:row>
      <xdr:rowOff>79375</xdr:rowOff>
    </xdr:to>
    <xdr:cxnSp macro="">
      <xdr:nvCxnSpPr>
        <xdr:cNvPr id="305" name="直線コネクタ 304"/>
        <xdr:cNvCxnSpPr/>
      </xdr:nvCxnSpPr>
      <xdr:spPr>
        <a:xfrm flipV="1">
          <a:off x="6789420" y="643572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6" name="フローチャート: 判断 305"/>
        <xdr:cNvSpPr/>
      </xdr:nvSpPr>
      <xdr:spPr>
        <a:xfrm>
          <a:off x="7602220" y="629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40005</xdr:rowOff>
    </xdr:from>
    <xdr:ext cx="534035" cy="259080"/>
    <xdr:sp macro="" textlink="">
      <xdr:nvSpPr>
        <xdr:cNvPr id="307" name="テキスト ボックス 306"/>
        <xdr:cNvSpPr txBox="1"/>
      </xdr:nvSpPr>
      <xdr:spPr>
        <a:xfrm>
          <a:off x="7395845" y="607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111125</xdr:rowOff>
    </xdr:from>
    <xdr:to>
      <xdr:col>36</xdr:col>
      <xdr:colOff>165100</xdr:colOff>
      <xdr:row>38</xdr:row>
      <xdr:rowOff>41275</xdr:rowOff>
    </xdr:to>
    <xdr:sp macro="" textlink="">
      <xdr:nvSpPr>
        <xdr:cNvPr id="308" name="フローチャート: 判断 307"/>
        <xdr:cNvSpPr/>
      </xdr:nvSpPr>
      <xdr:spPr>
        <a:xfrm>
          <a:off x="673862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57785</xdr:rowOff>
    </xdr:from>
    <xdr:ext cx="534670" cy="259080"/>
    <xdr:sp macro="" textlink="">
      <xdr:nvSpPr>
        <xdr:cNvPr id="309" name="テキスト ボックス 308"/>
        <xdr:cNvSpPr txBox="1"/>
      </xdr:nvSpPr>
      <xdr:spPr>
        <a:xfrm>
          <a:off x="652716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315" name="楕円 314"/>
        <xdr:cNvSpPr/>
      </xdr:nvSpPr>
      <xdr:spPr>
        <a:xfrm>
          <a:off x="10152380" y="63487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57150</xdr:rowOff>
    </xdr:from>
    <xdr:ext cx="534035" cy="259080"/>
    <xdr:sp macro="" textlink="">
      <xdr:nvSpPr>
        <xdr:cNvPr id="316" name="補助費等該当値テキスト"/>
        <xdr:cNvSpPr txBox="1"/>
      </xdr:nvSpPr>
      <xdr:spPr>
        <a:xfrm>
          <a:off x="10248900" y="6263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317" name="楕円 316"/>
        <xdr:cNvSpPr/>
      </xdr:nvSpPr>
      <xdr:spPr>
        <a:xfrm>
          <a:off x="933450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64770</xdr:rowOff>
    </xdr:from>
    <xdr:ext cx="534670" cy="259080"/>
    <xdr:sp macro="" textlink="">
      <xdr:nvSpPr>
        <xdr:cNvPr id="318" name="テキスト ボックス 317"/>
        <xdr:cNvSpPr txBox="1"/>
      </xdr:nvSpPr>
      <xdr:spPr>
        <a:xfrm>
          <a:off x="9123045"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151130</xdr:rowOff>
    </xdr:from>
    <xdr:to>
      <xdr:col>46</xdr:col>
      <xdr:colOff>38100</xdr:colOff>
      <xdr:row>38</xdr:row>
      <xdr:rowOff>81280</xdr:rowOff>
    </xdr:to>
    <xdr:sp macro="" textlink="">
      <xdr:nvSpPr>
        <xdr:cNvPr id="319" name="楕円 318"/>
        <xdr:cNvSpPr/>
      </xdr:nvSpPr>
      <xdr:spPr>
        <a:xfrm>
          <a:off x="8470900" y="63576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72390</xdr:rowOff>
    </xdr:from>
    <xdr:ext cx="534035" cy="258445"/>
    <xdr:sp macro="" textlink="">
      <xdr:nvSpPr>
        <xdr:cNvPr id="320" name="テキスト ボックス 319"/>
        <xdr:cNvSpPr txBox="1"/>
      </xdr:nvSpPr>
      <xdr:spPr>
        <a:xfrm>
          <a:off x="8259445" y="6446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10795</xdr:rowOff>
    </xdr:from>
    <xdr:to>
      <xdr:col>41</xdr:col>
      <xdr:colOff>101600</xdr:colOff>
      <xdr:row>38</xdr:row>
      <xdr:rowOff>112395</xdr:rowOff>
    </xdr:to>
    <xdr:sp macro="" textlink="">
      <xdr:nvSpPr>
        <xdr:cNvPr id="321" name="楕円 320"/>
        <xdr:cNvSpPr/>
      </xdr:nvSpPr>
      <xdr:spPr>
        <a:xfrm>
          <a:off x="760222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103505</xdr:rowOff>
    </xdr:from>
    <xdr:ext cx="534035" cy="258445"/>
    <xdr:sp macro="" textlink="">
      <xdr:nvSpPr>
        <xdr:cNvPr id="322" name="テキスト ボックス 321"/>
        <xdr:cNvSpPr txBox="1"/>
      </xdr:nvSpPr>
      <xdr:spPr>
        <a:xfrm>
          <a:off x="7395845" y="647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28575</xdr:rowOff>
    </xdr:from>
    <xdr:to>
      <xdr:col>36</xdr:col>
      <xdr:colOff>165100</xdr:colOff>
      <xdr:row>38</xdr:row>
      <xdr:rowOff>130175</xdr:rowOff>
    </xdr:to>
    <xdr:sp macro="" textlink="">
      <xdr:nvSpPr>
        <xdr:cNvPr id="323" name="楕円 322"/>
        <xdr:cNvSpPr/>
      </xdr:nvSpPr>
      <xdr:spPr>
        <a:xfrm>
          <a:off x="673862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120650</xdr:rowOff>
    </xdr:from>
    <xdr:ext cx="534670" cy="259080"/>
    <xdr:sp macro="" textlink="">
      <xdr:nvSpPr>
        <xdr:cNvPr id="324" name="テキスト ボックス 323"/>
        <xdr:cNvSpPr txBox="1"/>
      </xdr:nvSpPr>
      <xdr:spPr>
        <a:xfrm>
          <a:off x="6527165" y="649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3" name="テキスト ボックス 332"/>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5" name="直線コネクタ 334"/>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36" name="テキスト ボックス 335"/>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8" name="テキスト ボックス 337"/>
        <xdr:cNvSpPr txBox="1"/>
      </xdr:nvSpPr>
      <xdr:spPr>
        <a:xfrm>
          <a:off x="5760720" y="927862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9080"/>
    <xdr:sp macro="" textlink="">
      <xdr:nvSpPr>
        <xdr:cNvPr id="340" name="テキスト ボックス 339"/>
        <xdr:cNvSpPr txBox="1"/>
      </xdr:nvSpPr>
      <xdr:spPr>
        <a:xfrm>
          <a:off x="5760720" y="88328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41" name="直線コネクタ 340"/>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167640</xdr:rowOff>
    </xdr:from>
    <xdr:ext cx="685165" cy="259080"/>
    <xdr:sp macro="" textlink="">
      <xdr:nvSpPr>
        <xdr:cNvPr id="342" name="テキスト ボックス 341"/>
        <xdr:cNvSpPr txBox="1"/>
      </xdr:nvSpPr>
      <xdr:spPr>
        <a:xfrm>
          <a:off x="5760720" y="83858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4" name="テキスト ボックス 343"/>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52</xdr:row>
      <xdr:rowOff>53340</xdr:rowOff>
    </xdr:from>
    <xdr:to>
      <xdr:col>54</xdr:col>
      <xdr:colOff>185420</xdr:colOff>
      <xdr:row>58</xdr:row>
      <xdr:rowOff>114300</xdr:rowOff>
    </xdr:to>
    <xdr:cxnSp macro="">
      <xdr:nvCxnSpPr>
        <xdr:cNvPr id="346" name="直線コネクタ 345"/>
        <xdr:cNvCxnSpPr/>
      </xdr:nvCxnSpPr>
      <xdr:spPr>
        <a:xfrm flipV="1">
          <a:off x="10198100" y="877443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035" cy="259080"/>
    <xdr:sp macro="" textlink="">
      <xdr:nvSpPr>
        <xdr:cNvPr id="347" name="普通建設事業費最小値テキスト"/>
        <xdr:cNvSpPr txBox="1"/>
      </xdr:nvSpPr>
      <xdr:spPr>
        <a:xfrm>
          <a:off x="10248900" y="984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8" name="直線コネクタ 347"/>
        <xdr:cNvCxnSpPr/>
      </xdr:nvCxnSpPr>
      <xdr:spPr>
        <a:xfrm>
          <a:off x="10114280" y="9841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167640</xdr:rowOff>
    </xdr:from>
    <xdr:ext cx="689610" cy="259080"/>
    <xdr:sp macro="" textlink="">
      <xdr:nvSpPr>
        <xdr:cNvPr id="349" name="普通建設事業費最大値テキスト"/>
        <xdr:cNvSpPr txBox="1"/>
      </xdr:nvSpPr>
      <xdr:spPr>
        <a:xfrm>
          <a:off x="10248900" y="85534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2,439,264</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53340</xdr:rowOff>
    </xdr:from>
    <xdr:to>
      <xdr:col>55</xdr:col>
      <xdr:colOff>88900</xdr:colOff>
      <xdr:row>52</xdr:row>
      <xdr:rowOff>53340</xdr:rowOff>
    </xdr:to>
    <xdr:cxnSp macro="">
      <xdr:nvCxnSpPr>
        <xdr:cNvPr id="350" name="直線コネクタ 349"/>
        <xdr:cNvCxnSpPr/>
      </xdr:nvCxnSpPr>
      <xdr:spPr>
        <a:xfrm>
          <a:off x="10114280" y="8774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57150</xdr:rowOff>
    </xdr:from>
    <xdr:to>
      <xdr:col>55</xdr:col>
      <xdr:colOff>0</xdr:colOff>
      <xdr:row>58</xdr:row>
      <xdr:rowOff>97155</xdr:rowOff>
    </xdr:to>
    <xdr:cxnSp macro="">
      <xdr:nvCxnSpPr>
        <xdr:cNvPr id="351" name="直線コネクタ 350"/>
        <xdr:cNvCxnSpPr/>
      </xdr:nvCxnSpPr>
      <xdr:spPr>
        <a:xfrm flipV="1">
          <a:off x="9385300" y="978408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160655</xdr:rowOff>
    </xdr:from>
    <xdr:ext cx="598170" cy="259080"/>
    <xdr:sp macro="" textlink="">
      <xdr:nvSpPr>
        <xdr:cNvPr id="352" name="普通建設事業費平均値テキスト"/>
        <xdr:cNvSpPr txBox="1"/>
      </xdr:nvSpPr>
      <xdr:spPr>
        <a:xfrm>
          <a:off x="10248900" y="95523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137795</xdr:rowOff>
    </xdr:from>
    <xdr:to>
      <xdr:col>55</xdr:col>
      <xdr:colOff>50800</xdr:colOff>
      <xdr:row>58</xdr:row>
      <xdr:rowOff>67945</xdr:rowOff>
    </xdr:to>
    <xdr:sp macro="" textlink="">
      <xdr:nvSpPr>
        <xdr:cNvPr id="353" name="フローチャート: 判断 352"/>
        <xdr:cNvSpPr/>
      </xdr:nvSpPr>
      <xdr:spPr>
        <a:xfrm>
          <a:off x="10152380" y="96970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97155</xdr:rowOff>
    </xdr:from>
    <xdr:to>
      <xdr:col>50</xdr:col>
      <xdr:colOff>114300</xdr:colOff>
      <xdr:row>58</xdr:row>
      <xdr:rowOff>111125</xdr:rowOff>
    </xdr:to>
    <xdr:cxnSp macro="">
      <xdr:nvCxnSpPr>
        <xdr:cNvPr id="354" name="直線コネクタ 353"/>
        <xdr:cNvCxnSpPr/>
      </xdr:nvCxnSpPr>
      <xdr:spPr>
        <a:xfrm flipV="1">
          <a:off x="8521700" y="982408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151765</xdr:rowOff>
    </xdr:from>
    <xdr:to>
      <xdr:col>50</xdr:col>
      <xdr:colOff>165100</xdr:colOff>
      <xdr:row>58</xdr:row>
      <xdr:rowOff>81915</xdr:rowOff>
    </xdr:to>
    <xdr:sp macro="" textlink="">
      <xdr:nvSpPr>
        <xdr:cNvPr id="355" name="フローチャート: 判断 354"/>
        <xdr:cNvSpPr/>
      </xdr:nvSpPr>
      <xdr:spPr>
        <a:xfrm>
          <a:off x="9334500" y="971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98425</xdr:rowOff>
    </xdr:from>
    <xdr:ext cx="598170" cy="259080"/>
    <xdr:sp macro="" textlink="">
      <xdr:nvSpPr>
        <xdr:cNvPr id="356" name="テキスト ボックス 355"/>
        <xdr:cNvSpPr txBox="1"/>
      </xdr:nvSpPr>
      <xdr:spPr>
        <a:xfrm>
          <a:off x="9090660" y="9490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73660</xdr:rowOff>
    </xdr:from>
    <xdr:to>
      <xdr:col>45</xdr:col>
      <xdr:colOff>177800</xdr:colOff>
      <xdr:row>58</xdr:row>
      <xdr:rowOff>111125</xdr:rowOff>
    </xdr:to>
    <xdr:cxnSp macro="">
      <xdr:nvCxnSpPr>
        <xdr:cNvPr id="357" name="直線コネクタ 356"/>
        <xdr:cNvCxnSpPr/>
      </xdr:nvCxnSpPr>
      <xdr:spPr>
        <a:xfrm>
          <a:off x="7653020" y="980059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148590</xdr:rowOff>
    </xdr:from>
    <xdr:to>
      <xdr:col>46</xdr:col>
      <xdr:colOff>38100</xdr:colOff>
      <xdr:row>58</xdr:row>
      <xdr:rowOff>78740</xdr:rowOff>
    </xdr:to>
    <xdr:sp macro="" textlink="">
      <xdr:nvSpPr>
        <xdr:cNvPr id="358" name="フローチャート: 判断 357"/>
        <xdr:cNvSpPr/>
      </xdr:nvSpPr>
      <xdr:spPr>
        <a:xfrm>
          <a:off x="8470900" y="97078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95250</xdr:rowOff>
    </xdr:from>
    <xdr:ext cx="598170" cy="259080"/>
    <xdr:sp macro="" textlink="">
      <xdr:nvSpPr>
        <xdr:cNvPr id="359" name="テキスト ボックス 358"/>
        <xdr:cNvSpPr txBox="1"/>
      </xdr:nvSpPr>
      <xdr:spPr>
        <a:xfrm>
          <a:off x="8227060" y="948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245,039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55880</xdr:rowOff>
    </xdr:from>
    <xdr:to>
      <xdr:col>41</xdr:col>
      <xdr:colOff>50800</xdr:colOff>
      <xdr:row>58</xdr:row>
      <xdr:rowOff>73660</xdr:rowOff>
    </xdr:to>
    <xdr:cxnSp macro="">
      <xdr:nvCxnSpPr>
        <xdr:cNvPr id="360" name="直線コネクタ 359"/>
        <xdr:cNvCxnSpPr/>
      </xdr:nvCxnSpPr>
      <xdr:spPr>
        <a:xfrm>
          <a:off x="6789420" y="978281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34290</xdr:rowOff>
    </xdr:from>
    <xdr:to>
      <xdr:col>41</xdr:col>
      <xdr:colOff>101600</xdr:colOff>
      <xdr:row>58</xdr:row>
      <xdr:rowOff>135890</xdr:rowOff>
    </xdr:to>
    <xdr:sp macro="" textlink="">
      <xdr:nvSpPr>
        <xdr:cNvPr id="361" name="フローチャート: 判断 360"/>
        <xdr:cNvSpPr/>
      </xdr:nvSpPr>
      <xdr:spPr>
        <a:xfrm>
          <a:off x="760222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127000</xdr:rowOff>
    </xdr:from>
    <xdr:ext cx="598805" cy="258445"/>
    <xdr:sp macro="" textlink="">
      <xdr:nvSpPr>
        <xdr:cNvPr id="362" name="テキスト ボックス 361"/>
        <xdr:cNvSpPr txBox="1"/>
      </xdr:nvSpPr>
      <xdr:spPr>
        <a:xfrm>
          <a:off x="7363460" y="9853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34290</xdr:rowOff>
    </xdr:from>
    <xdr:to>
      <xdr:col>36</xdr:col>
      <xdr:colOff>165100</xdr:colOff>
      <xdr:row>58</xdr:row>
      <xdr:rowOff>135890</xdr:rowOff>
    </xdr:to>
    <xdr:sp macro="" textlink="">
      <xdr:nvSpPr>
        <xdr:cNvPr id="363" name="フローチャート: 判断 362"/>
        <xdr:cNvSpPr/>
      </xdr:nvSpPr>
      <xdr:spPr>
        <a:xfrm>
          <a:off x="673862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127000</xdr:rowOff>
    </xdr:from>
    <xdr:ext cx="598170" cy="258445"/>
    <xdr:sp macro="" textlink="">
      <xdr:nvSpPr>
        <xdr:cNvPr id="364" name="テキスト ボックス 363"/>
        <xdr:cNvSpPr txBox="1"/>
      </xdr:nvSpPr>
      <xdr:spPr>
        <a:xfrm>
          <a:off x="6494780" y="9853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6350</xdr:rowOff>
    </xdr:from>
    <xdr:to>
      <xdr:col>55</xdr:col>
      <xdr:colOff>50800</xdr:colOff>
      <xdr:row>58</xdr:row>
      <xdr:rowOff>107950</xdr:rowOff>
    </xdr:to>
    <xdr:sp macro="" textlink="">
      <xdr:nvSpPr>
        <xdr:cNvPr id="370" name="楕円 369"/>
        <xdr:cNvSpPr/>
      </xdr:nvSpPr>
      <xdr:spPr>
        <a:xfrm>
          <a:off x="10152380" y="9733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116205</xdr:rowOff>
    </xdr:from>
    <xdr:ext cx="598170" cy="259080"/>
    <xdr:sp macro="" textlink="">
      <xdr:nvSpPr>
        <xdr:cNvPr id="371" name="普通建設事業費該当値テキスト"/>
        <xdr:cNvSpPr txBox="1"/>
      </xdr:nvSpPr>
      <xdr:spPr>
        <a:xfrm>
          <a:off x="10248900" y="9675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46990</xdr:rowOff>
    </xdr:from>
    <xdr:to>
      <xdr:col>50</xdr:col>
      <xdr:colOff>165100</xdr:colOff>
      <xdr:row>58</xdr:row>
      <xdr:rowOff>147955</xdr:rowOff>
    </xdr:to>
    <xdr:sp macro="" textlink="">
      <xdr:nvSpPr>
        <xdr:cNvPr id="372" name="楕円 371"/>
        <xdr:cNvSpPr/>
      </xdr:nvSpPr>
      <xdr:spPr>
        <a:xfrm>
          <a:off x="9334500" y="977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139065</xdr:rowOff>
    </xdr:from>
    <xdr:ext cx="534670" cy="259080"/>
    <xdr:sp macro="" textlink="">
      <xdr:nvSpPr>
        <xdr:cNvPr id="373" name="テキスト ボックス 372"/>
        <xdr:cNvSpPr txBox="1"/>
      </xdr:nvSpPr>
      <xdr:spPr>
        <a:xfrm>
          <a:off x="9123045" y="986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60325</xdr:rowOff>
    </xdr:from>
    <xdr:to>
      <xdr:col>46</xdr:col>
      <xdr:colOff>38100</xdr:colOff>
      <xdr:row>58</xdr:row>
      <xdr:rowOff>161925</xdr:rowOff>
    </xdr:to>
    <xdr:sp macro="" textlink="">
      <xdr:nvSpPr>
        <xdr:cNvPr id="374" name="楕円 373"/>
        <xdr:cNvSpPr/>
      </xdr:nvSpPr>
      <xdr:spPr>
        <a:xfrm>
          <a:off x="8470900" y="9787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153035</xdr:rowOff>
    </xdr:from>
    <xdr:ext cx="534035" cy="259080"/>
    <xdr:sp macro="" textlink="">
      <xdr:nvSpPr>
        <xdr:cNvPr id="375" name="テキスト ボックス 374"/>
        <xdr:cNvSpPr txBox="1"/>
      </xdr:nvSpPr>
      <xdr:spPr>
        <a:xfrm>
          <a:off x="8259445" y="987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22860</xdr:rowOff>
    </xdr:from>
    <xdr:to>
      <xdr:col>41</xdr:col>
      <xdr:colOff>101600</xdr:colOff>
      <xdr:row>58</xdr:row>
      <xdr:rowOff>124460</xdr:rowOff>
    </xdr:to>
    <xdr:sp macro="" textlink="">
      <xdr:nvSpPr>
        <xdr:cNvPr id="376" name="楕円 375"/>
        <xdr:cNvSpPr/>
      </xdr:nvSpPr>
      <xdr:spPr>
        <a:xfrm>
          <a:off x="760222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140970</xdr:rowOff>
    </xdr:from>
    <xdr:ext cx="598805" cy="258445"/>
    <xdr:sp macro="" textlink="">
      <xdr:nvSpPr>
        <xdr:cNvPr id="377" name="テキスト ボックス 376"/>
        <xdr:cNvSpPr txBox="1"/>
      </xdr:nvSpPr>
      <xdr:spPr>
        <a:xfrm>
          <a:off x="7363460" y="95326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78" name="楕円 377"/>
        <xdr:cNvSpPr/>
      </xdr:nvSpPr>
      <xdr:spPr>
        <a:xfrm>
          <a:off x="673862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123190</xdr:rowOff>
    </xdr:from>
    <xdr:ext cx="598170" cy="259080"/>
    <xdr:sp macro="" textlink="">
      <xdr:nvSpPr>
        <xdr:cNvPr id="379" name="テキスト ボックス 378"/>
        <xdr:cNvSpPr txBox="1"/>
      </xdr:nvSpPr>
      <xdr:spPr>
        <a:xfrm>
          <a:off x="6494780" y="9514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183,038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1" name="正方形/長方形 38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3" name="正方形/長方形 38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5" name="正方形/長方形 38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8" name="テキスト ボックス 38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91" name="テキスト ボックス 390"/>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5630" cy="258445"/>
    <xdr:sp macro="" textlink="">
      <xdr:nvSpPr>
        <xdr:cNvPr id="393" name="テキスト ボックス 392"/>
        <xdr:cNvSpPr txBox="1"/>
      </xdr:nvSpPr>
      <xdr:spPr>
        <a:xfrm>
          <a:off x="585089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4" name="直線コネクタ 393"/>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9080"/>
    <xdr:sp macro="" textlink="">
      <xdr:nvSpPr>
        <xdr:cNvPr id="395" name="テキスト ボックス 394"/>
        <xdr:cNvSpPr txBox="1"/>
      </xdr:nvSpPr>
      <xdr:spPr>
        <a:xfrm>
          <a:off x="585089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397" name="テキスト ボックス 396"/>
        <xdr:cNvSpPr txBox="1"/>
      </xdr:nvSpPr>
      <xdr:spPr>
        <a:xfrm>
          <a:off x="585089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8445"/>
    <xdr:sp macro="" textlink="">
      <xdr:nvSpPr>
        <xdr:cNvPr id="399" name="テキスト ボックス 398"/>
        <xdr:cNvSpPr txBox="1"/>
      </xdr:nvSpPr>
      <xdr:spPr>
        <a:xfrm>
          <a:off x="5760720" y="116636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401" name="テキスト ボックス 400"/>
        <xdr:cNvSpPr txBox="1"/>
      </xdr:nvSpPr>
      <xdr:spPr>
        <a:xfrm>
          <a:off x="5760720" y="112903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156845</xdr:rowOff>
    </xdr:from>
    <xdr:to>
      <xdr:col>54</xdr:col>
      <xdr:colOff>185420</xdr:colOff>
      <xdr:row>79</xdr:row>
      <xdr:rowOff>44450</xdr:rowOff>
    </xdr:to>
    <xdr:cxnSp macro="">
      <xdr:nvCxnSpPr>
        <xdr:cNvPr id="403" name="直線コネクタ 402"/>
        <xdr:cNvCxnSpPr/>
      </xdr:nvCxnSpPr>
      <xdr:spPr>
        <a:xfrm flipV="1">
          <a:off x="10198100" y="1172781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4"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103505</xdr:rowOff>
    </xdr:from>
    <xdr:ext cx="689610" cy="258445"/>
    <xdr:sp macro="" textlink="">
      <xdr:nvSpPr>
        <xdr:cNvPr id="406" name="普通建設事業費 （ うち新規整備　）最大値テキスト"/>
        <xdr:cNvSpPr txBox="1"/>
      </xdr:nvSpPr>
      <xdr:spPr>
        <a:xfrm>
          <a:off x="10248900" y="115068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1,261,500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114280" y="11727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130810</xdr:rowOff>
    </xdr:from>
    <xdr:to>
      <xdr:col>55</xdr:col>
      <xdr:colOff>0</xdr:colOff>
      <xdr:row>79</xdr:row>
      <xdr:rowOff>36195</xdr:rowOff>
    </xdr:to>
    <xdr:cxnSp macro="">
      <xdr:nvCxnSpPr>
        <xdr:cNvPr id="408" name="直線コネクタ 407"/>
        <xdr:cNvCxnSpPr/>
      </xdr:nvCxnSpPr>
      <xdr:spPr>
        <a:xfrm flipV="1">
          <a:off x="9385300" y="13210540"/>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55880</xdr:rowOff>
    </xdr:from>
    <xdr:ext cx="598170" cy="259080"/>
    <xdr:sp macro="" textlink="">
      <xdr:nvSpPr>
        <xdr:cNvPr id="409" name="普通建設事業費 （ うち新規整備　）平均値テキスト"/>
        <xdr:cNvSpPr txBox="1"/>
      </xdr:nvSpPr>
      <xdr:spPr>
        <a:xfrm>
          <a:off x="10248900" y="129679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410" name="フローチャート: 判断 409"/>
        <xdr:cNvSpPr/>
      </xdr:nvSpPr>
      <xdr:spPr>
        <a:xfrm>
          <a:off x="10152380" y="13112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27305</xdr:rowOff>
    </xdr:from>
    <xdr:to>
      <xdr:col>50</xdr:col>
      <xdr:colOff>114300</xdr:colOff>
      <xdr:row>79</xdr:row>
      <xdr:rowOff>36195</xdr:rowOff>
    </xdr:to>
    <xdr:cxnSp macro="">
      <xdr:nvCxnSpPr>
        <xdr:cNvPr id="411" name="直線コネクタ 410"/>
        <xdr:cNvCxnSpPr/>
      </xdr:nvCxnSpPr>
      <xdr:spPr>
        <a:xfrm>
          <a:off x="8521700" y="1327467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76835</xdr:rowOff>
    </xdr:from>
    <xdr:to>
      <xdr:col>50</xdr:col>
      <xdr:colOff>165100</xdr:colOff>
      <xdr:row>79</xdr:row>
      <xdr:rowOff>6985</xdr:rowOff>
    </xdr:to>
    <xdr:sp macro="" textlink="">
      <xdr:nvSpPr>
        <xdr:cNvPr id="412" name="フローチャート: 判断 411"/>
        <xdr:cNvSpPr/>
      </xdr:nvSpPr>
      <xdr:spPr>
        <a:xfrm>
          <a:off x="9334500" y="13156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23495</xdr:rowOff>
    </xdr:from>
    <xdr:ext cx="534670" cy="259080"/>
    <xdr:sp macro="" textlink="">
      <xdr:nvSpPr>
        <xdr:cNvPr id="413" name="テキスト ボックス 412"/>
        <xdr:cNvSpPr txBox="1"/>
      </xdr:nvSpPr>
      <xdr:spPr>
        <a:xfrm>
          <a:off x="9123045" y="1293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151130</xdr:rowOff>
    </xdr:from>
    <xdr:to>
      <xdr:col>45</xdr:col>
      <xdr:colOff>177800</xdr:colOff>
      <xdr:row>79</xdr:row>
      <xdr:rowOff>27305</xdr:rowOff>
    </xdr:to>
    <xdr:cxnSp macro="">
      <xdr:nvCxnSpPr>
        <xdr:cNvPr id="414" name="直線コネクタ 413"/>
        <xdr:cNvCxnSpPr/>
      </xdr:nvCxnSpPr>
      <xdr:spPr>
        <a:xfrm>
          <a:off x="7653020" y="1323086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33655</xdr:rowOff>
    </xdr:from>
    <xdr:to>
      <xdr:col>46</xdr:col>
      <xdr:colOff>38100</xdr:colOff>
      <xdr:row>78</xdr:row>
      <xdr:rowOff>135255</xdr:rowOff>
    </xdr:to>
    <xdr:sp macro="" textlink="">
      <xdr:nvSpPr>
        <xdr:cNvPr id="415" name="フローチャート: 判断 414"/>
        <xdr:cNvSpPr/>
      </xdr:nvSpPr>
      <xdr:spPr>
        <a:xfrm>
          <a:off x="8470900" y="13113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151765</xdr:rowOff>
    </xdr:from>
    <xdr:ext cx="598170" cy="259080"/>
    <xdr:sp macro="" textlink="">
      <xdr:nvSpPr>
        <xdr:cNvPr id="416" name="テキスト ボックス 415"/>
        <xdr:cNvSpPr txBox="1"/>
      </xdr:nvSpPr>
      <xdr:spPr>
        <a:xfrm>
          <a:off x="8227060" y="12896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96520</xdr:rowOff>
    </xdr:from>
    <xdr:to>
      <xdr:col>41</xdr:col>
      <xdr:colOff>101600</xdr:colOff>
      <xdr:row>79</xdr:row>
      <xdr:rowOff>26670</xdr:rowOff>
    </xdr:to>
    <xdr:sp macro="" textlink="">
      <xdr:nvSpPr>
        <xdr:cNvPr id="417" name="フローチャート: 判断 416"/>
        <xdr:cNvSpPr/>
      </xdr:nvSpPr>
      <xdr:spPr>
        <a:xfrm>
          <a:off x="7602220" y="1317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43180</xdr:rowOff>
    </xdr:from>
    <xdr:ext cx="534035" cy="259080"/>
    <xdr:sp macro="" textlink="">
      <xdr:nvSpPr>
        <xdr:cNvPr id="418" name="テキスト ボックス 417"/>
        <xdr:cNvSpPr txBox="1"/>
      </xdr:nvSpPr>
      <xdr:spPr>
        <a:xfrm>
          <a:off x="7395845" y="1295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80010</xdr:rowOff>
    </xdr:from>
    <xdr:to>
      <xdr:col>55</xdr:col>
      <xdr:colOff>50800</xdr:colOff>
      <xdr:row>79</xdr:row>
      <xdr:rowOff>10160</xdr:rowOff>
    </xdr:to>
    <xdr:sp macro="" textlink="">
      <xdr:nvSpPr>
        <xdr:cNvPr id="424" name="楕円 423"/>
        <xdr:cNvSpPr/>
      </xdr:nvSpPr>
      <xdr:spPr>
        <a:xfrm>
          <a:off x="10152380" y="131597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xdr:rowOff>
    </xdr:from>
    <xdr:ext cx="534035" cy="259080"/>
    <xdr:sp macro="" textlink="">
      <xdr:nvSpPr>
        <xdr:cNvPr id="425" name="普通建設事業費 （ うち新規整備　）該当値テキスト"/>
        <xdr:cNvSpPr txBox="1"/>
      </xdr:nvSpPr>
      <xdr:spPr>
        <a:xfrm>
          <a:off x="10248900"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156845</xdr:rowOff>
    </xdr:from>
    <xdr:to>
      <xdr:col>50</xdr:col>
      <xdr:colOff>165100</xdr:colOff>
      <xdr:row>79</xdr:row>
      <xdr:rowOff>86995</xdr:rowOff>
    </xdr:to>
    <xdr:sp macro="" textlink="">
      <xdr:nvSpPr>
        <xdr:cNvPr id="426" name="楕円 425"/>
        <xdr:cNvSpPr/>
      </xdr:nvSpPr>
      <xdr:spPr>
        <a:xfrm>
          <a:off x="9334500" y="13236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78105</xdr:rowOff>
    </xdr:from>
    <xdr:ext cx="469265" cy="259080"/>
    <xdr:sp macro="" textlink="">
      <xdr:nvSpPr>
        <xdr:cNvPr id="427" name="テキスト ボックス 426"/>
        <xdr:cNvSpPr txBox="1"/>
      </xdr:nvSpPr>
      <xdr:spPr>
        <a:xfrm>
          <a:off x="9155430" y="1332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147955</xdr:rowOff>
    </xdr:from>
    <xdr:to>
      <xdr:col>46</xdr:col>
      <xdr:colOff>38100</xdr:colOff>
      <xdr:row>79</xdr:row>
      <xdr:rowOff>78105</xdr:rowOff>
    </xdr:to>
    <xdr:sp macro="" textlink="">
      <xdr:nvSpPr>
        <xdr:cNvPr id="428" name="楕円 427"/>
        <xdr:cNvSpPr/>
      </xdr:nvSpPr>
      <xdr:spPr>
        <a:xfrm>
          <a:off x="8470900" y="132276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69215</xdr:rowOff>
    </xdr:from>
    <xdr:ext cx="534035" cy="258445"/>
    <xdr:sp macro="" textlink="">
      <xdr:nvSpPr>
        <xdr:cNvPr id="429" name="テキスト ボックス 428"/>
        <xdr:cNvSpPr txBox="1"/>
      </xdr:nvSpPr>
      <xdr:spPr>
        <a:xfrm>
          <a:off x="8259445" y="13316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100330</xdr:rowOff>
    </xdr:from>
    <xdr:to>
      <xdr:col>41</xdr:col>
      <xdr:colOff>101600</xdr:colOff>
      <xdr:row>79</xdr:row>
      <xdr:rowOff>30480</xdr:rowOff>
    </xdr:to>
    <xdr:sp macro="" textlink="">
      <xdr:nvSpPr>
        <xdr:cNvPr id="430" name="楕円 429"/>
        <xdr:cNvSpPr/>
      </xdr:nvSpPr>
      <xdr:spPr>
        <a:xfrm>
          <a:off x="7602220" y="1318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21590</xdr:rowOff>
    </xdr:from>
    <xdr:ext cx="534035" cy="259080"/>
    <xdr:sp macro="" textlink="">
      <xdr:nvSpPr>
        <xdr:cNvPr id="431" name="テキスト ボックス 430"/>
        <xdr:cNvSpPr txBox="1"/>
      </xdr:nvSpPr>
      <xdr:spPr>
        <a:xfrm>
          <a:off x="7395845" y="1326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3" name="正方形/長方形 43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5" name="正方形/長方形 43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7" name="正方形/長方形 43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0" name="テキスト ボックス 43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3" name="テキスト ボックス 442"/>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5" name="テキスト ボックス 444"/>
        <xdr:cNvSpPr txBox="1"/>
      </xdr:nvSpPr>
      <xdr:spPr>
        <a:xfrm>
          <a:off x="585089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8445"/>
    <xdr:sp macro="" textlink="">
      <xdr:nvSpPr>
        <xdr:cNvPr id="447" name="テキスト ボックス 446"/>
        <xdr:cNvSpPr txBox="1"/>
      </xdr:nvSpPr>
      <xdr:spPr>
        <a:xfrm>
          <a:off x="585089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9" name="テキスト ボックス 448"/>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5165" cy="258445"/>
    <xdr:sp macro="" textlink="">
      <xdr:nvSpPr>
        <xdr:cNvPr id="451" name="テキスト ボックス 450"/>
        <xdr:cNvSpPr txBox="1"/>
      </xdr:nvSpPr>
      <xdr:spPr>
        <a:xfrm>
          <a:off x="5760720" y="150164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3" name="テキスト ボックス 452"/>
        <xdr:cNvSpPr txBox="1"/>
      </xdr:nvSpPr>
      <xdr:spPr>
        <a:xfrm>
          <a:off x="5760720" y="146431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133350</xdr:rowOff>
    </xdr:from>
    <xdr:to>
      <xdr:col>54</xdr:col>
      <xdr:colOff>185420</xdr:colOff>
      <xdr:row>99</xdr:row>
      <xdr:rowOff>44450</xdr:rowOff>
    </xdr:to>
    <xdr:cxnSp macro="">
      <xdr:nvCxnSpPr>
        <xdr:cNvPr id="455" name="直線コネクタ 454"/>
        <xdr:cNvCxnSpPr/>
      </xdr:nvCxnSpPr>
      <xdr:spPr>
        <a:xfrm flipV="1">
          <a:off x="10198100" y="153924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377825" cy="259080"/>
    <xdr:sp macro="" textlink="">
      <xdr:nvSpPr>
        <xdr:cNvPr id="456" name="普通建設事業費 （ うち更新整備　）最小値テキスト"/>
        <xdr:cNvSpPr txBox="1"/>
      </xdr:nvSpPr>
      <xdr:spPr>
        <a:xfrm>
          <a:off x="10248900" y="166789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7" name="直線コネクタ 456"/>
        <xdr:cNvCxnSpPr/>
      </xdr:nvCxnSpPr>
      <xdr:spPr>
        <a:xfrm>
          <a:off x="1011428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80010</xdr:rowOff>
    </xdr:from>
    <xdr:ext cx="689610" cy="259080"/>
    <xdr:sp macro="" textlink="">
      <xdr:nvSpPr>
        <xdr:cNvPr id="458" name="普通建設事業費 （ うち更新整備　）最大値テキスト"/>
        <xdr:cNvSpPr txBox="1"/>
      </xdr:nvSpPr>
      <xdr:spPr>
        <a:xfrm>
          <a:off x="10248900" y="151714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1,010,178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133350</xdr:rowOff>
    </xdr:from>
    <xdr:to>
      <xdr:col>55</xdr:col>
      <xdr:colOff>88900</xdr:colOff>
      <xdr:row>91</xdr:row>
      <xdr:rowOff>133350</xdr:rowOff>
    </xdr:to>
    <xdr:cxnSp macro="">
      <xdr:nvCxnSpPr>
        <xdr:cNvPr id="459" name="直線コネクタ 458"/>
        <xdr:cNvCxnSpPr/>
      </xdr:nvCxnSpPr>
      <xdr:spPr>
        <a:xfrm>
          <a:off x="10114280" y="15392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74930</xdr:rowOff>
    </xdr:from>
    <xdr:to>
      <xdr:col>55</xdr:col>
      <xdr:colOff>0</xdr:colOff>
      <xdr:row>98</xdr:row>
      <xdr:rowOff>109220</xdr:rowOff>
    </xdr:to>
    <xdr:cxnSp macro="">
      <xdr:nvCxnSpPr>
        <xdr:cNvPr id="460" name="直線コネクタ 459"/>
        <xdr:cNvCxnSpPr/>
      </xdr:nvCxnSpPr>
      <xdr:spPr>
        <a:xfrm flipV="1">
          <a:off x="9385300" y="1653413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9525</xdr:rowOff>
    </xdr:from>
    <xdr:ext cx="598170" cy="258445"/>
    <xdr:sp macro="" textlink="">
      <xdr:nvSpPr>
        <xdr:cNvPr id="461" name="普通建設事業費 （ うち更新整備　）平均値テキスト"/>
        <xdr:cNvSpPr txBox="1"/>
      </xdr:nvSpPr>
      <xdr:spPr>
        <a:xfrm>
          <a:off x="10248900" y="1629727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158115</xdr:rowOff>
    </xdr:from>
    <xdr:to>
      <xdr:col>55</xdr:col>
      <xdr:colOff>50800</xdr:colOff>
      <xdr:row>98</xdr:row>
      <xdr:rowOff>88265</xdr:rowOff>
    </xdr:to>
    <xdr:sp macro="" textlink="">
      <xdr:nvSpPr>
        <xdr:cNvPr id="462" name="フローチャート: 判断 461"/>
        <xdr:cNvSpPr/>
      </xdr:nvSpPr>
      <xdr:spPr>
        <a:xfrm>
          <a:off x="10152380" y="16445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109220</xdr:rowOff>
    </xdr:from>
    <xdr:to>
      <xdr:col>50</xdr:col>
      <xdr:colOff>114300</xdr:colOff>
      <xdr:row>98</xdr:row>
      <xdr:rowOff>154940</xdr:rowOff>
    </xdr:to>
    <xdr:cxnSp macro="">
      <xdr:nvCxnSpPr>
        <xdr:cNvPr id="463" name="直線コネクタ 462"/>
        <xdr:cNvCxnSpPr/>
      </xdr:nvCxnSpPr>
      <xdr:spPr>
        <a:xfrm flipV="1">
          <a:off x="8521700" y="1656842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149860</xdr:rowOff>
    </xdr:from>
    <xdr:to>
      <xdr:col>50</xdr:col>
      <xdr:colOff>165100</xdr:colOff>
      <xdr:row>98</xdr:row>
      <xdr:rowOff>80010</xdr:rowOff>
    </xdr:to>
    <xdr:sp macro="" textlink="">
      <xdr:nvSpPr>
        <xdr:cNvPr id="464" name="フローチャート: 判断 463"/>
        <xdr:cNvSpPr/>
      </xdr:nvSpPr>
      <xdr:spPr>
        <a:xfrm>
          <a:off x="9334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97790</xdr:rowOff>
    </xdr:from>
    <xdr:ext cx="598170" cy="258445"/>
    <xdr:sp macro="" textlink="">
      <xdr:nvSpPr>
        <xdr:cNvPr id="465" name="テキスト ボックス 464"/>
        <xdr:cNvSpPr txBox="1"/>
      </xdr:nvSpPr>
      <xdr:spPr>
        <a:xfrm>
          <a:off x="9090660" y="16214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100965</xdr:rowOff>
    </xdr:from>
    <xdr:to>
      <xdr:col>45</xdr:col>
      <xdr:colOff>177800</xdr:colOff>
      <xdr:row>98</xdr:row>
      <xdr:rowOff>154940</xdr:rowOff>
    </xdr:to>
    <xdr:cxnSp macro="">
      <xdr:nvCxnSpPr>
        <xdr:cNvPr id="466" name="直線コネクタ 465"/>
        <xdr:cNvCxnSpPr/>
      </xdr:nvCxnSpPr>
      <xdr:spPr>
        <a:xfrm>
          <a:off x="7653020" y="16560165"/>
          <a:ext cx="8686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33020</xdr:rowOff>
    </xdr:from>
    <xdr:to>
      <xdr:col>46</xdr:col>
      <xdr:colOff>38100</xdr:colOff>
      <xdr:row>98</xdr:row>
      <xdr:rowOff>134620</xdr:rowOff>
    </xdr:to>
    <xdr:sp macro="" textlink="">
      <xdr:nvSpPr>
        <xdr:cNvPr id="467" name="フローチャート: 判断 466"/>
        <xdr:cNvSpPr/>
      </xdr:nvSpPr>
      <xdr:spPr>
        <a:xfrm>
          <a:off x="8470900" y="16492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151130</xdr:rowOff>
    </xdr:from>
    <xdr:ext cx="598170" cy="259080"/>
    <xdr:sp macro="" textlink="">
      <xdr:nvSpPr>
        <xdr:cNvPr id="468" name="テキスト ボックス 467"/>
        <xdr:cNvSpPr txBox="1"/>
      </xdr:nvSpPr>
      <xdr:spPr>
        <a:xfrm>
          <a:off x="8227060" y="16267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98</xdr:row>
      <xdr:rowOff>102870</xdr:rowOff>
    </xdr:from>
    <xdr:to>
      <xdr:col>41</xdr:col>
      <xdr:colOff>101600</xdr:colOff>
      <xdr:row>99</xdr:row>
      <xdr:rowOff>33020</xdr:rowOff>
    </xdr:to>
    <xdr:sp macro="" textlink="">
      <xdr:nvSpPr>
        <xdr:cNvPr id="469" name="フローチャート: 判断 468"/>
        <xdr:cNvSpPr/>
      </xdr:nvSpPr>
      <xdr:spPr>
        <a:xfrm>
          <a:off x="760222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24130</xdr:rowOff>
    </xdr:from>
    <xdr:ext cx="534035" cy="259080"/>
    <xdr:sp macro="" textlink="">
      <xdr:nvSpPr>
        <xdr:cNvPr id="470" name="テキスト ボックス 469"/>
        <xdr:cNvSpPr txBox="1"/>
      </xdr:nvSpPr>
      <xdr:spPr>
        <a:xfrm>
          <a:off x="739584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23495</xdr:rowOff>
    </xdr:from>
    <xdr:to>
      <xdr:col>55</xdr:col>
      <xdr:colOff>50800</xdr:colOff>
      <xdr:row>98</xdr:row>
      <xdr:rowOff>125095</xdr:rowOff>
    </xdr:to>
    <xdr:sp macro="" textlink="">
      <xdr:nvSpPr>
        <xdr:cNvPr id="476" name="楕円 475"/>
        <xdr:cNvSpPr/>
      </xdr:nvSpPr>
      <xdr:spPr>
        <a:xfrm>
          <a:off x="10152380" y="164826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1905</xdr:rowOff>
    </xdr:from>
    <xdr:ext cx="598170" cy="259080"/>
    <xdr:sp macro="" textlink="">
      <xdr:nvSpPr>
        <xdr:cNvPr id="477" name="普通建設事業費 （ うち更新整備　）該当値テキスト"/>
        <xdr:cNvSpPr txBox="1"/>
      </xdr:nvSpPr>
      <xdr:spPr>
        <a:xfrm>
          <a:off x="10248900" y="16461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58420</xdr:rowOff>
    </xdr:from>
    <xdr:to>
      <xdr:col>50</xdr:col>
      <xdr:colOff>165100</xdr:colOff>
      <xdr:row>98</xdr:row>
      <xdr:rowOff>160020</xdr:rowOff>
    </xdr:to>
    <xdr:sp macro="" textlink="">
      <xdr:nvSpPr>
        <xdr:cNvPr id="478" name="楕円 477"/>
        <xdr:cNvSpPr/>
      </xdr:nvSpPr>
      <xdr:spPr>
        <a:xfrm>
          <a:off x="9334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151130</xdr:rowOff>
    </xdr:from>
    <xdr:ext cx="534670" cy="259080"/>
    <xdr:sp macro="" textlink="">
      <xdr:nvSpPr>
        <xdr:cNvPr id="479" name="テキスト ボックス 478"/>
        <xdr:cNvSpPr txBox="1"/>
      </xdr:nvSpPr>
      <xdr:spPr>
        <a:xfrm>
          <a:off x="9123045"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103505</xdr:rowOff>
    </xdr:from>
    <xdr:to>
      <xdr:col>46</xdr:col>
      <xdr:colOff>38100</xdr:colOff>
      <xdr:row>99</xdr:row>
      <xdr:rowOff>33655</xdr:rowOff>
    </xdr:to>
    <xdr:sp macro="" textlink="">
      <xdr:nvSpPr>
        <xdr:cNvPr id="480" name="楕円 479"/>
        <xdr:cNvSpPr/>
      </xdr:nvSpPr>
      <xdr:spPr>
        <a:xfrm>
          <a:off x="8470900" y="165627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24765</xdr:rowOff>
    </xdr:from>
    <xdr:ext cx="534035" cy="259080"/>
    <xdr:sp macro="" textlink="">
      <xdr:nvSpPr>
        <xdr:cNvPr id="481" name="テキスト ボックス 480"/>
        <xdr:cNvSpPr txBox="1"/>
      </xdr:nvSpPr>
      <xdr:spPr>
        <a:xfrm>
          <a:off x="825944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50165</xdr:rowOff>
    </xdr:from>
    <xdr:to>
      <xdr:col>41</xdr:col>
      <xdr:colOff>101600</xdr:colOff>
      <xdr:row>98</xdr:row>
      <xdr:rowOff>151765</xdr:rowOff>
    </xdr:to>
    <xdr:sp macro="" textlink="">
      <xdr:nvSpPr>
        <xdr:cNvPr id="482" name="楕円 481"/>
        <xdr:cNvSpPr/>
      </xdr:nvSpPr>
      <xdr:spPr>
        <a:xfrm>
          <a:off x="760222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168275</xdr:rowOff>
    </xdr:from>
    <xdr:ext cx="534035" cy="258445"/>
    <xdr:sp macro="" textlink="">
      <xdr:nvSpPr>
        <xdr:cNvPr id="483" name="テキスト ボックス 482"/>
        <xdr:cNvSpPr txBox="1"/>
      </xdr:nvSpPr>
      <xdr:spPr>
        <a:xfrm>
          <a:off x="7395845" y="16284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5" name="正方形/長方形 484"/>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7" name="正方形/長方形 486"/>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9" name="正方形/長方形 488"/>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2" name="テキスト ボックス 491"/>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494" name="直線コネクタ 493"/>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495" name="テキスト ボックス 494"/>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497" name="テキスト ボックス 496"/>
        <xdr:cNvSpPr txBox="1"/>
      </xdr:nvSpPr>
      <xdr:spPr>
        <a:xfrm>
          <a:off x="11535410" y="5925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9080"/>
    <xdr:sp macro="" textlink="">
      <xdr:nvSpPr>
        <xdr:cNvPr id="499" name="テキスト ボックス 498"/>
        <xdr:cNvSpPr txBox="1"/>
      </xdr:nvSpPr>
      <xdr:spPr>
        <a:xfrm>
          <a:off x="11535410" y="5480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0" name="直線コネクタ 499"/>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995" cy="259080"/>
    <xdr:sp macro="" textlink="">
      <xdr:nvSpPr>
        <xdr:cNvPr id="501" name="テキスト ボックス 500"/>
        <xdr:cNvSpPr txBox="1"/>
      </xdr:nvSpPr>
      <xdr:spPr>
        <a:xfrm>
          <a:off x="11535410" y="5033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64135</xdr:rowOff>
    </xdr:from>
    <xdr:to>
      <xdr:col>85</xdr:col>
      <xdr:colOff>126365</xdr:colOff>
      <xdr:row>38</xdr:row>
      <xdr:rowOff>140335</xdr:rowOff>
    </xdr:to>
    <xdr:cxnSp macro="">
      <xdr:nvCxnSpPr>
        <xdr:cNvPr id="505" name="直線コネクタ 504"/>
        <xdr:cNvCxnSpPr/>
      </xdr:nvCxnSpPr>
      <xdr:spPr>
        <a:xfrm flipV="1">
          <a:off x="15885795" y="509714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167640</xdr:rowOff>
    </xdr:from>
    <xdr:ext cx="249555" cy="259080"/>
    <xdr:sp macro="" textlink="">
      <xdr:nvSpPr>
        <xdr:cNvPr id="506" name="災害復旧事業費最小値テキスト"/>
        <xdr:cNvSpPr txBox="1"/>
      </xdr:nvSpPr>
      <xdr:spPr>
        <a:xfrm>
          <a:off x="15938500" y="65417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07" name="直線コネクタ 506"/>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10795</xdr:rowOff>
    </xdr:from>
    <xdr:ext cx="598805" cy="258445"/>
    <xdr:sp macro="" textlink="">
      <xdr:nvSpPr>
        <xdr:cNvPr id="508" name="災害復旧事業費最大値テキスト"/>
        <xdr:cNvSpPr txBox="1"/>
      </xdr:nvSpPr>
      <xdr:spPr>
        <a:xfrm>
          <a:off x="15938500" y="4876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633,015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64135</xdr:rowOff>
    </xdr:from>
    <xdr:to>
      <xdr:col>86</xdr:col>
      <xdr:colOff>25400</xdr:colOff>
      <xdr:row>30</xdr:row>
      <xdr:rowOff>64135</xdr:rowOff>
    </xdr:to>
    <xdr:cxnSp macro="">
      <xdr:nvCxnSpPr>
        <xdr:cNvPr id="509" name="直線コネクタ 508"/>
        <xdr:cNvCxnSpPr/>
      </xdr:nvCxnSpPr>
      <xdr:spPr>
        <a:xfrm>
          <a:off x="15798800" y="5097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125095</xdr:rowOff>
    </xdr:from>
    <xdr:to>
      <xdr:col>85</xdr:col>
      <xdr:colOff>127000</xdr:colOff>
      <xdr:row>38</xdr:row>
      <xdr:rowOff>140335</xdr:rowOff>
    </xdr:to>
    <xdr:cxnSp macro="">
      <xdr:nvCxnSpPr>
        <xdr:cNvPr id="510" name="直線コネクタ 509"/>
        <xdr:cNvCxnSpPr/>
      </xdr:nvCxnSpPr>
      <xdr:spPr>
        <a:xfrm flipV="1">
          <a:off x="15069820" y="6499225"/>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86360</xdr:rowOff>
    </xdr:from>
    <xdr:ext cx="534670" cy="257810"/>
    <xdr:sp macro="" textlink="">
      <xdr:nvSpPr>
        <xdr:cNvPr id="511" name="災害復旧事業費平均値テキスト"/>
        <xdr:cNvSpPr txBox="1"/>
      </xdr:nvSpPr>
      <xdr:spPr>
        <a:xfrm>
          <a:off x="15938500" y="62928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512" name="フローチャート: 判断 511"/>
        <xdr:cNvSpPr/>
      </xdr:nvSpPr>
      <xdr:spPr>
        <a:xfrm>
          <a:off x="158369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140335</xdr:rowOff>
    </xdr:from>
    <xdr:to>
      <xdr:col>81</xdr:col>
      <xdr:colOff>50800</xdr:colOff>
      <xdr:row>38</xdr:row>
      <xdr:rowOff>140335</xdr:rowOff>
    </xdr:to>
    <xdr:cxnSp macro="">
      <xdr:nvCxnSpPr>
        <xdr:cNvPr id="513" name="直線コネクタ 512"/>
        <xdr:cNvCxnSpPr/>
      </xdr:nvCxnSpPr>
      <xdr:spPr>
        <a:xfrm>
          <a:off x="1420622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68580</xdr:rowOff>
    </xdr:from>
    <xdr:to>
      <xdr:col>81</xdr:col>
      <xdr:colOff>101600</xdr:colOff>
      <xdr:row>38</xdr:row>
      <xdr:rowOff>167640</xdr:rowOff>
    </xdr:to>
    <xdr:sp macro="" textlink="">
      <xdr:nvSpPr>
        <xdr:cNvPr id="514" name="フローチャート: 判断 513"/>
        <xdr:cNvSpPr/>
      </xdr:nvSpPr>
      <xdr:spPr>
        <a:xfrm>
          <a:off x="150190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15240</xdr:rowOff>
    </xdr:from>
    <xdr:ext cx="469265" cy="258445"/>
    <xdr:sp macro="" textlink="">
      <xdr:nvSpPr>
        <xdr:cNvPr id="515" name="テキスト ボックス 514"/>
        <xdr:cNvSpPr txBox="1"/>
      </xdr:nvSpPr>
      <xdr:spPr>
        <a:xfrm>
          <a:off x="14839950" y="6221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110490</xdr:rowOff>
    </xdr:from>
    <xdr:to>
      <xdr:col>76</xdr:col>
      <xdr:colOff>114300</xdr:colOff>
      <xdr:row>38</xdr:row>
      <xdr:rowOff>140335</xdr:rowOff>
    </xdr:to>
    <xdr:cxnSp macro="">
      <xdr:nvCxnSpPr>
        <xdr:cNvPr id="516" name="直線コネクタ 515"/>
        <xdr:cNvCxnSpPr/>
      </xdr:nvCxnSpPr>
      <xdr:spPr>
        <a:xfrm>
          <a:off x="13342620" y="648462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517" name="フローチャート: 判断 516"/>
        <xdr:cNvSpPr/>
      </xdr:nvSpPr>
      <xdr:spPr>
        <a:xfrm>
          <a:off x="1415542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7620</xdr:rowOff>
    </xdr:from>
    <xdr:ext cx="534670" cy="259080"/>
    <xdr:sp macro="" textlink="">
      <xdr:nvSpPr>
        <xdr:cNvPr id="518" name="テキスト ボックス 517"/>
        <xdr:cNvSpPr txBox="1"/>
      </xdr:nvSpPr>
      <xdr:spPr>
        <a:xfrm>
          <a:off x="13943965" y="621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110490</xdr:rowOff>
    </xdr:from>
    <xdr:to>
      <xdr:col>71</xdr:col>
      <xdr:colOff>177800</xdr:colOff>
      <xdr:row>38</xdr:row>
      <xdr:rowOff>135255</xdr:rowOff>
    </xdr:to>
    <xdr:cxnSp macro="">
      <xdr:nvCxnSpPr>
        <xdr:cNvPr id="519" name="直線コネクタ 518"/>
        <xdr:cNvCxnSpPr/>
      </xdr:nvCxnSpPr>
      <xdr:spPr>
        <a:xfrm flipV="1">
          <a:off x="12473940" y="6484620"/>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60960</xdr:rowOff>
    </xdr:from>
    <xdr:to>
      <xdr:col>72</xdr:col>
      <xdr:colOff>38100</xdr:colOff>
      <xdr:row>38</xdr:row>
      <xdr:rowOff>162560</xdr:rowOff>
    </xdr:to>
    <xdr:sp macro="" textlink="">
      <xdr:nvSpPr>
        <xdr:cNvPr id="520" name="フローチャート: 判断 519"/>
        <xdr:cNvSpPr/>
      </xdr:nvSpPr>
      <xdr:spPr>
        <a:xfrm>
          <a:off x="13291820" y="643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153670</xdr:rowOff>
    </xdr:from>
    <xdr:ext cx="534035" cy="259080"/>
    <xdr:sp macro="" textlink="">
      <xdr:nvSpPr>
        <xdr:cNvPr id="521" name="テキスト ボックス 520"/>
        <xdr:cNvSpPr txBox="1"/>
      </xdr:nvSpPr>
      <xdr:spPr>
        <a:xfrm>
          <a:off x="13080365" y="652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67945</xdr:rowOff>
    </xdr:from>
    <xdr:to>
      <xdr:col>67</xdr:col>
      <xdr:colOff>101600</xdr:colOff>
      <xdr:row>38</xdr:row>
      <xdr:rowOff>167640</xdr:rowOff>
    </xdr:to>
    <xdr:sp macro="" textlink="">
      <xdr:nvSpPr>
        <xdr:cNvPr id="522" name="フローチャート: 判断 521"/>
        <xdr:cNvSpPr/>
      </xdr:nvSpPr>
      <xdr:spPr>
        <a:xfrm>
          <a:off x="12423140" y="6442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14605</xdr:rowOff>
    </xdr:from>
    <xdr:ext cx="469265" cy="258445"/>
    <xdr:sp macro="" textlink="">
      <xdr:nvSpPr>
        <xdr:cNvPr id="523" name="テキスト ボックス 522"/>
        <xdr:cNvSpPr txBox="1"/>
      </xdr:nvSpPr>
      <xdr:spPr>
        <a:xfrm>
          <a:off x="12244070" y="6221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5" name="テキスト ボックス 52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28" name="テキスト ボックス 52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74295</xdr:rowOff>
    </xdr:from>
    <xdr:to>
      <xdr:col>85</xdr:col>
      <xdr:colOff>177800</xdr:colOff>
      <xdr:row>39</xdr:row>
      <xdr:rowOff>4445</xdr:rowOff>
    </xdr:to>
    <xdr:sp macro="" textlink="">
      <xdr:nvSpPr>
        <xdr:cNvPr id="529" name="楕円 528"/>
        <xdr:cNvSpPr/>
      </xdr:nvSpPr>
      <xdr:spPr>
        <a:xfrm>
          <a:off x="15836900" y="6448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41910</xdr:rowOff>
    </xdr:from>
    <xdr:ext cx="469900" cy="259080"/>
    <xdr:sp macro="" textlink="">
      <xdr:nvSpPr>
        <xdr:cNvPr id="530" name="災害復旧事業費該当値テキスト"/>
        <xdr:cNvSpPr txBox="1"/>
      </xdr:nvSpPr>
      <xdr:spPr>
        <a:xfrm>
          <a:off x="15938500" y="641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0190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9555" cy="258445"/>
    <xdr:sp macro="" textlink="">
      <xdr:nvSpPr>
        <xdr:cNvPr id="532" name="テキスト ボックス 531"/>
        <xdr:cNvSpPr txBox="1"/>
      </xdr:nvSpPr>
      <xdr:spPr>
        <a:xfrm>
          <a:off x="1495044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155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10160</xdr:rowOff>
    </xdr:from>
    <xdr:ext cx="313055" cy="258445"/>
    <xdr:sp macro="" textlink="">
      <xdr:nvSpPr>
        <xdr:cNvPr id="534" name="テキスト ボックス 533"/>
        <xdr:cNvSpPr txBox="1"/>
      </xdr:nvSpPr>
      <xdr:spPr>
        <a:xfrm>
          <a:off x="14054455" y="65519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59690</xdr:rowOff>
    </xdr:from>
    <xdr:to>
      <xdr:col>72</xdr:col>
      <xdr:colOff>38100</xdr:colOff>
      <xdr:row>38</xdr:row>
      <xdr:rowOff>161290</xdr:rowOff>
    </xdr:to>
    <xdr:sp macro="" textlink="">
      <xdr:nvSpPr>
        <xdr:cNvPr id="535" name="楕円 534"/>
        <xdr:cNvSpPr/>
      </xdr:nvSpPr>
      <xdr:spPr>
        <a:xfrm>
          <a:off x="13291820" y="6433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6350</xdr:rowOff>
    </xdr:from>
    <xdr:ext cx="534035" cy="259080"/>
    <xdr:sp macro="" textlink="">
      <xdr:nvSpPr>
        <xdr:cNvPr id="536" name="テキスト ボックス 535"/>
        <xdr:cNvSpPr txBox="1"/>
      </xdr:nvSpPr>
      <xdr:spPr>
        <a:xfrm>
          <a:off x="13080365" y="621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84455</xdr:rowOff>
    </xdr:from>
    <xdr:to>
      <xdr:col>67</xdr:col>
      <xdr:colOff>101600</xdr:colOff>
      <xdr:row>39</xdr:row>
      <xdr:rowOff>14605</xdr:rowOff>
    </xdr:to>
    <xdr:sp macro="" textlink="">
      <xdr:nvSpPr>
        <xdr:cNvPr id="537" name="楕円 536"/>
        <xdr:cNvSpPr/>
      </xdr:nvSpPr>
      <xdr:spPr>
        <a:xfrm>
          <a:off x="124231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5715</xdr:rowOff>
    </xdr:from>
    <xdr:ext cx="469265" cy="259080"/>
    <xdr:sp macro="" textlink="">
      <xdr:nvSpPr>
        <xdr:cNvPr id="538" name="テキスト ボックス 537"/>
        <xdr:cNvSpPr txBox="1"/>
      </xdr:nvSpPr>
      <xdr:spPr>
        <a:xfrm>
          <a:off x="12244070" y="6547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0" name="正方形/長方形 53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2" name="正方形/長方形 54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4" name="正方形/長方形 54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47" name="テキスト ボックス 54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49" name="直線コネクタ 54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0" name="テキスト ボックス 549"/>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2" name="テキスト ボックス 551"/>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54" name="直線コネクタ 55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55"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56" name="直線コネクタ 55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57"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58" name="直線コネクタ 55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59" name="直線コネクタ 55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2" name="直線コネクタ 56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64" name="テキスト ボックス 563"/>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65" name="直線コネクタ 56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67" name="テキスト ボックス 566"/>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68" name="直線コネクタ 56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70" name="テキスト ボックス 569"/>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2" name="テキスト ボックス 571"/>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74" name="テキスト ボックス 57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77" name="テキスト ボックス 57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79"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1" name="テキスト ボックス 580"/>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83" name="テキスト ボックス 582"/>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85" name="テキスト ボックス 584"/>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87" name="テキスト ボックス 586"/>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89" name="正方形/長方形 58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1" name="正方形/長方形 59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3" name="正方形/長方形 59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596" name="テキスト ボックス 595"/>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8" name="直線コネクタ 597"/>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8445"/>
    <xdr:sp macro="" textlink="">
      <xdr:nvSpPr>
        <xdr:cNvPr id="599" name="テキスト ボックス 598"/>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0" name="直線コネクタ 599"/>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01" name="テキスト ボックス 600"/>
        <xdr:cNvSpPr txBox="1"/>
      </xdr:nvSpPr>
      <xdr:spPr>
        <a:xfrm>
          <a:off x="11535410" y="128885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02" name="直線コネクタ 601"/>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03" name="テキスト ボックス 602"/>
        <xdr:cNvSpPr txBox="1"/>
      </xdr:nvSpPr>
      <xdr:spPr>
        <a:xfrm>
          <a:off x="11535410" y="12569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4" name="直線コネクタ 603"/>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4995" cy="259080"/>
    <xdr:sp macro="" textlink="">
      <xdr:nvSpPr>
        <xdr:cNvPr id="605" name="テキスト ボックス 604"/>
        <xdr:cNvSpPr txBox="1"/>
      </xdr:nvSpPr>
      <xdr:spPr>
        <a:xfrm>
          <a:off x="11535410" y="12247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6" name="直線コネクタ 605"/>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9080"/>
    <xdr:sp macro="" textlink="">
      <xdr:nvSpPr>
        <xdr:cNvPr id="607" name="テキスト ボックス 606"/>
        <xdr:cNvSpPr txBox="1"/>
      </xdr:nvSpPr>
      <xdr:spPr>
        <a:xfrm>
          <a:off x="1153541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8" name="直線コネクタ 607"/>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09" name="テキスト ボックス 608"/>
        <xdr:cNvSpPr txBox="1"/>
      </xdr:nvSpPr>
      <xdr:spPr>
        <a:xfrm>
          <a:off x="1153541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1" name="テキスト ボックス 610"/>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34290</xdr:rowOff>
    </xdr:from>
    <xdr:to>
      <xdr:col>85</xdr:col>
      <xdr:colOff>126365</xdr:colOff>
      <xdr:row>79</xdr:row>
      <xdr:rowOff>96520</xdr:rowOff>
    </xdr:to>
    <xdr:cxnSp macro="">
      <xdr:nvCxnSpPr>
        <xdr:cNvPr id="613" name="直線コネクタ 612"/>
        <xdr:cNvCxnSpPr/>
      </xdr:nvCxnSpPr>
      <xdr:spPr>
        <a:xfrm flipV="1">
          <a:off x="15885795" y="1194054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100330</xdr:rowOff>
    </xdr:from>
    <xdr:ext cx="378460" cy="259080"/>
    <xdr:sp macro="" textlink="">
      <xdr:nvSpPr>
        <xdr:cNvPr id="614" name="公債費最小値テキスト"/>
        <xdr:cNvSpPr txBox="1"/>
      </xdr:nvSpPr>
      <xdr:spPr>
        <a:xfrm>
          <a:off x="15938500" y="13347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15" name="直線コネクタ 614"/>
        <xdr:cNvCxnSpPr/>
      </xdr:nvCxnSpPr>
      <xdr:spPr>
        <a:xfrm>
          <a:off x="15798800" y="1334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152400</xdr:rowOff>
    </xdr:from>
    <xdr:ext cx="598805" cy="259080"/>
    <xdr:sp macro="" textlink="">
      <xdr:nvSpPr>
        <xdr:cNvPr id="616" name="公債費最大値テキスト"/>
        <xdr:cNvSpPr txBox="1"/>
      </xdr:nvSpPr>
      <xdr:spPr>
        <a:xfrm>
          <a:off x="15938500" y="1172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439,733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34290</xdr:rowOff>
    </xdr:from>
    <xdr:to>
      <xdr:col>86</xdr:col>
      <xdr:colOff>25400</xdr:colOff>
      <xdr:row>71</xdr:row>
      <xdr:rowOff>34290</xdr:rowOff>
    </xdr:to>
    <xdr:cxnSp macro="">
      <xdr:nvCxnSpPr>
        <xdr:cNvPr id="617" name="直線コネクタ 616"/>
        <xdr:cNvCxnSpPr/>
      </xdr:nvCxnSpPr>
      <xdr:spPr>
        <a:xfrm>
          <a:off x="15798800" y="11940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72390</xdr:rowOff>
    </xdr:from>
    <xdr:to>
      <xdr:col>85</xdr:col>
      <xdr:colOff>127000</xdr:colOff>
      <xdr:row>77</xdr:row>
      <xdr:rowOff>103505</xdr:rowOff>
    </xdr:to>
    <xdr:cxnSp macro="">
      <xdr:nvCxnSpPr>
        <xdr:cNvPr id="618" name="直線コネクタ 617"/>
        <xdr:cNvCxnSpPr/>
      </xdr:nvCxnSpPr>
      <xdr:spPr>
        <a:xfrm flipV="1">
          <a:off x="15069820" y="1298448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23495</xdr:rowOff>
    </xdr:from>
    <xdr:ext cx="598805" cy="259080"/>
    <xdr:sp macro="" textlink="">
      <xdr:nvSpPr>
        <xdr:cNvPr id="619" name="公債費平均値テキスト"/>
        <xdr:cNvSpPr txBox="1"/>
      </xdr:nvSpPr>
      <xdr:spPr>
        <a:xfrm>
          <a:off x="15938500" y="12935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45085</xdr:rowOff>
    </xdr:from>
    <xdr:to>
      <xdr:col>85</xdr:col>
      <xdr:colOff>177800</xdr:colOff>
      <xdr:row>77</xdr:row>
      <xdr:rowOff>146685</xdr:rowOff>
    </xdr:to>
    <xdr:sp macro="" textlink="">
      <xdr:nvSpPr>
        <xdr:cNvPr id="620" name="フローチャート: 判断 619"/>
        <xdr:cNvSpPr/>
      </xdr:nvSpPr>
      <xdr:spPr>
        <a:xfrm>
          <a:off x="158369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43180</xdr:rowOff>
    </xdr:from>
    <xdr:to>
      <xdr:col>81</xdr:col>
      <xdr:colOff>50800</xdr:colOff>
      <xdr:row>77</xdr:row>
      <xdr:rowOff>103505</xdr:rowOff>
    </xdr:to>
    <xdr:cxnSp macro="">
      <xdr:nvCxnSpPr>
        <xdr:cNvPr id="621" name="直線コネクタ 620"/>
        <xdr:cNvCxnSpPr/>
      </xdr:nvCxnSpPr>
      <xdr:spPr>
        <a:xfrm>
          <a:off x="14206220" y="1295527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43180</xdr:rowOff>
    </xdr:from>
    <xdr:to>
      <xdr:col>81</xdr:col>
      <xdr:colOff>101600</xdr:colOff>
      <xdr:row>77</xdr:row>
      <xdr:rowOff>144780</xdr:rowOff>
    </xdr:to>
    <xdr:sp macro="" textlink="">
      <xdr:nvSpPr>
        <xdr:cNvPr id="622" name="フローチャート: 判断 621"/>
        <xdr:cNvSpPr/>
      </xdr:nvSpPr>
      <xdr:spPr>
        <a:xfrm>
          <a:off x="1501902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161290</xdr:rowOff>
    </xdr:from>
    <xdr:ext cx="598805" cy="258445"/>
    <xdr:sp macro="" textlink="">
      <xdr:nvSpPr>
        <xdr:cNvPr id="623" name="テキスト ボックス 622"/>
        <xdr:cNvSpPr txBox="1"/>
      </xdr:nvSpPr>
      <xdr:spPr>
        <a:xfrm>
          <a:off x="14780260" y="12738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43180</xdr:rowOff>
    </xdr:from>
    <xdr:to>
      <xdr:col>76</xdr:col>
      <xdr:colOff>114300</xdr:colOff>
      <xdr:row>77</xdr:row>
      <xdr:rowOff>85090</xdr:rowOff>
    </xdr:to>
    <xdr:cxnSp macro="">
      <xdr:nvCxnSpPr>
        <xdr:cNvPr id="624" name="直線コネクタ 623"/>
        <xdr:cNvCxnSpPr/>
      </xdr:nvCxnSpPr>
      <xdr:spPr>
        <a:xfrm flipV="1">
          <a:off x="13342620" y="1295527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24765</xdr:rowOff>
    </xdr:from>
    <xdr:to>
      <xdr:col>76</xdr:col>
      <xdr:colOff>165100</xdr:colOff>
      <xdr:row>77</xdr:row>
      <xdr:rowOff>126365</xdr:rowOff>
    </xdr:to>
    <xdr:sp macro="" textlink="">
      <xdr:nvSpPr>
        <xdr:cNvPr id="625" name="フローチャート: 判断 624"/>
        <xdr:cNvSpPr/>
      </xdr:nvSpPr>
      <xdr:spPr>
        <a:xfrm>
          <a:off x="1415542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117475</xdr:rowOff>
    </xdr:from>
    <xdr:ext cx="598170" cy="259080"/>
    <xdr:sp macro="" textlink="">
      <xdr:nvSpPr>
        <xdr:cNvPr id="626" name="テキスト ボックス 625"/>
        <xdr:cNvSpPr txBox="1"/>
      </xdr:nvSpPr>
      <xdr:spPr>
        <a:xfrm>
          <a:off x="13911580" y="13029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44450</xdr:rowOff>
    </xdr:from>
    <xdr:to>
      <xdr:col>71</xdr:col>
      <xdr:colOff>177800</xdr:colOff>
      <xdr:row>77</xdr:row>
      <xdr:rowOff>85090</xdr:rowOff>
    </xdr:to>
    <xdr:cxnSp macro="">
      <xdr:nvCxnSpPr>
        <xdr:cNvPr id="627" name="直線コネクタ 626"/>
        <xdr:cNvCxnSpPr/>
      </xdr:nvCxnSpPr>
      <xdr:spPr>
        <a:xfrm>
          <a:off x="12473940" y="1295654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28" name="フローチャート: 判断 627"/>
        <xdr:cNvSpPr/>
      </xdr:nvSpPr>
      <xdr:spPr>
        <a:xfrm>
          <a:off x="13291820" y="13070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80010</xdr:rowOff>
    </xdr:from>
    <xdr:ext cx="534035" cy="259080"/>
    <xdr:sp macro="" textlink="">
      <xdr:nvSpPr>
        <xdr:cNvPr id="629" name="テキスト ボックス 628"/>
        <xdr:cNvSpPr txBox="1"/>
      </xdr:nvSpPr>
      <xdr:spPr>
        <a:xfrm>
          <a:off x="13080365" y="13159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151130</xdr:rowOff>
    </xdr:from>
    <xdr:to>
      <xdr:col>67</xdr:col>
      <xdr:colOff>101600</xdr:colOff>
      <xdr:row>78</xdr:row>
      <xdr:rowOff>81280</xdr:rowOff>
    </xdr:to>
    <xdr:sp macro="" textlink="">
      <xdr:nvSpPr>
        <xdr:cNvPr id="630" name="フローチャート: 判断 629"/>
        <xdr:cNvSpPr/>
      </xdr:nvSpPr>
      <xdr:spPr>
        <a:xfrm>
          <a:off x="12423140" y="1306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72390</xdr:rowOff>
    </xdr:from>
    <xdr:ext cx="534035" cy="258445"/>
    <xdr:sp macro="" textlink="">
      <xdr:nvSpPr>
        <xdr:cNvPr id="631" name="テキスト ボックス 630"/>
        <xdr:cNvSpPr txBox="1"/>
      </xdr:nvSpPr>
      <xdr:spPr>
        <a:xfrm>
          <a:off x="12216765" y="13152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3" name="テキスト ボックス 632"/>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6" name="テキスト ボックス 635"/>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123190</xdr:rowOff>
    </xdr:to>
    <xdr:sp macro="" textlink="">
      <xdr:nvSpPr>
        <xdr:cNvPr id="637" name="楕円 636"/>
        <xdr:cNvSpPr/>
      </xdr:nvSpPr>
      <xdr:spPr>
        <a:xfrm>
          <a:off x="158369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44450</xdr:rowOff>
    </xdr:from>
    <xdr:ext cx="598805" cy="259080"/>
    <xdr:sp macro="" textlink="">
      <xdr:nvSpPr>
        <xdr:cNvPr id="638" name="公債費該当値テキスト"/>
        <xdr:cNvSpPr txBox="1"/>
      </xdr:nvSpPr>
      <xdr:spPr>
        <a:xfrm>
          <a:off x="15938500" y="1278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52705</xdr:rowOff>
    </xdr:from>
    <xdr:to>
      <xdr:col>81</xdr:col>
      <xdr:colOff>101600</xdr:colOff>
      <xdr:row>77</xdr:row>
      <xdr:rowOff>154305</xdr:rowOff>
    </xdr:to>
    <xdr:sp macro="" textlink="">
      <xdr:nvSpPr>
        <xdr:cNvPr id="639" name="楕円 638"/>
        <xdr:cNvSpPr/>
      </xdr:nvSpPr>
      <xdr:spPr>
        <a:xfrm>
          <a:off x="1501902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145415</xdr:rowOff>
    </xdr:from>
    <xdr:ext cx="598805" cy="258445"/>
    <xdr:sp macro="" textlink="">
      <xdr:nvSpPr>
        <xdr:cNvPr id="640" name="テキスト ボックス 639"/>
        <xdr:cNvSpPr txBox="1"/>
      </xdr:nvSpPr>
      <xdr:spPr>
        <a:xfrm>
          <a:off x="14780260" y="13057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163830</xdr:rowOff>
    </xdr:from>
    <xdr:to>
      <xdr:col>76</xdr:col>
      <xdr:colOff>165100</xdr:colOff>
      <xdr:row>77</xdr:row>
      <xdr:rowOff>93980</xdr:rowOff>
    </xdr:to>
    <xdr:sp macro="" textlink="">
      <xdr:nvSpPr>
        <xdr:cNvPr id="641" name="楕円 640"/>
        <xdr:cNvSpPr/>
      </xdr:nvSpPr>
      <xdr:spPr>
        <a:xfrm>
          <a:off x="14155420" y="1290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110490</xdr:rowOff>
    </xdr:from>
    <xdr:ext cx="598170" cy="258445"/>
    <xdr:sp macro="" textlink="">
      <xdr:nvSpPr>
        <xdr:cNvPr id="642" name="テキスト ボックス 641"/>
        <xdr:cNvSpPr txBox="1"/>
      </xdr:nvSpPr>
      <xdr:spPr>
        <a:xfrm>
          <a:off x="13911580" y="12687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34290</xdr:rowOff>
    </xdr:from>
    <xdr:to>
      <xdr:col>72</xdr:col>
      <xdr:colOff>38100</xdr:colOff>
      <xdr:row>77</xdr:row>
      <xdr:rowOff>135890</xdr:rowOff>
    </xdr:to>
    <xdr:sp macro="" textlink="">
      <xdr:nvSpPr>
        <xdr:cNvPr id="643" name="楕円 642"/>
        <xdr:cNvSpPr/>
      </xdr:nvSpPr>
      <xdr:spPr>
        <a:xfrm>
          <a:off x="13291820" y="129463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152400</xdr:rowOff>
    </xdr:from>
    <xdr:ext cx="598170" cy="259080"/>
    <xdr:sp macro="" textlink="">
      <xdr:nvSpPr>
        <xdr:cNvPr id="644" name="テキスト ボックス 643"/>
        <xdr:cNvSpPr txBox="1"/>
      </xdr:nvSpPr>
      <xdr:spPr>
        <a:xfrm>
          <a:off x="13047980" y="1272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165100</xdr:rowOff>
    </xdr:from>
    <xdr:to>
      <xdr:col>67</xdr:col>
      <xdr:colOff>101600</xdr:colOff>
      <xdr:row>77</xdr:row>
      <xdr:rowOff>95250</xdr:rowOff>
    </xdr:to>
    <xdr:sp macro="" textlink="">
      <xdr:nvSpPr>
        <xdr:cNvPr id="645" name="楕円 644"/>
        <xdr:cNvSpPr/>
      </xdr:nvSpPr>
      <xdr:spPr>
        <a:xfrm>
          <a:off x="12423140" y="1290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111760</xdr:rowOff>
    </xdr:from>
    <xdr:ext cx="598805" cy="259080"/>
    <xdr:sp macro="" textlink="">
      <xdr:nvSpPr>
        <xdr:cNvPr id="646" name="テキスト ボックス 645"/>
        <xdr:cNvSpPr txBox="1"/>
      </xdr:nvSpPr>
      <xdr:spPr>
        <a:xfrm>
          <a:off x="12184380" y="12688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48" name="正方形/長方形 647"/>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0" name="正方形/長方形 649"/>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2" name="正方形/長方形 651"/>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55" name="テキスト ボックス 654"/>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8" name="テキスト ボックス 657"/>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0" name="テキスト ボックス 659"/>
        <xdr:cNvSpPr txBox="1"/>
      </xdr:nvSpPr>
      <xdr:spPr>
        <a:xfrm>
          <a:off x="1153541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2" name="テキスト ボックス 661"/>
        <xdr:cNvSpPr txBox="1"/>
      </xdr:nvSpPr>
      <xdr:spPr>
        <a:xfrm>
          <a:off x="1153541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64" name="テキスト ボックス 663"/>
        <xdr:cNvSpPr txBox="1"/>
      </xdr:nvSpPr>
      <xdr:spPr>
        <a:xfrm>
          <a:off x="1153541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66" name="テキスト ボックス 665"/>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800" cy="258445"/>
    <xdr:sp macro="" textlink="">
      <xdr:nvSpPr>
        <xdr:cNvPr id="668" name="テキスト ボックス 667"/>
        <xdr:cNvSpPr txBox="1"/>
      </xdr:nvSpPr>
      <xdr:spPr>
        <a:xfrm>
          <a:off x="11450320" y="146431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38100</xdr:rowOff>
    </xdr:from>
    <xdr:to>
      <xdr:col>85</xdr:col>
      <xdr:colOff>126365</xdr:colOff>
      <xdr:row>99</xdr:row>
      <xdr:rowOff>39370</xdr:rowOff>
    </xdr:to>
    <xdr:cxnSp macro="">
      <xdr:nvCxnSpPr>
        <xdr:cNvPr id="670" name="直線コネクタ 669"/>
        <xdr:cNvCxnSpPr/>
      </xdr:nvCxnSpPr>
      <xdr:spPr>
        <a:xfrm flipV="1">
          <a:off x="15885795" y="1512951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8445"/>
    <xdr:sp macro="" textlink="">
      <xdr:nvSpPr>
        <xdr:cNvPr id="671" name="積立金最小値テキスト"/>
        <xdr:cNvSpPr txBox="1"/>
      </xdr:nvSpPr>
      <xdr:spPr>
        <a:xfrm>
          <a:off x="15938500" y="16673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72" name="直線コネクタ 671"/>
        <xdr:cNvCxnSpPr/>
      </xdr:nvCxnSpPr>
      <xdr:spPr>
        <a:xfrm>
          <a:off x="15798800" y="16670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156210</xdr:rowOff>
    </xdr:from>
    <xdr:ext cx="598805" cy="259080"/>
    <xdr:sp macro="" textlink="">
      <xdr:nvSpPr>
        <xdr:cNvPr id="673" name="積立金最大値テキスト"/>
        <xdr:cNvSpPr txBox="1"/>
      </xdr:nvSpPr>
      <xdr:spPr>
        <a:xfrm>
          <a:off x="15938500" y="1491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813,435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38100</xdr:rowOff>
    </xdr:from>
    <xdr:to>
      <xdr:col>86</xdr:col>
      <xdr:colOff>25400</xdr:colOff>
      <xdr:row>90</xdr:row>
      <xdr:rowOff>38100</xdr:rowOff>
    </xdr:to>
    <xdr:cxnSp macro="">
      <xdr:nvCxnSpPr>
        <xdr:cNvPr id="674" name="直線コネクタ 673"/>
        <xdr:cNvCxnSpPr/>
      </xdr:nvCxnSpPr>
      <xdr:spPr>
        <a:xfrm>
          <a:off x="15798800" y="15129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13335</xdr:rowOff>
    </xdr:from>
    <xdr:to>
      <xdr:col>85</xdr:col>
      <xdr:colOff>127000</xdr:colOff>
      <xdr:row>99</xdr:row>
      <xdr:rowOff>20320</xdr:rowOff>
    </xdr:to>
    <xdr:cxnSp macro="">
      <xdr:nvCxnSpPr>
        <xdr:cNvPr id="675" name="直線コネクタ 674"/>
        <xdr:cNvCxnSpPr/>
      </xdr:nvCxnSpPr>
      <xdr:spPr>
        <a:xfrm flipV="1">
          <a:off x="15069820" y="16643985"/>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133350</xdr:rowOff>
    </xdr:from>
    <xdr:ext cx="598805" cy="258445"/>
    <xdr:sp macro="" textlink="">
      <xdr:nvSpPr>
        <xdr:cNvPr id="676" name="積立金平均値テキスト"/>
        <xdr:cNvSpPr txBox="1"/>
      </xdr:nvSpPr>
      <xdr:spPr>
        <a:xfrm>
          <a:off x="15938500" y="162496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110490</xdr:rowOff>
    </xdr:from>
    <xdr:to>
      <xdr:col>85</xdr:col>
      <xdr:colOff>177800</xdr:colOff>
      <xdr:row>98</xdr:row>
      <xdr:rowOff>40640</xdr:rowOff>
    </xdr:to>
    <xdr:sp macro="" textlink="">
      <xdr:nvSpPr>
        <xdr:cNvPr id="677" name="フローチャート: 判断 676"/>
        <xdr:cNvSpPr/>
      </xdr:nvSpPr>
      <xdr:spPr>
        <a:xfrm>
          <a:off x="158369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122555</xdr:rowOff>
    </xdr:from>
    <xdr:to>
      <xdr:col>81</xdr:col>
      <xdr:colOff>50800</xdr:colOff>
      <xdr:row>99</xdr:row>
      <xdr:rowOff>20320</xdr:rowOff>
    </xdr:to>
    <xdr:cxnSp macro="">
      <xdr:nvCxnSpPr>
        <xdr:cNvPr id="678" name="直線コネクタ 677"/>
        <xdr:cNvCxnSpPr/>
      </xdr:nvCxnSpPr>
      <xdr:spPr>
        <a:xfrm>
          <a:off x="14206220" y="16581755"/>
          <a:ext cx="8636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42545</xdr:rowOff>
    </xdr:from>
    <xdr:to>
      <xdr:col>81</xdr:col>
      <xdr:colOff>101600</xdr:colOff>
      <xdr:row>98</xdr:row>
      <xdr:rowOff>144145</xdr:rowOff>
    </xdr:to>
    <xdr:sp macro="" textlink="">
      <xdr:nvSpPr>
        <xdr:cNvPr id="679" name="フローチャート: 判断 678"/>
        <xdr:cNvSpPr/>
      </xdr:nvSpPr>
      <xdr:spPr>
        <a:xfrm>
          <a:off x="1501902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160655</xdr:rowOff>
    </xdr:from>
    <xdr:ext cx="534035" cy="259080"/>
    <xdr:sp macro="" textlink="">
      <xdr:nvSpPr>
        <xdr:cNvPr id="680" name="テキスト ボックス 679"/>
        <xdr:cNvSpPr txBox="1"/>
      </xdr:nvSpPr>
      <xdr:spPr>
        <a:xfrm>
          <a:off x="14812645" y="1627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116205</xdr:rowOff>
    </xdr:from>
    <xdr:to>
      <xdr:col>76</xdr:col>
      <xdr:colOff>114300</xdr:colOff>
      <xdr:row>98</xdr:row>
      <xdr:rowOff>122555</xdr:rowOff>
    </xdr:to>
    <xdr:cxnSp macro="">
      <xdr:nvCxnSpPr>
        <xdr:cNvPr id="681" name="直線コネクタ 680"/>
        <xdr:cNvCxnSpPr/>
      </xdr:nvCxnSpPr>
      <xdr:spPr>
        <a:xfrm>
          <a:off x="13342620" y="1657540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10795</xdr:rowOff>
    </xdr:from>
    <xdr:to>
      <xdr:col>76</xdr:col>
      <xdr:colOff>165100</xdr:colOff>
      <xdr:row>98</xdr:row>
      <xdr:rowOff>112395</xdr:rowOff>
    </xdr:to>
    <xdr:sp macro="" textlink="">
      <xdr:nvSpPr>
        <xdr:cNvPr id="682" name="フローチャート: 判断 681"/>
        <xdr:cNvSpPr/>
      </xdr:nvSpPr>
      <xdr:spPr>
        <a:xfrm>
          <a:off x="1415542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128905</xdr:rowOff>
    </xdr:from>
    <xdr:ext cx="534670" cy="259080"/>
    <xdr:sp macro="" textlink="">
      <xdr:nvSpPr>
        <xdr:cNvPr id="683" name="テキスト ボックス 682"/>
        <xdr:cNvSpPr txBox="1"/>
      </xdr:nvSpPr>
      <xdr:spPr>
        <a:xfrm>
          <a:off x="13943965" y="1624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116205</xdr:rowOff>
    </xdr:from>
    <xdr:to>
      <xdr:col>71</xdr:col>
      <xdr:colOff>177800</xdr:colOff>
      <xdr:row>98</xdr:row>
      <xdr:rowOff>147955</xdr:rowOff>
    </xdr:to>
    <xdr:cxnSp macro="">
      <xdr:nvCxnSpPr>
        <xdr:cNvPr id="684" name="直線コネクタ 683"/>
        <xdr:cNvCxnSpPr/>
      </xdr:nvCxnSpPr>
      <xdr:spPr>
        <a:xfrm flipV="1">
          <a:off x="12473940" y="1657540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85" name="フローチャート: 判断 684"/>
        <xdr:cNvSpPr/>
      </xdr:nvSpPr>
      <xdr:spPr>
        <a:xfrm>
          <a:off x="13291820" y="16429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88900</xdr:rowOff>
    </xdr:from>
    <xdr:ext cx="598170" cy="258445"/>
    <xdr:sp macro="" textlink="">
      <xdr:nvSpPr>
        <xdr:cNvPr id="686" name="テキスト ボックス 685"/>
        <xdr:cNvSpPr txBox="1"/>
      </xdr:nvSpPr>
      <xdr:spPr>
        <a:xfrm>
          <a:off x="13047980" y="16205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86995</xdr:rowOff>
    </xdr:from>
    <xdr:to>
      <xdr:col>67</xdr:col>
      <xdr:colOff>101600</xdr:colOff>
      <xdr:row>99</xdr:row>
      <xdr:rowOff>17780</xdr:rowOff>
    </xdr:to>
    <xdr:sp macro="" textlink="">
      <xdr:nvSpPr>
        <xdr:cNvPr id="687" name="フローチャート: 判断 686"/>
        <xdr:cNvSpPr/>
      </xdr:nvSpPr>
      <xdr:spPr>
        <a:xfrm>
          <a:off x="1242314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33655</xdr:rowOff>
    </xdr:from>
    <xdr:ext cx="534035" cy="258445"/>
    <xdr:sp macro="" textlink="">
      <xdr:nvSpPr>
        <xdr:cNvPr id="688" name="テキスト ボックス 687"/>
        <xdr:cNvSpPr txBox="1"/>
      </xdr:nvSpPr>
      <xdr:spPr>
        <a:xfrm>
          <a:off x="122167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133985</xdr:rowOff>
    </xdr:from>
    <xdr:to>
      <xdr:col>85</xdr:col>
      <xdr:colOff>177800</xdr:colOff>
      <xdr:row>99</xdr:row>
      <xdr:rowOff>64135</xdr:rowOff>
    </xdr:to>
    <xdr:sp macro="" textlink="">
      <xdr:nvSpPr>
        <xdr:cNvPr id="694" name="楕円 693"/>
        <xdr:cNvSpPr/>
      </xdr:nvSpPr>
      <xdr:spPr>
        <a:xfrm>
          <a:off x="158369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48895</xdr:rowOff>
    </xdr:from>
    <xdr:ext cx="534670" cy="259080"/>
    <xdr:sp macro="" textlink="">
      <xdr:nvSpPr>
        <xdr:cNvPr id="695" name="積立金該当値テキスト"/>
        <xdr:cNvSpPr txBox="1"/>
      </xdr:nvSpPr>
      <xdr:spPr>
        <a:xfrm>
          <a:off x="1593850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140970</xdr:rowOff>
    </xdr:from>
    <xdr:to>
      <xdr:col>81</xdr:col>
      <xdr:colOff>101600</xdr:colOff>
      <xdr:row>99</xdr:row>
      <xdr:rowOff>71120</xdr:rowOff>
    </xdr:to>
    <xdr:sp macro="" textlink="">
      <xdr:nvSpPr>
        <xdr:cNvPr id="696" name="楕円 695"/>
        <xdr:cNvSpPr/>
      </xdr:nvSpPr>
      <xdr:spPr>
        <a:xfrm>
          <a:off x="1501902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62230</xdr:rowOff>
    </xdr:from>
    <xdr:ext cx="534035" cy="259080"/>
    <xdr:sp macro="" textlink="">
      <xdr:nvSpPr>
        <xdr:cNvPr id="697" name="テキスト ボックス 696"/>
        <xdr:cNvSpPr txBox="1"/>
      </xdr:nvSpPr>
      <xdr:spPr>
        <a:xfrm>
          <a:off x="14812645" y="1669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71755</xdr:rowOff>
    </xdr:from>
    <xdr:to>
      <xdr:col>76</xdr:col>
      <xdr:colOff>165100</xdr:colOff>
      <xdr:row>99</xdr:row>
      <xdr:rowOff>1905</xdr:rowOff>
    </xdr:to>
    <xdr:sp macro="" textlink="">
      <xdr:nvSpPr>
        <xdr:cNvPr id="698" name="楕円 697"/>
        <xdr:cNvSpPr/>
      </xdr:nvSpPr>
      <xdr:spPr>
        <a:xfrm>
          <a:off x="1415542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164465</xdr:rowOff>
    </xdr:from>
    <xdr:ext cx="534670" cy="259080"/>
    <xdr:sp macro="" textlink="">
      <xdr:nvSpPr>
        <xdr:cNvPr id="699" name="テキスト ボックス 698"/>
        <xdr:cNvSpPr txBox="1"/>
      </xdr:nvSpPr>
      <xdr:spPr>
        <a:xfrm>
          <a:off x="13943965"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65405</xdr:rowOff>
    </xdr:from>
    <xdr:to>
      <xdr:col>72</xdr:col>
      <xdr:colOff>38100</xdr:colOff>
      <xdr:row>98</xdr:row>
      <xdr:rowOff>167005</xdr:rowOff>
    </xdr:to>
    <xdr:sp macro="" textlink="">
      <xdr:nvSpPr>
        <xdr:cNvPr id="700" name="楕円 699"/>
        <xdr:cNvSpPr/>
      </xdr:nvSpPr>
      <xdr:spPr>
        <a:xfrm>
          <a:off x="13291820" y="165246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158115</xdr:rowOff>
    </xdr:from>
    <xdr:ext cx="534035" cy="258445"/>
    <xdr:sp macro="" textlink="">
      <xdr:nvSpPr>
        <xdr:cNvPr id="701" name="テキスト ボックス 700"/>
        <xdr:cNvSpPr txBox="1"/>
      </xdr:nvSpPr>
      <xdr:spPr>
        <a:xfrm>
          <a:off x="130803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97790</xdr:rowOff>
    </xdr:from>
    <xdr:to>
      <xdr:col>67</xdr:col>
      <xdr:colOff>101600</xdr:colOff>
      <xdr:row>99</xdr:row>
      <xdr:rowOff>27305</xdr:rowOff>
    </xdr:to>
    <xdr:sp macro="" textlink="">
      <xdr:nvSpPr>
        <xdr:cNvPr id="702" name="楕円 701"/>
        <xdr:cNvSpPr/>
      </xdr:nvSpPr>
      <xdr:spPr>
        <a:xfrm>
          <a:off x="1242314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18415</xdr:rowOff>
    </xdr:from>
    <xdr:ext cx="534035" cy="258445"/>
    <xdr:sp macro="" textlink="">
      <xdr:nvSpPr>
        <xdr:cNvPr id="703" name="テキスト ボックス 702"/>
        <xdr:cNvSpPr txBox="1"/>
      </xdr:nvSpPr>
      <xdr:spPr>
        <a:xfrm>
          <a:off x="12216765" y="1664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5" name="正方形/長方形 70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07" name="正方形/長方形 70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09" name="正方形/長方形 70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2" name="テキスト ボックス 711"/>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8920" cy="258445"/>
    <xdr:sp macro="" textlink="">
      <xdr:nvSpPr>
        <xdr:cNvPr id="715" name="テキスト ボックス 714"/>
        <xdr:cNvSpPr txBox="1"/>
      </xdr:nvSpPr>
      <xdr:spPr>
        <a:xfrm>
          <a:off x="17561560" y="6261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6" name="直線コネクタ 715"/>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9080"/>
    <xdr:sp macro="" textlink="">
      <xdr:nvSpPr>
        <xdr:cNvPr id="717" name="テキスト ボックス 716"/>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9080"/>
    <xdr:sp macro="" textlink="">
      <xdr:nvSpPr>
        <xdr:cNvPr id="719" name="テキスト ボックス 718"/>
        <xdr:cNvSpPr txBox="1"/>
      </xdr:nvSpPr>
      <xdr:spPr>
        <a:xfrm>
          <a:off x="17284065" y="5144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1" name="テキスト ボックス 720"/>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72390</xdr:rowOff>
    </xdr:from>
    <xdr:to>
      <xdr:col>116</xdr:col>
      <xdr:colOff>62865</xdr:colOff>
      <xdr:row>38</xdr:row>
      <xdr:rowOff>25400</xdr:rowOff>
    </xdr:to>
    <xdr:cxnSp macro="">
      <xdr:nvCxnSpPr>
        <xdr:cNvPr id="723" name="直線コネクタ 722"/>
        <xdr:cNvCxnSpPr/>
      </xdr:nvCxnSpPr>
      <xdr:spPr>
        <a:xfrm flipV="1">
          <a:off x="21570315" y="5273040"/>
          <a:ext cx="127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70485</xdr:rowOff>
    </xdr:from>
    <xdr:ext cx="249555" cy="258445"/>
    <xdr:sp macro="" textlink="">
      <xdr:nvSpPr>
        <xdr:cNvPr id="724" name="投資及び出資金最小値テキスト"/>
        <xdr:cNvSpPr txBox="1"/>
      </xdr:nvSpPr>
      <xdr:spPr>
        <a:xfrm>
          <a:off x="21623020" y="64446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19050</xdr:rowOff>
    </xdr:from>
    <xdr:ext cx="534670" cy="259080"/>
    <xdr:sp macro="" textlink="">
      <xdr:nvSpPr>
        <xdr:cNvPr id="726" name="投資及び出資金最大値テキスト"/>
        <xdr:cNvSpPr txBox="1"/>
      </xdr:nvSpPr>
      <xdr:spPr>
        <a:xfrm>
          <a:off x="2162302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72390</xdr:rowOff>
    </xdr:from>
    <xdr:to>
      <xdr:col>116</xdr:col>
      <xdr:colOff>152400</xdr:colOff>
      <xdr:row>31</xdr:row>
      <xdr:rowOff>72390</xdr:rowOff>
    </xdr:to>
    <xdr:cxnSp macro="">
      <xdr:nvCxnSpPr>
        <xdr:cNvPr id="727" name="直線コネクタ 726"/>
        <xdr:cNvCxnSpPr/>
      </xdr:nvCxnSpPr>
      <xdr:spPr>
        <a:xfrm>
          <a:off x="21488400" y="5273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0759420" y="6399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159385</xdr:rowOff>
    </xdr:from>
    <xdr:ext cx="378460" cy="258445"/>
    <xdr:sp macro="" textlink="">
      <xdr:nvSpPr>
        <xdr:cNvPr id="729" name="投資及び出資金平均値テキスト"/>
        <xdr:cNvSpPr txBox="1"/>
      </xdr:nvSpPr>
      <xdr:spPr>
        <a:xfrm>
          <a:off x="21623020" y="61982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136525</xdr:rowOff>
    </xdr:from>
    <xdr:to>
      <xdr:col>116</xdr:col>
      <xdr:colOff>114300</xdr:colOff>
      <xdr:row>38</xdr:row>
      <xdr:rowOff>66675</xdr:rowOff>
    </xdr:to>
    <xdr:sp macro="" textlink="">
      <xdr:nvSpPr>
        <xdr:cNvPr id="730" name="フローチャート: 判断 729"/>
        <xdr:cNvSpPr/>
      </xdr:nvSpPr>
      <xdr:spPr>
        <a:xfrm>
          <a:off x="21521420" y="6343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25400</xdr:rowOff>
    </xdr:to>
    <xdr:cxnSp macro="">
      <xdr:nvCxnSpPr>
        <xdr:cNvPr id="731" name="直線コネクタ 730"/>
        <xdr:cNvCxnSpPr/>
      </xdr:nvCxnSpPr>
      <xdr:spPr>
        <a:xfrm>
          <a:off x="19890740" y="638810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32" name="フローチャート: 判断 731"/>
        <xdr:cNvSpPr/>
      </xdr:nvSpPr>
      <xdr:spPr>
        <a:xfrm>
          <a:off x="20708620" y="6324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64770</xdr:rowOff>
    </xdr:from>
    <xdr:ext cx="378460" cy="259080"/>
    <xdr:sp macro="" textlink="">
      <xdr:nvSpPr>
        <xdr:cNvPr id="733" name="テキスト ボックス 732"/>
        <xdr:cNvSpPr txBox="1"/>
      </xdr:nvSpPr>
      <xdr:spPr>
        <a:xfrm>
          <a:off x="20575270" y="6103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xdr:rowOff>
    </xdr:from>
    <xdr:to>
      <xdr:col>107</xdr:col>
      <xdr:colOff>50800</xdr:colOff>
      <xdr:row>38</xdr:row>
      <xdr:rowOff>25400</xdr:rowOff>
    </xdr:to>
    <xdr:cxnSp macro="">
      <xdr:nvCxnSpPr>
        <xdr:cNvPr id="734" name="直線コネクタ 733"/>
        <xdr:cNvCxnSpPr/>
      </xdr:nvCxnSpPr>
      <xdr:spPr>
        <a:xfrm flipV="1">
          <a:off x="19027140" y="638810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93345</xdr:rowOff>
    </xdr:from>
    <xdr:to>
      <xdr:col>107</xdr:col>
      <xdr:colOff>101600</xdr:colOff>
      <xdr:row>38</xdr:row>
      <xdr:rowOff>23495</xdr:rowOff>
    </xdr:to>
    <xdr:sp macro="" textlink="">
      <xdr:nvSpPr>
        <xdr:cNvPr id="735" name="フローチャート: 判断 734"/>
        <xdr:cNvSpPr/>
      </xdr:nvSpPr>
      <xdr:spPr>
        <a:xfrm>
          <a:off x="19839940" y="629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40005</xdr:rowOff>
    </xdr:from>
    <xdr:ext cx="377825" cy="259080"/>
    <xdr:sp macro="" textlink="">
      <xdr:nvSpPr>
        <xdr:cNvPr id="736" name="テキスト ボックス 735"/>
        <xdr:cNvSpPr txBox="1"/>
      </xdr:nvSpPr>
      <xdr:spPr>
        <a:xfrm>
          <a:off x="19706590" y="60788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163540" y="6399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738" name="フローチャート: 判断 737"/>
        <xdr:cNvSpPr/>
      </xdr:nvSpPr>
      <xdr:spPr>
        <a:xfrm>
          <a:off x="1897634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29210</xdr:rowOff>
    </xdr:from>
    <xdr:ext cx="469265" cy="258445"/>
    <xdr:sp macro="" textlink="">
      <xdr:nvSpPr>
        <xdr:cNvPr id="739" name="テキスト ボックス 738"/>
        <xdr:cNvSpPr txBox="1"/>
      </xdr:nvSpPr>
      <xdr:spPr>
        <a:xfrm>
          <a:off x="18797270" y="6068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55245</xdr:rowOff>
    </xdr:from>
    <xdr:to>
      <xdr:col>98</xdr:col>
      <xdr:colOff>38100</xdr:colOff>
      <xdr:row>37</xdr:row>
      <xdr:rowOff>156845</xdr:rowOff>
    </xdr:to>
    <xdr:sp macro="" textlink="">
      <xdr:nvSpPr>
        <xdr:cNvPr id="740" name="フローチャート: 判断 739"/>
        <xdr:cNvSpPr/>
      </xdr:nvSpPr>
      <xdr:spPr>
        <a:xfrm>
          <a:off x="18112740" y="6261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1905</xdr:rowOff>
    </xdr:from>
    <xdr:ext cx="469900" cy="259080"/>
    <xdr:sp macro="" textlink="">
      <xdr:nvSpPr>
        <xdr:cNvPr id="741" name="テキスト ボックス 740"/>
        <xdr:cNvSpPr txBox="1"/>
      </xdr:nvSpPr>
      <xdr:spPr>
        <a:xfrm>
          <a:off x="17933670" y="6040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42" name="テキスト ボックス 741"/>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4" name="テキスト ボックス 743"/>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152142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114935</xdr:rowOff>
    </xdr:from>
    <xdr:ext cx="249555" cy="259080"/>
    <xdr:sp macro="" textlink="">
      <xdr:nvSpPr>
        <xdr:cNvPr id="748" name="投資及び出資金該当値テキスト"/>
        <xdr:cNvSpPr txBox="1"/>
      </xdr:nvSpPr>
      <xdr:spPr>
        <a:xfrm>
          <a:off x="21623020" y="63214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070862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920" cy="259080"/>
    <xdr:sp macro="" textlink="">
      <xdr:nvSpPr>
        <xdr:cNvPr id="750" name="テキスト ボックス 749"/>
        <xdr:cNvSpPr txBox="1"/>
      </xdr:nvSpPr>
      <xdr:spPr>
        <a:xfrm>
          <a:off x="20634960" y="64414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51" name="楕円 750"/>
        <xdr:cNvSpPr/>
      </xdr:nvSpPr>
      <xdr:spPr>
        <a:xfrm>
          <a:off x="19839940"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55880</xdr:rowOff>
    </xdr:from>
    <xdr:ext cx="377825" cy="259080"/>
    <xdr:sp macro="" textlink="">
      <xdr:nvSpPr>
        <xdr:cNvPr id="752" name="テキスト ボックス 751"/>
        <xdr:cNvSpPr txBox="1"/>
      </xdr:nvSpPr>
      <xdr:spPr>
        <a:xfrm>
          <a:off x="19706590" y="64300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89763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9555" cy="259080"/>
    <xdr:sp macro="" textlink="">
      <xdr:nvSpPr>
        <xdr:cNvPr id="754" name="テキスト ボックス 753"/>
        <xdr:cNvSpPr txBox="1"/>
      </xdr:nvSpPr>
      <xdr:spPr>
        <a:xfrm>
          <a:off x="18907760" y="6441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112740" y="635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920" cy="259080"/>
    <xdr:sp macro="" textlink="">
      <xdr:nvSpPr>
        <xdr:cNvPr id="756" name="テキスト ボックス 755"/>
        <xdr:cNvSpPr txBox="1"/>
      </xdr:nvSpPr>
      <xdr:spPr>
        <a:xfrm>
          <a:off x="18039080" y="64414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58" name="正方形/長方形 75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0" name="正方形/長方形 75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2" name="正方形/長方形 76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65" name="テキスト ボックス 764"/>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67" name="直線コネクタ 766"/>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920" cy="259080"/>
    <xdr:sp macro="" textlink="">
      <xdr:nvSpPr>
        <xdr:cNvPr id="768" name="テキスト ボックス 767"/>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0" name="テキスト ボックス 769"/>
        <xdr:cNvSpPr txBox="1"/>
      </xdr:nvSpPr>
      <xdr:spPr>
        <a:xfrm>
          <a:off x="17284065" y="9278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5630" cy="259080"/>
    <xdr:sp macro="" textlink="">
      <xdr:nvSpPr>
        <xdr:cNvPr id="772" name="テキスト ボックス 771"/>
        <xdr:cNvSpPr txBox="1"/>
      </xdr:nvSpPr>
      <xdr:spPr>
        <a:xfrm>
          <a:off x="1722501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73" name="直線コネクタ 772"/>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167640</xdr:rowOff>
    </xdr:from>
    <xdr:ext cx="595630" cy="259080"/>
    <xdr:sp macro="" textlink="">
      <xdr:nvSpPr>
        <xdr:cNvPr id="774" name="テキスト ボックス 773"/>
        <xdr:cNvSpPr txBox="1"/>
      </xdr:nvSpPr>
      <xdr:spPr>
        <a:xfrm>
          <a:off x="1722501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8445"/>
    <xdr:sp macro="" textlink="">
      <xdr:nvSpPr>
        <xdr:cNvPr id="776" name="テキスト ボックス 775"/>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32385</xdr:rowOff>
    </xdr:from>
    <xdr:to>
      <xdr:col>116</xdr:col>
      <xdr:colOff>62865</xdr:colOff>
      <xdr:row>58</xdr:row>
      <xdr:rowOff>140335</xdr:rowOff>
    </xdr:to>
    <xdr:cxnSp macro="">
      <xdr:nvCxnSpPr>
        <xdr:cNvPr id="778" name="直線コネクタ 777"/>
        <xdr:cNvCxnSpPr/>
      </xdr:nvCxnSpPr>
      <xdr:spPr>
        <a:xfrm flipV="1">
          <a:off x="21570315" y="841819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79" name="貸付金最小値テキスト"/>
        <xdr:cNvSpPr txBox="1"/>
      </xdr:nvSpPr>
      <xdr:spPr>
        <a:xfrm>
          <a:off x="21623020" y="9870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140335</xdr:rowOff>
    </xdr:from>
    <xdr:to>
      <xdr:col>116</xdr:col>
      <xdr:colOff>152400</xdr:colOff>
      <xdr:row>58</xdr:row>
      <xdr:rowOff>140335</xdr:rowOff>
    </xdr:to>
    <xdr:cxnSp macro="">
      <xdr:nvCxnSpPr>
        <xdr:cNvPr id="780" name="直線コネクタ 779"/>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150495</xdr:rowOff>
    </xdr:from>
    <xdr:ext cx="598805" cy="259080"/>
    <xdr:sp macro="" textlink="">
      <xdr:nvSpPr>
        <xdr:cNvPr id="781" name="貸付金最大値テキスト"/>
        <xdr:cNvSpPr txBox="1"/>
      </xdr:nvSpPr>
      <xdr:spPr>
        <a:xfrm>
          <a:off x="21623020" y="8201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161,760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32385</xdr:rowOff>
    </xdr:from>
    <xdr:to>
      <xdr:col>116</xdr:col>
      <xdr:colOff>152400</xdr:colOff>
      <xdr:row>50</xdr:row>
      <xdr:rowOff>32385</xdr:rowOff>
    </xdr:to>
    <xdr:cxnSp macro="">
      <xdr:nvCxnSpPr>
        <xdr:cNvPr id="782" name="直線コネクタ 781"/>
        <xdr:cNvCxnSpPr/>
      </xdr:nvCxnSpPr>
      <xdr:spPr>
        <a:xfrm>
          <a:off x="21488400" y="8418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140335</xdr:rowOff>
    </xdr:from>
    <xdr:to>
      <xdr:col>116</xdr:col>
      <xdr:colOff>63500</xdr:colOff>
      <xdr:row>58</xdr:row>
      <xdr:rowOff>140335</xdr:rowOff>
    </xdr:to>
    <xdr:cxnSp macro="">
      <xdr:nvCxnSpPr>
        <xdr:cNvPr id="783" name="直線コネクタ 782"/>
        <xdr:cNvCxnSpPr/>
      </xdr:nvCxnSpPr>
      <xdr:spPr>
        <a:xfrm>
          <a:off x="20759420" y="9867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xdr:rowOff>
    </xdr:from>
    <xdr:ext cx="534670" cy="258445"/>
    <xdr:sp macro="" textlink="">
      <xdr:nvSpPr>
        <xdr:cNvPr id="784" name="貸付金平均値テキスト"/>
        <xdr:cNvSpPr txBox="1"/>
      </xdr:nvSpPr>
      <xdr:spPr>
        <a:xfrm>
          <a:off x="21623020" y="9573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785" name="フローチャート: 判断 784"/>
        <xdr:cNvSpPr/>
      </xdr:nvSpPr>
      <xdr:spPr>
        <a:xfrm>
          <a:off x="21521420" y="972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140335</xdr:rowOff>
    </xdr:from>
    <xdr:to>
      <xdr:col>111</xdr:col>
      <xdr:colOff>177800</xdr:colOff>
      <xdr:row>58</xdr:row>
      <xdr:rowOff>140335</xdr:rowOff>
    </xdr:to>
    <xdr:cxnSp macro="">
      <xdr:nvCxnSpPr>
        <xdr:cNvPr id="786" name="直線コネクタ 785"/>
        <xdr:cNvCxnSpPr/>
      </xdr:nvCxnSpPr>
      <xdr:spPr>
        <a:xfrm>
          <a:off x="19890740" y="98672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37465</xdr:rowOff>
    </xdr:from>
    <xdr:to>
      <xdr:col>112</xdr:col>
      <xdr:colOff>38100</xdr:colOff>
      <xdr:row>58</xdr:row>
      <xdr:rowOff>139065</xdr:rowOff>
    </xdr:to>
    <xdr:sp macro="" textlink="">
      <xdr:nvSpPr>
        <xdr:cNvPr id="787" name="フローチャート: 判断 786"/>
        <xdr:cNvSpPr/>
      </xdr:nvSpPr>
      <xdr:spPr>
        <a:xfrm>
          <a:off x="20708620" y="9764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155575</xdr:rowOff>
    </xdr:from>
    <xdr:ext cx="469900" cy="259080"/>
    <xdr:sp macro="" textlink="">
      <xdr:nvSpPr>
        <xdr:cNvPr id="788" name="テキスト ボックス 787"/>
        <xdr:cNvSpPr txBox="1"/>
      </xdr:nvSpPr>
      <xdr:spPr>
        <a:xfrm>
          <a:off x="20529550" y="9547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140335</xdr:rowOff>
    </xdr:from>
    <xdr:to>
      <xdr:col>107</xdr:col>
      <xdr:colOff>50800</xdr:colOff>
      <xdr:row>58</xdr:row>
      <xdr:rowOff>140335</xdr:rowOff>
    </xdr:to>
    <xdr:cxnSp macro="">
      <xdr:nvCxnSpPr>
        <xdr:cNvPr id="789" name="直線コネクタ 788"/>
        <xdr:cNvCxnSpPr/>
      </xdr:nvCxnSpPr>
      <xdr:spPr>
        <a:xfrm>
          <a:off x="190271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15240</xdr:rowOff>
    </xdr:from>
    <xdr:to>
      <xdr:col>107</xdr:col>
      <xdr:colOff>101600</xdr:colOff>
      <xdr:row>58</xdr:row>
      <xdr:rowOff>116840</xdr:rowOff>
    </xdr:to>
    <xdr:sp macro="" textlink="">
      <xdr:nvSpPr>
        <xdr:cNvPr id="790" name="フローチャート: 判断 789"/>
        <xdr:cNvSpPr/>
      </xdr:nvSpPr>
      <xdr:spPr>
        <a:xfrm>
          <a:off x="1983994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133350</xdr:rowOff>
    </xdr:from>
    <xdr:ext cx="469265" cy="259080"/>
    <xdr:sp macro="" textlink="">
      <xdr:nvSpPr>
        <xdr:cNvPr id="791" name="テキスト ボックス 790"/>
        <xdr:cNvSpPr txBox="1"/>
      </xdr:nvSpPr>
      <xdr:spPr>
        <a:xfrm>
          <a:off x="19660870" y="9525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140335</xdr:rowOff>
    </xdr:from>
    <xdr:to>
      <xdr:col>102</xdr:col>
      <xdr:colOff>114300</xdr:colOff>
      <xdr:row>58</xdr:row>
      <xdr:rowOff>140335</xdr:rowOff>
    </xdr:to>
    <xdr:cxnSp macro="">
      <xdr:nvCxnSpPr>
        <xdr:cNvPr id="792" name="直線コネクタ 791"/>
        <xdr:cNvCxnSpPr/>
      </xdr:nvCxnSpPr>
      <xdr:spPr>
        <a:xfrm>
          <a:off x="181635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62230</xdr:rowOff>
    </xdr:from>
    <xdr:to>
      <xdr:col>102</xdr:col>
      <xdr:colOff>165100</xdr:colOff>
      <xdr:row>58</xdr:row>
      <xdr:rowOff>163830</xdr:rowOff>
    </xdr:to>
    <xdr:sp macro="" textlink="">
      <xdr:nvSpPr>
        <xdr:cNvPr id="793" name="フローチャート: 判断 792"/>
        <xdr:cNvSpPr/>
      </xdr:nvSpPr>
      <xdr:spPr>
        <a:xfrm>
          <a:off x="1897634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8890</xdr:rowOff>
    </xdr:from>
    <xdr:ext cx="469265" cy="259080"/>
    <xdr:sp macro="" textlink="">
      <xdr:nvSpPr>
        <xdr:cNvPr id="794" name="テキスト ボックス 793"/>
        <xdr:cNvSpPr txBox="1"/>
      </xdr:nvSpPr>
      <xdr:spPr>
        <a:xfrm>
          <a:off x="18797270" y="9568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62230</xdr:rowOff>
    </xdr:from>
    <xdr:to>
      <xdr:col>98</xdr:col>
      <xdr:colOff>38100</xdr:colOff>
      <xdr:row>58</xdr:row>
      <xdr:rowOff>163830</xdr:rowOff>
    </xdr:to>
    <xdr:sp macro="" textlink="">
      <xdr:nvSpPr>
        <xdr:cNvPr id="795" name="フローチャート: 判断 794"/>
        <xdr:cNvSpPr/>
      </xdr:nvSpPr>
      <xdr:spPr>
        <a:xfrm>
          <a:off x="18112740" y="9789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xdr:rowOff>
    </xdr:from>
    <xdr:ext cx="469900" cy="259080"/>
    <xdr:sp macro="" textlink="">
      <xdr:nvSpPr>
        <xdr:cNvPr id="796" name="テキスト ボックス 795"/>
        <xdr:cNvSpPr txBox="1"/>
      </xdr:nvSpPr>
      <xdr:spPr>
        <a:xfrm>
          <a:off x="17933670" y="956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797" name="テキスト ボックス 79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799" name="テキスト ボックス 79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152142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3" name="貸付金該当値テキスト"/>
        <xdr:cNvSpPr txBox="1"/>
      </xdr:nvSpPr>
      <xdr:spPr>
        <a:xfrm>
          <a:off x="21623020" y="9730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070862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8445"/>
    <xdr:sp macro="" textlink="">
      <xdr:nvSpPr>
        <xdr:cNvPr id="805" name="テキスト ボックス 804"/>
        <xdr:cNvSpPr txBox="1"/>
      </xdr:nvSpPr>
      <xdr:spPr>
        <a:xfrm>
          <a:off x="2063496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198399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9555" cy="258445"/>
    <xdr:sp macro="" textlink="">
      <xdr:nvSpPr>
        <xdr:cNvPr id="807" name="テキスト ボックス 806"/>
        <xdr:cNvSpPr txBox="1"/>
      </xdr:nvSpPr>
      <xdr:spPr>
        <a:xfrm>
          <a:off x="197713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89763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9555" cy="258445"/>
    <xdr:sp macro="" textlink="">
      <xdr:nvSpPr>
        <xdr:cNvPr id="809" name="テキスト ボックス 808"/>
        <xdr:cNvSpPr txBox="1"/>
      </xdr:nvSpPr>
      <xdr:spPr>
        <a:xfrm>
          <a:off x="189077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11274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8445"/>
    <xdr:sp macro="" textlink="">
      <xdr:nvSpPr>
        <xdr:cNvPr id="811" name="テキスト ボックス 810"/>
        <xdr:cNvSpPr txBox="1"/>
      </xdr:nvSpPr>
      <xdr:spPr>
        <a:xfrm>
          <a:off x="1803908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3" name="正方形/長方形 812"/>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15" name="正方形/長方形 814"/>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17" name="正方形/長方形 816"/>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0" name="テキスト ボックス 819"/>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920" cy="258445"/>
    <xdr:sp macro="" textlink="">
      <xdr:nvSpPr>
        <xdr:cNvPr id="823" name="テキスト ボックス 822"/>
        <xdr:cNvSpPr txBox="1"/>
      </xdr:nvSpPr>
      <xdr:spPr>
        <a:xfrm>
          <a:off x="1756156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25" name="テキスト ボックス 824"/>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26" name="直線コネクタ 825"/>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167640</xdr:rowOff>
    </xdr:from>
    <xdr:ext cx="595630" cy="259080"/>
    <xdr:sp macro="" textlink="">
      <xdr:nvSpPr>
        <xdr:cNvPr id="827" name="テキスト ボックス 826"/>
        <xdr:cNvSpPr txBox="1"/>
      </xdr:nvSpPr>
      <xdr:spPr>
        <a:xfrm>
          <a:off x="1722501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5630" cy="259080"/>
    <xdr:sp macro="" textlink="">
      <xdr:nvSpPr>
        <xdr:cNvPr id="829" name="テキスト ボックス 828"/>
        <xdr:cNvSpPr txBox="1"/>
      </xdr:nvSpPr>
      <xdr:spPr>
        <a:xfrm>
          <a:off x="1722501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8445"/>
    <xdr:sp macro="" textlink="">
      <xdr:nvSpPr>
        <xdr:cNvPr id="831" name="テキスト ボックス 830"/>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33" name="テキスト ボックス 832"/>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107315</xdr:rowOff>
    </xdr:from>
    <xdr:to>
      <xdr:col>116</xdr:col>
      <xdr:colOff>62865</xdr:colOff>
      <xdr:row>77</xdr:row>
      <xdr:rowOff>140335</xdr:rowOff>
    </xdr:to>
    <xdr:cxnSp macro="">
      <xdr:nvCxnSpPr>
        <xdr:cNvPr id="835" name="直線コネクタ 834"/>
        <xdr:cNvCxnSpPr/>
      </xdr:nvCxnSpPr>
      <xdr:spPr>
        <a:xfrm flipV="1">
          <a:off x="21570315" y="11845925"/>
          <a:ext cx="127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143510</xdr:rowOff>
    </xdr:from>
    <xdr:ext cx="534670" cy="258445"/>
    <xdr:sp macro="" textlink="">
      <xdr:nvSpPr>
        <xdr:cNvPr id="836" name="繰出金最小値テキスト"/>
        <xdr:cNvSpPr txBox="1"/>
      </xdr:nvSpPr>
      <xdr:spPr>
        <a:xfrm>
          <a:off x="21623020" y="13055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140335</xdr:rowOff>
    </xdr:from>
    <xdr:to>
      <xdr:col>116</xdr:col>
      <xdr:colOff>152400</xdr:colOff>
      <xdr:row>77</xdr:row>
      <xdr:rowOff>140335</xdr:rowOff>
    </xdr:to>
    <xdr:cxnSp macro="">
      <xdr:nvCxnSpPr>
        <xdr:cNvPr id="837" name="直線コネクタ 836"/>
        <xdr:cNvCxnSpPr/>
      </xdr:nvCxnSpPr>
      <xdr:spPr>
        <a:xfrm>
          <a:off x="21488400" y="13052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53975</xdr:rowOff>
    </xdr:from>
    <xdr:ext cx="598805" cy="258445"/>
    <xdr:sp macro="" textlink="">
      <xdr:nvSpPr>
        <xdr:cNvPr id="838" name="繰出金最大値テキスト"/>
        <xdr:cNvSpPr txBox="1"/>
      </xdr:nvSpPr>
      <xdr:spPr>
        <a:xfrm>
          <a:off x="21623020" y="11624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194,233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107315</xdr:rowOff>
    </xdr:from>
    <xdr:to>
      <xdr:col>116</xdr:col>
      <xdr:colOff>152400</xdr:colOff>
      <xdr:row>70</xdr:row>
      <xdr:rowOff>107315</xdr:rowOff>
    </xdr:to>
    <xdr:cxnSp macro="">
      <xdr:nvCxnSpPr>
        <xdr:cNvPr id="839" name="直線コネクタ 838"/>
        <xdr:cNvCxnSpPr/>
      </xdr:nvCxnSpPr>
      <xdr:spPr>
        <a:xfrm>
          <a:off x="21488400" y="11845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104140</xdr:rowOff>
    </xdr:from>
    <xdr:to>
      <xdr:col>116</xdr:col>
      <xdr:colOff>63500</xdr:colOff>
      <xdr:row>75</xdr:row>
      <xdr:rowOff>29845</xdr:rowOff>
    </xdr:to>
    <xdr:cxnSp macro="">
      <xdr:nvCxnSpPr>
        <xdr:cNvPr id="840" name="直線コネクタ 839"/>
        <xdr:cNvCxnSpPr/>
      </xdr:nvCxnSpPr>
      <xdr:spPr>
        <a:xfrm flipV="1">
          <a:off x="20759420" y="12513310"/>
          <a:ext cx="8128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35560</xdr:rowOff>
    </xdr:from>
    <xdr:ext cx="598805" cy="258445"/>
    <xdr:sp macro="" textlink="">
      <xdr:nvSpPr>
        <xdr:cNvPr id="841" name="繰出金平均値テキスト"/>
        <xdr:cNvSpPr txBox="1"/>
      </xdr:nvSpPr>
      <xdr:spPr>
        <a:xfrm>
          <a:off x="21623020" y="12277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12700</xdr:rowOff>
    </xdr:from>
    <xdr:to>
      <xdr:col>116</xdr:col>
      <xdr:colOff>114300</xdr:colOff>
      <xdr:row>74</xdr:row>
      <xdr:rowOff>114300</xdr:rowOff>
    </xdr:to>
    <xdr:sp macro="" textlink="">
      <xdr:nvSpPr>
        <xdr:cNvPr id="842" name="フローチャート: 判断 841"/>
        <xdr:cNvSpPr/>
      </xdr:nvSpPr>
      <xdr:spPr>
        <a:xfrm>
          <a:off x="21521420" y="1242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29845</xdr:rowOff>
    </xdr:from>
    <xdr:to>
      <xdr:col>111</xdr:col>
      <xdr:colOff>177800</xdr:colOff>
      <xdr:row>75</xdr:row>
      <xdr:rowOff>100330</xdr:rowOff>
    </xdr:to>
    <xdr:cxnSp macro="">
      <xdr:nvCxnSpPr>
        <xdr:cNvPr id="843" name="直線コネクタ 842"/>
        <xdr:cNvCxnSpPr/>
      </xdr:nvCxnSpPr>
      <xdr:spPr>
        <a:xfrm flipV="1">
          <a:off x="19890740" y="12606655"/>
          <a:ext cx="8686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43815</xdr:rowOff>
    </xdr:from>
    <xdr:to>
      <xdr:col>112</xdr:col>
      <xdr:colOff>38100</xdr:colOff>
      <xdr:row>74</xdr:row>
      <xdr:rowOff>145415</xdr:rowOff>
    </xdr:to>
    <xdr:sp macro="" textlink="">
      <xdr:nvSpPr>
        <xdr:cNvPr id="844" name="フローチャート: 判断 843"/>
        <xdr:cNvSpPr/>
      </xdr:nvSpPr>
      <xdr:spPr>
        <a:xfrm>
          <a:off x="20708620" y="124529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161925</xdr:rowOff>
    </xdr:from>
    <xdr:ext cx="598170" cy="258445"/>
    <xdr:sp macro="" textlink="">
      <xdr:nvSpPr>
        <xdr:cNvPr id="845" name="テキスト ボックス 844"/>
        <xdr:cNvSpPr txBox="1"/>
      </xdr:nvSpPr>
      <xdr:spPr>
        <a:xfrm>
          <a:off x="20464780" y="12235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78105</xdr:rowOff>
    </xdr:from>
    <xdr:to>
      <xdr:col>107</xdr:col>
      <xdr:colOff>50800</xdr:colOff>
      <xdr:row>75</xdr:row>
      <xdr:rowOff>100330</xdr:rowOff>
    </xdr:to>
    <xdr:cxnSp macro="">
      <xdr:nvCxnSpPr>
        <xdr:cNvPr id="846" name="直線コネクタ 845"/>
        <xdr:cNvCxnSpPr/>
      </xdr:nvCxnSpPr>
      <xdr:spPr>
        <a:xfrm>
          <a:off x="19027140" y="1265491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60325</xdr:rowOff>
    </xdr:from>
    <xdr:to>
      <xdr:col>107</xdr:col>
      <xdr:colOff>101600</xdr:colOff>
      <xdr:row>74</xdr:row>
      <xdr:rowOff>161925</xdr:rowOff>
    </xdr:to>
    <xdr:sp macro="" textlink="">
      <xdr:nvSpPr>
        <xdr:cNvPr id="847" name="フローチャート: 判断 846"/>
        <xdr:cNvSpPr/>
      </xdr:nvSpPr>
      <xdr:spPr>
        <a:xfrm>
          <a:off x="1983994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6985</xdr:rowOff>
    </xdr:from>
    <xdr:ext cx="598805" cy="259080"/>
    <xdr:sp macro="" textlink="">
      <xdr:nvSpPr>
        <xdr:cNvPr id="848" name="テキスト ボックス 847"/>
        <xdr:cNvSpPr txBox="1"/>
      </xdr:nvSpPr>
      <xdr:spPr>
        <a:xfrm>
          <a:off x="19601180" y="12248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78105</xdr:rowOff>
    </xdr:from>
    <xdr:to>
      <xdr:col>102</xdr:col>
      <xdr:colOff>114300</xdr:colOff>
      <xdr:row>75</xdr:row>
      <xdr:rowOff>163830</xdr:rowOff>
    </xdr:to>
    <xdr:cxnSp macro="">
      <xdr:nvCxnSpPr>
        <xdr:cNvPr id="849" name="直線コネクタ 848"/>
        <xdr:cNvCxnSpPr/>
      </xdr:nvCxnSpPr>
      <xdr:spPr>
        <a:xfrm flipV="1">
          <a:off x="18163540" y="12654915"/>
          <a:ext cx="8636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144780</xdr:rowOff>
    </xdr:from>
    <xdr:to>
      <xdr:col>102</xdr:col>
      <xdr:colOff>165100</xdr:colOff>
      <xdr:row>76</xdr:row>
      <xdr:rowOff>74930</xdr:rowOff>
    </xdr:to>
    <xdr:sp macro="" textlink="">
      <xdr:nvSpPr>
        <xdr:cNvPr id="850" name="フローチャート: 判断 849"/>
        <xdr:cNvSpPr/>
      </xdr:nvSpPr>
      <xdr:spPr>
        <a:xfrm>
          <a:off x="18976340" y="12721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66040</xdr:rowOff>
    </xdr:from>
    <xdr:ext cx="534670" cy="258445"/>
    <xdr:sp macro="" textlink="">
      <xdr:nvSpPr>
        <xdr:cNvPr id="851" name="テキスト ボックス 850"/>
        <xdr:cNvSpPr txBox="1"/>
      </xdr:nvSpPr>
      <xdr:spPr>
        <a:xfrm>
          <a:off x="18764885" y="12810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161925</xdr:rowOff>
    </xdr:from>
    <xdr:to>
      <xdr:col>98</xdr:col>
      <xdr:colOff>38100</xdr:colOff>
      <xdr:row>76</xdr:row>
      <xdr:rowOff>92075</xdr:rowOff>
    </xdr:to>
    <xdr:sp macro="" textlink="">
      <xdr:nvSpPr>
        <xdr:cNvPr id="852" name="フローチャート: 判断 851"/>
        <xdr:cNvSpPr/>
      </xdr:nvSpPr>
      <xdr:spPr>
        <a:xfrm>
          <a:off x="18112740" y="127387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83185</xdr:rowOff>
    </xdr:from>
    <xdr:ext cx="534035" cy="259080"/>
    <xdr:sp macro="" textlink="">
      <xdr:nvSpPr>
        <xdr:cNvPr id="853" name="テキスト ボックス 852"/>
        <xdr:cNvSpPr txBox="1"/>
      </xdr:nvSpPr>
      <xdr:spPr>
        <a:xfrm>
          <a:off x="17901285" y="12827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54" name="テキスト ボックス 853"/>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5" name="テキスト ボックス 854"/>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56" name="テキスト ボックス 855"/>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7" name="テキスト ボックス 856"/>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8" name="テキスト ボックス 857"/>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53340</xdr:rowOff>
    </xdr:from>
    <xdr:to>
      <xdr:col>116</xdr:col>
      <xdr:colOff>114300</xdr:colOff>
      <xdr:row>74</xdr:row>
      <xdr:rowOff>154940</xdr:rowOff>
    </xdr:to>
    <xdr:sp macro="" textlink="">
      <xdr:nvSpPr>
        <xdr:cNvPr id="859" name="楕円 858"/>
        <xdr:cNvSpPr/>
      </xdr:nvSpPr>
      <xdr:spPr>
        <a:xfrm>
          <a:off x="2152142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31750</xdr:rowOff>
    </xdr:from>
    <xdr:ext cx="598805" cy="258445"/>
    <xdr:sp macro="" textlink="">
      <xdr:nvSpPr>
        <xdr:cNvPr id="860" name="繰出金該当値テキスト"/>
        <xdr:cNvSpPr txBox="1"/>
      </xdr:nvSpPr>
      <xdr:spPr>
        <a:xfrm>
          <a:off x="21623020" y="12440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150495</xdr:rowOff>
    </xdr:from>
    <xdr:to>
      <xdr:col>112</xdr:col>
      <xdr:colOff>38100</xdr:colOff>
      <xdr:row>75</xdr:row>
      <xdr:rowOff>80645</xdr:rowOff>
    </xdr:to>
    <xdr:sp macro="" textlink="">
      <xdr:nvSpPr>
        <xdr:cNvPr id="861" name="楕円 860"/>
        <xdr:cNvSpPr/>
      </xdr:nvSpPr>
      <xdr:spPr>
        <a:xfrm>
          <a:off x="20708620" y="125596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71755</xdr:rowOff>
    </xdr:from>
    <xdr:ext cx="534035" cy="258445"/>
    <xdr:sp macro="" textlink="">
      <xdr:nvSpPr>
        <xdr:cNvPr id="862" name="テキスト ボックス 861"/>
        <xdr:cNvSpPr txBox="1"/>
      </xdr:nvSpPr>
      <xdr:spPr>
        <a:xfrm>
          <a:off x="20497165" y="1264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49530</xdr:rowOff>
    </xdr:from>
    <xdr:to>
      <xdr:col>107</xdr:col>
      <xdr:colOff>101600</xdr:colOff>
      <xdr:row>75</xdr:row>
      <xdr:rowOff>151130</xdr:rowOff>
    </xdr:to>
    <xdr:sp macro="" textlink="">
      <xdr:nvSpPr>
        <xdr:cNvPr id="863" name="楕円 862"/>
        <xdr:cNvSpPr/>
      </xdr:nvSpPr>
      <xdr:spPr>
        <a:xfrm>
          <a:off x="1983994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142240</xdr:rowOff>
    </xdr:from>
    <xdr:ext cx="534035" cy="257810"/>
    <xdr:sp macro="" textlink="">
      <xdr:nvSpPr>
        <xdr:cNvPr id="864" name="テキスト ボックス 863"/>
        <xdr:cNvSpPr txBox="1"/>
      </xdr:nvSpPr>
      <xdr:spPr>
        <a:xfrm>
          <a:off x="19633565" y="127190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27305</xdr:rowOff>
    </xdr:from>
    <xdr:to>
      <xdr:col>102</xdr:col>
      <xdr:colOff>165100</xdr:colOff>
      <xdr:row>75</xdr:row>
      <xdr:rowOff>128905</xdr:rowOff>
    </xdr:to>
    <xdr:sp macro="" textlink="">
      <xdr:nvSpPr>
        <xdr:cNvPr id="865" name="楕円 864"/>
        <xdr:cNvSpPr/>
      </xdr:nvSpPr>
      <xdr:spPr>
        <a:xfrm>
          <a:off x="1897634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145415</xdr:rowOff>
    </xdr:from>
    <xdr:ext cx="534670" cy="258445"/>
    <xdr:sp macro="" textlink="">
      <xdr:nvSpPr>
        <xdr:cNvPr id="866" name="テキスト ボックス 865"/>
        <xdr:cNvSpPr txBox="1"/>
      </xdr:nvSpPr>
      <xdr:spPr>
        <a:xfrm>
          <a:off x="18764885" y="12386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113030</xdr:rowOff>
    </xdr:from>
    <xdr:to>
      <xdr:col>98</xdr:col>
      <xdr:colOff>38100</xdr:colOff>
      <xdr:row>76</xdr:row>
      <xdr:rowOff>43180</xdr:rowOff>
    </xdr:to>
    <xdr:sp macro="" textlink="">
      <xdr:nvSpPr>
        <xdr:cNvPr id="867" name="楕円 866"/>
        <xdr:cNvSpPr/>
      </xdr:nvSpPr>
      <xdr:spPr>
        <a:xfrm>
          <a:off x="18112740" y="126898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59690</xdr:rowOff>
    </xdr:from>
    <xdr:ext cx="534035" cy="259080"/>
    <xdr:sp macro="" textlink="">
      <xdr:nvSpPr>
        <xdr:cNvPr id="868" name="テキスト ボックス 867"/>
        <xdr:cNvSpPr txBox="1"/>
      </xdr:nvSpPr>
      <xdr:spPr>
        <a:xfrm>
          <a:off x="17901285" y="1246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0" name="正方形/長方形 869"/>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2" name="正方形/長方形 871"/>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74" name="正方形/長方形 873"/>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77" name="テキスト ボックス 876"/>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80" name="テキスト ボックス 879"/>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82" name="テキスト ボックス 881"/>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4" name="直線コネクタ 883"/>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5"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7"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0"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4" name="テキスト ボックス 893"/>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897" name="テキスト ボックス 896"/>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00" name="テキスト ボックス 899"/>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2" name="テキスト ボックス 901"/>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03" name="テキスト ボックス 902"/>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4" name="テキスト ボックス 903"/>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05" name="テキスト ボックス 904"/>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6" name="テキスト ボックス 905"/>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7" name="テキスト ボックス 906"/>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9"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1" name="テキスト ボックス 910"/>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13" name="テキスト ボックス 912"/>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15" name="テキスト ボックス 914"/>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17" name="テキスト ボックス 916"/>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a:t>
          </a:r>
          <a:r>
            <a:rPr kumimoji="1" lang="en-US" altLang="ja-JP" sz="1300" baseline="0">
              <a:latin typeface="ＭＳ Ｐゴシック"/>
              <a:ea typeface="ＭＳ Ｐゴシック"/>
            </a:rPr>
            <a:t>741,727</a:t>
          </a:r>
          <a:r>
            <a:rPr kumimoji="1" lang="ja-JP" altLang="en-US" sz="1300" baseline="0">
              <a:latin typeface="ＭＳ Ｐゴシック"/>
              <a:ea typeface="ＭＳ Ｐゴシック"/>
            </a:rPr>
            <a:t>円となっている。項目別でみると、人件費の減は新規採用を抑制してきたことによるものである。普通建設事業費の増は子育て支援施設整備事業や義務教育学校整備事業の実施により増となっているほか、物件費についても同事業の関連経費により増となっている。維持補修費の減は除雪関係経費の減少が主な要因となっている。繰出金の増は基金への積立金として介護保険事業特別会計への繰出しにより増となってい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類似団体平均との比較では公債費以外で下回っている。今後も、これまで実施してきた人件費の縮減や公営企業債への繰上償還、低利資金への借換に伴う繰出金の減少を図っていく。公債費がやや上回っているのは、繰上償還を実施していることが要因であるが、将来負担を軽減するため計画的に実施しているものであり、今後も引き続き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920" cy="258445"/>
    <xdr:sp macro="" textlink="">
      <xdr:nvSpPr>
        <xdr:cNvPr id="43" name="テキスト ボックス 42"/>
        <xdr:cNvSpPr txBox="1"/>
      </xdr:nvSpPr>
      <xdr:spPr>
        <a:xfrm>
          <a:off x="502920" y="65024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5" name="テキスト ボックス 44"/>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6" name="直線コネクタ 45"/>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5715</xdr:rowOff>
    </xdr:from>
    <xdr:ext cx="531495" cy="259080"/>
    <xdr:sp macro="" textlink="">
      <xdr:nvSpPr>
        <xdr:cNvPr id="49" name="テキスト ボックス 48"/>
        <xdr:cNvSpPr txBox="1"/>
      </xdr:nvSpPr>
      <xdr:spPr>
        <a:xfrm>
          <a:off x="225425" y="5541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9080"/>
    <xdr:sp macro="" textlink="">
      <xdr:nvSpPr>
        <xdr:cNvPr id="51" name="テキスト ボックス 50"/>
        <xdr:cNvSpPr txBox="1"/>
      </xdr:nvSpPr>
      <xdr:spPr>
        <a:xfrm>
          <a:off x="225425" y="5222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3" name="テキスト ボックス 52"/>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5" name="テキスト ボックス 54"/>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79375</xdr:rowOff>
    </xdr:from>
    <xdr:to>
      <xdr:col>24</xdr:col>
      <xdr:colOff>62865</xdr:colOff>
      <xdr:row>38</xdr:row>
      <xdr:rowOff>137795</xdr:rowOff>
    </xdr:to>
    <xdr:cxnSp macro="">
      <xdr:nvCxnSpPr>
        <xdr:cNvPr id="57" name="直線コネクタ 56"/>
        <xdr:cNvCxnSpPr/>
      </xdr:nvCxnSpPr>
      <xdr:spPr>
        <a:xfrm flipV="1">
          <a:off x="4511675" y="5112385"/>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141605</xdr:rowOff>
    </xdr:from>
    <xdr:ext cx="469900" cy="258445"/>
    <xdr:sp macro="" textlink="">
      <xdr:nvSpPr>
        <xdr:cNvPr id="58" name="議会費最小値テキスト"/>
        <xdr:cNvSpPr txBox="1"/>
      </xdr:nvSpPr>
      <xdr:spPr>
        <a:xfrm>
          <a:off x="4564380" y="651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137795</xdr:rowOff>
    </xdr:from>
    <xdr:to>
      <xdr:col>24</xdr:col>
      <xdr:colOff>152400</xdr:colOff>
      <xdr:row>38</xdr:row>
      <xdr:rowOff>137795</xdr:rowOff>
    </xdr:to>
    <xdr:cxnSp macro="">
      <xdr:nvCxnSpPr>
        <xdr:cNvPr id="59" name="直線コネクタ 58"/>
        <xdr:cNvCxnSpPr/>
      </xdr:nvCxnSpPr>
      <xdr:spPr>
        <a:xfrm>
          <a:off x="4429760" y="651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26035</xdr:rowOff>
    </xdr:from>
    <xdr:ext cx="534670" cy="259080"/>
    <xdr:sp macro="" textlink="">
      <xdr:nvSpPr>
        <xdr:cNvPr id="60" name="議会費最大値テキスト"/>
        <xdr:cNvSpPr txBox="1"/>
      </xdr:nvSpPr>
      <xdr:spPr>
        <a:xfrm>
          <a:off x="4564380" y="4891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95,688</a:t>
          </a:r>
          <a:endParaRPr kumimoji="1" lang="ja-JP" altLang="en-US" sz="1000" b="1">
            <a:latin typeface="ＭＳ Ｐゴシック"/>
          </a:endParaRPr>
        </a:p>
      </xdr:txBody>
    </xdr:sp>
    <xdr:clientData/>
  </xdr:oneCellAnchor>
  <xdr:twoCellAnchor>
    <xdr:from>
      <xdr:col>23</xdr:col>
      <xdr:colOff>165100</xdr:colOff>
      <xdr:row>30</xdr:row>
      <xdr:rowOff>79375</xdr:rowOff>
    </xdr:from>
    <xdr:to>
      <xdr:col>24</xdr:col>
      <xdr:colOff>152400</xdr:colOff>
      <xdr:row>30</xdr:row>
      <xdr:rowOff>79375</xdr:rowOff>
    </xdr:to>
    <xdr:cxnSp macro="">
      <xdr:nvCxnSpPr>
        <xdr:cNvPr id="61" name="直線コネクタ 60"/>
        <xdr:cNvCxnSpPr/>
      </xdr:nvCxnSpPr>
      <xdr:spPr>
        <a:xfrm>
          <a:off x="4429760" y="5112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59690</xdr:rowOff>
    </xdr:from>
    <xdr:to>
      <xdr:col>24</xdr:col>
      <xdr:colOff>63500</xdr:colOff>
      <xdr:row>38</xdr:row>
      <xdr:rowOff>62230</xdr:rowOff>
    </xdr:to>
    <xdr:cxnSp macro="">
      <xdr:nvCxnSpPr>
        <xdr:cNvPr id="62" name="直線コネクタ 61"/>
        <xdr:cNvCxnSpPr/>
      </xdr:nvCxnSpPr>
      <xdr:spPr>
        <a:xfrm flipV="1">
          <a:off x="3700780" y="643382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147955</xdr:rowOff>
    </xdr:from>
    <xdr:ext cx="534670" cy="258445"/>
    <xdr:sp macro="" textlink="">
      <xdr:nvSpPr>
        <xdr:cNvPr id="63" name="議会費平均値テキスト"/>
        <xdr:cNvSpPr txBox="1"/>
      </xdr:nvSpPr>
      <xdr:spPr>
        <a:xfrm>
          <a:off x="4564380" y="61868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125095</xdr:rowOff>
    </xdr:from>
    <xdr:to>
      <xdr:col>24</xdr:col>
      <xdr:colOff>114300</xdr:colOff>
      <xdr:row>38</xdr:row>
      <xdr:rowOff>55245</xdr:rowOff>
    </xdr:to>
    <xdr:sp macro="" textlink="">
      <xdr:nvSpPr>
        <xdr:cNvPr id="64" name="フローチャート: 判断 63"/>
        <xdr:cNvSpPr/>
      </xdr:nvSpPr>
      <xdr:spPr>
        <a:xfrm>
          <a:off x="4462780" y="6331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62230</xdr:rowOff>
    </xdr:to>
    <xdr:cxnSp macro="">
      <xdr:nvCxnSpPr>
        <xdr:cNvPr id="65" name="直線コネクタ 64"/>
        <xdr:cNvCxnSpPr/>
      </xdr:nvCxnSpPr>
      <xdr:spPr>
        <a:xfrm>
          <a:off x="2832100" y="6417945"/>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129540</xdr:rowOff>
    </xdr:from>
    <xdr:to>
      <xdr:col>20</xdr:col>
      <xdr:colOff>38100</xdr:colOff>
      <xdr:row>38</xdr:row>
      <xdr:rowOff>59690</xdr:rowOff>
    </xdr:to>
    <xdr:sp macro="" textlink="">
      <xdr:nvSpPr>
        <xdr:cNvPr id="66" name="フローチャート: 判断 65"/>
        <xdr:cNvSpPr/>
      </xdr:nvSpPr>
      <xdr:spPr>
        <a:xfrm>
          <a:off x="3649980" y="6336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76200</xdr:rowOff>
    </xdr:from>
    <xdr:ext cx="534035" cy="259080"/>
    <xdr:sp macro="" textlink="">
      <xdr:nvSpPr>
        <xdr:cNvPr id="67" name="テキスト ボックス 66"/>
        <xdr:cNvSpPr txBox="1"/>
      </xdr:nvSpPr>
      <xdr:spPr>
        <a:xfrm>
          <a:off x="343852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43815</xdr:rowOff>
    </xdr:from>
    <xdr:to>
      <xdr:col>15</xdr:col>
      <xdr:colOff>50800</xdr:colOff>
      <xdr:row>38</xdr:row>
      <xdr:rowOff>60960</xdr:rowOff>
    </xdr:to>
    <xdr:cxnSp macro="">
      <xdr:nvCxnSpPr>
        <xdr:cNvPr id="68" name="直線コネクタ 67"/>
        <xdr:cNvCxnSpPr/>
      </xdr:nvCxnSpPr>
      <xdr:spPr>
        <a:xfrm flipV="1">
          <a:off x="1968500" y="641794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127635</xdr:rowOff>
    </xdr:from>
    <xdr:to>
      <xdr:col>15</xdr:col>
      <xdr:colOff>101600</xdr:colOff>
      <xdr:row>38</xdr:row>
      <xdr:rowOff>57785</xdr:rowOff>
    </xdr:to>
    <xdr:sp macro="" textlink="">
      <xdr:nvSpPr>
        <xdr:cNvPr id="69" name="フローチャート: 判断 68"/>
        <xdr:cNvSpPr/>
      </xdr:nvSpPr>
      <xdr:spPr>
        <a:xfrm>
          <a:off x="2781300" y="633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74295</xdr:rowOff>
    </xdr:from>
    <xdr:ext cx="534035" cy="258445"/>
    <xdr:sp macro="" textlink="">
      <xdr:nvSpPr>
        <xdr:cNvPr id="70" name="テキスト ボックス 69"/>
        <xdr:cNvSpPr txBox="1"/>
      </xdr:nvSpPr>
      <xdr:spPr>
        <a:xfrm>
          <a:off x="2574925" y="611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60960</xdr:rowOff>
    </xdr:from>
    <xdr:to>
      <xdr:col>10</xdr:col>
      <xdr:colOff>114300</xdr:colOff>
      <xdr:row>38</xdr:row>
      <xdr:rowOff>62230</xdr:rowOff>
    </xdr:to>
    <xdr:cxnSp macro="">
      <xdr:nvCxnSpPr>
        <xdr:cNvPr id="71" name="直線コネクタ 70"/>
        <xdr:cNvCxnSpPr/>
      </xdr:nvCxnSpPr>
      <xdr:spPr>
        <a:xfrm flipV="1">
          <a:off x="1104900" y="643509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58420</xdr:rowOff>
    </xdr:from>
    <xdr:to>
      <xdr:col>10</xdr:col>
      <xdr:colOff>165100</xdr:colOff>
      <xdr:row>38</xdr:row>
      <xdr:rowOff>160020</xdr:rowOff>
    </xdr:to>
    <xdr:sp macro="" textlink="">
      <xdr:nvSpPr>
        <xdr:cNvPr id="72" name="フローチャート: 判断 71"/>
        <xdr:cNvSpPr/>
      </xdr:nvSpPr>
      <xdr:spPr>
        <a:xfrm>
          <a:off x="1917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151130</xdr:rowOff>
    </xdr:from>
    <xdr:ext cx="469265" cy="259080"/>
    <xdr:sp macro="" textlink="">
      <xdr:nvSpPr>
        <xdr:cNvPr id="73" name="テキスト ボックス 72"/>
        <xdr:cNvSpPr txBox="1"/>
      </xdr:nvSpPr>
      <xdr:spPr>
        <a:xfrm>
          <a:off x="1738630" y="6525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62865</xdr:rowOff>
    </xdr:from>
    <xdr:to>
      <xdr:col>6</xdr:col>
      <xdr:colOff>38100</xdr:colOff>
      <xdr:row>38</xdr:row>
      <xdr:rowOff>164465</xdr:rowOff>
    </xdr:to>
    <xdr:sp macro="" textlink="">
      <xdr:nvSpPr>
        <xdr:cNvPr id="74" name="フローチャート: 判断 73"/>
        <xdr:cNvSpPr/>
      </xdr:nvSpPr>
      <xdr:spPr>
        <a:xfrm>
          <a:off x="1054100" y="6436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155575</xdr:rowOff>
    </xdr:from>
    <xdr:ext cx="469900" cy="259080"/>
    <xdr:sp macro="" textlink="">
      <xdr:nvSpPr>
        <xdr:cNvPr id="75" name="テキスト ボックス 74"/>
        <xdr:cNvSpPr txBox="1"/>
      </xdr:nvSpPr>
      <xdr:spPr>
        <a:xfrm>
          <a:off x="875030" y="6529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6" name="テキスト ボックス 75"/>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8" name="テキスト ボックス 77"/>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8890</xdr:rowOff>
    </xdr:from>
    <xdr:to>
      <xdr:col>24</xdr:col>
      <xdr:colOff>114300</xdr:colOff>
      <xdr:row>38</xdr:row>
      <xdr:rowOff>110490</xdr:rowOff>
    </xdr:to>
    <xdr:sp macro="" textlink="">
      <xdr:nvSpPr>
        <xdr:cNvPr id="81" name="楕円 80"/>
        <xdr:cNvSpPr/>
      </xdr:nvSpPr>
      <xdr:spPr>
        <a:xfrm>
          <a:off x="446278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103505</xdr:rowOff>
    </xdr:from>
    <xdr:ext cx="534670" cy="258445"/>
    <xdr:sp macro="" textlink="">
      <xdr:nvSpPr>
        <xdr:cNvPr id="82" name="議会費該当値テキスト"/>
        <xdr:cNvSpPr txBox="1"/>
      </xdr:nvSpPr>
      <xdr:spPr>
        <a:xfrm>
          <a:off x="4564380" y="630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83" name="楕円 82"/>
        <xdr:cNvSpPr/>
      </xdr:nvSpPr>
      <xdr:spPr>
        <a:xfrm>
          <a:off x="3649980" y="6385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104140</xdr:rowOff>
    </xdr:from>
    <xdr:ext cx="534035" cy="258445"/>
    <xdr:sp macro="" textlink="">
      <xdr:nvSpPr>
        <xdr:cNvPr id="84" name="テキスト ボックス 83"/>
        <xdr:cNvSpPr txBox="1"/>
      </xdr:nvSpPr>
      <xdr:spPr>
        <a:xfrm>
          <a:off x="3438525" y="647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164465</xdr:rowOff>
    </xdr:from>
    <xdr:to>
      <xdr:col>15</xdr:col>
      <xdr:colOff>101600</xdr:colOff>
      <xdr:row>38</xdr:row>
      <xdr:rowOff>94615</xdr:rowOff>
    </xdr:to>
    <xdr:sp macro="" textlink="">
      <xdr:nvSpPr>
        <xdr:cNvPr id="85" name="楕円 84"/>
        <xdr:cNvSpPr/>
      </xdr:nvSpPr>
      <xdr:spPr>
        <a:xfrm>
          <a:off x="2781300" y="63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85725</xdr:rowOff>
    </xdr:from>
    <xdr:ext cx="534035" cy="258445"/>
    <xdr:sp macro="" textlink="">
      <xdr:nvSpPr>
        <xdr:cNvPr id="86" name="テキスト ボックス 85"/>
        <xdr:cNvSpPr txBox="1"/>
      </xdr:nvSpPr>
      <xdr:spPr>
        <a:xfrm>
          <a:off x="2574925" y="6459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10160</xdr:rowOff>
    </xdr:from>
    <xdr:to>
      <xdr:col>10</xdr:col>
      <xdr:colOff>165100</xdr:colOff>
      <xdr:row>38</xdr:row>
      <xdr:rowOff>111760</xdr:rowOff>
    </xdr:to>
    <xdr:sp macro="" textlink="">
      <xdr:nvSpPr>
        <xdr:cNvPr id="87" name="楕円 86"/>
        <xdr:cNvSpPr/>
      </xdr:nvSpPr>
      <xdr:spPr>
        <a:xfrm>
          <a:off x="1917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128270</xdr:rowOff>
    </xdr:from>
    <xdr:ext cx="534670" cy="258445"/>
    <xdr:sp macro="" textlink="">
      <xdr:nvSpPr>
        <xdr:cNvPr id="88" name="テキスト ボックス 87"/>
        <xdr:cNvSpPr txBox="1"/>
      </xdr:nvSpPr>
      <xdr:spPr>
        <a:xfrm>
          <a:off x="1706245" y="6167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11430</xdr:rowOff>
    </xdr:from>
    <xdr:to>
      <xdr:col>6</xdr:col>
      <xdr:colOff>38100</xdr:colOff>
      <xdr:row>38</xdr:row>
      <xdr:rowOff>113030</xdr:rowOff>
    </xdr:to>
    <xdr:sp macro="" textlink="">
      <xdr:nvSpPr>
        <xdr:cNvPr id="89" name="楕円 88"/>
        <xdr:cNvSpPr/>
      </xdr:nvSpPr>
      <xdr:spPr>
        <a:xfrm>
          <a:off x="1054100" y="6385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129540</xdr:rowOff>
    </xdr:from>
    <xdr:ext cx="534035" cy="258445"/>
    <xdr:sp macro="" textlink="">
      <xdr:nvSpPr>
        <xdr:cNvPr id="90" name="テキスト ボックス 89"/>
        <xdr:cNvSpPr txBox="1"/>
      </xdr:nvSpPr>
      <xdr:spPr>
        <a:xfrm>
          <a:off x="842645" y="616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2" name="正方形/長方形 91"/>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4" name="正方形/長方形 93"/>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6" name="正方形/長方形 95"/>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9" name="テキスト ボックス 98"/>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920" cy="258445"/>
    <xdr:sp macro="" textlink="">
      <xdr:nvSpPr>
        <xdr:cNvPr id="102" name="テキスト ボックス 101"/>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8445"/>
    <xdr:sp macro="" textlink="">
      <xdr:nvSpPr>
        <xdr:cNvPr id="104" name="テキスト ボックス 103"/>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59080"/>
    <xdr:sp macro="" textlink="">
      <xdr:nvSpPr>
        <xdr:cNvPr id="106" name="テキスト ボックス 105"/>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8" name="テキスト ボックス 107"/>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8445"/>
    <xdr:sp macro="" textlink="">
      <xdr:nvSpPr>
        <xdr:cNvPr id="110" name="テキスト ボックス 109"/>
        <xdr:cNvSpPr txBox="1"/>
      </xdr:nvSpPr>
      <xdr:spPr>
        <a:xfrm>
          <a:off x="76200" y="83108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38735</xdr:rowOff>
    </xdr:from>
    <xdr:to>
      <xdr:col>24</xdr:col>
      <xdr:colOff>62865</xdr:colOff>
      <xdr:row>58</xdr:row>
      <xdr:rowOff>107315</xdr:rowOff>
    </xdr:to>
    <xdr:cxnSp macro="">
      <xdr:nvCxnSpPr>
        <xdr:cNvPr id="114" name="直線コネクタ 113"/>
        <xdr:cNvCxnSpPr/>
      </xdr:nvCxnSpPr>
      <xdr:spPr>
        <a:xfrm flipV="1">
          <a:off x="4511675" y="859218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111125</xdr:rowOff>
    </xdr:from>
    <xdr:ext cx="534670" cy="258445"/>
    <xdr:sp macro="" textlink="">
      <xdr:nvSpPr>
        <xdr:cNvPr id="115" name="総務費最小値テキスト"/>
        <xdr:cNvSpPr txBox="1"/>
      </xdr:nvSpPr>
      <xdr:spPr>
        <a:xfrm>
          <a:off x="4564380" y="9838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107315</xdr:rowOff>
    </xdr:from>
    <xdr:to>
      <xdr:col>24</xdr:col>
      <xdr:colOff>152400</xdr:colOff>
      <xdr:row>58</xdr:row>
      <xdr:rowOff>107315</xdr:rowOff>
    </xdr:to>
    <xdr:cxnSp macro="">
      <xdr:nvCxnSpPr>
        <xdr:cNvPr id="116" name="直線コネクタ 115"/>
        <xdr:cNvCxnSpPr/>
      </xdr:nvCxnSpPr>
      <xdr:spPr>
        <a:xfrm>
          <a:off x="4429760" y="9834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156845</xdr:rowOff>
    </xdr:from>
    <xdr:ext cx="690245" cy="259080"/>
    <xdr:sp macro="" textlink="">
      <xdr:nvSpPr>
        <xdr:cNvPr id="117" name="総務費最大値テキスト"/>
        <xdr:cNvSpPr txBox="1"/>
      </xdr:nvSpPr>
      <xdr:spPr>
        <a:xfrm>
          <a:off x="4564380" y="83750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1,084,684</a:t>
          </a:r>
          <a:endParaRPr kumimoji="1" lang="ja-JP" altLang="en-US" sz="1000" b="1">
            <a:latin typeface="ＭＳ Ｐゴシック"/>
          </a:endParaRPr>
        </a:p>
      </xdr:txBody>
    </xdr:sp>
    <xdr:clientData/>
  </xdr:oneCellAnchor>
  <xdr:twoCellAnchor>
    <xdr:from>
      <xdr:col>23</xdr:col>
      <xdr:colOff>165100</xdr:colOff>
      <xdr:row>51</xdr:row>
      <xdr:rowOff>38735</xdr:rowOff>
    </xdr:from>
    <xdr:to>
      <xdr:col>24</xdr:col>
      <xdr:colOff>152400</xdr:colOff>
      <xdr:row>51</xdr:row>
      <xdr:rowOff>38735</xdr:rowOff>
    </xdr:to>
    <xdr:cxnSp macro="">
      <xdr:nvCxnSpPr>
        <xdr:cNvPr id="118" name="直線コネクタ 117"/>
        <xdr:cNvCxnSpPr/>
      </xdr:nvCxnSpPr>
      <xdr:spPr>
        <a:xfrm>
          <a:off x="4429760" y="8592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96520</xdr:rowOff>
    </xdr:from>
    <xdr:to>
      <xdr:col>24</xdr:col>
      <xdr:colOff>63500</xdr:colOff>
      <xdr:row>58</xdr:row>
      <xdr:rowOff>109855</xdr:rowOff>
    </xdr:to>
    <xdr:cxnSp macro="">
      <xdr:nvCxnSpPr>
        <xdr:cNvPr id="119" name="直線コネクタ 118"/>
        <xdr:cNvCxnSpPr/>
      </xdr:nvCxnSpPr>
      <xdr:spPr>
        <a:xfrm flipV="1">
          <a:off x="3700780" y="982345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158750</xdr:rowOff>
    </xdr:from>
    <xdr:ext cx="598805" cy="258445"/>
    <xdr:sp macro="" textlink="">
      <xdr:nvSpPr>
        <xdr:cNvPr id="120" name="総務費平均値テキスト"/>
        <xdr:cNvSpPr txBox="1"/>
      </xdr:nvSpPr>
      <xdr:spPr>
        <a:xfrm>
          <a:off x="4564380" y="93827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135255</xdr:rowOff>
    </xdr:from>
    <xdr:to>
      <xdr:col>24</xdr:col>
      <xdr:colOff>114300</xdr:colOff>
      <xdr:row>57</xdr:row>
      <xdr:rowOff>64770</xdr:rowOff>
    </xdr:to>
    <xdr:sp macro="" textlink="">
      <xdr:nvSpPr>
        <xdr:cNvPr id="121" name="フローチャート: 判断 120"/>
        <xdr:cNvSpPr/>
      </xdr:nvSpPr>
      <xdr:spPr>
        <a:xfrm>
          <a:off x="4462780" y="95269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109855</xdr:rowOff>
    </xdr:from>
    <xdr:to>
      <xdr:col>19</xdr:col>
      <xdr:colOff>177800</xdr:colOff>
      <xdr:row>58</xdr:row>
      <xdr:rowOff>121920</xdr:rowOff>
    </xdr:to>
    <xdr:cxnSp macro="">
      <xdr:nvCxnSpPr>
        <xdr:cNvPr id="122" name="直線コネクタ 121"/>
        <xdr:cNvCxnSpPr/>
      </xdr:nvCxnSpPr>
      <xdr:spPr>
        <a:xfrm flipV="1">
          <a:off x="2832100" y="983678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36830</xdr:rowOff>
    </xdr:from>
    <xdr:to>
      <xdr:col>20</xdr:col>
      <xdr:colOff>38100</xdr:colOff>
      <xdr:row>57</xdr:row>
      <xdr:rowOff>138430</xdr:rowOff>
    </xdr:to>
    <xdr:sp macro="" textlink="">
      <xdr:nvSpPr>
        <xdr:cNvPr id="123" name="フローチャート: 判断 122"/>
        <xdr:cNvSpPr/>
      </xdr:nvSpPr>
      <xdr:spPr>
        <a:xfrm>
          <a:off x="3649980" y="9596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154940</xdr:rowOff>
    </xdr:from>
    <xdr:ext cx="598170" cy="259080"/>
    <xdr:sp macro="" textlink="">
      <xdr:nvSpPr>
        <xdr:cNvPr id="124" name="テキスト ボックス 123"/>
        <xdr:cNvSpPr txBox="1"/>
      </xdr:nvSpPr>
      <xdr:spPr>
        <a:xfrm>
          <a:off x="3406140" y="9378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120650</xdr:rowOff>
    </xdr:from>
    <xdr:to>
      <xdr:col>15</xdr:col>
      <xdr:colOff>50800</xdr:colOff>
      <xdr:row>58</xdr:row>
      <xdr:rowOff>121920</xdr:rowOff>
    </xdr:to>
    <xdr:cxnSp macro="">
      <xdr:nvCxnSpPr>
        <xdr:cNvPr id="125" name="直線コネクタ 124"/>
        <xdr:cNvCxnSpPr/>
      </xdr:nvCxnSpPr>
      <xdr:spPr>
        <a:xfrm>
          <a:off x="1968500" y="984758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46990</xdr:rowOff>
    </xdr:from>
    <xdr:to>
      <xdr:col>15</xdr:col>
      <xdr:colOff>101600</xdr:colOff>
      <xdr:row>57</xdr:row>
      <xdr:rowOff>148590</xdr:rowOff>
    </xdr:to>
    <xdr:sp macro="" textlink="">
      <xdr:nvSpPr>
        <xdr:cNvPr id="126" name="フローチャート: 判断 125"/>
        <xdr:cNvSpPr/>
      </xdr:nvSpPr>
      <xdr:spPr>
        <a:xfrm>
          <a:off x="27813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165100</xdr:rowOff>
    </xdr:from>
    <xdr:ext cx="598805" cy="258445"/>
    <xdr:sp macro="" textlink="">
      <xdr:nvSpPr>
        <xdr:cNvPr id="127" name="テキスト ボックス 126"/>
        <xdr:cNvSpPr txBox="1"/>
      </xdr:nvSpPr>
      <xdr:spPr>
        <a:xfrm>
          <a:off x="2542540" y="9389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91440</xdr:rowOff>
    </xdr:from>
    <xdr:to>
      <xdr:col>10</xdr:col>
      <xdr:colOff>114300</xdr:colOff>
      <xdr:row>58</xdr:row>
      <xdr:rowOff>120650</xdr:rowOff>
    </xdr:to>
    <xdr:cxnSp macro="">
      <xdr:nvCxnSpPr>
        <xdr:cNvPr id="128" name="直線コネクタ 127"/>
        <xdr:cNvCxnSpPr/>
      </xdr:nvCxnSpPr>
      <xdr:spPr>
        <a:xfrm>
          <a:off x="1104900" y="981837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93345</xdr:rowOff>
    </xdr:from>
    <xdr:to>
      <xdr:col>10</xdr:col>
      <xdr:colOff>165100</xdr:colOff>
      <xdr:row>58</xdr:row>
      <xdr:rowOff>23495</xdr:rowOff>
    </xdr:to>
    <xdr:sp macro="" textlink="">
      <xdr:nvSpPr>
        <xdr:cNvPr id="129" name="フローチャート: 判断 128"/>
        <xdr:cNvSpPr/>
      </xdr:nvSpPr>
      <xdr:spPr>
        <a:xfrm>
          <a:off x="1917700" y="965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40005</xdr:rowOff>
    </xdr:from>
    <xdr:ext cx="598170" cy="259080"/>
    <xdr:sp macro="" textlink="">
      <xdr:nvSpPr>
        <xdr:cNvPr id="130" name="テキスト ボックス 129"/>
        <xdr:cNvSpPr txBox="1"/>
      </xdr:nvSpPr>
      <xdr:spPr>
        <a:xfrm>
          <a:off x="1673860" y="9431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1" name="フローチャート: 判断 130"/>
        <xdr:cNvSpPr/>
      </xdr:nvSpPr>
      <xdr:spPr>
        <a:xfrm>
          <a:off x="1054100" y="9731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123190</xdr:rowOff>
    </xdr:from>
    <xdr:ext cx="598170" cy="259080"/>
    <xdr:sp macro="" textlink="">
      <xdr:nvSpPr>
        <xdr:cNvPr id="132" name="テキスト ボックス 131"/>
        <xdr:cNvSpPr txBox="1"/>
      </xdr:nvSpPr>
      <xdr:spPr>
        <a:xfrm>
          <a:off x="810260" y="9514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3" name="テキスト ボックス 132"/>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45720</xdr:rowOff>
    </xdr:from>
    <xdr:to>
      <xdr:col>24</xdr:col>
      <xdr:colOff>114300</xdr:colOff>
      <xdr:row>58</xdr:row>
      <xdr:rowOff>147320</xdr:rowOff>
    </xdr:to>
    <xdr:sp macro="" textlink="">
      <xdr:nvSpPr>
        <xdr:cNvPr id="138" name="楕円 137"/>
        <xdr:cNvSpPr/>
      </xdr:nvSpPr>
      <xdr:spPr>
        <a:xfrm>
          <a:off x="446278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132080</xdr:rowOff>
    </xdr:from>
    <xdr:ext cx="534670" cy="259080"/>
    <xdr:sp macro="" textlink="">
      <xdr:nvSpPr>
        <xdr:cNvPr id="139" name="総務費該当値テキスト"/>
        <xdr:cNvSpPr txBox="1"/>
      </xdr:nvSpPr>
      <xdr:spPr>
        <a:xfrm>
          <a:off x="456438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59055</xdr:rowOff>
    </xdr:from>
    <xdr:to>
      <xdr:col>20</xdr:col>
      <xdr:colOff>38100</xdr:colOff>
      <xdr:row>58</xdr:row>
      <xdr:rowOff>160655</xdr:rowOff>
    </xdr:to>
    <xdr:sp macro="" textlink="">
      <xdr:nvSpPr>
        <xdr:cNvPr id="140" name="楕円 139"/>
        <xdr:cNvSpPr/>
      </xdr:nvSpPr>
      <xdr:spPr>
        <a:xfrm>
          <a:off x="3649980" y="9785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151765</xdr:rowOff>
    </xdr:from>
    <xdr:ext cx="534035" cy="259080"/>
    <xdr:sp macro="" textlink="">
      <xdr:nvSpPr>
        <xdr:cNvPr id="141" name="テキスト ボックス 140"/>
        <xdr:cNvSpPr txBox="1"/>
      </xdr:nvSpPr>
      <xdr:spPr>
        <a:xfrm>
          <a:off x="3438525" y="9878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71120</xdr:rowOff>
    </xdr:from>
    <xdr:to>
      <xdr:col>15</xdr:col>
      <xdr:colOff>101600</xdr:colOff>
      <xdr:row>59</xdr:row>
      <xdr:rowOff>1270</xdr:rowOff>
    </xdr:to>
    <xdr:sp macro="" textlink="">
      <xdr:nvSpPr>
        <xdr:cNvPr id="142" name="楕円 141"/>
        <xdr:cNvSpPr/>
      </xdr:nvSpPr>
      <xdr:spPr>
        <a:xfrm>
          <a:off x="278130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163830</xdr:rowOff>
    </xdr:from>
    <xdr:ext cx="534035" cy="258445"/>
    <xdr:sp macro="" textlink="">
      <xdr:nvSpPr>
        <xdr:cNvPr id="143" name="テキスト ボックス 142"/>
        <xdr:cNvSpPr txBox="1"/>
      </xdr:nvSpPr>
      <xdr:spPr>
        <a:xfrm>
          <a:off x="2574925" y="9890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70485</xdr:rowOff>
    </xdr:from>
    <xdr:to>
      <xdr:col>10</xdr:col>
      <xdr:colOff>165100</xdr:colOff>
      <xdr:row>59</xdr:row>
      <xdr:rowOff>635</xdr:rowOff>
    </xdr:to>
    <xdr:sp macro="" textlink="">
      <xdr:nvSpPr>
        <xdr:cNvPr id="144" name="楕円 143"/>
        <xdr:cNvSpPr/>
      </xdr:nvSpPr>
      <xdr:spPr>
        <a:xfrm>
          <a:off x="1917700" y="979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163195</xdr:rowOff>
    </xdr:from>
    <xdr:ext cx="534670" cy="258445"/>
    <xdr:sp macro="" textlink="">
      <xdr:nvSpPr>
        <xdr:cNvPr id="145" name="テキスト ボックス 144"/>
        <xdr:cNvSpPr txBox="1"/>
      </xdr:nvSpPr>
      <xdr:spPr>
        <a:xfrm>
          <a:off x="1706245" y="989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142240</xdr:rowOff>
    </xdr:to>
    <xdr:sp macro="" textlink="">
      <xdr:nvSpPr>
        <xdr:cNvPr id="146" name="楕円 145"/>
        <xdr:cNvSpPr/>
      </xdr:nvSpPr>
      <xdr:spPr>
        <a:xfrm>
          <a:off x="1054100" y="9767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133350</xdr:rowOff>
    </xdr:from>
    <xdr:ext cx="534035" cy="259080"/>
    <xdr:sp macro="" textlink="">
      <xdr:nvSpPr>
        <xdr:cNvPr id="147" name="テキスト ボックス 146"/>
        <xdr:cNvSpPr txBox="1"/>
      </xdr:nvSpPr>
      <xdr:spPr>
        <a:xfrm>
          <a:off x="842645" y="986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6" name="テキスト ボックス 155"/>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920" cy="258445"/>
    <xdr:sp macro="" textlink="">
      <xdr:nvSpPr>
        <xdr:cNvPr id="159" name="テキスト ボックス 158"/>
        <xdr:cNvSpPr txBox="1"/>
      </xdr:nvSpPr>
      <xdr:spPr>
        <a:xfrm>
          <a:off x="502920" y="132080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8445"/>
    <xdr:sp macro="" textlink="">
      <xdr:nvSpPr>
        <xdr:cNvPr id="161" name="テキスト ボックス 160"/>
        <xdr:cNvSpPr txBox="1"/>
      </xdr:nvSpPr>
      <xdr:spPr>
        <a:xfrm>
          <a:off x="166370" y="12888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2" name="直線コネクタ 161"/>
        <xdr:cNvCxnSpPr/>
      </xdr:nvCxnSpPr>
      <xdr:spPr>
        <a:xfrm>
          <a:off x="74168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3" name="テキスト ボックス 162"/>
        <xdr:cNvSpPr txBox="1"/>
      </xdr:nvSpPr>
      <xdr:spPr>
        <a:xfrm>
          <a:off x="166370" y="1256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9080"/>
    <xdr:sp macro="" textlink="">
      <xdr:nvSpPr>
        <xdr:cNvPr id="165" name="テキスト ボックス 164"/>
        <xdr:cNvSpPr txBox="1"/>
      </xdr:nvSpPr>
      <xdr:spPr>
        <a:xfrm>
          <a:off x="166370" y="12247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71</xdr:row>
      <xdr:rowOff>22225</xdr:rowOff>
    </xdr:from>
    <xdr:ext cx="685165" cy="259080"/>
    <xdr:sp macro="" textlink="">
      <xdr:nvSpPr>
        <xdr:cNvPr id="167" name="テキスト ボックス 166"/>
        <xdr:cNvSpPr txBox="1"/>
      </xdr:nvSpPr>
      <xdr:spPr>
        <a:xfrm>
          <a:off x="76200" y="119284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5165" cy="259080"/>
    <xdr:sp macro="" textlink="">
      <xdr:nvSpPr>
        <xdr:cNvPr id="169" name="テキスト ボックス 168"/>
        <xdr:cNvSpPr txBox="1"/>
      </xdr:nvSpPr>
      <xdr:spPr>
        <a:xfrm>
          <a:off x="76200" y="116090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165" cy="258445"/>
    <xdr:sp macro="" textlink="">
      <xdr:nvSpPr>
        <xdr:cNvPr id="171" name="テキスト ボックス 170"/>
        <xdr:cNvSpPr txBox="1"/>
      </xdr:nvSpPr>
      <xdr:spPr>
        <a:xfrm>
          <a:off x="76200" y="112903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162560</xdr:rowOff>
    </xdr:from>
    <xdr:to>
      <xdr:col>24</xdr:col>
      <xdr:colOff>62865</xdr:colOff>
      <xdr:row>78</xdr:row>
      <xdr:rowOff>128905</xdr:rowOff>
    </xdr:to>
    <xdr:cxnSp macro="">
      <xdr:nvCxnSpPr>
        <xdr:cNvPr id="173" name="直線コネクタ 172"/>
        <xdr:cNvCxnSpPr/>
      </xdr:nvCxnSpPr>
      <xdr:spPr>
        <a:xfrm flipV="1">
          <a:off x="4511675" y="1173353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132715</xdr:rowOff>
    </xdr:from>
    <xdr:ext cx="598805" cy="259080"/>
    <xdr:sp macro="" textlink="">
      <xdr:nvSpPr>
        <xdr:cNvPr id="174" name="民生費最小値テキスト"/>
        <xdr:cNvSpPr txBox="1"/>
      </xdr:nvSpPr>
      <xdr:spPr>
        <a:xfrm>
          <a:off x="4564380" y="1321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128905</xdr:rowOff>
    </xdr:from>
    <xdr:to>
      <xdr:col>24</xdr:col>
      <xdr:colOff>152400</xdr:colOff>
      <xdr:row>78</xdr:row>
      <xdr:rowOff>128905</xdr:rowOff>
    </xdr:to>
    <xdr:cxnSp macro="">
      <xdr:nvCxnSpPr>
        <xdr:cNvPr id="175" name="直線コネクタ 174"/>
        <xdr:cNvCxnSpPr/>
      </xdr:nvCxnSpPr>
      <xdr:spPr>
        <a:xfrm>
          <a:off x="4429760" y="13208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109220</xdr:rowOff>
    </xdr:from>
    <xdr:ext cx="690245" cy="258445"/>
    <xdr:sp macro="" textlink="">
      <xdr:nvSpPr>
        <xdr:cNvPr id="176" name="民生費最大値テキスト"/>
        <xdr:cNvSpPr txBox="1"/>
      </xdr:nvSpPr>
      <xdr:spPr>
        <a:xfrm>
          <a:off x="4564380" y="115125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1,516,558</a:t>
          </a:r>
          <a:endParaRPr kumimoji="1" lang="ja-JP" altLang="en-US" sz="1000" b="1">
            <a:latin typeface="ＭＳ Ｐゴシック"/>
          </a:endParaRPr>
        </a:p>
      </xdr:txBody>
    </xdr:sp>
    <xdr:clientData/>
  </xdr:oneCellAnchor>
  <xdr:twoCellAnchor>
    <xdr:from>
      <xdr:col>23</xdr:col>
      <xdr:colOff>165100</xdr:colOff>
      <xdr:row>69</xdr:row>
      <xdr:rowOff>162560</xdr:rowOff>
    </xdr:from>
    <xdr:to>
      <xdr:col>24</xdr:col>
      <xdr:colOff>152400</xdr:colOff>
      <xdr:row>69</xdr:row>
      <xdr:rowOff>162560</xdr:rowOff>
    </xdr:to>
    <xdr:cxnSp macro="">
      <xdr:nvCxnSpPr>
        <xdr:cNvPr id="177" name="直線コネクタ 176"/>
        <xdr:cNvCxnSpPr/>
      </xdr:nvCxnSpPr>
      <xdr:spPr>
        <a:xfrm>
          <a:off x="4429760" y="11733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31115</xdr:rowOff>
    </xdr:from>
    <xdr:to>
      <xdr:col>24</xdr:col>
      <xdr:colOff>63500</xdr:colOff>
      <xdr:row>78</xdr:row>
      <xdr:rowOff>107315</xdr:rowOff>
    </xdr:to>
    <xdr:cxnSp macro="">
      <xdr:nvCxnSpPr>
        <xdr:cNvPr id="178" name="直線コネクタ 177"/>
        <xdr:cNvCxnSpPr/>
      </xdr:nvCxnSpPr>
      <xdr:spPr>
        <a:xfrm flipV="1">
          <a:off x="3700780" y="1311084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156210</xdr:rowOff>
    </xdr:from>
    <xdr:ext cx="598805" cy="259080"/>
    <xdr:sp macro="" textlink="">
      <xdr:nvSpPr>
        <xdr:cNvPr id="179" name="民生費平均値テキスト"/>
        <xdr:cNvSpPr txBox="1"/>
      </xdr:nvSpPr>
      <xdr:spPr>
        <a:xfrm>
          <a:off x="456438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6350</xdr:rowOff>
    </xdr:from>
    <xdr:to>
      <xdr:col>24</xdr:col>
      <xdr:colOff>114300</xdr:colOff>
      <xdr:row>78</xdr:row>
      <xdr:rowOff>107950</xdr:rowOff>
    </xdr:to>
    <xdr:sp macro="" textlink="">
      <xdr:nvSpPr>
        <xdr:cNvPr id="180" name="フローチャート: 判断 179"/>
        <xdr:cNvSpPr/>
      </xdr:nvSpPr>
      <xdr:spPr>
        <a:xfrm>
          <a:off x="446278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100330</xdr:rowOff>
    </xdr:from>
    <xdr:to>
      <xdr:col>19</xdr:col>
      <xdr:colOff>177800</xdr:colOff>
      <xdr:row>78</xdr:row>
      <xdr:rowOff>107315</xdr:rowOff>
    </xdr:to>
    <xdr:cxnSp macro="">
      <xdr:nvCxnSpPr>
        <xdr:cNvPr id="181" name="直線コネクタ 180"/>
        <xdr:cNvCxnSpPr/>
      </xdr:nvCxnSpPr>
      <xdr:spPr>
        <a:xfrm>
          <a:off x="2832100" y="1318006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11430</xdr:rowOff>
    </xdr:from>
    <xdr:to>
      <xdr:col>20</xdr:col>
      <xdr:colOff>38100</xdr:colOff>
      <xdr:row>78</xdr:row>
      <xdr:rowOff>113030</xdr:rowOff>
    </xdr:to>
    <xdr:sp macro="" textlink="">
      <xdr:nvSpPr>
        <xdr:cNvPr id="182" name="フローチャート: 判断 181"/>
        <xdr:cNvSpPr/>
      </xdr:nvSpPr>
      <xdr:spPr>
        <a:xfrm>
          <a:off x="3649980" y="13091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129540</xdr:rowOff>
    </xdr:from>
    <xdr:ext cx="598170" cy="258445"/>
    <xdr:sp macro="" textlink="">
      <xdr:nvSpPr>
        <xdr:cNvPr id="183" name="テキスト ボックス 182"/>
        <xdr:cNvSpPr txBox="1"/>
      </xdr:nvSpPr>
      <xdr:spPr>
        <a:xfrm>
          <a:off x="3406140" y="12873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100330</xdr:rowOff>
    </xdr:from>
    <xdr:to>
      <xdr:col>15</xdr:col>
      <xdr:colOff>50800</xdr:colOff>
      <xdr:row>78</xdr:row>
      <xdr:rowOff>116840</xdr:rowOff>
    </xdr:to>
    <xdr:cxnSp macro="">
      <xdr:nvCxnSpPr>
        <xdr:cNvPr id="184" name="直線コネクタ 183"/>
        <xdr:cNvCxnSpPr/>
      </xdr:nvCxnSpPr>
      <xdr:spPr>
        <a:xfrm flipV="1">
          <a:off x="1968500" y="131800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19685</xdr:rowOff>
    </xdr:from>
    <xdr:to>
      <xdr:col>15</xdr:col>
      <xdr:colOff>101600</xdr:colOff>
      <xdr:row>78</xdr:row>
      <xdr:rowOff>120650</xdr:rowOff>
    </xdr:to>
    <xdr:sp macro="" textlink="">
      <xdr:nvSpPr>
        <xdr:cNvPr id="185" name="フローチャート: 判断 184"/>
        <xdr:cNvSpPr/>
      </xdr:nvSpPr>
      <xdr:spPr>
        <a:xfrm>
          <a:off x="2781300" y="130994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137795</xdr:rowOff>
    </xdr:from>
    <xdr:ext cx="598805" cy="259080"/>
    <xdr:sp macro="" textlink="">
      <xdr:nvSpPr>
        <xdr:cNvPr id="186" name="テキスト ボックス 185"/>
        <xdr:cNvSpPr txBox="1"/>
      </xdr:nvSpPr>
      <xdr:spPr>
        <a:xfrm>
          <a:off x="2542540" y="1288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116840</xdr:rowOff>
    </xdr:from>
    <xdr:to>
      <xdr:col>10</xdr:col>
      <xdr:colOff>114300</xdr:colOff>
      <xdr:row>78</xdr:row>
      <xdr:rowOff>131445</xdr:rowOff>
    </xdr:to>
    <xdr:cxnSp macro="">
      <xdr:nvCxnSpPr>
        <xdr:cNvPr id="187" name="直線コネクタ 186"/>
        <xdr:cNvCxnSpPr/>
      </xdr:nvCxnSpPr>
      <xdr:spPr>
        <a:xfrm flipV="1">
          <a:off x="1104900" y="1319657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188" name="フローチャート: 判断 187"/>
        <xdr:cNvSpPr/>
      </xdr:nvSpPr>
      <xdr:spPr>
        <a:xfrm>
          <a:off x="19177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635</xdr:rowOff>
    </xdr:from>
    <xdr:ext cx="598170" cy="259080"/>
    <xdr:sp macro="" textlink="">
      <xdr:nvSpPr>
        <xdr:cNvPr id="189" name="テキスト ボックス 188"/>
        <xdr:cNvSpPr txBox="1"/>
      </xdr:nvSpPr>
      <xdr:spPr>
        <a:xfrm>
          <a:off x="1673860" y="12912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69215</xdr:rowOff>
    </xdr:from>
    <xdr:to>
      <xdr:col>6</xdr:col>
      <xdr:colOff>38100</xdr:colOff>
      <xdr:row>78</xdr:row>
      <xdr:rowOff>167640</xdr:rowOff>
    </xdr:to>
    <xdr:sp macro="" textlink="">
      <xdr:nvSpPr>
        <xdr:cNvPr id="190" name="フローチャート: 判断 189"/>
        <xdr:cNvSpPr/>
      </xdr:nvSpPr>
      <xdr:spPr>
        <a:xfrm>
          <a:off x="1054100" y="1314894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15875</xdr:rowOff>
    </xdr:from>
    <xdr:ext cx="598170" cy="258445"/>
    <xdr:sp macro="" textlink="">
      <xdr:nvSpPr>
        <xdr:cNvPr id="191" name="テキスト ボックス 190"/>
        <xdr:cNvSpPr txBox="1"/>
      </xdr:nvSpPr>
      <xdr:spPr>
        <a:xfrm>
          <a:off x="810260" y="12927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2" name="テキスト ボックス 191"/>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81915</xdr:rowOff>
    </xdr:to>
    <xdr:sp macro="" textlink="">
      <xdr:nvSpPr>
        <xdr:cNvPr id="197" name="楕円 196"/>
        <xdr:cNvSpPr/>
      </xdr:nvSpPr>
      <xdr:spPr>
        <a:xfrm>
          <a:off x="4462780" y="1306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111125</xdr:rowOff>
    </xdr:from>
    <xdr:ext cx="598805" cy="258445"/>
    <xdr:sp macro="" textlink="">
      <xdr:nvSpPr>
        <xdr:cNvPr id="198" name="民生費該当値テキスト"/>
        <xdr:cNvSpPr txBox="1"/>
      </xdr:nvSpPr>
      <xdr:spPr>
        <a:xfrm>
          <a:off x="4564380" y="12855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56515</xdr:rowOff>
    </xdr:from>
    <xdr:to>
      <xdr:col>20</xdr:col>
      <xdr:colOff>38100</xdr:colOff>
      <xdr:row>78</xdr:row>
      <xdr:rowOff>158750</xdr:rowOff>
    </xdr:to>
    <xdr:sp macro="" textlink="">
      <xdr:nvSpPr>
        <xdr:cNvPr id="199" name="楕円 198"/>
        <xdr:cNvSpPr/>
      </xdr:nvSpPr>
      <xdr:spPr>
        <a:xfrm>
          <a:off x="3649980" y="131362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149225</xdr:rowOff>
    </xdr:from>
    <xdr:ext cx="598170" cy="259080"/>
    <xdr:sp macro="" textlink="">
      <xdr:nvSpPr>
        <xdr:cNvPr id="200" name="テキスト ボックス 199"/>
        <xdr:cNvSpPr txBox="1"/>
      </xdr:nvSpPr>
      <xdr:spPr>
        <a:xfrm>
          <a:off x="3406140" y="1322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49530</xdr:rowOff>
    </xdr:from>
    <xdr:to>
      <xdr:col>15</xdr:col>
      <xdr:colOff>101600</xdr:colOff>
      <xdr:row>78</xdr:row>
      <xdr:rowOff>151130</xdr:rowOff>
    </xdr:to>
    <xdr:sp macro="" textlink="">
      <xdr:nvSpPr>
        <xdr:cNvPr id="201" name="楕円 200"/>
        <xdr:cNvSpPr/>
      </xdr:nvSpPr>
      <xdr:spPr>
        <a:xfrm>
          <a:off x="27813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142240</xdr:rowOff>
    </xdr:from>
    <xdr:ext cx="598805" cy="257810"/>
    <xdr:sp macro="" textlink="">
      <xdr:nvSpPr>
        <xdr:cNvPr id="202" name="テキスト ボックス 201"/>
        <xdr:cNvSpPr txBox="1"/>
      </xdr:nvSpPr>
      <xdr:spPr>
        <a:xfrm>
          <a:off x="2542540" y="13221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66040</xdr:rowOff>
    </xdr:from>
    <xdr:to>
      <xdr:col>10</xdr:col>
      <xdr:colOff>165100</xdr:colOff>
      <xdr:row>78</xdr:row>
      <xdr:rowOff>167640</xdr:rowOff>
    </xdr:to>
    <xdr:sp macro="" textlink="">
      <xdr:nvSpPr>
        <xdr:cNvPr id="203" name="楕円 202"/>
        <xdr:cNvSpPr/>
      </xdr:nvSpPr>
      <xdr:spPr>
        <a:xfrm>
          <a:off x="19177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158750</xdr:rowOff>
    </xdr:from>
    <xdr:ext cx="598170" cy="258445"/>
    <xdr:sp macro="" textlink="">
      <xdr:nvSpPr>
        <xdr:cNvPr id="204" name="テキスト ボックス 203"/>
        <xdr:cNvSpPr txBox="1"/>
      </xdr:nvSpPr>
      <xdr:spPr>
        <a:xfrm>
          <a:off x="1673860" y="13238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80645</xdr:rowOff>
    </xdr:from>
    <xdr:to>
      <xdr:col>6</xdr:col>
      <xdr:colOff>38100</xdr:colOff>
      <xdr:row>79</xdr:row>
      <xdr:rowOff>10795</xdr:rowOff>
    </xdr:to>
    <xdr:sp macro="" textlink="">
      <xdr:nvSpPr>
        <xdr:cNvPr id="205" name="楕円 204"/>
        <xdr:cNvSpPr/>
      </xdr:nvSpPr>
      <xdr:spPr>
        <a:xfrm>
          <a:off x="1054100" y="131603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1905</xdr:rowOff>
    </xdr:from>
    <xdr:ext cx="598170" cy="259080"/>
    <xdr:sp macro="" textlink="">
      <xdr:nvSpPr>
        <xdr:cNvPr id="206" name="テキスト ボックス 205"/>
        <xdr:cNvSpPr txBox="1"/>
      </xdr:nvSpPr>
      <xdr:spPr>
        <a:xfrm>
          <a:off x="810260" y="13249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8" name="正方形/長方形 207"/>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0" name="正方形/長方形 209"/>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2" name="正方形/長方形 211"/>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5" name="テキスト ボックス 214"/>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920" cy="258445"/>
    <xdr:sp macro="" textlink="">
      <xdr:nvSpPr>
        <xdr:cNvPr id="218" name="テキスト ボックス 217"/>
        <xdr:cNvSpPr txBox="1"/>
      </xdr:nvSpPr>
      <xdr:spPr>
        <a:xfrm>
          <a:off x="502920" y="16456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8445"/>
    <xdr:sp macro="" textlink="">
      <xdr:nvSpPr>
        <xdr:cNvPr id="220" name="テキスト ボックス 219"/>
        <xdr:cNvSpPr txBox="1"/>
      </xdr:nvSpPr>
      <xdr:spPr>
        <a:xfrm>
          <a:off x="1663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23" name="直線コネクタ 222"/>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5630" cy="259080"/>
    <xdr:sp macro="" textlink="">
      <xdr:nvSpPr>
        <xdr:cNvPr id="224" name="テキスト ボックス 223"/>
        <xdr:cNvSpPr txBox="1"/>
      </xdr:nvSpPr>
      <xdr:spPr>
        <a:xfrm>
          <a:off x="16637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6" name="テキスト ボックス 225"/>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86995</xdr:rowOff>
    </xdr:from>
    <xdr:to>
      <xdr:col>24</xdr:col>
      <xdr:colOff>62865</xdr:colOff>
      <xdr:row>97</xdr:row>
      <xdr:rowOff>135255</xdr:rowOff>
    </xdr:to>
    <xdr:cxnSp macro="">
      <xdr:nvCxnSpPr>
        <xdr:cNvPr id="228" name="直線コネクタ 227"/>
        <xdr:cNvCxnSpPr/>
      </xdr:nvCxnSpPr>
      <xdr:spPr>
        <a:xfrm flipV="1">
          <a:off x="4511675" y="1534604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139700</xdr:rowOff>
    </xdr:from>
    <xdr:ext cx="534670" cy="259080"/>
    <xdr:sp macro="" textlink="">
      <xdr:nvSpPr>
        <xdr:cNvPr id="229" name="衛生費最小値テキスト"/>
        <xdr:cNvSpPr txBox="1"/>
      </xdr:nvSpPr>
      <xdr:spPr>
        <a:xfrm>
          <a:off x="4564380" y="16427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38,406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135255</xdr:rowOff>
    </xdr:from>
    <xdr:to>
      <xdr:col>24</xdr:col>
      <xdr:colOff>152400</xdr:colOff>
      <xdr:row>97</xdr:row>
      <xdr:rowOff>135255</xdr:rowOff>
    </xdr:to>
    <xdr:cxnSp macro="">
      <xdr:nvCxnSpPr>
        <xdr:cNvPr id="230" name="直線コネクタ 229"/>
        <xdr:cNvCxnSpPr/>
      </xdr:nvCxnSpPr>
      <xdr:spPr>
        <a:xfrm>
          <a:off x="4429760" y="16423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33655</xdr:rowOff>
    </xdr:from>
    <xdr:ext cx="598805" cy="258445"/>
    <xdr:sp macro="" textlink="">
      <xdr:nvSpPr>
        <xdr:cNvPr id="231" name="衛生費最大値テキスト"/>
        <xdr:cNvSpPr txBox="1"/>
      </xdr:nvSpPr>
      <xdr:spPr>
        <a:xfrm>
          <a:off x="4564380" y="15125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274,091</a:t>
          </a:r>
          <a:endParaRPr kumimoji="1" lang="ja-JP" altLang="en-US" sz="1000" b="1">
            <a:latin typeface="ＭＳ Ｐゴシック"/>
          </a:endParaRPr>
        </a:p>
      </xdr:txBody>
    </xdr:sp>
    <xdr:clientData/>
  </xdr:oneCellAnchor>
  <xdr:twoCellAnchor>
    <xdr:from>
      <xdr:col>23</xdr:col>
      <xdr:colOff>165100</xdr:colOff>
      <xdr:row>91</xdr:row>
      <xdr:rowOff>86995</xdr:rowOff>
    </xdr:from>
    <xdr:to>
      <xdr:col>24</xdr:col>
      <xdr:colOff>152400</xdr:colOff>
      <xdr:row>91</xdr:row>
      <xdr:rowOff>86995</xdr:rowOff>
    </xdr:to>
    <xdr:cxnSp macro="">
      <xdr:nvCxnSpPr>
        <xdr:cNvPr id="232" name="直線コネクタ 231"/>
        <xdr:cNvCxnSpPr/>
      </xdr:nvCxnSpPr>
      <xdr:spPr>
        <a:xfrm>
          <a:off x="4429760" y="15346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66040</xdr:rowOff>
    </xdr:from>
    <xdr:to>
      <xdr:col>24</xdr:col>
      <xdr:colOff>63500</xdr:colOff>
      <xdr:row>97</xdr:row>
      <xdr:rowOff>92710</xdr:rowOff>
    </xdr:to>
    <xdr:cxnSp macro="">
      <xdr:nvCxnSpPr>
        <xdr:cNvPr id="233" name="直線コネクタ 232"/>
        <xdr:cNvCxnSpPr/>
      </xdr:nvCxnSpPr>
      <xdr:spPr>
        <a:xfrm>
          <a:off x="3700780" y="1635379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71120</xdr:rowOff>
    </xdr:from>
    <xdr:ext cx="534670" cy="259080"/>
    <xdr:sp macro="" textlink="">
      <xdr:nvSpPr>
        <xdr:cNvPr id="234" name="衛生費平均値テキスト"/>
        <xdr:cNvSpPr txBox="1"/>
      </xdr:nvSpPr>
      <xdr:spPr>
        <a:xfrm>
          <a:off x="4564380" y="16015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48260</xdr:rowOff>
    </xdr:from>
    <xdr:to>
      <xdr:col>24</xdr:col>
      <xdr:colOff>114300</xdr:colOff>
      <xdr:row>96</xdr:row>
      <xdr:rowOff>149860</xdr:rowOff>
    </xdr:to>
    <xdr:sp macro="" textlink="">
      <xdr:nvSpPr>
        <xdr:cNvPr id="235" name="フローチャート: 判断 234"/>
        <xdr:cNvSpPr/>
      </xdr:nvSpPr>
      <xdr:spPr>
        <a:xfrm>
          <a:off x="446278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66040</xdr:rowOff>
    </xdr:from>
    <xdr:to>
      <xdr:col>19</xdr:col>
      <xdr:colOff>177800</xdr:colOff>
      <xdr:row>97</xdr:row>
      <xdr:rowOff>109220</xdr:rowOff>
    </xdr:to>
    <xdr:cxnSp macro="">
      <xdr:nvCxnSpPr>
        <xdr:cNvPr id="236" name="直線コネクタ 235"/>
        <xdr:cNvCxnSpPr/>
      </xdr:nvCxnSpPr>
      <xdr:spPr>
        <a:xfrm flipV="1">
          <a:off x="2832100" y="1635379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38735</xdr:rowOff>
    </xdr:from>
    <xdr:to>
      <xdr:col>20</xdr:col>
      <xdr:colOff>38100</xdr:colOff>
      <xdr:row>96</xdr:row>
      <xdr:rowOff>140335</xdr:rowOff>
    </xdr:to>
    <xdr:sp macro="" textlink="">
      <xdr:nvSpPr>
        <xdr:cNvPr id="237" name="フローチャート: 判断 236"/>
        <xdr:cNvSpPr/>
      </xdr:nvSpPr>
      <xdr:spPr>
        <a:xfrm>
          <a:off x="3649980" y="16155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156845</xdr:rowOff>
    </xdr:from>
    <xdr:ext cx="534035" cy="258445"/>
    <xdr:sp macro="" textlink="">
      <xdr:nvSpPr>
        <xdr:cNvPr id="238" name="テキスト ボックス 237"/>
        <xdr:cNvSpPr txBox="1"/>
      </xdr:nvSpPr>
      <xdr:spPr>
        <a:xfrm>
          <a:off x="3438525" y="15930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15240</xdr:rowOff>
    </xdr:from>
    <xdr:to>
      <xdr:col>15</xdr:col>
      <xdr:colOff>50800</xdr:colOff>
      <xdr:row>97</xdr:row>
      <xdr:rowOff>109220</xdr:rowOff>
    </xdr:to>
    <xdr:cxnSp macro="">
      <xdr:nvCxnSpPr>
        <xdr:cNvPr id="239" name="直線コネクタ 238"/>
        <xdr:cNvCxnSpPr/>
      </xdr:nvCxnSpPr>
      <xdr:spPr>
        <a:xfrm>
          <a:off x="1968500" y="16302990"/>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48895</xdr:rowOff>
    </xdr:from>
    <xdr:to>
      <xdr:col>15</xdr:col>
      <xdr:colOff>101600</xdr:colOff>
      <xdr:row>96</xdr:row>
      <xdr:rowOff>150495</xdr:rowOff>
    </xdr:to>
    <xdr:sp macro="" textlink="">
      <xdr:nvSpPr>
        <xdr:cNvPr id="240" name="フローチャート: 判断 239"/>
        <xdr:cNvSpPr/>
      </xdr:nvSpPr>
      <xdr:spPr>
        <a:xfrm>
          <a:off x="27813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167005</xdr:rowOff>
    </xdr:from>
    <xdr:ext cx="534035" cy="258445"/>
    <xdr:sp macro="" textlink="">
      <xdr:nvSpPr>
        <xdr:cNvPr id="241" name="テキスト ボックス 240"/>
        <xdr:cNvSpPr txBox="1"/>
      </xdr:nvSpPr>
      <xdr:spPr>
        <a:xfrm>
          <a:off x="2574925" y="15940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15240</xdr:rowOff>
    </xdr:from>
    <xdr:to>
      <xdr:col>10</xdr:col>
      <xdr:colOff>114300</xdr:colOff>
      <xdr:row>97</xdr:row>
      <xdr:rowOff>90170</xdr:rowOff>
    </xdr:to>
    <xdr:cxnSp macro="">
      <xdr:nvCxnSpPr>
        <xdr:cNvPr id="242" name="直線コネクタ 241"/>
        <xdr:cNvCxnSpPr/>
      </xdr:nvCxnSpPr>
      <xdr:spPr>
        <a:xfrm flipV="1">
          <a:off x="1104900" y="16302990"/>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106045</xdr:rowOff>
    </xdr:from>
    <xdr:to>
      <xdr:col>10</xdr:col>
      <xdr:colOff>165100</xdr:colOff>
      <xdr:row>97</xdr:row>
      <xdr:rowOff>36195</xdr:rowOff>
    </xdr:to>
    <xdr:sp macro="" textlink="">
      <xdr:nvSpPr>
        <xdr:cNvPr id="243" name="フローチャート: 判断 242"/>
        <xdr:cNvSpPr/>
      </xdr:nvSpPr>
      <xdr:spPr>
        <a:xfrm>
          <a:off x="191770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52705</xdr:rowOff>
    </xdr:from>
    <xdr:ext cx="534670" cy="258445"/>
    <xdr:sp macro="" textlink="">
      <xdr:nvSpPr>
        <xdr:cNvPr id="244" name="テキスト ボックス 243"/>
        <xdr:cNvSpPr txBox="1"/>
      </xdr:nvSpPr>
      <xdr:spPr>
        <a:xfrm>
          <a:off x="1706245" y="15997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130810</xdr:rowOff>
    </xdr:from>
    <xdr:to>
      <xdr:col>6</xdr:col>
      <xdr:colOff>38100</xdr:colOff>
      <xdr:row>97</xdr:row>
      <xdr:rowOff>60960</xdr:rowOff>
    </xdr:to>
    <xdr:sp macro="" textlink="">
      <xdr:nvSpPr>
        <xdr:cNvPr id="245" name="フローチャート: 判断 244"/>
        <xdr:cNvSpPr/>
      </xdr:nvSpPr>
      <xdr:spPr>
        <a:xfrm>
          <a:off x="1054100" y="162471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77470</xdr:rowOff>
    </xdr:from>
    <xdr:ext cx="534035" cy="258445"/>
    <xdr:sp macro="" textlink="">
      <xdr:nvSpPr>
        <xdr:cNvPr id="246" name="テキスト ボックス 245"/>
        <xdr:cNvSpPr txBox="1"/>
      </xdr:nvSpPr>
      <xdr:spPr>
        <a:xfrm>
          <a:off x="84264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7" name="テキスト ボックス 246"/>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9" name="テキスト ボックス 248"/>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41910</xdr:rowOff>
    </xdr:from>
    <xdr:to>
      <xdr:col>24</xdr:col>
      <xdr:colOff>114300</xdr:colOff>
      <xdr:row>97</xdr:row>
      <xdr:rowOff>143510</xdr:rowOff>
    </xdr:to>
    <xdr:sp macro="" textlink="">
      <xdr:nvSpPr>
        <xdr:cNvPr id="252" name="楕円 251"/>
        <xdr:cNvSpPr/>
      </xdr:nvSpPr>
      <xdr:spPr>
        <a:xfrm>
          <a:off x="446278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128270</xdr:rowOff>
    </xdr:from>
    <xdr:ext cx="534670" cy="259080"/>
    <xdr:sp macro="" textlink="">
      <xdr:nvSpPr>
        <xdr:cNvPr id="253" name="衛生費該当値テキスト"/>
        <xdr:cNvSpPr txBox="1"/>
      </xdr:nvSpPr>
      <xdr:spPr>
        <a:xfrm>
          <a:off x="456438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15240</xdr:rowOff>
    </xdr:from>
    <xdr:to>
      <xdr:col>20</xdr:col>
      <xdr:colOff>38100</xdr:colOff>
      <xdr:row>97</xdr:row>
      <xdr:rowOff>116840</xdr:rowOff>
    </xdr:to>
    <xdr:sp macro="" textlink="">
      <xdr:nvSpPr>
        <xdr:cNvPr id="254" name="楕円 253"/>
        <xdr:cNvSpPr/>
      </xdr:nvSpPr>
      <xdr:spPr>
        <a:xfrm>
          <a:off x="3649980" y="16302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107950</xdr:rowOff>
    </xdr:from>
    <xdr:ext cx="534035" cy="259080"/>
    <xdr:sp macro="" textlink="">
      <xdr:nvSpPr>
        <xdr:cNvPr id="255" name="テキスト ボックス 254"/>
        <xdr:cNvSpPr txBox="1"/>
      </xdr:nvSpPr>
      <xdr:spPr>
        <a:xfrm>
          <a:off x="343852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57785</xdr:rowOff>
    </xdr:from>
    <xdr:to>
      <xdr:col>15</xdr:col>
      <xdr:colOff>101600</xdr:colOff>
      <xdr:row>97</xdr:row>
      <xdr:rowOff>159385</xdr:rowOff>
    </xdr:to>
    <xdr:sp macro="" textlink="">
      <xdr:nvSpPr>
        <xdr:cNvPr id="256" name="楕円 255"/>
        <xdr:cNvSpPr/>
      </xdr:nvSpPr>
      <xdr:spPr>
        <a:xfrm>
          <a:off x="27813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150495</xdr:rowOff>
    </xdr:from>
    <xdr:ext cx="534035" cy="259080"/>
    <xdr:sp macro="" textlink="">
      <xdr:nvSpPr>
        <xdr:cNvPr id="257" name="テキスト ボックス 256"/>
        <xdr:cNvSpPr txBox="1"/>
      </xdr:nvSpPr>
      <xdr:spPr>
        <a:xfrm>
          <a:off x="2574925" y="16438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135890</xdr:rowOff>
    </xdr:from>
    <xdr:to>
      <xdr:col>10</xdr:col>
      <xdr:colOff>165100</xdr:colOff>
      <xdr:row>97</xdr:row>
      <xdr:rowOff>66040</xdr:rowOff>
    </xdr:to>
    <xdr:sp macro="" textlink="">
      <xdr:nvSpPr>
        <xdr:cNvPr id="258" name="楕円 257"/>
        <xdr:cNvSpPr/>
      </xdr:nvSpPr>
      <xdr:spPr>
        <a:xfrm>
          <a:off x="19177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57150</xdr:rowOff>
    </xdr:from>
    <xdr:ext cx="534670" cy="259080"/>
    <xdr:sp macro="" textlink="">
      <xdr:nvSpPr>
        <xdr:cNvPr id="259" name="テキスト ボックス 258"/>
        <xdr:cNvSpPr txBox="1"/>
      </xdr:nvSpPr>
      <xdr:spPr>
        <a:xfrm>
          <a:off x="1706245"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60" name="楕円 259"/>
        <xdr:cNvSpPr/>
      </xdr:nvSpPr>
      <xdr:spPr>
        <a:xfrm>
          <a:off x="1054100" y="163271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34035" cy="258445"/>
    <xdr:sp macro="" textlink="">
      <xdr:nvSpPr>
        <xdr:cNvPr id="261" name="テキスト ボックス 260"/>
        <xdr:cNvSpPr txBox="1"/>
      </xdr:nvSpPr>
      <xdr:spPr>
        <a:xfrm>
          <a:off x="84264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0" name="テキスト ボックス 269"/>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73" name="テキスト ボックス 272"/>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5" name="テキスト ボックス 274"/>
        <xdr:cNvSpPr txBox="1"/>
      </xdr:nvSpPr>
      <xdr:spPr>
        <a:xfrm>
          <a:off x="597408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76" name="直線コネクタ 275"/>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7" name="テキスト ボックス 276"/>
        <xdr:cNvSpPr txBox="1"/>
      </xdr:nvSpPr>
      <xdr:spPr>
        <a:xfrm>
          <a:off x="597408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6725" cy="259080"/>
    <xdr:sp macro="" textlink="">
      <xdr:nvSpPr>
        <xdr:cNvPr id="279" name="テキスト ボックス 278"/>
        <xdr:cNvSpPr txBox="1"/>
      </xdr:nvSpPr>
      <xdr:spPr>
        <a:xfrm>
          <a:off x="5974080" y="55416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9080"/>
    <xdr:sp macro="" textlink="">
      <xdr:nvSpPr>
        <xdr:cNvPr id="281" name="テキスト ボックス 280"/>
        <xdr:cNvSpPr txBox="1"/>
      </xdr:nvSpPr>
      <xdr:spPr>
        <a:xfrm>
          <a:off x="5974080" y="52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0860" cy="259080"/>
    <xdr:sp macro="" textlink="">
      <xdr:nvSpPr>
        <xdr:cNvPr id="283" name="テキスト ボックス 282"/>
        <xdr:cNvSpPr txBox="1"/>
      </xdr:nvSpPr>
      <xdr:spPr>
        <a:xfrm>
          <a:off x="591502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5" name="テキスト ボックス 284"/>
        <xdr:cNvSpPr txBox="1"/>
      </xdr:nvSpPr>
      <xdr:spPr>
        <a:xfrm>
          <a:off x="591502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73025</xdr:rowOff>
    </xdr:from>
    <xdr:to>
      <xdr:col>54</xdr:col>
      <xdr:colOff>185420</xdr:colOff>
      <xdr:row>39</xdr:row>
      <xdr:rowOff>99060</xdr:rowOff>
    </xdr:to>
    <xdr:cxnSp macro="">
      <xdr:nvCxnSpPr>
        <xdr:cNvPr id="287" name="直線コネクタ 286"/>
        <xdr:cNvCxnSpPr/>
      </xdr:nvCxnSpPr>
      <xdr:spPr>
        <a:xfrm flipV="1">
          <a:off x="10198100" y="510603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8445"/>
    <xdr:sp macro="" textlink="">
      <xdr:nvSpPr>
        <xdr:cNvPr id="288" name="労働費最小値テキスト"/>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19685</xdr:rowOff>
    </xdr:from>
    <xdr:ext cx="469265" cy="259080"/>
    <xdr:sp macro="" textlink="">
      <xdr:nvSpPr>
        <xdr:cNvPr id="290" name="労働費最大値テキスト"/>
        <xdr:cNvSpPr txBox="1"/>
      </xdr:nvSpPr>
      <xdr:spPr>
        <a:xfrm>
          <a:off x="10248900" y="4885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9,609</a:t>
          </a:r>
          <a:endParaRPr kumimoji="1" lang="ja-JP" altLang="en-US" sz="1000" b="1">
            <a:latin typeface="ＭＳ Ｐゴシック"/>
          </a:endParaRPr>
        </a:p>
      </xdr:txBody>
    </xdr:sp>
    <xdr:clientData/>
  </xdr:oneCellAnchor>
  <xdr:twoCellAnchor>
    <xdr:from>
      <xdr:col>54</xdr:col>
      <xdr:colOff>101600</xdr:colOff>
      <xdr:row>30</xdr:row>
      <xdr:rowOff>73025</xdr:rowOff>
    </xdr:from>
    <xdr:to>
      <xdr:col>55</xdr:col>
      <xdr:colOff>88900</xdr:colOff>
      <xdr:row>30</xdr:row>
      <xdr:rowOff>73025</xdr:rowOff>
    </xdr:to>
    <xdr:cxnSp macro="">
      <xdr:nvCxnSpPr>
        <xdr:cNvPr id="291" name="直線コネクタ 290"/>
        <xdr:cNvCxnSpPr/>
      </xdr:nvCxnSpPr>
      <xdr:spPr>
        <a:xfrm>
          <a:off x="10114280" y="5106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130810</xdr:rowOff>
    </xdr:from>
    <xdr:to>
      <xdr:col>55</xdr:col>
      <xdr:colOff>0</xdr:colOff>
      <xdr:row>36</xdr:row>
      <xdr:rowOff>109855</xdr:rowOff>
    </xdr:to>
    <xdr:cxnSp macro="">
      <xdr:nvCxnSpPr>
        <xdr:cNvPr id="292" name="直線コネクタ 291"/>
        <xdr:cNvCxnSpPr/>
      </xdr:nvCxnSpPr>
      <xdr:spPr>
        <a:xfrm>
          <a:off x="9385300" y="5834380"/>
          <a:ext cx="8128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161925</xdr:rowOff>
    </xdr:from>
    <xdr:ext cx="469265" cy="258445"/>
    <xdr:sp macro="" textlink="">
      <xdr:nvSpPr>
        <xdr:cNvPr id="293" name="労働費平均値テキスト"/>
        <xdr:cNvSpPr txBox="1"/>
      </xdr:nvSpPr>
      <xdr:spPr>
        <a:xfrm>
          <a:off x="10248900" y="63684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294" name="フローチャート: 判断 293"/>
        <xdr:cNvSpPr/>
      </xdr:nvSpPr>
      <xdr:spPr>
        <a:xfrm>
          <a:off x="10152380" y="6386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24130</xdr:rowOff>
    </xdr:from>
    <xdr:to>
      <xdr:col>50</xdr:col>
      <xdr:colOff>114300</xdr:colOff>
      <xdr:row>34</xdr:row>
      <xdr:rowOff>130810</xdr:rowOff>
    </xdr:to>
    <xdr:cxnSp macro="">
      <xdr:nvCxnSpPr>
        <xdr:cNvPr id="295" name="直線コネクタ 294"/>
        <xdr:cNvCxnSpPr/>
      </xdr:nvCxnSpPr>
      <xdr:spPr>
        <a:xfrm>
          <a:off x="8521700" y="5057140"/>
          <a:ext cx="86360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139065</xdr:rowOff>
    </xdr:from>
    <xdr:to>
      <xdr:col>50</xdr:col>
      <xdr:colOff>165100</xdr:colOff>
      <xdr:row>38</xdr:row>
      <xdr:rowOff>69215</xdr:rowOff>
    </xdr:to>
    <xdr:sp macro="" textlink="">
      <xdr:nvSpPr>
        <xdr:cNvPr id="296" name="フローチャート: 判断 295"/>
        <xdr:cNvSpPr/>
      </xdr:nvSpPr>
      <xdr:spPr>
        <a:xfrm>
          <a:off x="9334500" y="634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60325</xdr:rowOff>
    </xdr:from>
    <xdr:ext cx="469265" cy="259080"/>
    <xdr:sp macro="" textlink="">
      <xdr:nvSpPr>
        <xdr:cNvPr id="297" name="テキスト ボックス 296"/>
        <xdr:cNvSpPr txBox="1"/>
      </xdr:nvSpPr>
      <xdr:spPr>
        <a:xfrm>
          <a:off x="9155430" y="6434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24130</xdr:rowOff>
    </xdr:from>
    <xdr:to>
      <xdr:col>45</xdr:col>
      <xdr:colOff>177800</xdr:colOff>
      <xdr:row>30</xdr:row>
      <xdr:rowOff>57150</xdr:rowOff>
    </xdr:to>
    <xdr:cxnSp macro="">
      <xdr:nvCxnSpPr>
        <xdr:cNvPr id="298" name="直線コネクタ 297"/>
        <xdr:cNvCxnSpPr/>
      </xdr:nvCxnSpPr>
      <xdr:spPr>
        <a:xfrm flipV="1">
          <a:off x="7653020" y="5057140"/>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299" name="フローチャート: 判断 298"/>
        <xdr:cNvSpPr/>
      </xdr:nvSpPr>
      <xdr:spPr>
        <a:xfrm>
          <a:off x="8470900" y="61734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55880</xdr:rowOff>
    </xdr:from>
    <xdr:ext cx="469900" cy="259080"/>
    <xdr:sp macro="" textlink="">
      <xdr:nvSpPr>
        <xdr:cNvPr id="300" name="テキスト ボックス 299"/>
        <xdr:cNvSpPr txBox="1"/>
      </xdr:nvSpPr>
      <xdr:spPr>
        <a:xfrm>
          <a:off x="8291830" y="626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57150</xdr:rowOff>
    </xdr:from>
    <xdr:to>
      <xdr:col>41</xdr:col>
      <xdr:colOff>50800</xdr:colOff>
      <xdr:row>30</xdr:row>
      <xdr:rowOff>84455</xdr:rowOff>
    </xdr:to>
    <xdr:cxnSp macro="">
      <xdr:nvCxnSpPr>
        <xdr:cNvPr id="301" name="直線コネクタ 300"/>
        <xdr:cNvCxnSpPr/>
      </xdr:nvCxnSpPr>
      <xdr:spPr>
        <a:xfrm flipV="1">
          <a:off x="6789420" y="509016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144780</xdr:rowOff>
    </xdr:from>
    <xdr:to>
      <xdr:col>41</xdr:col>
      <xdr:colOff>101600</xdr:colOff>
      <xdr:row>37</xdr:row>
      <xdr:rowOff>74930</xdr:rowOff>
    </xdr:to>
    <xdr:sp macro="" textlink="">
      <xdr:nvSpPr>
        <xdr:cNvPr id="302" name="フローチャート: 判断 301"/>
        <xdr:cNvSpPr/>
      </xdr:nvSpPr>
      <xdr:spPr>
        <a:xfrm>
          <a:off x="760222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66040</xdr:rowOff>
    </xdr:from>
    <xdr:ext cx="469265" cy="258445"/>
    <xdr:sp macro="" textlink="">
      <xdr:nvSpPr>
        <xdr:cNvPr id="303" name="テキスト ボックス 302"/>
        <xdr:cNvSpPr txBox="1"/>
      </xdr:nvSpPr>
      <xdr:spPr>
        <a:xfrm>
          <a:off x="7423150" y="6272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81280</xdr:rowOff>
    </xdr:from>
    <xdr:to>
      <xdr:col>36</xdr:col>
      <xdr:colOff>165100</xdr:colOff>
      <xdr:row>37</xdr:row>
      <xdr:rowOff>11430</xdr:rowOff>
    </xdr:to>
    <xdr:sp macro="" textlink="">
      <xdr:nvSpPr>
        <xdr:cNvPr id="304" name="フローチャート: 判断 303"/>
        <xdr:cNvSpPr/>
      </xdr:nvSpPr>
      <xdr:spPr>
        <a:xfrm>
          <a:off x="6738620" y="612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2540</xdr:rowOff>
    </xdr:from>
    <xdr:ext cx="469265" cy="259080"/>
    <xdr:sp macro="" textlink="">
      <xdr:nvSpPr>
        <xdr:cNvPr id="305" name="テキスト ボックス 304"/>
        <xdr:cNvSpPr txBox="1"/>
      </xdr:nvSpPr>
      <xdr:spPr>
        <a:xfrm>
          <a:off x="6559550" y="620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59055</xdr:rowOff>
    </xdr:from>
    <xdr:to>
      <xdr:col>55</xdr:col>
      <xdr:colOff>50800</xdr:colOff>
      <xdr:row>36</xdr:row>
      <xdr:rowOff>160655</xdr:rowOff>
    </xdr:to>
    <xdr:sp macro="" textlink="">
      <xdr:nvSpPr>
        <xdr:cNvPr id="311" name="楕円 310"/>
        <xdr:cNvSpPr/>
      </xdr:nvSpPr>
      <xdr:spPr>
        <a:xfrm>
          <a:off x="10152380" y="6097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81915</xdr:rowOff>
    </xdr:from>
    <xdr:ext cx="469265" cy="259080"/>
    <xdr:sp macro="" textlink="">
      <xdr:nvSpPr>
        <xdr:cNvPr id="312" name="労働費該当値テキスト"/>
        <xdr:cNvSpPr txBox="1"/>
      </xdr:nvSpPr>
      <xdr:spPr>
        <a:xfrm>
          <a:off x="10248900" y="595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80010</xdr:rowOff>
    </xdr:from>
    <xdr:to>
      <xdr:col>50</xdr:col>
      <xdr:colOff>165100</xdr:colOff>
      <xdr:row>35</xdr:row>
      <xdr:rowOff>10160</xdr:rowOff>
    </xdr:to>
    <xdr:sp macro="" textlink="">
      <xdr:nvSpPr>
        <xdr:cNvPr id="313" name="楕円 312"/>
        <xdr:cNvSpPr/>
      </xdr:nvSpPr>
      <xdr:spPr>
        <a:xfrm>
          <a:off x="9334500" y="5783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26670</xdr:rowOff>
    </xdr:from>
    <xdr:ext cx="469265" cy="259080"/>
    <xdr:sp macro="" textlink="">
      <xdr:nvSpPr>
        <xdr:cNvPr id="314" name="テキスト ボックス 313"/>
        <xdr:cNvSpPr txBox="1"/>
      </xdr:nvSpPr>
      <xdr:spPr>
        <a:xfrm>
          <a:off x="9155430" y="556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144780</xdr:rowOff>
    </xdr:from>
    <xdr:to>
      <xdr:col>46</xdr:col>
      <xdr:colOff>38100</xdr:colOff>
      <xdr:row>30</xdr:row>
      <xdr:rowOff>74930</xdr:rowOff>
    </xdr:to>
    <xdr:sp macro="" textlink="">
      <xdr:nvSpPr>
        <xdr:cNvPr id="315" name="楕円 314"/>
        <xdr:cNvSpPr/>
      </xdr:nvSpPr>
      <xdr:spPr>
        <a:xfrm>
          <a:off x="8470900" y="50101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28</xdr:row>
      <xdr:rowOff>91440</xdr:rowOff>
    </xdr:from>
    <xdr:ext cx="469900" cy="258445"/>
    <xdr:sp macro="" textlink="">
      <xdr:nvSpPr>
        <xdr:cNvPr id="316" name="テキスト ボックス 315"/>
        <xdr:cNvSpPr txBox="1"/>
      </xdr:nvSpPr>
      <xdr:spPr>
        <a:xfrm>
          <a:off x="8291830" y="4789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6350</xdr:rowOff>
    </xdr:from>
    <xdr:to>
      <xdr:col>41</xdr:col>
      <xdr:colOff>101600</xdr:colOff>
      <xdr:row>30</xdr:row>
      <xdr:rowOff>107950</xdr:rowOff>
    </xdr:to>
    <xdr:sp macro="" textlink="">
      <xdr:nvSpPr>
        <xdr:cNvPr id="317" name="楕円 316"/>
        <xdr:cNvSpPr/>
      </xdr:nvSpPr>
      <xdr:spPr>
        <a:xfrm>
          <a:off x="7602220" y="50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28</xdr:row>
      <xdr:rowOff>124460</xdr:rowOff>
    </xdr:from>
    <xdr:ext cx="469265" cy="258445"/>
    <xdr:sp macro="" textlink="">
      <xdr:nvSpPr>
        <xdr:cNvPr id="318" name="テキスト ボックス 317"/>
        <xdr:cNvSpPr txBox="1"/>
      </xdr:nvSpPr>
      <xdr:spPr>
        <a:xfrm>
          <a:off x="7423150" y="4822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33020</xdr:rowOff>
    </xdr:from>
    <xdr:to>
      <xdr:col>36</xdr:col>
      <xdr:colOff>165100</xdr:colOff>
      <xdr:row>30</xdr:row>
      <xdr:rowOff>134620</xdr:rowOff>
    </xdr:to>
    <xdr:sp macro="" textlink="">
      <xdr:nvSpPr>
        <xdr:cNvPr id="319" name="楕円 318"/>
        <xdr:cNvSpPr/>
      </xdr:nvSpPr>
      <xdr:spPr>
        <a:xfrm>
          <a:off x="6738620" y="50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28</xdr:row>
      <xdr:rowOff>151130</xdr:rowOff>
    </xdr:from>
    <xdr:ext cx="469265" cy="259080"/>
    <xdr:sp macro="" textlink="">
      <xdr:nvSpPr>
        <xdr:cNvPr id="320" name="テキスト ボックス 319"/>
        <xdr:cNvSpPr txBox="1"/>
      </xdr:nvSpPr>
      <xdr:spPr>
        <a:xfrm>
          <a:off x="6559550" y="484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9" name="テキスト ボックス 328"/>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32" name="テキスト ボックス 331"/>
        <xdr:cNvSpPr txBox="1"/>
      </xdr:nvSpPr>
      <xdr:spPr>
        <a:xfrm>
          <a:off x="6187440"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3" name="直線コネクタ 332"/>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167640</xdr:rowOff>
    </xdr:from>
    <xdr:ext cx="685165" cy="259080"/>
    <xdr:sp macro="" textlink="">
      <xdr:nvSpPr>
        <xdr:cNvPr id="334" name="テキスト ボックス 333"/>
        <xdr:cNvSpPr txBox="1"/>
      </xdr:nvSpPr>
      <xdr:spPr>
        <a:xfrm>
          <a:off x="5760720" y="90563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9080"/>
    <xdr:sp macro="" textlink="">
      <xdr:nvSpPr>
        <xdr:cNvPr id="336" name="テキスト ボックス 335"/>
        <xdr:cNvSpPr txBox="1"/>
      </xdr:nvSpPr>
      <xdr:spPr>
        <a:xfrm>
          <a:off x="5760720" y="84975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36195</xdr:rowOff>
    </xdr:from>
    <xdr:to>
      <xdr:col>54</xdr:col>
      <xdr:colOff>185420</xdr:colOff>
      <xdr:row>58</xdr:row>
      <xdr:rowOff>19050</xdr:rowOff>
    </xdr:to>
    <xdr:cxnSp macro="">
      <xdr:nvCxnSpPr>
        <xdr:cNvPr id="340" name="直線コネクタ 339"/>
        <xdr:cNvCxnSpPr/>
      </xdr:nvCxnSpPr>
      <xdr:spPr>
        <a:xfrm flipV="1">
          <a:off x="10198100" y="858964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22860</xdr:rowOff>
    </xdr:from>
    <xdr:ext cx="534035" cy="259080"/>
    <xdr:sp macro="" textlink="">
      <xdr:nvSpPr>
        <xdr:cNvPr id="341" name="農林水産業費最小値テキスト"/>
        <xdr:cNvSpPr txBox="1"/>
      </xdr:nvSpPr>
      <xdr:spPr>
        <a:xfrm>
          <a:off x="10248900"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19050</xdr:rowOff>
    </xdr:from>
    <xdr:to>
      <xdr:col>55</xdr:col>
      <xdr:colOff>88900</xdr:colOff>
      <xdr:row>58</xdr:row>
      <xdr:rowOff>19050</xdr:rowOff>
    </xdr:to>
    <xdr:cxnSp macro="">
      <xdr:nvCxnSpPr>
        <xdr:cNvPr id="342" name="直線コネクタ 341"/>
        <xdr:cNvCxnSpPr/>
      </xdr:nvCxnSpPr>
      <xdr:spPr>
        <a:xfrm>
          <a:off x="10114280" y="9745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154305</xdr:rowOff>
    </xdr:from>
    <xdr:ext cx="689610" cy="259080"/>
    <xdr:sp macro="" textlink="">
      <xdr:nvSpPr>
        <xdr:cNvPr id="343" name="農林水産業費最大値テキスト"/>
        <xdr:cNvSpPr txBox="1"/>
      </xdr:nvSpPr>
      <xdr:spPr>
        <a:xfrm>
          <a:off x="10248900" y="837247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2,081,621</a:t>
          </a:r>
          <a:endParaRPr kumimoji="1" lang="ja-JP" altLang="en-US" sz="1000" b="1">
            <a:latin typeface="ＭＳ Ｐゴシック"/>
          </a:endParaRPr>
        </a:p>
      </xdr:txBody>
    </xdr:sp>
    <xdr:clientData/>
  </xdr:oneCellAnchor>
  <xdr:twoCellAnchor>
    <xdr:from>
      <xdr:col>54</xdr:col>
      <xdr:colOff>101600</xdr:colOff>
      <xdr:row>51</xdr:row>
      <xdr:rowOff>36195</xdr:rowOff>
    </xdr:from>
    <xdr:to>
      <xdr:col>55</xdr:col>
      <xdr:colOff>88900</xdr:colOff>
      <xdr:row>51</xdr:row>
      <xdr:rowOff>36195</xdr:rowOff>
    </xdr:to>
    <xdr:cxnSp macro="">
      <xdr:nvCxnSpPr>
        <xdr:cNvPr id="344" name="直線コネクタ 343"/>
        <xdr:cNvCxnSpPr/>
      </xdr:nvCxnSpPr>
      <xdr:spPr>
        <a:xfrm>
          <a:off x="10114280" y="8589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13335</xdr:rowOff>
    </xdr:from>
    <xdr:to>
      <xdr:col>55</xdr:col>
      <xdr:colOff>0</xdr:colOff>
      <xdr:row>58</xdr:row>
      <xdr:rowOff>14605</xdr:rowOff>
    </xdr:to>
    <xdr:cxnSp macro="">
      <xdr:nvCxnSpPr>
        <xdr:cNvPr id="345" name="直線コネクタ 344"/>
        <xdr:cNvCxnSpPr/>
      </xdr:nvCxnSpPr>
      <xdr:spPr>
        <a:xfrm flipV="1">
          <a:off x="9385300" y="97402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106680</xdr:rowOff>
    </xdr:from>
    <xdr:ext cx="598170" cy="258445"/>
    <xdr:sp macro="" textlink="">
      <xdr:nvSpPr>
        <xdr:cNvPr id="346" name="農林水産業費平均値テキスト"/>
        <xdr:cNvSpPr txBox="1"/>
      </xdr:nvSpPr>
      <xdr:spPr>
        <a:xfrm>
          <a:off x="10248900" y="949833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84455</xdr:rowOff>
    </xdr:from>
    <xdr:to>
      <xdr:col>55</xdr:col>
      <xdr:colOff>50800</xdr:colOff>
      <xdr:row>58</xdr:row>
      <xdr:rowOff>13970</xdr:rowOff>
    </xdr:to>
    <xdr:sp macro="" textlink="">
      <xdr:nvSpPr>
        <xdr:cNvPr id="347" name="フローチャート: 判断 346"/>
        <xdr:cNvSpPr/>
      </xdr:nvSpPr>
      <xdr:spPr>
        <a:xfrm>
          <a:off x="10152380" y="96437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14605</xdr:rowOff>
    </xdr:from>
    <xdr:to>
      <xdr:col>50</xdr:col>
      <xdr:colOff>114300</xdr:colOff>
      <xdr:row>58</xdr:row>
      <xdr:rowOff>16510</xdr:rowOff>
    </xdr:to>
    <xdr:cxnSp macro="">
      <xdr:nvCxnSpPr>
        <xdr:cNvPr id="348" name="直線コネクタ 347"/>
        <xdr:cNvCxnSpPr/>
      </xdr:nvCxnSpPr>
      <xdr:spPr>
        <a:xfrm flipV="1">
          <a:off x="8521700" y="974153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87630</xdr:rowOff>
    </xdr:from>
    <xdr:to>
      <xdr:col>50</xdr:col>
      <xdr:colOff>165100</xdr:colOff>
      <xdr:row>58</xdr:row>
      <xdr:rowOff>17780</xdr:rowOff>
    </xdr:to>
    <xdr:sp macro="" textlink="">
      <xdr:nvSpPr>
        <xdr:cNvPr id="349" name="フローチャート: 判断 348"/>
        <xdr:cNvSpPr/>
      </xdr:nvSpPr>
      <xdr:spPr>
        <a:xfrm>
          <a:off x="9334500" y="964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34290</xdr:rowOff>
    </xdr:from>
    <xdr:ext cx="598170" cy="258445"/>
    <xdr:sp macro="" textlink="">
      <xdr:nvSpPr>
        <xdr:cNvPr id="350" name="テキスト ボックス 349"/>
        <xdr:cNvSpPr txBox="1"/>
      </xdr:nvSpPr>
      <xdr:spPr>
        <a:xfrm>
          <a:off x="9090660" y="9425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16510</xdr:rowOff>
    </xdr:from>
    <xdr:to>
      <xdr:col>45</xdr:col>
      <xdr:colOff>177800</xdr:colOff>
      <xdr:row>58</xdr:row>
      <xdr:rowOff>17145</xdr:rowOff>
    </xdr:to>
    <xdr:cxnSp macro="">
      <xdr:nvCxnSpPr>
        <xdr:cNvPr id="351" name="直線コネクタ 350"/>
        <xdr:cNvCxnSpPr/>
      </xdr:nvCxnSpPr>
      <xdr:spPr>
        <a:xfrm flipV="1">
          <a:off x="7653020" y="974344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88265</xdr:rowOff>
    </xdr:from>
    <xdr:to>
      <xdr:col>46</xdr:col>
      <xdr:colOff>38100</xdr:colOff>
      <xdr:row>58</xdr:row>
      <xdr:rowOff>18415</xdr:rowOff>
    </xdr:to>
    <xdr:sp macro="" textlink="">
      <xdr:nvSpPr>
        <xdr:cNvPr id="352" name="フローチャート: 判断 351"/>
        <xdr:cNvSpPr/>
      </xdr:nvSpPr>
      <xdr:spPr>
        <a:xfrm>
          <a:off x="8470900" y="96475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34925</xdr:rowOff>
    </xdr:from>
    <xdr:ext cx="598170" cy="258445"/>
    <xdr:sp macro="" textlink="">
      <xdr:nvSpPr>
        <xdr:cNvPr id="353" name="テキスト ボックス 352"/>
        <xdr:cNvSpPr txBox="1"/>
      </xdr:nvSpPr>
      <xdr:spPr>
        <a:xfrm>
          <a:off x="8227060" y="9426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13335</xdr:rowOff>
    </xdr:from>
    <xdr:to>
      <xdr:col>41</xdr:col>
      <xdr:colOff>50800</xdr:colOff>
      <xdr:row>58</xdr:row>
      <xdr:rowOff>17145</xdr:rowOff>
    </xdr:to>
    <xdr:cxnSp macro="">
      <xdr:nvCxnSpPr>
        <xdr:cNvPr id="354" name="直線コネクタ 353"/>
        <xdr:cNvCxnSpPr/>
      </xdr:nvCxnSpPr>
      <xdr:spPr>
        <a:xfrm>
          <a:off x="6789420" y="97402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123825</xdr:rowOff>
    </xdr:from>
    <xdr:to>
      <xdr:col>41</xdr:col>
      <xdr:colOff>101600</xdr:colOff>
      <xdr:row>58</xdr:row>
      <xdr:rowOff>53975</xdr:rowOff>
    </xdr:to>
    <xdr:sp macro="" textlink="">
      <xdr:nvSpPr>
        <xdr:cNvPr id="355" name="フローチャート: 判断 354"/>
        <xdr:cNvSpPr/>
      </xdr:nvSpPr>
      <xdr:spPr>
        <a:xfrm>
          <a:off x="7602220" y="9683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70485</xdr:rowOff>
    </xdr:from>
    <xdr:ext cx="534035" cy="258445"/>
    <xdr:sp macro="" textlink="">
      <xdr:nvSpPr>
        <xdr:cNvPr id="356" name="テキスト ボックス 355"/>
        <xdr:cNvSpPr txBox="1"/>
      </xdr:nvSpPr>
      <xdr:spPr>
        <a:xfrm>
          <a:off x="739584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123825</xdr:rowOff>
    </xdr:from>
    <xdr:to>
      <xdr:col>36</xdr:col>
      <xdr:colOff>165100</xdr:colOff>
      <xdr:row>58</xdr:row>
      <xdr:rowOff>53975</xdr:rowOff>
    </xdr:to>
    <xdr:sp macro="" textlink="">
      <xdr:nvSpPr>
        <xdr:cNvPr id="357" name="フローチャート: 判断 356"/>
        <xdr:cNvSpPr/>
      </xdr:nvSpPr>
      <xdr:spPr>
        <a:xfrm>
          <a:off x="6738620" y="9683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70485</xdr:rowOff>
    </xdr:from>
    <xdr:ext cx="534670" cy="258445"/>
    <xdr:sp macro="" textlink="">
      <xdr:nvSpPr>
        <xdr:cNvPr id="358" name="テキスト ボックス 357"/>
        <xdr:cNvSpPr txBox="1"/>
      </xdr:nvSpPr>
      <xdr:spPr>
        <a:xfrm>
          <a:off x="6527165" y="9462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133985</xdr:rowOff>
    </xdr:from>
    <xdr:to>
      <xdr:col>55</xdr:col>
      <xdr:colOff>50800</xdr:colOff>
      <xdr:row>58</xdr:row>
      <xdr:rowOff>64135</xdr:rowOff>
    </xdr:to>
    <xdr:sp macro="" textlink="">
      <xdr:nvSpPr>
        <xdr:cNvPr id="364" name="楕円 363"/>
        <xdr:cNvSpPr/>
      </xdr:nvSpPr>
      <xdr:spPr>
        <a:xfrm>
          <a:off x="10152380" y="96932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62230</xdr:rowOff>
    </xdr:from>
    <xdr:ext cx="534035" cy="259080"/>
    <xdr:sp macro="" textlink="">
      <xdr:nvSpPr>
        <xdr:cNvPr id="365" name="農林水産業費該当値テキスト"/>
        <xdr:cNvSpPr txBox="1"/>
      </xdr:nvSpPr>
      <xdr:spPr>
        <a:xfrm>
          <a:off x="10248900" y="962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135255</xdr:rowOff>
    </xdr:from>
    <xdr:to>
      <xdr:col>50</xdr:col>
      <xdr:colOff>165100</xdr:colOff>
      <xdr:row>58</xdr:row>
      <xdr:rowOff>64770</xdr:rowOff>
    </xdr:to>
    <xdr:sp macro="" textlink="">
      <xdr:nvSpPr>
        <xdr:cNvPr id="366" name="楕円 365"/>
        <xdr:cNvSpPr/>
      </xdr:nvSpPr>
      <xdr:spPr>
        <a:xfrm>
          <a:off x="9334500" y="9694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57150</xdr:rowOff>
    </xdr:from>
    <xdr:ext cx="534670" cy="259080"/>
    <xdr:sp macro="" textlink="">
      <xdr:nvSpPr>
        <xdr:cNvPr id="367" name="テキスト ボックス 366"/>
        <xdr:cNvSpPr txBox="1"/>
      </xdr:nvSpPr>
      <xdr:spPr>
        <a:xfrm>
          <a:off x="9123045"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137160</xdr:rowOff>
    </xdr:from>
    <xdr:to>
      <xdr:col>46</xdr:col>
      <xdr:colOff>38100</xdr:colOff>
      <xdr:row>58</xdr:row>
      <xdr:rowOff>67310</xdr:rowOff>
    </xdr:to>
    <xdr:sp macro="" textlink="">
      <xdr:nvSpPr>
        <xdr:cNvPr id="368" name="楕円 367"/>
        <xdr:cNvSpPr/>
      </xdr:nvSpPr>
      <xdr:spPr>
        <a:xfrm>
          <a:off x="8470900" y="9696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58420</xdr:rowOff>
    </xdr:from>
    <xdr:ext cx="534035" cy="259080"/>
    <xdr:sp macro="" textlink="">
      <xdr:nvSpPr>
        <xdr:cNvPr id="369" name="テキスト ボックス 368"/>
        <xdr:cNvSpPr txBox="1"/>
      </xdr:nvSpPr>
      <xdr:spPr>
        <a:xfrm>
          <a:off x="8259445" y="978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137795</xdr:rowOff>
    </xdr:from>
    <xdr:to>
      <xdr:col>41</xdr:col>
      <xdr:colOff>101600</xdr:colOff>
      <xdr:row>58</xdr:row>
      <xdr:rowOff>67945</xdr:rowOff>
    </xdr:to>
    <xdr:sp macro="" textlink="">
      <xdr:nvSpPr>
        <xdr:cNvPr id="370" name="楕円 369"/>
        <xdr:cNvSpPr/>
      </xdr:nvSpPr>
      <xdr:spPr>
        <a:xfrm>
          <a:off x="7602220" y="969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59055</xdr:rowOff>
    </xdr:from>
    <xdr:ext cx="534035" cy="259080"/>
    <xdr:sp macro="" textlink="">
      <xdr:nvSpPr>
        <xdr:cNvPr id="371" name="テキスト ボックス 370"/>
        <xdr:cNvSpPr txBox="1"/>
      </xdr:nvSpPr>
      <xdr:spPr>
        <a:xfrm>
          <a:off x="739584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133985</xdr:rowOff>
    </xdr:from>
    <xdr:to>
      <xdr:col>36</xdr:col>
      <xdr:colOff>165100</xdr:colOff>
      <xdr:row>58</xdr:row>
      <xdr:rowOff>64135</xdr:rowOff>
    </xdr:to>
    <xdr:sp macro="" textlink="">
      <xdr:nvSpPr>
        <xdr:cNvPr id="372" name="楕円 371"/>
        <xdr:cNvSpPr/>
      </xdr:nvSpPr>
      <xdr:spPr>
        <a:xfrm>
          <a:off x="673862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55880</xdr:rowOff>
    </xdr:from>
    <xdr:ext cx="534670" cy="259080"/>
    <xdr:sp macro="" textlink="">
      <xdr:nvSpPr>
        <xdr:cNvPr id="373" name="テキスト ボックス 372"/>
        <xdr:cNvSpPr txBox="1"/>
      </xdr:nvSpPr>
      <xdr:spPr>
        <a:xfrm>
          <a:off x="6527165"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2" name="テキスト ボックス 381"/>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85" name="テキスト ボックス 384"/>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5630" cy="258445"/>
    <xdr:sp macro="" textlink="">
      <xdr:nvSpPr>
        <xdr:cNvPr id="387" name="テキスト ボックス 386"/>
        <xdr:cNvSpPr txBox="1"/>
      </xdr:nvSpPr>
      <xdr:spPr>
        <a:xfrm>
          <a:off x="585089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88" name="直線コネクタ 387"/>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59080"/>
    <xdr:sp macro="" textlink="">
      <xdr:nvSpPr>
        <xdr:cNvPr id="389" name="テキスト ボックス 388"/>
        <xdr:cNvSpPr txBox="1"/>
      </xdr:nvSpPr>
      <xdr:spPr>
        <a:xfrm>
          <a:off x="585089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391" name="テキスト ボックス 390"/>
        <xdr:cNvSpPr txBox="1"/>
      </xdr:nvSpPr>
      <xdr:spPr>
        <a:xfrm>
          <a:off x="585089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8445"/>
    <xdr:sp macro="" textlink="">
      <xdr:nvSpPr>
        <xdr:cNvPr id="393" name="テキスト ボックス 392"/>
        <xdr:cNvSpPr txBox="1"/>
      </xdr:nvSpPr>
      <xdr:spPr>
        <a:xfrm>
          <a:off x="585089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5" name="テキスト ボックス 394"/>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125730</xdr:rowOff>
    </xdr:from>
    <xdr:to>
      <xdr:col>54</xdr:col>
      <xdr:colOff>185420</xdr:colOff>
      <xdr:row>79</xdr:row>
      <xdr:rowOff>40640</xdr:rowOff>
    </xdr:to>
    <xdr:cxnSp macro="">
      <xdr:nvCxnSpPr>
        <xdr:cNvPr id="397" name="直線コネクタ 396"/>
        <xdr:cNvCxnSpPr/>
      </xdr:nvCxnSpPr>
      <xdr:spPr>
        <a:xfrm flipV="1">
          <a:off x="10198100" y="12031980"/>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469265" cy="259080"/>
    <xdr:sp macro="" textlink="">
      <xdr:nvSpPr>
        <xdr:cNvPr id="398" name="商工費最小値テキスト"/>
        <xdr:cNvSpPr txBox="1"/>
      </xdr:nvSpPr>
      <xdr:spPr>
        <a:xfrm>
          <a:off x="10248900" y="13291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399" name="直線コネクタ 398"/>
        <xdr:cNvCxnSpPr/>
      </xdr:nvCxnSpPr>
      <xdr:spPr>
        <a:xfrm>
          <a:off x="10114280" y="13288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72390</xdr:rowOff>
    </xdr:from>
    <xdr:ext cx="598170" cy="258445"/>
    <xdr:sp macro="" textlink="">
      <xdr:nvSpPr>
        <xdr:cNvPr id="400" name="商工費最大値テキスト"/>
        <xdr:cNvSpPr txBox="1"/>
      </xdr:nvSpPr>
      <xdr:spPr>
        <a:xfrm>
          <a:off x="10248900" y="11811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338,747</a:t>
          </a:r>
          <a:endParaRPr kumimoji="1" lang="ja-JP" altLang="en-US" sz="1000" b="1">
            <a:latin typeface="ＭＳ Ｐゴシック"/>
          </a:endParaRPr>
        </a:p>
      </xdr:txBody>
    </xdr:sp>
    <xdr:clientData/>
  </xdr:oneCellAnchor>
  <xdr:twoCellAnchor>
    <xdr:from>
      <xdr:col>54</xdr:col>
      <xdr:colOff>101600</xdr:colOff>
      <xdr:row>71</xdr:row>
      <xdr:rowOff>125730</xdr:rowOff>
    </xdr:from>
    <xdr:to>
      <xdr:col>55</xdr:col>
      <xdr:colOff>88900</xdr:colOff>
      <xdr:row>71</xdr:row>
      <xdr:rowOff>125730</xdr:rowOff>
    </xdr:to>
    <xdr:cxnSp macro="">
      <xdr:nvCxnSpPr>
        <xdr:cNvPr id="401" name="直線コネクタ 400"/>
        <xdr:cNvCxnSpPr/>
      </xdr:nvCxnSpPr>
      <xdr:spPr>
        <a:xfrm>
          <a:off x="10114280" y="12031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40640</xdr:rowOff>
    </xdr:from>
    <xdr:to>
      <xdr:col>55</xdr:col>
      <xdr:colOff>0</xdr:colOff>
      <xdr:row>79</xdr:row>
      <xdr:rowOff>41910</xdr:rowOff>
    </xdr:to>
    <xdr:cxnSp macro="">
      <xdr:nvCxnSpPr>
        <xdr:cNvPr id="402" name="直線コネクタ 401"/>
        <xdr:cNvCxnSpPr/>
      </xdr:nvCxnSpPr>
      <xdr:spPr>
        <a:xfrm flipV="1">
          <a:off x="9385300" y="1328801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136525</xdr:rowOff>
    </xdr:from>
    <xdr:ext cx="534035" cy="259080"/>
    <xdr:sp macro="" textlink="">
      <xdr:nvSpPr>
        <xdr:cNvPr id="403" name="商工費平均値テキスト"/>
        <xdr:cNvSpPr txBox="1"/>
      </xdr:nvSpPr>
      <xdr:spPr>
        <a:xfrm>
          <a:off x="10248900" y="128809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113665</xdr:rowOff>
    </xdr:from>
    <xdr:to>
      <xdr:col>55</xdr:col>
      <xdr:colOff>50800</xdr:colOff>
      <xdr:row>78</xdr:row>
      <xdr:rowOff>43815</xdr:rowOff>
    </xdr:to>
    <xdr:sp macro="" textlink="">
      <xdr:nvSpPr>
        <xdr:cNvPr id="404" name="フローチャート: 判断 403"/>
        <xdr:cNvSpPr/>
      </xdr:nvSpPr>
      <xdr:spPr>
        <a:xfrm>
          <a:off x="10152380" y="130257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30480</xdr:rowOff>
    </xdr:from>
    <xdr:to>
      <xdr:col>50</xdr:col>
      <xdr:colOff>114300</xdr:colOff>
      <xdr:row>79</xdr:row>
      <xdr:rowOff>41910</xdr:rowOff>
    </xdr:to>
    <xdr:cxnSp macro="">
      <xdr:nvCxnSpPr>
        <xdr:cNvPr id="405" name="直線コネクタ 404"/>
        <xdr:cNvCxnSpPr/>
      </xdr:nvCxnSpPr>
      <xdr:spPr>
        <a:xfrm>
          <a:off x="8521700" y="132778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06" name="フローチャート: 判断 405"/>
        <xdr:cNvSpPr/>
      </xdr:nvSpPr>
      <xdr:spPr>
        <a:xfrm>
          <a:off x="9334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119380</xdr:rowOff>
    </xdr:from>
    <xdr:ext cx="534670" cy="259080"/>
    <xdr:sp macro="" textlink="">
      <xdr:nvSpPr>
        <xdr:cNvPr id="407" name="テキスト ボックス 406"/>
        <xdr:cNvSpPr txBox="1"/>
      </xdr:nvSpPr>
      <xdr:spPr>
        <a:xfrm>
          <a:off x="9123045" y="12863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30480</xdr:rowOff>
    </xdr:from>
    <xdr:to>
      <xdr:col>45</xdr:col>
      <xdr:colOff>177800</xdr:colOff>
      <xdr:row>79</xdr:row>
      <xdr:rowOff>41910</xdr:rowOff>
    </xdr:to>
    <xdr:cxnSp macro="">
      <xdr:nvCxnSpPr>
        <xdr:cNvPr id="408" name="直線コネクタ 407"/>
        <xdr:cNvCxnSpPr/>
      </xdr:nvCxnSpPr>
      <xdr:spPr>
        <a:xfrm flipV="1">
          <a:off x="7653020" y="1327785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107950</xdr:rowOff>
    </xdr:to>
    <xdr:sp macro="" textlink="">
      <xdr:nvSpPr>
        <xdr:cNvPr id="409" name="フローチャート: 判断 408"/>
        <xdr:cNvSpPr/>
      </xdr:nvSpPr>
      <xdr:spPr>
        <a:xfrm>
          <a:off x="8470900" y="13086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124460</xdr:rowOff>
    </xdr:from>
    <xdr:ext cx="534035" cy="258445"/>
    <xdr:sp macro="" textlink="">
      <xdr:nvSpPr>
        <xdr:cNvPr id="410" name="テキスト ボックス 409"/>
        <xdr:cNvSpPr txBox="1"/>
      </xdr:nvSpPr>
      <xdr:spPr>
        <a:xfrm>
          <a:off x="8259445" y="12868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41910</xdr:rowOff>
    </xdr:from>
    <xdr:to>
      <xdr:col>41</xdr:col>
      <xdr:colOff>50800</xdr:colOff>
      <xdr:row>79</xdr:row>
      <xdr:rowOff>41910</xdr:rowOff>
    </xdr:to>
    <xdr:cxnSp macro="">
      <xdr:nvCxnSpPr>
        <xdr:cNvPr id="411" name="直線コネクタ 410"/>
        <xdr:cNvCxnSpPr/>
      </xdr:nvCxnSpPr>
      <xdr:spPr>
        <a:xfrm>
          <a:off x="6789420" y="132892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85725</xdr:rowOff>
    </xdr:from>
    <xdr:to>
      <xdr:col>41</xdr:col>
      <xdr:colOff>101600</xdr:colOff>
      <xdr:row>79</xdr:row>
      <xdr:rowOff>15875</xdr:rowOff>
    </xdr:to>
    <xdr:sp macro="" textlink="">
      <xdr:nvSpPr>
        <xdr:cNvPr id="412" name="フローチャート: 判断 411"/>
        <xdr:cNvSpPr/>
      </xdr:nvSpPr>
      <xdr:spPr>
        <a:xfrm>
          <a:off x="7602220" y="13165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32385</xdr:rowOff>
    </xdr:from>
    <xdr:ext cx="534035" cy="258445"/>
    <xdr:sp macro="" textlink="">
      <xdr:nvSpPr>
        <xdr:cNvPr id="413" name="テキスト ボックス 412"/>
        <xdr:cNvSpPr txBox="1"/>
      </xdr:nvSpPr>
      <xdr:spPr>
        <a:xfrm>
          <a:off x="7395845" y="1294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97790</xdr:rowOff>
    </xdr:from>
    <xdr:to>
      <xdr:col>36</xdr:col>
      <xdr:colOff>165100</xdr:colOff>
      <xdr:row>79</xdr:row>
      <xdr:rowOff>28575</xdr:rowOff>
    </xdr:to>
    <xdr:sp macro="" textlink="">
      <xdr:nvSpPr>
        <xdr:cNvPr id="414" name="フローチャート: 判断 413"/>
        <xdr:cNvSpPr/>
      </xdr:nvSpPr>
      <xdr:spPr>
        <a:xfrm>
          <a:off x="6738620" y="131775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44450</xdr:rowOff>
    </xdr:from>
    <xdr:ext cx="534670" cy="259080"/>
    <xdr:sp macro="" textlink="">
      <xdr:nvSpPr>
        <xdr:cNvPr id="415" name="テキスト ボックス 414"/>
        <xdr:cNvSpPr txBox="1"/>
      </xdr:nvSpPr>
      <xdr:spPr>
        <a:xfrm>
          <a:off x="6527165" y="1295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9" name="テキスト ボックス 418"/>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161290</xdr:rowOff>
    </xdr:from>
    <xdr:to>
      <xdr:col>55</xdr:col>
      <xdr:colOff>50800</xdr:colOff>
      <xdr:row>79</xdr:row>
      <xdr:rowOff>91440</xdr:rowOff>
    </xdr:to>
    <xdr:sp macro="" textlink="">
      <xdr:nvSpPr>
        <xdr:cNvPr id="421" name="楕円 420"/>
        <xdr:cNvSpPr/>
      </xdr:nvSpPr>
      <xdr:spPr>
        <a:xfrm>
          <a:off x="10152380" y="132410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76200</xdr:rowOff>
    </xdr:from>
    <xdr:ext cx="469265" cy="259080"/>
    <xdr:sp macro="" textlink="">
      <xdr:nvSpPr>
        <xdr:cNvPr id="422" name="商工費該当値テキスト"/>
        <xdr:cNvSpPr txBox="1"/>
      </xdr:nvSpPr>
      <xdr:spPr>
        <a:xfrm>
          <a:off x="10248900" y="13155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162560</xdr:rowOff>
    </xdr:from>
    <xdr:to>
      <xdr:col>50</xdr:col>
      <xdr:colOff>165100</xdr:colOff>
      <xdr:row>79</xdr:row>
      <xdr:rowOff>92710</xdr:rowOff>
    </xdr:to>
    <xdr:sp macro="" textlink="">
      <xdr:nvSpPr>
        <xdr:cNvPr id="423" name="楕円 422"/>
        <xdr:cNvSpPr/>
      </xdr:nvSpPr>
      <xdr:spPr>
        <a:xfrm>
          <a:off x="933450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84455</xdr:rowOff>
    </xdr:from>
    <xdr:ext cx="378460" cy="258445"/>
    <xdr:sp macro="" textlink="">
      <xdr:nvSpPr>
        <xdr:cNvPr id="424" name="テキスト ボックス 423"/>
        <xdr:cNvSpPr txBox="1"/>
      </xdr:nvSpPr>
      <xdr:spPr>
        <a:xfrm>
          <a:off x="9201150" y="13331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151130</xdr:rowOff>
    </xdr:from>
    <xdr:to>
      <xdr:col>46</xdr:col>
      <xdr:colOff>38100</xdr:colOff>
      <xdr:row>79</xdr:row>
      <xdr:rowOff>81280</xdr:rowOff>
    </xdr:to>
    <xdr:sp macro="" textlink="">
      <xdr:nvSpPr>
        <xdr:cNvPr id="425" name="楕円 424"/>
        <xdr:cNvSpPr/>
      </xdr:nvSpPr>
      <xdr:spPr>
        <a:xfrm>
          <a:off x="8470900" y="132308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72390</xdr:rowOff>
    </xdr:from>
    <xdr:ext cx="469900" cy="258445"/>
    <xdr:sp macro="" textlink="">
      <xdr:nvSpPr>
        <xdr:cNvPr id="426" name="テキスト ボックス 425"/>
        <xdr:cNvSpPr txBox="1"/>
      </xdr:nvSpPr>
      <xdr:spPr>
        <a:xfrm>
          <a:off x="8291830" y="13319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162560</xdr:rowOff>
    </xdr:from>
    <xdr:to>
      <xdr:col>41</xdr:col>
      <xdr:colOff>101600</xdr:colOff>
      <xdr:row>79</xdr:row>
      <xdr:rowOff>92710</xdr:rowOff>
    </xdr:to>
    <xdr:sp macro="" textlink="">
      <xdr:nvSpPr>
        <xdr:cNvPr id="427" name="楕円 426"/>
        <xdr:cNvSpPr/>
      </xdr:nvSpPr>
      <xdr:spPr>
        <a:xfrm>
          <a:off x="760222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84455</xdr:rowOff>
    </xdr:from>
    <xdr:ext cx="377825" cy="258445"/>
    <xdr:sp macro="" textlink="">
      <xdr:nvSpPr>
        <xdr:cNvPr id="428" name="テキスト ボックス 427"/>
        <xdr:cNvSpPr txBox="1"/>
      </xdr:nvSpPr>
      <xdr:spPr>
        <a:xfrm>
          <a:off x="7468870" y="133318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162560</xdr:rowOff>
    </xdr:from>
    <xdr:to>
      <xdr:col>36</xdr:col>
      <xdr:colOff>165100</xdr:colOff>
      <xdr:row>79</xdr:row>
      <xdr:rowOff>92710</xdr:rowOff>
    </xdr:to>
    <xdr:sp macro="" textlink="">
      <xdr:nvSpPr>
        <xdr:cNvPr id="429" name="楕円 428"/>
        <xdr:cNvSpPr/>
      </xdr:nvSpPr>
      <xdr:spPr>
        <a:xfrm>
          <a:off x="673862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84455</xdr:rowOff>
    </xdr:from>
    <xdr:ext cx="378460" cy="258445"/>
    <xdr:sp macro="" textlink="">
      <xdr:nvSpPr>
        <xdr:cNvPr id="430" name="テキスト ボックス 429"/>
        <xdr:cNvSpPr txBox="1"/>
      </xdr:nvSpPr>
      <xdr:spPr>
        <a:xfrm>
          <a:off x="6605270" y="13331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2" name="正方形/長方形 431"/>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4" name="正方形/長方形 433"/>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6" name="正方形/長方形 435"/>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39" name="テキスト ボックス 438"/>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2" name="テキスト ボックス 441"/>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5630" cy="258445"/>
    <xdr:sp macro="" textlink="">
      <xdr:nvSpPr>
        <xdr:cNvPr id="444" name="テキスト ボックス 443"/>
        <xdr:cNvSpPr txBox="1"/>
      </xdr:nvSpPr>
      <xdr:spPr>
        <a:xfrm>
          <a:off x="5850890" y="16260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5630" cy="259080"/>
    <xdr:sp macro="" textlink="">
      <xdr:nvSpPr>
        <xdr:cNvPr id="446" name="テキスト ボックス 445"/>
        <xdr:cNvSpPr txBox="1"/>
      </xdr:nvSpPr>
      <xdr:spPr>
        <a:xfrm>
          <a:off x="585089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8445"/>
    <xdr:sp macro="" textlink="">
      <xdr:nvSpPr>
        <xdr:cNvPr id="448" name="テキスト ボックス 447"/>
        <xdr:cNvSpPr txBox="1"/>
      </xdr:nvSpPr>
      <xdr:spPr>
        <a:xfrm>
          <a:off x="585089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0" name="テキスト ボックス 449"/>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2" name="テキスト ボックス 451"/>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4" name="テキスト ボックス 453"/>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89</xdr:row>
      <xdr:rowOff>160020</xdr:rowOff>
    </xdr:from>
    <xdr:to>
      <xdr:col>54</xdr:col>
      <xdr:colOff>185420</xdr:colOff>
      <xdr:row>98</xdr:row>
      <xdr:rowOff>146050</xdr:rowOff>
    </xdr:to>
    <xdr:cxnSp macro="">
      <xdr:nvCxnSpPr>
        <xdr:cNvPr id="456" name="直線コネクタ 455"/>
        <xdr:cNvCxnSpPr/>
      </xdr:nvCxnSpPr>
      <xdr:spPr>
        <a:xfrm flipV="1">
          <a:off x="10198100" y="150837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149860</xdr:rowOff>
    </xdr:from>
    <xdr:ext cx="534035" cy="259080"/>
    <xdr:sp macro="" textlink="">
      <xdr:nvSpPr>
        <xdr:cNvPr id="457" name="土木費最小値テキスト"/>
        <xdr:cNvSpPr txBox="1"/>
      </xdr:nvSpPr>
      <xdr:spPr>
        <a:xfrm>
          <a:off x="10248900"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146050</xdr:rowOff>
    </xdr:from>
    <xdr:to>
      <xdr:col>55</xdr:col>
      <xdr:colOff>88900</xdr:colOff>
      <xdr:row>98</xdr:row>
      <xdr:rowOff>146050</xdr:rowOff>
    </xdr:to>
    <xdr:cxnSp macro="">
      <xdr:nvCxnSpPr>
        <xdr:cNvPr id="458" name="直線コネクタ 457"/>
        <xdr:cNvCxnSpPr/>
      </xdr:nvCxnSpPr>
      <xdr:spPr>
        <a:xfrm>
          <a:off x="10114280" y="16605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106680</xdr:rowOff>
    </xdr:from>
    <xdr:ext cx="598170" cy="258445"/>
    <xdr:sp macro="" textlink="">
      <xdr:nvSpPr>
        <xdr:cNvPr id="459" name="土木費最大値テキスト"/>
        <xdr:cNvSpPr txBox="1"/>
      </xdr:nvSpPr>
      <xdr:spPr>
        <a:xfrm>
          <a:off x="10248900" y="14862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506,239</a:t>
          </a:r>
          <a:endParaRPr kumimoji="1" lang="ja-JP" altLang="en-US" sz="1000" b="1">
            <a:latin typeface="ＭＳ Ｐゴシック"/>
          </a:endParaRPr>
        </a:p>
      </xdr:txBody>
    </xdr:sp>
    <xdr:clientData/>
  </xdr:oneCellAnchor>
  <xdr:twoCellAnchor>
    <xdr:from>
      <xdr:col>54</xdr:col>
      <xdr:colOff>101600</xdr:colOff>
      <xdr:row>89</xdr:row>
      <xdr:rowOff>160020</xdr:rowOff>
    </xdr:from>
    <xdr:to>
      <xdr:col>55</xdr:col>
      <xdr:colOff>88900</xdr:colOff>
      <xdr:row>89</xdr:row>
      <xdr:rowOff>160020</xdr:rowOff>
    </xdr:to>
    <xdr:cxnSp macro="">
      <xdr:nvCxnSpPr>
        <xdr:cNvPr id="460" name="直線コネクタ 459"/>
        <xdr:cNvCxnSpPr/>
      </xdr:nvCxnSpPr>
      <xdr:spPr>
        <a:xfrm>
          <a:off x="10114280" y="15083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149860</xdr:rowOff>
    </xdr:from>
    <xdr:to>
      <xdr:col>55</xdr:col>
      <xdr:colOff>0</xdr:colOff>
      <xdr:row>98</xdr:row>
      <xdr:rowOff>40640</xdr:rowOff>
    </xdr:to>
    <xdr:cxnSp macro="">
      <xdr:nvCxnSpPr>
        <xdr:cNvPr id="461" name="直線コネクタ 460"/>
        <xdr:cNvCxnSpPr/>
      </xdr:nvCxnSpPr>
      <xdr:spPr>
        <a:xfrm flipV="1">
          <a:off x="9385300" y="16437610"/>
          <a:ext cx="8128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98170" cy="259080"/>
    <xdr:sp macro="" textlink="">
      <xdr:nvSpPr>
        <xdr:cNvPr id="462" name="土木費平均値テキスト"/>
        <xdr:cNvSpPr txBox="1"/>
      </xdr:nvSpPr>
      <xdr:spPr>
        <a:xfrm>
          <a:off x="10248900" y="1603883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3" name="フローチャート: 判断 462"/>
        <xdr:cNvSpPr/>
      </xdr:nvSpPr>
      <xdr:spPr>
        <a:xfrm>
          <a:off x="10152380" y="16187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20320</xdr:rowOff>
    </xdr:from>
    <xdr:to>
      <xdr:col>50</xdr:col>
      <xdr:colOff>114300</xdr:colOff>
      <xdr:row>98</xdr:row>
      <xdr:rowOff>40640</xdr:rowOff>
    </xdr:to>
    <xdr:cxnSp macro="">
      <xdr:nvCxnSpPr>
        <xdr:cNvPr id="464" name="直線コネクタ 463"/>
        <xdr:cNvCxnSpPr/>
      </xdr:nvCxnSpPr>
      <xdr:spPr>
        <a:xfrm>
          <a:off x="8521700" y="1647952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135255</xdr:rowOff>
    </xdr:from>
    <xdr:to>
      <xdr:col>50</xdr:col>
      <xdr:colOff>165100</xdr:colOff>
      <xdr:row>97</xdr:row>
      <xdr:rowOff>65405</xdr:rowOff>
    </xdr:to>
    <xdr:sp macro="" textlink="">
      <xdr:nvSpPr>
        <xdr:cNvPr id="465" name="フローチャート: 判断 464"/>
        <xdr:cNvSpPr/>
      </xdr:nvSpPr>
      <xdr:spPr>
        <a:xfrm>
          <a:off x="9334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81915</xdr:rowOff>
    </xdr:from>
    <xdr:ext cx="598170" cy="259080"/>
    <xdr:sp macro="" textlink="">
      <xdr:nvSpPr>
        <xdr:cNvPr id="466" name="テキスト ボックス 465"/>
        <xdr:cNvSpPr txBox="1"/>
      </xdr:nvSpPr>
      <xdr:spPr>
        <a:xfrm>
          <a:off x="9090660" y="16026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130175</xdr:rowOff>
    </xdr:from>
    <xdr:to>
      <xdr:col>45</xdr:col>
      <xdr:colOff>177800</xdr:colOff>
      <xdr:row>98</xdr:row>
      <xdr:rowOff>20320</xdr:rowOff>
    </xdr:to>
    <xdr:cxnSp macro="">
      <xdr:nvCxnSpPr>
        <xdr:cNvPr id="467" name="直線コネクタ 466"/>
        <xdr:cNvCxnSpPr/>
      </xdr:nvCxnSpPr>
      <xdr:spPr>
        <a:xfrm>
          <a:off x="7653020" y="16417925"/>
          <a:ext cx="8686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104775</xdr:rowOff>
    </xdr:from>
    <xdr:to>
      <xdr:col>46</xdr:col>
      <xdr:colOff>38100</xdr:colOff>
      <xdr:row>97</xdr:row>
      <xdr:rowOff>34925</xdr:rowOff>
    </xdr:to>
    <xdr:sp macro="" textlink="">
      <xdr:nvSpPr>
        <xdr:cNvPr id="468" name="フローチャート: 判断 467"/>
        <xdr:cNvSpPr/>
      </xdr:nvSpPr>
      <xdr:spPr>
        <a:xfrm>
          <a:off x="8470900" y="162210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52070</xdr:rowOff>
    </xdr:from>
    <xdr:ext cx="598170" cy="258445"/>
    <xdr:sp macro="" textlink="">
      <xdr:nvSpPr>
        <xdr:cNvPr id="469" name="テキスト ボックス 468"/>
        <xdr:cNvSpPr txBox="1"/>
      </xdr:nvSpPr>
      <xdr:spPr>
        <a:xfrm>
          <a:off x="8227060" y="15996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34925</xdr:rowOff>
    </xdr:from>
    <xdr:to>
      <xdr:col>41</xdr:col>
      <xdr:colOff>50800</xdr:colOff>
      <xdr:row>97</xdr:row>
      <xdr:rowOff>130175</xdr:rowOff>
    </xdr:to>
    <xdr:cxnSp macro="">
      <xdr:nvCxnSpPr>
        <xdr:cNvPr id="470" name="直線コネクタ 469"/>
        <xdr:cNvCxnSpPr/>
      </xdr:nvCxnSpPr>
      <xdr:spPr>
        <a:xfrm>
          <a:off x="6789420" y="16322675"/>
          <a:ext cx="8636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147320</xdr:rowOff>
    </xdr:from>
    <xdr:to>
      <xdr:col>41</xdr:col>
      <xdr:colOff>101600</xdr:colOff>
      <xdr:row>98</xdr:row>
      <xdr:rowOff>77470</xdr:rowOff>
    </xdr:to>
    <xdr:sp macro="" textlink="">
      <xdr:nvSpPr>
        <xdr:cNvPr id="471" name="フローチャート: 判断 470"/>
        <xdr:cNvSpPr/>
      </xdr:nvSpPr>
      <xdr:spPr>
        <a:xfrm>
          <a:off x="760222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68580</xdr:rowOff>
    </xdr:from>
    <xdr:ext cx="534035" cy="259080"/>
    <xdr:sp macro="" textlink="">
      <xdr:nvSpPr>
        <xdr:cNvPr id="472" name="テキスト ボックス 471"/>
        <xdr:cNvSpPr txBox="1"/>
      </xdr:nvSpPr>
      <xdr:spPr>
        <a:xfrm>
          <a:off x="739584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144145</xdr:rowOff>
    </xdr:from>
    <xdr:to>
      <xdr:col>36</xdr:col>
      <xdr:colOff>165100</xdr:colOff>
      <xdr:row>98</xdr:row>
      <xdr:rowOff>74930</xdr:rowOff>
    </xdr:to>
    <xdr:sp macro="" textlink="">
      <xdr:nvSpPr>
        <xdr:cNvPr id="473" name="フローチャート: 判断 472"/>
        <xdr:cNvSpPr/>
      </xdr:nvSpPr>
      <xdr:spPr>
        <a:xfrm>
          <a:off x="673862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65405</xdr:rowOff>
    </xdr:from>
    <xdr:ext cx="534670" cy="258445"/>
    <xdr:sp macro="" textlink="">
      <xdr:nvSpPr>
        <xdr:cNvPr id="474" name="テキスト ボックス 473"/>
        <xdr:cNvSpPr txBox="1"/>
      </xdr:nvSpPr>
      <xdr:spPr>
        <a:xfrm>
          <a:off x="6527165" y="16524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8" name="テキスト ボックス 477"/>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99060</xdr:rowOff>
    </xdr:from>
    <xdr:to>
      <xdr:col>55</xdr:col>
      <xdr:colOff>50800</xdr:colOff>
      <xdr:row>98</xdr:row>
      <xdr:rowOff>29210</xdr:rowOff>
    </xdr:to>
    <xdr:sp macro="" textlink="">
      <xdr:nvSpPr>
        <xdr:cNvPr id="480" name="楕円 479"/>
        <xdr:cNvSpPr/>
      </xdr:nvSpPr>
      <xdr:spPr>
        <a:xfrm>
          <a:off x="10152380" y="16386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77470</xdr:rowOff>
    </xdr:from>
    <xdr:ext cx="534035" cy="258445"/>
    <xdr:sp macro="" textlink="">
      <xdr:nvSpPr>
        <xdr:cNvPr id="481" name="土木費該当値テキスト"/>
        <xdr:cNvSpPr txBox="1"/>
      </xdr:nvSpPr>
      <xdr:spPr>
        <a:xfrm>
          <a:off x="10248900" y="16365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161290</xdr:rowOff>
    </xdr:from>
    <xdr:to>
      <xdr:col>50</xdr:col>
      <xdr:colOff>165100</xdr:colOff>
      <xdr:row>98</xdr:row>
      <xdr:rowOff>91440</xdr:rowOff>
    </xdr:to>
    <xdr:sp macro="" textlink="">
      <xdr:nvSpPr>
        <xdr:cNvPr id="482" name="楕円 481"/>
        <xdr:cNvSpPr/>
      </xdr:nvSpPr>
      <xdr:spPr>
        <a:xfrm>
          <a:off x="9334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82550</xdr:rowOff>
    </xdr:from>
    <xdr:ext cx="534670" cy="259080"/>
    <xdr:sp macro="" textlink="">
      <xdr:nvSpPr>
        <xdr:cNvPr id="483" name="テキスト ボックス 482"/>
        <xdr:cNvSpPr txBox="1"/>
      </xdr:nvSpPr>
      <xdr:spPr>
        <a:xfrm>
          <a:off x="9123045"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140970</xdr:rowOff>
    </xdr:from>
    <xdr:to>
      <xdr:col>46</xdr:col>
      <xdr:colOff>38100</xdr:colOff>
      <xdr:row>98</xdr:row>
      <xdr:rowOff>71120</xdr:rowOff>
    </xdr:to>
    <xdr:sp macro="" textlink="">
      <xdr:nvSpPr>
        <xdr:cNvPr id="484" name="楕円 483"/>
        <xdr:cNvSpPr/>
      </xdr:nvSpPr>
      <xdr:spPr>
        <a:xfrm>
          <a:off x="8470900" y="16428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62230</xdr:rowOff>
    </xdr:from>
    <xdr:ext cx="534035" cy="259080"/>
    <xdr:sp macro="" textlink="">
      <xdr:nvSpPr>
        <xdr:cNvPr id="485" name="テキスト ボックス 484"/>
        <xdr:cNvSpPr txBox="1"/>
      </xdr:nvSpPr>
      <xdr:spPr>
        <a:xfrm>
          <a:off x="8259445" y="1652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6" name="楕円 485"/>
        <xdr:cNvSpPr/>
      </xdr:nvSpPr>
      <xdr:spPr>
        <a:xfrm>
          <a:off x="760222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34035" cy="259080"/>
    <xdr:sp macro="" textlink="">
      <xdr:nvSpPr>
        <xdr:cNvPr id="487" name="テキスト ボックス 486"/>
        <xdr:cNvSpPr txBox="1"/>
      </xdr:nvSpPr>
      <xdr:spPr>
        <a:xfrm>
          <a:off x="7395845" y="16142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155575</xdr:rowOff>
    </xdr:from>
    <xdr:to>
      <xdr:col>36</xdr:col>
      <xdr:colOff>165100</xdr:colOff>
      <xdr:row>97</xdr:row>
      <xdr:rowOff>86360</xdr:rowOff>
    </xdr:to>
    <xdr:sp macro="" textlink="">
      <xdr:nvSpPr>
        <xdr:cNvPr id="488" name="楕円 487"/>
        <xdr:cNvSpPr/>
      </xdr:nvSpPr>
      <xdr:spPr>
        <a:xfrm>
          <a:off x="673862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102235</xdr:rowOff>
    </xdr:from>
    <xdr:ext cx="598170" cy="258445"/>
    <xdr:sp macro="" textlink="">
      <xdr:nvSpPr>
        <xdr:cNvPr id="489" name="テキスト ボックス 488"/>
        <xdr:cNvSpPr txBox="1"/>
      </xdr:nvSpPr>
      <xdr:spPr>
        <a:xfrm>
          <a:off x="6494780" y="1604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498" name="テキスト ボックス 497"/>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500" name="直線コネクタ 499"/>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501" name="テキスト ボックス 500"/>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3" name="テキスト ボックス 502"/>
        <xdr:cNvSpPr txBox="1"/>
      </xdr:nvSpPr>
      <xdr:spPr>
        <a:xfrm>
          <a:off x="11535410" y="5925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9080"/>
    <xdr:sp macro="" textlink="">
      <xdr:nvSpPr>
        <xdr:cNvPr id="505" name="テキスト ボックス 504"/>
        <xdr:cNvSpPr txBox="1"/>
      </xdr:nvSpPr>
      <xdr:spPr>
        <a:xfrm>
          <a:off x="11535410" y="5480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6" name="直線コネクタ 505"/>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4995" cy="259080"/>
    <xdr:sp macro="" textlink="">
      <xdr:nvSpPr>
        <xdr:cNvPr id="507" name="テキスト ボックス 506"/>
        <xdr:cNvSpPr txBox="1"/>
      </xdr:nvSpPr>
      <xdr:spPr>
        <a:xfrm>
          <a:off x="11535410" y="5033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107315</xdr:rowOff>
    </xdr:from>
    <xdr:to>
      <xdr:col>85</xdr:col>
      <xdr:colOff>126365</xdr:colOff>
      <xdr:row>38</xdr:row>
      <xdr:rowOff>68580</xdr:rowOff>
    </xdr:to>
    <xdr:cxnSp macro="">
      <xdr:nvCxnSpPr>
        <xdr:cNvPr id="511" name="直線コネクタ 510"/>
        <xdr:cNvCxnSpPr/>
      </xdr:nvCxnSpPr>
      <xdr:spPr>
        <a:xfrm flipV="1">
          <a:off x="15885795" y="530796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72390</xdr:rowOff>
    </xdr:from>
    <xdr:ext cx="534670" cy="258445"/>
    <xdr:sp macro="" textlink="">
      <xdr:nvSpPr>
        <xdr:cNvPr id="512" name="消防費最小値テキスト"/>
        <xdr:cNvSpPr txBox="1"/>
      </xdr:nvSpPr>
      <xdr:spPr>
        <a:xfrm>
          <a:off x="15938500" y="6446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68580</xdr:rowOff>
    </xdr:from>
    <xdr:to>
      <xdr:col>86</xdr:col>
      <xdr:colOff>25400</xdr:colOff>
      <xdr:row>38</xdr:row>
      <xdr:rowOff>68580</xdr:rowOff>
    </xdr:to>
    <xdr:cxnSp macro="">
      <xdr:nvCxnSpPr>
        <xdr:cNvPr id="513" name="直線コネクタ 512"/>
        <xdr:cNvCxnSpPr/>
      </xdr:nvCxnSpPr>
      <xdr:spPr>
        <a:xfrm>
          <a:off x="15798800" y="6442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53975</xdr:rowOff>
    </xdr:from>
    <xdr:ext cx="598805" cy="258445"/>
    <xdr:sp macro="" textlink="">
      <xdr:nvSpPr>
        <xdr:cNvPr id="514" name="消防費最大値テキスト"/>
        <xdr:cNvSpPr txBox="1"/>
      </xdr:nvSpPr>
      <xdr:spPr>
        <a:xfrm>
          <a:off x="15938500" y="508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269,604</a:t>
          </a:r>
          <a:endParaRPr kumimoji="1" lang="ja-JP" altLang="en-US" sz="1000" b="1">
            <a:latin typeface="ＭＳ Ｐゴシック"/>
          </a:endParaRPr>
        </a:p>
      </xdr:txBody>
    </xdr:sp>
    <xdr:clientData/>
  </xdr:oneCellAnchor>
  <xdr:twoCellAnchor>
    <xdr:from>
      <xdr:col>85</xdr:col>
      <xdr:colOff>38100</xdr:colOff>
      <xdr:row>31</xdr:row>
      <xdr:rowOff>107315</xdr:rowOff>
    </xdr:from>
    <xdr:to>
      <xdr:col>86</xdr:col>
      <xdr:colOff>25400</xdr:colOff>
      <xdr:row>31</xdr:row>
      <xdr:rowOff>107315</xdr:rowOff>
    </xdr:to>
    <xdr:cxnSp macro="">
      <xdr:nvCxnSpPr>
        <xdr:cNvPr id="515" name="直線コネクタ 514"/>
        <xdr:cNvCxnSpPr/>
      </xdr:nvCxnSpPr>
      <xdr:spPr>
        <a:xfrm>
          <a:off x="15798800" y="530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167640</xdr:rowOff>
    </xdr:from>
    <xdr:to>
      <xdr:col>85</xdr:col>
      <xdr:colOff>127000</xdr:colOff>
      <xdr:row>38</xdr:row>
      <xdr:rowOff>1905</xdr:rowOff>
    </xdr:to>
    <xdr:cxnSp macro="">
      <xdr:nvCxnSpPr>
        <xdr:cNvPr id="516" name="直線コネクタ 515"/>
        <xdr:cNvCxnSpPr/>
      </xdr:nvCxnSpPr>
      <xdr:spPr>
        <a:xfrm>
          <a:off x="15069820" y="637413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84455</xdr:rowOff>
    </xdr:from>
    <xdr:ext cx="534670" cy="258445"/>
    <xdr:sp macro="" textlink="">
      <xdr:nvSpPr>
        <xdr:cNvPr id="517" name="消防費平均値テキスト"/>
        <xdr:cNvSpPr txBox="1"/>
      </xdr:nvSpPr>
      <xdr:spPr>
        <a:xfrm>
          <a:off x="15938500" y="6123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60960</xdr:rowOff>
    </xdr:from>
    <xdr:to>
      <xdr:col>85</xdr:col>
      <xdr:colOff>177800</xdr:colOff>
      <xdr:row>37</xdr:row>
      <xdr:rowOff>162560</xdr:rowOff>
    </xdr:to>
    <xdr:sp macro="" textlink="">
      <xdr:nvSpPr>
        <xdr:cNvPr id="518" name="フローチャート: 判断 517"/>
        <xdr:cNvSpPr/>
      </xdr:nvSpPr>
      <xdr:spPr>
        <a:xfrm>
          <a:off x="158369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11430</xdr:rowOff>
    </xdr:to>
    <xdr:cxnSp macro="">
      <xdr:nvCxnSpPr>
        <xdr:cNvPr id="519" name="直線コネクタ 518"/>
        <xdr:cNvCxnSpPr/>
      </xdr:nvCxnSpPr>
      <xdr:spPr>
        <a:xfrm flipV="1">
          <a:off x="14206220" y="637413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0" name="フローチャート: 判断 519"/>
        <xdr:cNvSpPr/>
      </xdr:nvSpPr>
      <xdr:spPr>
        <a:xfrm>
          <a:off x="1501902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155575</xdr:rowOff>
    </xdr:from>
    <xdr:ext cx="534035" cy="259080"/>
    <xdr:sp macro="" textlink="">
      <xdr:nvSpPr>
        <xdr:cNvPr id="521" name="テキスト ボックス 520"/>
        <xdr:cNvSpPr txBox="1"/>
      </xdr:nvSpPr>
      <xdr:spPr>
        <a:xfrm>
          <a:off x="14812645" y="6026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10160</xdr:rowOff>
    </xdr:from>
    <xdr:to>
      <xdr:col>76</xdr:col>
      <xdr:colOff>114300</xdr:colOff>
      <xdr:row>38</xdr:row>
      <xdr:rowOff>11430</xdr:rowOff>
    </xdr:to>
    <xdr:cxnSp macro="">
      <xdr:nvCxnSpPr>
        <xdr:cNvPr id="522" name="直線コネクタ 521"/>
        <xdr:cNvCxnSpPr/>
      </xdr:nvCxnSpPr>
      <xdr:spPr>
        <a:xfrm>
          <a:off x="13342620" y="638429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147955</xdr:rowOff>
    </xdr:from>
    <xdr:to>
      <xdr:col>76</xdr:col>
      <xdr:colOff>165100</xdr:colOff>
      <xdr:row>37</xdr:row>
      <xdr:rowOff>78105</xdr:rowOff>
    </xdr:to>
    <xdr:sp macro="" textlink="">
      <xdr:nvSpPr>
        <xdr:cNvPr id="523" name="フローチャート: 判断 522"/>
        <xdr:cNvSpPr/>
      </xdr:nvSpPr>
      <xdr:spPr>
        <a:xfrm>
          <a:off x="14155420" y="6186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94615</xdr:rowOff>
    </xdr:from>
    <xdr:ext cx="534670" cy="259080"/>
    <xdr:sp macro="" textlink="">
      <xdr:nvSpPr>
        <xdr:cNvPr id="524" name="テキスト ボックス 523"/>
        <xdr:cNvSpPr txBox="1"/>
      </xdr:nvSpPr>
      <xdr:spPr>
        <a:xfrm>
          <a:off x="13943965" y="596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10160</xdr:rowOff>
    </xdr:from>
    <xdr:to>
      <xdr:col>71</xdr:col>
      <xdr:colOff>177800</xdr:colOff>
      <xdr:row>38</xdr:row>
      <xdr:rowOff>25400</xdr:rowOff>
    </xdr:to>
    <xdr:cxnSp macro="">
      <xdr:nvCxnSpPr>
        <xdr:cNvPr id="525" name="直線コネクタ 524"/>
        <xdr:cNvCxnSpPr/>
      </xdr:nvCxnSpPr>
      <xdr:spPr>
        <a:xfrm flipV="1">
          <a:off x="12473940" y="638429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26" name="フローチャート: 判断 525"/>
        <xdr:cNvSpPr/>
      </xdr:nvSpPr>
      <xdr:spPr>
        <a:xfrm>
          <a:off x="13291820" y="6312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52705</xdr:rowOff>
    </xdr:from>
    <xdr:ext cx="534035" cy="258445"/>
    <xdr:sp macro="" textlink="">
      <xdr:nvSpPr>
        <xdr:cNvPr id="527" name="テキスト ボックス 526"/>
        <xdr:cNvSpPr txBox="1"/>
      </xdr:nvSpPr>
      <xdr:spPr>
        <a:xfrm>
          <a:off x="13080365" y="6091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109855</xdr:rowOff>
    </xdr:from>
    <xdr:to>
      <xdr:col>67</xdr:col>
      <xdr:colOff>101600</xdr:colOff>
      <xdr:row>38</xdr:row>
      <xdr:rowOff>40005</xdr:rowOff>
    </xdr:to>
    <xdr:sp macro="" textlink="">
      <xdr:nvSpPr>
        <xdr:cNvPr id="528" name="フローチャート: 判断 527"/>
        <xdr:cNvSpPr/>
      </xdr:nvSpPr>
      <xdr:spPr>
        <a:xfrm>
          <a:off x="1242314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56515</xdr:rowOff>
    </xdr:from>
    <xdr:ext cx="534035" cy="259080"/>
    <xdr:sp macro="" textlink="">
      <xdr:nvSpPr>
        <xdr:cNvPr id="529" name="テキスト ボックス 528"/>
        <xdr:cNvSpPr txBox="1"/>
      </xdr:nvSpPr>
      <xdr:spPr>
        <a:xfrm>
          <a:off x="12216765" y="609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5" name="楕円 534"/>
        <xdr:cNvSpPr/>
      </xdr:nvSpPr>
      <xdr:spPr>
        <a:xfrm>
          <a:off x="158369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39370</xdr:rowOff>
    </xdr:from>
    <xdr:ext cx="534670" cy="259080"/>
    <xdr:sp macro="" textlink="">
      <xdr:nvSpPr>
        <xdr:cNvPr id="536" name="消防費該当値テキスト"/>
        <xdr:cNvSpPr txBox="1"/>
      </xdr:nvSpPr>
      <xdr:spPr>
        <a:xfrm>
          <a:off x="15938500" y="624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537" name="楕円 536"/>
        <xdr:cNvSpPr/>
      </xdr:nvSpPr>
      <xdr:spPr>
        <a:xfrm>
          <a:off x="1501902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41910</xdr:rowOff>
    </xdr:from>
    <xdr:ext cx="534035" cy="259080"/>
    <xdr:sp macro="" textlink="">
      <xdr:nvSpPr>
        <xdr:cNvPr id="538" name="テキスト ボックス 537"/>
        <xdr:cNvSpPr txBox="1"/>
      </xdr:nvSpPr>
      <xdr:spPr>
        <a:xfrm>
          <a:off x="14812645" y="641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132080</xdr:rowOff>
    </xdr:from>
    <xdr:to>
      <xdr:col>76</xdr:col>
      <xdr:colOff>165100</xdr:colOff>
      <xdr:row>38</xdr:row>
      <xdr:rowOff>62230</xdr:rowOff>
    </xdr:to>
    <xdr:sp macro="" textlink="">
      <xdr:nvSpPr>
        <xdr:cNvPr id="539" name="楕円 538"/>
        <xdr:cNvSpPr/>
      </xdr:nvSpPr>
      <xdr:spPr>
        <a:xfrm>
          <a:off x="1415542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53340</xdr:rowOff>
    </xdr:from>
    <xdr:ext cx="534670" cy="258445"/>
    <xdr:sp macro="" textlink="">
      <xdr:nvSpPr>
        <xdr:cNvPr id="540" name="テキスト ボックス 539"/>
        <xdr:cNvSpPr txBox="1"/>
      </xdr:nvSpPr>
      <xdr:spPr>
        <a:xfrm>
          <a:off x="13943965" y="6427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130810</xdr:rowOff>
    </xdr:from>
    <xdr:to>
      <xdr:col>72</xdr:col>
      <xdr:colOff>38100</xdr:colOff>
      <xdr:row>38</xdr:row>
      <xdr:rowOff>60960</xdr:rowOff>
    </xdr:to>
    <xdr:sp macro="" textlink="">
      <xdr:nvSpPr>
        <xdr:cNvPr id="541" name="楕円 540"/>
        <xdr:cNvSpPr/>
      </xdr:nvSpPr>
      <xdr:spPr>
        <a:xfrm>
          <a:off x="13291820" y="63373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52070</xdr:rowOff>
    </xdr:from>
    <xdr:ext cx="534035" cy="258445"/>
    <xdr:sp macro="" textlink="">
      <xdr:nvSpPr>
        <xdr:cNvPr id="542" name="テキスト ボックス 541"/>
        <xdr:cNvSpPr txBox="1"/>
      </xdr:nvSpPr>
      <xdr:spPr>
        <a:xfrm>
          <a:off x="13080365" y="642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3" name="楕円 542"/>
        <xdr:cNvSpPr/>
      </xdr:nvSpPr>
      <xdr:spPr>
        <a:xfrm>
          <a:off x="12423140" y="635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67310</xdr:rowOff>
    </xdr:from>
    <xdr:ext cx="534035" cy="259080"/>
    <xdr:sp macro="" textlink="">
      <xdr:nvSpPr>
        <xdr:cNvPr id="544" name="テキスト ボックス 543"/>
        <xdr:cNvSpPr txBox="1"/>
      </xdr:nvSpPr>
      <xdr:spPr>
        <a:xfrm>
          <a:off x="12216765" y="644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6" name="正方形/長方形 545"/>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8" name="正方形/長方形 547"/>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0" name="正方形/長方形 549"/>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3" name="テキスト ボックス 552"/>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140335</xdr:rowOff>
    </xdr:from>
    <xdr:to>
      <xdr:col>89</xdr:col>
      <xdr:colOff>177800</xdr:colOff>
      <xdr:row>58</xdr:row>
      <xdr:rowOff>140335</xdr:rowOff>
    </xdr:to>
    <xdr:cxnSp macro="">
      <xdr:nvCxnSpPr>
        <xdr:cNvPr id="555" name="直線コネクタ 554"/>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8285" cy="259080"/>
    <xdr:sp macro="" textlink="">
      <xdr:nvSpPr>
        <xdr:cNvPr id="556" name="テキスト ボックス 555"/>
        <xdr:cNvSpPr txBox="1"/>
      </xdr:nvSpPr>
      <xdr:spPr>
        <a:xfrm>
          <a:off x="1187196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8" name="テキスト ボックス 557"/>
        <xdr:cNvSpPr txBox="1"/>
      </xdr:nvSpPr>
      <xdr:spPr>
        <a:xfrm>
          <a:off x="1153541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9080"/>
    <xdr:sp macro="" textlink="">
      <xdr:nvSpPr>
        <xdr:cNvPr id="560" name="テキスト ボックス 559"/>
        <xdr:cNvSpPr txBox="1"/>
      </xdr:nvSpPr>
      <xdr:spPr>
        <a:xfrm>
          <a:off x="1153541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177800</xdr:colOff>
      <xdr:row>50</xdr:row>
      <xdr:rowOff>140335</xdr:rowOff>
    </xdr:to>
    <xdr:cxnSp macro="">
      <xdr:nvCxnSpPr>
        <xdr:cNvPr id="561" name="直線コネクタ 560"/>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167640</xdr:rowOff>
    </xdr:from>
    <xdr:ext cx="594995" cy="259080"/>
    <xdr:sp macro="" textlink="">
      <xdr:nvSpPr>
        <xdr:cNvPr id="562" name="テキスト ボックス 561"/>
        <xdr:cNvSpPr txBox="1"/>
      </xdr:nvSpPr>
      <xdr:spPr>
        <a:xfrm>
          <a:off x="1153541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4" name="テキスト ボックス 563"/>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166370</xdr:rowOff>
    </xdr:from>
    <xdr:to>
      <xdr:col>85</xdr:col>
      <xdr:colOff>126365</xdr:colOff>
      <xdr:row>58</xdr:row>
      <xdr:rowOff>36195</xdr:rowOff>
    </xdr:to>
    <xdr:cxnSp macro="">
      <xdr:nvCxnSpPr>
        <xdr:cNvPr id="566" name="直線コネクタ 565"/>
        <xdr:cNvCxnSpPr/>
      </xdr:nvCxnSpPr>
      <xdr:spPr>
        <a:xfrm flipV="1">
          <a:off x="15885795" y="855218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40005</xdr:rowOff>
    </xdr:from>
    <xdr:ext cx="534670" cy="259080"/>
    <xdr:sp macro="" textlink="">
      <xdr:nvSpPr>
        <xdr:cNvPr id="567" name="教育費最小値テキスト"/>
        <xdr:cNvSpPr txBox="1"/>
      </xdr:nvSpPr>
      <xdr:spPr>
        <a:xfrm>
          <a:off x="15938500" y="9766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36195</xdr:rowOff>
    </xdr:from>
    <xdr:to>
      <xdr:col>86</xdr:col>
      <xdr:colOff>25400</xdr:colOff>
      <xdr:row>58</xdr:row>
      <xdr:rowOff>36195</xdr:rowOff>
    </xdr:to>
    <xdr:cxnSp macro="">
      <xdr:nvCxnSpPr>
        <xdr:cNvPr id="568" name="直線コネクタ 567"/>
        <xdr:cNvCxnSpPr/>
      </xdr:nvCxnSpPr>
      <xdr:spPr>
        <a:xfrm>
          <a:off x="15798800" y="9763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113030</xdr:rowOff>
    </xdr:from>
    <xdr:ext cx="598805" cy="259080"/>
    <xdr:sp macro="" textlink="">
      <xdr:nvSpPr>
        <xdr:cNvPr id="569" name="教育費最大値テキスト"/>
        <xdr:cNvSpPr txBox="1"/>
      </xdr:nvSpPr>
      <xdr:spPr>
        <a:xfrm>
          <a:off x="15938500" y="8331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588,408</a:t>
          </a:r>
          <a:endParaRPr kumimoji="1" lang="ja-JP" altLang="en-US" sz="1000" b="1">
            <a:latin typeface="ＭＳ Ｐゴシック"/>
          </a:endParaRPr>
        </a:p>
      </xdr:txBody>
    </xdr:sp>
    <xdr:clientData/>
  </xdr:oneCellAnchor>
  <xdr:twoCellAnchor>
    <xdr:from>
      <xdr:col>85</xdr:col>
      <xdr:colOff>38100</xdr:colOff>
      <xdr:row>50</xdr:row>
      <xdr:rowOff>166370</xdr:rowOff>
    </xdr:from>
    <xdr:to>
      <xdr:col>86</xdr:col>
      <xdr:colOff>25400</xdr:colOff>
      <xdr:row>50</xdr:row>
      <xdr:rowOff>166370</xdr:rowOff>
    </xdr:to>
    <xdr:cxnSp macro="">
      <xdr:nvCxnSpPr>
        <xdr:cNvPr id="570" name="直線コネクタ 569"/>
        <xdr:cNvCxnSpPr/>
      </xdr:nvCxnSpPr>
      <xdr:spPr>
        <a:xfrm>
          <a:off x="15798800" y="8552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76835</xdr:rowOff>
    </xdr:from>
    <xdr:to>
      <xdr:col>85</xdr:col>
      <xdr:colOff>127000</xdr:colOff>
      <xdr:row>57</xdr:row>
      <xdr:rowOff>99060</xdr:rowOff>
    </xdr:to>
    <xdr:cxnSp macro="">
      <xdr:nvCxnSpPr>
        <xdr:cNvPr id="571" name="直線コネクタ 570"/>
        <xdr:cNvCxnSpPr/>
      </xdr:nvCxnSpPr>
      <xdr:spPr>
        <a:xfrm flipV="1">
          <a:off x="15069820" y="9636125"/>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3175</xdr:rowOff>
    </xdr:from>
    <xdr:ext cx="598805" cy="259080"/>
    <xdr:sp macro="" textlink="">
      <xdr:nvSpPr>
        <xdr:cNvPr id="572" name="教育費平均値テキスト"/>
        <xdr:cNvSpPr txBox="1"/>
      </xdr:nvSpPr>
      <xdr:spPr>
        <a:xfrm>
          <a:off x="15938500" y="9394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151765</xdr:rowOff>
    </xdr:from>
    <xdr:to>
      <xdr:col>85</xdr:col>
      <xdr:colOff>177800</xdr:colOff>
      <xdr:row>57</xdr:row>
      <xdr:rowOff>81915</xdr:rowOff>
    </xdr:to>
    <xdr:sp macro="" textlink="">
      <xdr:nvSpPr>
        <xdr:cNvPr id="573" name="フローチャート: 判断 572"/>
        <xdr:cNvSpPr/>
      </xdr:nvSpPr>
      <xdr:spPr>
        <a:xfrm>
          <a:off x="15836900" y="9543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151130</xdr:rowOff>
    </xdr:to>
    <xdr:cxnSp macro="">
      <xdr:nvCxnSpPr>
        <xdr:cNvPr id="574" name="直線コネクタ 573"/>
        <xdr:cNvCxnSpPr/>
      </xdr:nvCxnSpPr>
      <xdr:spPr>
        <a:xfrm flipV="1">
          <a:off x="14206220" y="965835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15875</xdr:rowOff>
    </xdr:from>
    <xdr:to>
      <xdr:col>81</xdr:col>
      <xdr:colOff>101600</xdr:colOff>
      <xdr:row>57</xdr:row>
      <xdr:rowOff>117475</xdr:rowOff>
    </xdr:to>
    <xdr:sp macro="" textlink="">
      <xdr:nvSpPr>
        <xdr:cNvPr id="575" name="フローチャート: 判断 574"/>
        <xdr:cNvSpPr/>
      </xdr:nvSpPr>
      <xdr:spPr>
        <a:xfrm>
          <a:off x="1501902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134620</xdr:rowOff>
    </xdr:from>
    <xdr:ext cx="598805" cy="259080"/>
    <xdr:sp macro="" textlink="">
      <xdr:nvSpPr>
        <xdr:cNvPr id="576" name="テキスト ボックス 575"/>
        <xdr:cNvSpPr txBox="1"/>
      </xdr:nvSpPr>
      <xdr:spPr>
        <a:xfrm>
          <a:off x="14780260" y="935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13335</xdr:rowOff>
    </xdr:from>
    <xdr:to>
      <xdr:col>76</xdr:col>
      <xdr:colOff>114300</xdr:colOff>
      <xdr:row>57</xdr:row>
      <xdr:rowOff>151130</xdr:rowOff>
    </xdr:to>
    <xdr:cxnSp macro="">
      <xdr:nvCxnSpPr>
        <xdr:cNvPr id="577" name="直線コネクタ 576"/>
        <xdr:cNvCxnSpPr/>
      </xdr:nvCxnSpPr>
      <xdr:spPr>
        <a:xfrm>
          <a:off x="13342620" y="9572625"/>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40005</xdr:rowOff>
    </xdr:from>
    <xdr:to>
      <xdr:col>76</xdr:col>
      <xdr:colOff>165100</xdr:colOff>
      <xdr:row>57</xdr:row>
      <xdr:rowOff>141605</xdr:rowOff>
    </xdr:to>
    <xdr:sp macro="" textlink="">
      <xdr:nvSpPr>
        <xdr:cNvPr id="578" name="フローチャート: 判断 577"/>
        <xdr:cNvSpPr/>
      </xdr:nvSpPr>
      <xdr:spPr>
        <a:xfrm>
          <a:off x="1415542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158750</xdr:rowOff>
    </xdr:from>
    <xdr:ext cx="534670" cy="258445"/>
    <xdr:sp macro="" textlink="">
      <xdr:nvSpPr>
        <xdr:cNvPr id="579" name="テキスト ボックス 578"/>
        <xdr:cNvSpPr txBox="1"/>
      </xdr:nvSpPr>
      <xdr:spPr>
        <a:xfrm>
          <a:off x="13943965" y="9382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13335</xdr:rowOff>
    </xdr:from>
    <xdr:to>
      <xdr:col>71</xdr:col>
      <xdr:colOff>177800</xdr:colOff>
      <xdr:row>57</xdr:row>
      <xdr:rowOff>100330</xdr:rowOff>
    </xdr:to>
    <xdr:cxnSp macro="">
      <xdr:nvCxnSpPr>
        <xdr:cNvPr id="580" name="直線コネクタ 579"/>
        <xdr:cNvCxnSpPr/>
      </xdr:nvCxnSpPr>
      <xdr:spPr>
        <a:xfrm flipV="1">
          <a:off x="12473940" y="9572625"/>
          <a:ext cx="8686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89535</xdr:rowOff>
    </xdr:from>
    <xdr:to>
      <xdr:col>72</xdr:col>
      <xdr:colOff>38100</xdr:colOff>
      <xdr:row>58</xdr:row>
      <xdr:rowOff>19685</xdr:rowOff>
    </xdr:to>
    <xdr:sp macro="" textlink="">
      <xdr:nvSpPr>
        <xdr:cNvPr id="581" name="フローチャート: 判断 580"/>
        <xdr:cNvSpPr/>
      </xdr:nvSpPr>
      <xdr:spPr>
        <a:xfrm>
          <a:off x="13291820" y="96488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10795</xdr:rowOff>
    </xdr:from>
    <xdr:ext cx="534035" cy="258445"/>
    <xdr:sp macro="" textlink="">
      <xdr:nvSpPr>
        <xdr:cNvPr id="582" name="テキスト ボックス 581"/>
        <xdr:cNvSpPr txBox="1"/>
      </xdr:nvSpPr>
      <xdr:spPr>
        <a:xfrm>
          <a:off x="13080365" y="9737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83" name="フローチャート: 判断 582"/>
        <xdr:cNvSpPr/>
      </xdr:nvSpPr>
      <xdr:spPr>
        <a:xfrm>
          <a:off x="12423140" y="965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15875</xdr:rowOff>
    </xdr:from>
    <xdr:ext cx="534035" cy="258445"/>
    <xdr:sp macro="" textlink="">
      <xdr:nvSpPr>
        <xdr:cNvPr id="584" name="テキスト ボックス 583"/>
        <xdr:cNvSpPr txBox="1"/>
      </xdr:nvSpPr>
      <xdr:spPr>
        <a:xfrm>
          <a:off x="12216765" y="974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26035</xdr:rowOff>
    </xdr:from>
    <xdr:to>
      <xdr:col>85</xdr:col>
      <xdr:colOff>177800</xdr:colOff>
      <xdr:row>57</xdr:row>
      <xdr:rowOff>127635</xdr:rowOff>
    </xdr:to>
    <xdr:sp macro="" textlink="">
      <xdr:nvSpPr>
        <xdr:cNvPr id="590" name="楕円 589"/>
        <xdr:cNvSpPr/>
      </xdr:nvSpPr>
      <xdr:spPr>
        <a:xfrm>
          <a:off x="15836900" y="95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4445</xdr:rowOff>
    </xdr:from>
    <xdr:ext cx="598805" cy="259080"/>
    <xdr:sp macro="" textlink="">
      <xdr:nvSpPr>
        <xdr:cNvPr id="591" name="教育費該当値テキスト"/>
        <xdr:cNvSpPr txBox="1"/>
      </xdr:nvSpPr>
      <xdr:spPr>
        <a:xfrm>
          <a:off x="15938500" y="9563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592" name="楕円 591"/>
        <xdr:cNvSpPr/>
      </xdr:nvSpPr>
      <xdr:spPr>
        <a:xfrm>
          <a:off x="1501902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140970</xdr:rowOff>
    </xdr:from>
    <xdr:ext cx="534035" cy="258445"/>
    <xdr:sp macro="" textlink="">
      <xdr:nvSpPr>
        <xdr:cNvPr id="593" name="テキスト ボックス 592"/>
        <xdr:cNvSpPr txBox="1"/>
      </xdr:nvSpPr>
      <xdr:spPr>
        <a:xfrm>
          <a:off x="14812645" y="9700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100330</xdr:rowOff>
    </xdr:from>
    <xdr:to>
      <xdr:col>76</xdr:col>
      <xdr:colOff>165100</xdr:colOff>
      <xdr:row>58</xdr:row>
      <xdr:rowOff>30480</xdr:rowOff>
    </xdr:to>
    <xdr:sp macro="" textlink="">
      <xdr:nvSpPr>
        <xdr:cNvPr id="594" name="楕円 593"/>
        <xdr:cNvSpPr/>
      </xdr:nvSpPr>
      <xdr:spPr>
        <a:xfrm>
          <a:off x="14155420" y="9659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21590</xdr:rowOff>
    </xdr:from>
    <xdr:ext cx="534670" cy="259080"/>
    <xdr:sp macro="" textlink="">
      <xdr:nvSpPr>
        <xdr:cNvPr id="595" name="テキスト ボックス 594"/>
        <xdr:cNvSpPr txBox="1"/>
      </xdr:nvSpPr>
      <xdr:spPr>
        <a:xfrm>
          <a:off x="13943965"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133985</xdr:rowOff>
    </xdr:from>
    <xdr:to>
      <xdr:col>72</xdr:col>
      <xdr:colOff>38100</xdr:colOff>
      <xdr:row>57</xdr:row>
      <xdr:rowOff>64135</xdr:rowOff>
    </xdr:to>
    <xdr:sp macro="" textlink="">
      <xdr:nvSpPr>
        <xdr:cNvPr id="596" name="楕円 595"/>
        <xdr:cNvSpPr/>
      </xdr:nvSpPr>
      <xdr:spPr>
        <a:xfrm>
          <a:off x="13291820" y="95256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80645</xdr:rowOff>
    </xdr:from>
    <xdr:ext cx="598170" cy="259080"/>
    <xdr:sp macro="" textlink="">
      <xdr:nvSpPr>
        <xdr:cNvPr id="597" name="テキスト ボックス 596"/>
        <xdr:cNvSpPr txBox="1"/>
      </xdr:nvSpPr>
      <xdr:spPr>
        <a:xfrm>
          <a:off x="13047980" y="930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49530</xdr:rowOff>
    </xdr:from>
    <xdr:to>
      <xdr:col>67</xdr:col>
      <xdr:colOff>101600</xdr:colOff>
      <xdr:row>57</xdr:row>
      <xdr:rowOff>151130</xdr:rowOff>
    </xdr:to>
    <xdr:sp macro="" textlink="">
      <xdr:nvSpPr>
        <xdr:cNvPr id="598" name="楕円 597"/>
        <xdr:cNvSpPr/>
      </xdr:nvSpPr>
      <xdr:spPr>
        <a:xfrm>
          <a:off x="1242314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167640</xdr:rowOff>
    </xdr:from>
    <xdr:ext cx="534035" cy="259080"/>
    <xdr:sp macro="" textlink="">
      <xdr:nvSpPr>
        <xdr:cNvPr id="599" name="テキスト ボックス 598"/>
        <xdr:cNvSpPr txBox="1"/>
      </xdr:nvSpPr>
      <xdr:spPr>
        <a:xfrm>
          <a:off x="12216765" y="939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1" name="正方形/長方形 600"/>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3" name="正方形/長方形 602"/>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5" name="正方形/長方形 604"/>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8" name="テキスト ボックス 607"/>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10" name="直線コネクタ 609"/>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11" name="テキスト ボックス 610"/>
        <xdr:cNvSpPr txBox="1"/>
      </xdr:nvSpPr>
      <xdr:spPr>
        <a:xfrm>
          <a:off x="1187196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3" name="テキスト ボックス 612"/>
        <xdr:cNvSpPr txBox="1"/>
      </xdr:nvSpPr>
      <xdr:spPr>
        <a:xfrm>
          <a:off x="1153541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15" name="テキスト ボックス 614"/>
        <xdr:cNvSpPr txBox="1"/>
      </xdr:nvSpPr>
      <xdr:spPr>
        <a:xfrm>
          <a:off x="1153541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16" name="直線コネクタ 615"/>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9080"/>
    <xdr:sp macro="" textlink="">
      <xdr:nvSpPr>
        <xdr:cNvPr id="617" name="テキスト ボックス 616"/>
        <xdr:cNvSpPr txBox="1"/>
      </xdr:nvSpPr>
      <xdr:spPr>
        <a:xfrm>
          <a:off x="1153541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9" name="テキスト ボックス 618"/>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64135</xdr:rowOff>
    </xdr:from>
    <xdr:to>
      <xdr:col>85</xdr:col>
      <xdr:colOff>126365</xdr:colOff>
      <xdr:row>78</xdr:row>
      <xdr:rowOff>140335</xdr:rowOff>
    </xdr:to>
    <xdr:cxnSp macro="">
      <xdr:nvCxnSpPr>
        <xdr:cNvPr id="621" name="直線コネクタ 620"/>
        <xdr:cNvCxnSpPr/>
      </xdr:nvCxnSpPr>
      <xdr:spPr>
        <a:xfrm flipV="1">
          <a:off x="15885795" y="1180274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167640</xdr:rowOff>
    </xdr:from>
    <xdr:ext cx="249555" cy="259080"/>
    <xdr:sp macro="" textlink="">
      <xdr:nvSpPr>
        <xdr:cNvPr id="622" name="災害復旧費最小値テキスト"/>
        <xdr:cNvSpPr txBox="1"/>
      </xdr:nvSpPr>
      <xdr:spPr>
        <a:xfrm>
          <a:off x="15938500" y="132473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23" name="直線コネクタ 622"/>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10795</xdr:rowOff>
    </xdr:from>
    <xdr:ext cx="598805" cy="258445"/>
    <xdr:sp macro="" textlink="">
      <xdr:nvSpPr>
        <xdr:cNvPr id="624" name="災害復旧費最大値テキスト"/>
        <xdr:cNvSpPr txBox="1"/>
      </xdr:nvSpPr>
      <xdr:spPr>
        <a:xfrm>
          <a:off x="15938500" y="11581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633,015</a:t>
          </a:r>
          <a:endParaRPr kumimoji="1" lang="ja-JP" altLang="en-US" sz="1000" b="1">
            <a:latin typeface="ＭＳ Ｐゴシック"/>
          </a:endParaRPr>
        </a:p>
      </xdr:txBody>
    </xdr:sp>
    <xdr:clientData/>
  </xdr:oneCellAnchor>
  <xdr:twoCellAnchor>
    <xdr:from>
      <xdr:col>85</xdr:col>
      <xdr:colOff>38100</xdr:colOff>
      <xdr:row>70</xdr:row>
      <xdr:rowOff>64135</xdr:rowOff>
    </xdr:from>
    <xdr:to>
      <xdr:col>86</xdr:col>
      <xdr:colOff>25400</xdr:colOff>
      <xdr:row>70</xdr:row>
      <xdr:rowOff>64135</xdr:rowOff>
    </xdr:to>
    <xdr:cxnSp macro="">
      <xdr:nvCxnSpPr>
        <xdr:cNvPr id="625" name="直線コネクタ 624"/>
        <xdr:cNvCxnSpPr/>
      </xdr:nvCxnSpPr>
      <xdr:spPr>
        <a:xfrm>
          <a:off x="15798800" y="11802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125095</xdr:rowOff>
    </xdr:from>
    <xdr:to>
      <xdr:col>85</xdr:col>
      <xdr:colOff>127000</xdr:colOff>
      <xdr:row>78</xdr:row>
      <xdr:rowOff>140335</xdr:rowOff>
    </xdr:to>
    <xdr:cxnSp macro="">
      <xdr:nvCxnSpPr>
        <xdr:cNvPr id="626" name="直線コネクタ 625"/>
        <xdr:cNvCxnSpPr/>
      </xdr:nvCxnSpPr>
      <xdr:spPr>
        <a:xfrm flipV="1">
          <a:off x="15069820" y="13204825"/>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86360</xdr:rowOff>
    </xdr:from>
    <xdr:ext cx="534670" cy="257810"/>
    <xdr:sp macro="" textlink="">
      <xdr:nvSpPr>
        <xdr:cNvPr id="627" name="災害復旧費平均値テキスト"/>
        <xdr:cNvSpPr txBox="1"/>
      </xdr:nvSpPr>
      <xdr:spPr>
        <a:xfrm>
          <a:off x="15938500" y="129984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628" name="フローチャート: 判断 627"/>
        <xdr:cNvSpPr/>
      </xdr:nvSpPr>
      <xdr:spPr>
        <a:xfrm>
          <a:off x="158369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140335</xdr:rowOff>
    </xdr:from>
    <xdr:to>
      <xdr:col>81</xdr:col>
      <xdr:colOff>50800</xdr:colOff>
      <xdr:row>78</xdr:row>
      <xdr:rowOff>140335</xdr:rowOff>
    </xdr:to>
    <xdr:cxnSp macro="">
      <xdr:nvCxnSpPr>
        <xdr:cNvPr id="629" name="直線コネクタ 628"/>
        <xdr:cNvCxnSpPr/>
      </xdr:nvCxnSpPr>
      <xdr:spPr>
        <a:xfrm>
          <a:off x="14206220" y="132200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68580</xdr:rowOff>
    </xdr:from>
    <xdr:to>
      <xdr:col>81</xdr:col>
      <xdr:colOff>101600</xdr:colOff>
      <xdr:row>78</xdr:row>
      <xdr:rowOff>167640</xdr:rowOff>
    </xdr:to>
    <xdr:sp macro="" textlink="">
      <xdr:nvSpPr>
        <xdr:cNvPr id="630" name="フローチャート: 判断 629"/>
        <xdr:cNvSpPr/>
      </xdr:nvSpPr>
      <xdr:spPr>
        <a:xfrm>
          <a:off x="15019020" y="13148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15240</xdr:rowOff>
    </xdr:from>
    <xdr:ext cx="469265" cy="258445"/>
    <xdr:sp macro="" textlink="">
      <xdr:nvSpPr>
        <xdr:cNvPr id="631" name="テキスト ボックス 630"/>
        <xdr:cNvSpPr txBox="1"/>
      </xdr:nvSpPr>
      <xdr:spPr>
        <a:xfrm>
          <a:off x="14839950" y="12927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110490</xdr:rowOff>
    </xdr:from>
    <xdr:to>
      <xdr:col>76</xdr:col>
      <xdr:colOff>114300</xdr:colOff>
      <xdr:row>78</xdr:row>
      <xdr:rowOff>140335</xdr:rowOff>
    </xdr:to>
    <xdr:cxnSp macro="">
      <xdr:nvCxnSpPr>
        <xdr:cNvPr id="632" name="直線コネクタ 631"/>
        <xdr:cNvCxnSpPr/>
      </xdr:nvCxnSpPr>
      <xdr:spPr>
        <a:xfrm>
          <a:off x="13342620" y="1319022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60960</xdr:rowOff>
    </xdr:from>
    <xdr:to>
      <xdr:col>76</xdr:col>
      <xdr:colOff>165100</xdr:colOff>
      <xdr:row>78</xdr:row>
      <xdr:rowOff>162560</xdr:rowOff>
    </xdr:to>
    <xdr:sp macro="" textlink="">
      <xdr:nvSpPr>
        <xdr:cNvPr id="633" name="フローチャート: 判断 632"/>
        <xdr:cNvSpPr/>
      </xdr:nvSpPr>
      <xdr:spPr>
        <a:xfrm>
          <a:off x="1415542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7620</xdr:rowOff>
    </xdr:from>
    <xdr:ext cx="534670" cy="259080"/>
    <xdr:sp macro="" textlink="">
      <xdr:nvSpPr>
        <xdr:cNvPr id="634" name="テキスト ボックス 633"/>
        <xdr:cNvSpPr txBox="1"/>
      </xdr:nvSpPr>
      <xdr:spPr>
        <a:xfrm>
          <a:off x="13943965" y="12919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110490</xdr:rowOff>
    </xdr:from>
    <xdr:to>
      <xdr:col>71</xdr:col>
      <xdr:colOff>177800</xdr:colOff>
      <xdr:row>78</xdr:row>
      <xdr:rowOff>135255</xdr:rowOff>
    </xdr:to>
    <xdr:cxnSp macro="">
      <xdr:nvCxnSpPr>
        <xdr:cNvPr id="635" name="直線コネクタ 634"/>
        <xdr:cNvCxnSpPr/>
      </xdr:nvCxnSpPr>
      <xdr:spPr>
        <a:xfrm flipV="1">
          <a:off x="12473940" y="13190220"/>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60960</xdr:rowOff>
    </xdr:from>
    <xdr:to>
      <xdr:col>72</xdr:col>
      <xdr:colOff>38100</xdr:colOff>
      <xdr:row>78</xdr:row>
      <xdr:rowOff>162560</xdr:rowOff>
    </xdr:to>
    <xdr:sp macro="" textlink="">
      <xdr:nvSpPr>
        <xdr:cNvPr id="636" name="フローチャート: 判断 635"/>
        <xdr:cNvSpPr/>
      </xdr:nvSpPr>
      <xdr:spPr>
        <a:xfrm>
          <a:off x="13291820" y="13140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153670</xdr:rowOff>
    </xdr:from>
    <xdr:ext cx="534035" cy="259080"/>
    <xdr:sp macro="" textlink="">
      <xdr:nvSpPr>
        <xdr:cNvPr id="637" name="テキスト ボックス 636"/>
        <xdr:cNvSpPr txBox="1"/>
      </xdr:nvSpPr>
      <xdr:spPr>
        <a:xfrm>
          <a:off x="13080365" y="1323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67945</xdr:rowOff>
    </xdr:from>
    <xdr:to>
      <xdr:col>67</xdr:col>
      <xdr:colOff>101600</xdr:colOff>
      <xdr:row>78</xdr:row>
      <xdr:rowOff>167640</xdr:rowOff>
    </xdr:to>
    <xdr:sp macro="" textlink="">
      <xdr:nvSpPr>
        <xdr:cNvPr id="638" name="フローチャート: 判断 637"/>
        <xdr:cNvSpPr/>
      </xdr:nvSpPr>
      <xdr:spPr>
        <a:xfrm>
          <a:off x="12423140" y="13147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14605</xdr:rowOff>
    </xdr:from>
    <xdr:ext cx="469265" cy="258445"/>
    <xdr:sp macro="" textlink="">
      <xdr:nvSpPr>
        <xdr:cNvPr id="639" name="テキスト ボックス 638"/>
        <xdr:cNvSpPr txBox="1"/>
      </xdr:nvSpPr>
      <xdr:spPr>
        <a:xfrm>
          <a:off x="12244070" y="12926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1" name="テキスト ボックス 640"/>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4" name="テキスト ボックス 643"/>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74295</xdr:rowOff>
    </xdr:from>
    <xdr:to>
      <xdr:col>85</xdr:col>
      <xdr:colOff>177800</xdr:colOff>
      <xdr:row>79</xdr:row>
      <xdr:rowOff>4445</xdr:rowOff>
    </xdr:to>
    <xdr:sp macro="" textlink="">
      <xdr:nvSpPr>
        <xdr:cNvPr id="645" name="楕円 644"/>
        <xdr:cNvSpPr/>
      </xdr:nvSpPr>
      <xdr:spPr>
        <a:xfrm>
          <a:off x="15836900" y="1315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41910</xdr:rowOff>
    </xdr:from>
    <xdr:ext cx="469900" cy="259080"/>
    <xdr:sp macro="" textlink="">
      <xdr:nvSpPr>
        <xdr:cNvPr id="646" name="災害復旧費該当値テキスト"/>
        <xdr:cNvSpPr txBox="1"/>
      </xdr:nvSpPr>
      <xdr:spPr>
        <a:xfrm>
          <a:off x="15938500" y="1312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019020" y="131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9555" cy="258445"/>
    <xdr:sp macro="" textlink="">
      <xdr:nvSpPr>
        <xdr:cNvPr id="648" name="テキスト ボックス 647"/>
        <xdr:cNvSpPr txBox="1"/>
      </xdr:nvSpPr>
      <xdr:spPr>
        <a:xfrm>
          <a:off x="14950440" y="132575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155420" y="131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10160</xdr:rowOff>
    </xdr:from>
    <xdr:ext cx="313055" cy="258445"/>
    <xdr:sp macro="" textlink="">
      <xdr:nvSpPr>
        <xdr:cNvPr id="650" name="テキスト ボックス 649"/>
        <xdr:cNvSpPr txBox="1"/>
      </xdr:nvSpPr>
      <xdr:spPr>
        <a:xfrm>
          <a:off x="14054455" y="132575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59690</xdr:rowOff>
    </xdr:from>
    <xdr:to>
      <xdr:col>72</xdr:col>
      <xdr:colOff>38100</xdr:colOff>
      <xdr:row>78</xdr:row>
      <xdr:rowOff>161290</xdr:rowOff>
    </xdr:to>
    <xdr:sp macro="" textlink="">
      <xdr:nvSpPr>
        <xdr:cNvPr id="651" name="楕円 650"/>
        <xdr:cNvSpPr/>
      </xdr:nvSpPr>
      <xdr:spPr>
        <a:xfrm>
          <a:off x="13291820" y="131394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6350</xdr:rowOff>
    </xdr:from>
    <xdr:ext cx="534035" cy="259080"/>
    <xdr:sp macro="" textlink="">
      <xdr:nvSpPr>
        <xdr:cNvPr id="652" name="テキスト ボックス 651"/>
        <xdr:cNvSpPr txBox="1"/>
      </xdr:nvSpPr>
      <xdr:spPr>
        <a:xfrm>
          <a:off x="13080365" y="12918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84455</xdr:rowOff>
    </xdr:from>
    <xdr:to>
      <xdr:col>67</xdr:col>
      <xdr:colOff>101600</xdr:colOff>
      <xdr:row>79</xdr:row>
      <xdr:rowOff>14605</xdr:rowOff>
    </xdr:to>
    <xdr:sp macro="" textlink="">
      <xdr:nvSpPr>
        <xdr:cNvPr id="653" name="楕円 652"/>
        <xdr:cNvSpPr/>
      </xdr:nvSpPr>
      <xdr:spPr>
        <a:xfrm>
          <a:off x="12423140" y="1316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5715</xdr:rowOff>
    </xdr:from>
    <xdr:ext cx="469265" cy="259080"/>
    <xdr:sp macro="" textlink="">
      <xdr:nvSpPr>
        <xdr:cNvPr id="654" name="テキスト ボックス 653"/>
        <xdr:cNvSpPr txBox="1"/>
      </xdr:nvSpPr>
      <xdr:spPr>
        <a:xfrm>
          <a:off x="12244070" y="13253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6" name="正方形/長方形 655"/>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8" name="正方形/長方形 657"/>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0" name="正方形/長方形 659"/>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3" name="テキスト ボックス 662"/>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5" name="直線コネクタ 664"/>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6" name="テキスト ボックス 665"/>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7" name="直線コネクタ 666"/>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8" name="テキスト ボックス 667"/>
        <xdr:cNvSpPr txBox="1"/>
      </xdr:nvSpPr>
      <xdr:spPr>
        <a:xfrm>
          <a:off x="11535410" y="16260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9" name="直線コネクタ 668"/>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70" name="テキスト ボックス 669"/>
        <xdr:cNvSpPr txBox="1"/>
      </xdr:nvSpPr>
      <xdr:spPr>
        <a:xfrm>
          <a:off x="1153541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1" name="直線コネクタ 670"/>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72" name="テキスト ボックス 671"/>
        <xdr:cNvSpPr txBox="1"/>
      </xdr:nvSpPr>
      <xdr:spPr>
        <a:xfrm>
          <a:off x="1153541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3" name="直線コネクタ 672"/>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4" name="テキスト ボックス 673"/>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5" name="直線コネクタ 674"/>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6" name="テキスト ボックス 675"/>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8" name="テキスト ボックス 677"/>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34290</xdr:rowOff>
    </xdr:from>
    <xdr:to>
      <xdr:col>85</xdr:col>
      <xdr:colOff>126365</xdr:colOff>
      <xdr:row>99</xdr:row>
      <xdr:rowOff>96520</xdr:rowOff>
    </xdr:to>
    <xdr:cxnSp macro="">
      <xdr:nvCxnSpPr>
        <xdr:cNvPr id="680" name="直線コネクタ 679"/>
        <xdr:cNvCxnSpPr/>
      </xdr:nvCxnSpPr>
      <xdr:spPr>
        <a:xfrm flipV="1">
          <a:off x="15885795" y="1529334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100330</xdr:rowOff>
    </xdr:from>
    <xdr:ext cx="378460" cy="258445"/>
    <xdr:sp macro="" textlink="">
      <xdr:nvSpPr>
        <xdr:cNvPr id="681" name="公債費最小値テキスト"/>
        <xdr:cNvSpPr txBox="1"/>
      </xdr:nvSpPr>
      <xdr:spPr>
        <a:xfrm>
          <a:off x="15938500" y="16730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96520</xdr:rowOff>
    </xdr:from>
    <xdr:to>
      <xdr:col>86</xdr:col>
      <xdr:colOff>25400</xdr:colOff>
      <xdr:row>99</xdr:row>
      <xdr:rowOff>96520</xdr:rowOff>
    </xdr:to>
    <xdr:cxnSp macro="">
      <xdr:nvCxnSpPr>
        <xdr:cNvPr id="682" name="直線コネクタ 681"/>
        <xdr:cNvCxnSpPr/>
      </xdr:nvCxnSpPr>
      <xdr:spPr>
        <a:xfrm>
          <a:off x="15798800" y="16727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152400</xdr:rowOff>
    </xdr:from>
    <xdr:ext cx="598805" cy="259080"/>
    <xdr:sp macro="" textlink="">
      <xdr:nvSpPr>
        <xdr:cNvPr id="683" name="公債費最大値テキスト"/>
        <xdr:cNvSpPr txBox="1"/>
      </xdr:nvSpPr>
      <xdr:spPr>
        <a:xfrm>
          <a:off x="15938500" y="1507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439,733</a:t>
          </a:r>
          <a:endParaRPr kumimoji="1" lang="ja-JP" altLang="en-US" sz="1000" b="1">
            <a:latin typeface="ＭＳ Ｐゴシック"/>
          </a:endParaRPr>
        </a:p>
      </xdr:txBody>
    </xdr:sp>
    <xdr:clientData/>
  </xdr:oneCellAnchor>
  <xdr:twoCellAnchor>
    <xdr:from>
      <xdr:col>85</xdr:col>
      <xdr:colOff>38100</xdr:colOff>
      <xdr:row>91</xdr:row>
      <xdr:rowOff>34290</xdr:rowOff>
    </xdr:from>
    <xdr:to>
      <xdr:col>86</xdr:col>
      <xdr:colOff>25400</xdr:colOff>
      <xdr:row>91</xdr:row>
      <xdr:rowOff>34290</xdr:rowOff>
    </xdr:to>
    <xdr:cxnSp macro="">
      <xdr:nvCxnSpPr>
        <xdr:cNvPr id="684" name="直線コネクタ 683"/>
        <xdr:cNvCxnSpPr/>
      </xdr:nvCxnSpPr>
      <xdr:spPr>
        <a:xfrm>
          <a:off x="15798800" y="15293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72390</xdr:rowOff>
    </xdr:from>
    <xdr:to>
      <xdr:col>85</xdr:col>
      <xdr:colOff>127000</xdr:colOff>
      <xdr:row>97</xdr:row>
      <xdr:rowOff>103505</xdr:rowOff>
    </xdr:to>
    <xdr:cxnSp macro="">
      <xdr:nvCxnSpPr>
        <xdr:cNvPr id="685" name="直線コネクタ 684"/>
        <xdr:cNvCxnSpPr/>
      </xdr:nvCxnSpPr>
      <xdr:spPr>
        <a:xfrm flipV="1">
          <a:off x="15069820" y="1636014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23495</xdr:rowOff>
    </xdr:from>
    <xdr:ext cx="598805" cy="259080"/>
    <xdr:sp macro="" textlink="">
      <xdr:nvSpPr>
        <xdr:cNvPr id="686" name="公債費平均値テキスト"/>
        <xdr:cNvSpPr txBox="1"/>
      </xdr:nvSpPr>
      <xdr:spPr>
        <a:xfrm>
          <a:off x="15938500" y="163112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45085</xdr:rowOff>
    </xdr:from>
    <xdr:to>
      <xdr:col>85</xdr:col>
      <xdr:colOff>177800</xdr:colOff>
      <xdr:row>97</xdr:row>
      <xdr:rowOff>146685</xdr:rowOff>
    </xdr:to>
    <xdr:sp macro="" textlink="">
      <xdr:nvSpPr>
        <xdr:cNvPr id="687" name="フローチャート: 判断 686"/>
        <xdr:cNvSpPr/>
      </xdr:nvSpPr>
      <xdr:spPr>
        <a:xfrm>
          <a:off x="158369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43180</xdr:rowOff>
    </xdr:from>
    <xdr:to>
      <xdr:col>81</xdr:col>
      <xdr:colOff>50800</xdr:colOff>
      <xdr:row>97</xdr:row>
      <xdr:rowOff>103505</xdr:rowOff>
    </xdr:to>
    <xdr:cxnSp macro="">
      <xdr:nvCxnSpPr>
        <xdr:cNvPr id="688" name="直線コネクタ 687"/>
        <xdr:cNvCxnSpPr/>
      </xdr:nvCxnSpPr>
      <xdr:spPr>
        <a:xfrm>
          <a:off x="14206220" y="1633093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43180</xdr:rowOff>
    </xdr:from>
    <xdr:to>
      <xdr:col>81</xdr:col>
      <xdr:colOff>101600</xdr:colOff>
      <xdr:row>97</xdr:row>
      <xdr:rowOff>144780</xdr:rowOff>
    </xdr:to>
    <xdr:sp macro="" textlink="">
      <xdr:nvSpPr>
        <xdr:cNvPr id="689" name="フローチャート: 判断 688"/>
        <xdr:cNvSpPr/>
      </xdr:nvSpPr>
      <xdr:spPr>
        <a:xfrm>
          <a:off x="1501902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161290</xdr:rowOff>
    </xdr:from>
    <xdr:ext cx="598805" cy="259080"/>
    <xdr:sp macro="" textlink="">
      <xdr:nvSpPr>
        <xdr:cNvPr id="690" name="テキスト ボックス 689"/>
        <xdr:cNvSpPr txBox="1"/>
      </xdr:nvSpPr>
      <xdr:spPr>
        <a:xfrm>
          <a:off x="14780260" y="1610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43180</xdr:rowOff>
    </xdr:from>
    <xdr:to>
      <xdr:col>76</xdr:col>
      <xdr:colOff>114300</xdr:colOff>
      <xdr:row>97</xdr:row>
      <xdr:rowOff>85090</xdr:rowOff>
    </xdr:to>
    <xdr:cxnSp macro="">
      <xdr:nvCxnSpPr>
        <xdr:cNvPr id="691" name="直線コネクタ 690"/>
        <xdr:cNvCxnSpPr/>
      </xdr:nvCxnSpPr>
      <xdr:spPr>
        <a:xfrm flipV="1">
          <a:off x="13342620" y="1633093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24765</xdr:rowOff>
    </xdr:from>
    <xdr:to>
      <xdr:col>76</xdr:col>
      <xdr:colOff>165100</xdr:colOff>
      <xdr:row>97</xdr:row>
      <xdr:rowOff>126365</xdr:rowOff>
    </xdr:to>
    <xdr:sp macro="" textlink="">
      <xdr:nvSpPr>
        <xdr:cNvPr id="692" name="フローチャート: 判断 691"/>
        <xdr:cNvSpPr/>
      </xdr:nvSpPr>
      <xdr:spPr>
        <a:xfrm>
          <a:off x="1415542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117475</xdr:rowOff>
    </xdr:from>
    <xdr:ext cx="598170" cy="259080"/>
    <xdr:sp macro="" textlink="">
      <xdr:nvSpPr>
        <xdr:cNvPr id="693" name="テキスト ボックス 692"/>
        <xdr:cNvSpPr txBox="1"/>
      </xdr:nvSpPr>
      <xdr:spPr>
        <a:xfrm>
          <a:off x="13911580" y="16405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44450</xdr:rowOff>
    </xdr:from>
    <xdr:to>
      <xdr:col>71</xdr:col>
      <xdr:colOff>177800</xdr:colOff>
      <xdr:row>97</xdr:row>
      <xdr:rowOff>85090</xdr:rowOff>
    </xdr:to>
    <xdr:cxnSp macro="">
      <xdr:nvCxnSpPr>
        <xdr:cNvPr id="694" name="直線コネクタ 693"/>
        <xdr:cNvCxnSpPr/>
      </xdr:nvCxnSpPr>
      <xdr:spPr>
        <a:xfrm>
          <a:off x="12473940" y="1633220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158750</xdr:rowOff>
    </xdr:from>
    <xdr:to>
      <xdr:col>72</xdr:col>
      <xdr:colOff>38100</xdr:colOff>
      <xdr:row>98</xdr:row>
      <xdr:rowOff>88900</xdr:rowOff>
    </xdr:to>
    <xdr:sp macro="" textlink="">
      <xdr:nvSpPr>
        <xdr:cNvPr id="695" name="フローチャート: 判断 694"/>
        <xdr:cNvSpPr/>
      </xdr:nvSpPr>
      <xdr:spPr>
        <a:xfrm>
          <a:off x="13291820" y="16446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80010</xdr:rowOff>
    </xdr:from>
    <xdr:ext cx="534035" cy="259080"/>
    <xdr:sp macro="" textlink="">
      <xdr:nvSpPr>
        <xdr:cNvPr id="696" name="テキスト ボックス 695"/>
        <xdr:cNvSpPr txBox="1"/>
      </xdr:nvSpPr>
      <xdr:spPr>
        <a:xfrm>
          <a:off x="130803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151130</xdr:rowOff>
    </xdr:from>
    <xdr:to>
      <xdr:col>67</xdr:col>
      <xdr:colOff>101600</xdr:colOff>
      <xdr:row>98</xdr:row>
      <xdr:rowOff>81280</xdr:rowOff>
    </xdr:to>
    <xdr:sp macro="" textlink="">
      <xdr:nvSpPr>
        <xdr:cNvPr id="697" name="フローチャート: 判断 696"/>
        <xdr:cNvSpPr/>
      </xdr:nvSpPr>
      <xdr:spPr>
        <a:xfrm>
          <a:off x="1242314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72390</xdr:rowOff>
    </xdr:from>
    <xdr:ext cx="534035" cy="259080"/>
    <xdr:sp macro="" textlink="">
      <xdr:nvSpPr>
        <xdr:cNvPr id="698" name="テキスト ボックス 697"/>
        <xdr:cNvSpPr txBox="1"/>
      </xdr:nvSpPr>
      <xdr:spPr>
        <a:xfrm>
          <a:off x="122167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0" name="テキスト ボックス 699"/>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3" name="テキスト ボックス 702"/>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21590</xdr:rowOff>
    </xdr:from>
    <xdr:to>
      <xdr:col>85</xdr:col>
      <xdr:colOff>177800</xdr:colOff>
      <xdr:row>97</xdr:row>
      <xdr:rowOff>123190</xdr:rowOff>
    </xdr:to>
    <xdr:sp macro="" textlink="">
      <xdr:nvSpPr>
        <xdr:cNvPr id="704" name="楕円 703"/>
        <xdr:cNvSpPr/>
      </xdr:nvSpPr>
      <xdr:spPr>
        <a:xfrm>
          <a:off x="158369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44450</xdr:rowOff>
    </xdr:from>
    <xdr:ext cx="598805" cy="259080"/>
    <xdr:sp macro="" textlink="">
      <xdr:nvSpPr>
        <xdr:cNvPr id="705" name="公債費該当値テキスト"/>
        <xdr:cNvSpPr txBox="1"/>
      </xdr:nvSpPr>
      <xdr:spPr>
        <a:xfrm>
          <a:off x="15938500" y="16160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52705</xdr:rowOff>
    </xdr:from>
    <xdr:to>
      <xdr:col>81</xdr:col>
      <xdr:colOff>101600</xdr:colOff>
      <xdr:row>97</xdr:row>
      <xdr:rowOff>154940</xdr:rowOff>
    </xdr:to>
    <xdr:sp macro="" textlink="">
      <xdr:nvSpPr>
        <xdr:cNvPr id="706" name="楕円 705"/>
        <xdr:cNvSpPr/>
      </xdr:nvSpPr>
      <xdr:spPr>
        <a:xfrm>
          <a:off x="1501902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145415</xdr:rowOff>
    </xdr:from>
    <xdr:ext cx="598805" cy="258445"/>
    <xdr:sp macro="" textlink="">
      <xdr:nvSpPr>
        <xdr:cNvPr id="707" name="テキスト ボックス 706"/>
        <xdr:cNvSpPr txBox="1"/>
      </xdr:nvSpPr>
      <xdr:spPr>
        <a:xfrm>
          <a:off x="14780260" y="16433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163830</xdr:rowOff>
    </xdr:from>
    <xdr:to>
      <xdr:col>76</xdr:col>
      <xdr:colOff>165100</xdr:colOff>
      <xdr:row>97</xdr:row>
      <xdr:rowOff>93980</xdr:rowOff>
    </xdr:to>
    <xdr:sp macro="" textlink="">
      <xdr:nvSpPr>
        <xdr:cNvPr id="708" name="楕円 707"/>
        <xdr:cNvSpPr/>
      </xdr:nvSpPr>
      <xdr:spPr>
        <a:xfrm>
          <a:off x="1415542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110490</xdr:rowOff>
    </xdr:from>
    <xdr:ext cx="598170" cy="258445"/>
    <xdr:sp macro="" textlink="">
      <xdr:nvSpPr>
        <xdr:cNvPr id="709" name="テキスト ボックス 708"/>
        <xdr:cNvSpPr txBox="1"/>
      </xdr:nvSpPr>
      <xdr:spPr>
        <a:xfrm>
          <a:off x="13911580" y="16055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34290</xdr:rowOff>
    </xdr:from>
    <xdr:to>
      <xdr:col>72</xdr:col>
      <xdr:colOff>38100</xdr:colOff>
      <xdr:row>97</xdr:row>
      <xdr:rowOff>135890</xdr:rowOff>
    </xdr:to>
    <xdr:sp macro="" textlink="">
      <xdr:nvSpPr>
        <xdr:cNvPr id="710" name="楕円 709"/>
        <xdr:cNvSpPr/>
      </xdr:nvSpPr>
      <xdr:spPr>
        <a:xfrm>
          <a:off x="13291820" y="16322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152400</xdr:rowOff>
    </xdr:from>
    <xdr:ext cx="598170" cy="259080"/>
    <xdr:sp macro="" textlink="">
      <xdr:nvSpPr>
        <xdr:cNvPr id="711" name="テキスト ボックス 710"/>
        <xdr:cNvSpPr txBox="1"/>
      </xdr:nvSpPr>
      <xdr:spPr>
        <a:xfrm>
          <a:off x="13047980" y="16097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165100</xdr:rowOff>
    </xdr:from>
    <xdr:to>
      <xdr:col>67</xdr:col>
      <xdr:colOff>101600</xdr:colOff>
      <xdr:row>97</xdr:row>
      <xdr:rowOff>95250</xdr:rowOff>
    </xdr:to>
    <xdr:sp macro="" textlink="">
      <xdr:nvSpPr>
        <xdr:cNvPr id="712" name="楕円 711"/>
        <xdr:cNvSpPr/>
      </xdr:nvSpPr>
      <xdr:spPr>
        <a:xfrm>
          <a:off x="1242314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111760</xdr:rowOff>
    </xdr:from>
    <xdr:ext cx="598805" cy="258445"/>
    <xdr:sp macro="" textlink="">
      <xdr:nvSpPr>
        <xdr:cNvPr id="713" name="テキスト ボックス 712"/>
        <xdr:cNvSpPr txBox="1"/>
      </xdr:nvSpPr>
      <xdr:spPr>
        <a:xfrm>
          <a:off x="12184380" y="1605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5" name="正方形/長方形 71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7" name="正方形/長方形 71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9" name="正方形/長方形 71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2" name="テキスト ボックス 721"/>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4" name="直線コネクタ 723"/>
        <xdr:cNvCxnSpPr/>
      </xdr:nvCxnSpPr>
      <xdr:spPr>
        <a:xfrm>
          <a:off x="1780032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920" cy="258445"/>
    <xdr:sp macro="" textlink="">
      <xdr:nvSpPr>
        <xdr:cNvPr id="725" name="テキスト ボックス 724"/>
        <xdr:cNvSpPr txBox="1"/>
      </xdr:nvSpPr>
      <xdr:spPr>
        <a:xfrm>
          <a:off x="17561560" y="65024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6" name="直線コネクタ 725"/>
        <xdr:cNvCxnSpPr/>
      </xdr:nvCxnSpPr>
      <xdr:spPr>
        <a:xfrm>
          <a:off x="1780032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27" name="テキスト ボックス 726"/>
        <xdr:cNvSpPr txBox="1"/>
      </xdr:nvSpPr>
      <xdr:spPr>
        <a:xfrm>
          <a:off x="1728406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131445</xdr:rowOff>
    </xdr:from>
    <xdr:to>
      <xdr:col>120</xdr:col>
      <xdr:colOff>114300</xdr:colOff>
      <xdr:row>35</xdr:row>
      <xdr:rowOff>131445</xdr:rowOff>
    </xdr:to>
    <xdr:cxnSp macro="">
      <xdr:nvCxnSpPr>
        <xdr:cNvPr id="728" name="直線コネクタ 727"/>
        <xdr:cNvCxnSpPr/>
      </xdr:nvCxnSpPr>
      <xdr:spPr>
        <a:xfrm>
          <a:off x="1780032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9" name="テキスト ボックス 728"/>
        <xdr:cNvSpPr txBox="1"/>
      </xdr:nvSpPr>
      <xdr:spPr>
        <a:xfrm>
          <a:off x="1728406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0" name="直線コネクタ 729"/>
        <xdr:cNvCxnSpPr/>
      </xdr:nvCxnSpPr>
      <xdr:spPr>
        <a:xfrm>
          <a:off x="1780032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31495" cy="259080"/>
    <xdr:sp macro="" textlink="">
      <xdr:nvSpPr>
        <xdr:cNvPr id="731" name="テキスト ボックス 730"/>
        <xdr:cNvSpPr txBox="1"/>
      </xdr:nvSpPr>
      <xdr:spPr>
        <a:xfrm>
          <a:off x="17284065" y="5541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2" name="直線コネクタ 731"/>
        <xdr:cNvCxnSpPr/>
      </xdr:nvCxnSpPr>
      <xdr:spPr>
        <a:xfrm>
          <a:off x="1780032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9080"/>
    <xdr:sp macro="" textlink="">
      <xdr:nvSpPr>
        <xdr:cNvPr id="733" name="テキスト ボックス 732"/>
        <xdr:cNvSpPr txBox="1"/>
      </xdr:nvSpPr>
      <xdr:spPr>
        <a:xfrm>
          <a:off x="17284065" y="5222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4" name="直線コネクタ 733"/>
        <xdr:cNvCxnSpPr/>
      </xdr:nvCxnSpPr>
      <xdr:spPr>
        <a:xfrm>
          <a:off x="1780032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5630" cy="259080"/>
    <xdr:sp macro="" textlink="">
      <xdr:nvSpPr>
        <xdr:cNvPr id="735" name="テキスト ボックス 734"/>
        <xdr:cNvSpPr txBox="1"/>
      </xdr:nvSpPr>
      <xdr:spPr>
        <a:xfrm>
          <a:off x="1722501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5630" cy="258445"/>
    <xdr:sp macro="" textlink="">
      <xdr:nvSpPr>
        <xdr:cNvPr id="737" name="テキスト ボックス 736"/>
        <xdr:cNvSpPr txBox="1"/>
      </xdr:nvSpPr>
      <xdr:spPr>
        <a:xfrm>
          <a:off x="1722501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106680</xdr:rowOff>
    </xdr:from>
    <xdr:to>
      <xdr:col>116</xdr:col>
      <xdr:colOff>62865</xdr:colOff>
      <xdr:row>39</xdr:row>
      <xdr:rowOff>99060</xdr:rowOff>
    </xdr:to>
    <xdr:cxnSp macro="">
      <xdr:nvCxnSpPr>
        <xdr:cNvPr id="739" name="直線コネクタ 738"/>
        <xdr:cNvCxnSpPr/>
      </xdr:nvCxnSpPr>
      <xdr:spPr>
        <a:xfrm flipV="1">
          <a:off x="21570315" y="513969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133985</xdr:rowOff>
    </xdr:from>
    <xdr:ext cx="249555" cy="259080"/>
    <xdr:sp macro="" textlink="">
      <xdr:nvSpPr>
        <xdr:cNvPr id="740" name="諸支出金最小値テキスト"/>
        <xdr:cNvSpPr txBox="1"/>
      </xdr:nvSpPr>
      <xdr:spPr>
        <a:xfrm>
          <a:off x="2162302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1" name="直線コネクタ 740"/>
        <xdr:cNvCxnSpPr/>
      </xdr:nvCxnSpPr>
      <xdr:spPr>
        <a:xfrm>
          <a:off x="214884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53340</xdr:rowOff>
    </xdr:from>
    <xdr:ext cx="534670" cy="258445"/>
    <xdr:sp macro="" textlink="">
      <xdr:nvSpPr>
        <xdr:cNvPr id="742" name="諸支出金最大値テキスト"/>
        <xdr:cNvSpPr txBox="1"/>
      </xdr:nvSpPr>
      <xdr:spPr>
        <a:xfrm>
          <a:off x="21623020" y="4918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94,036</a:t>
          </a:r>
          <a:endParaRPr kumimoji="1" lang="ja-JP" altLang="en-US" sz="1000" b="1">
            <a:latin typeface="ＭＳ Ｐゴシック"/>
          </a:endParaRPr>
        </a:p>
      </xdr:txBody>
    </xdr:sp>
    <xdr:clientData/>
  </xdr:oneCellAnchor>
  <xdr:twoCellAnchor>
    <xdr:from>
      <xdr:col>115</xdr:col>
      <xdr:colOff>165100</xdr:colOff>
      <xdr:row>30</xdr:row>
      <xdr:rowOff>106680</xdr:rowOff>
    </xdr:from>
    <xdr:to>
      <xdr:col>116</xdr:col>
      <xdr:colOff>152400</xdr:colOff>
      <xdr:row>30</xdr:row>
      <xdr:rowOff>106680</xdr:rowOff>
    </xdr:to>
    <xdr:cxnSp macro="">
      <xdr:nvCxnSpPr>
        <xdr:cNvPr id="743" name="直線コネクタ 742"/>
        <xdr:cNvCxnSpPr/>
      </xdr:nvCxnSpPr>
      <xdr:spPr>
        <a:xfrm>
          <a:off x="21488400" y="5139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4" name="直線コネクタ 743"/>
        <xdr:cNvCxnSpPr/>
      </xdr:nvCxnSpPr>
      <xdr:spPr>
        <a:xfrm>
          <a:off x="20759420" y="66408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51435</xdr:rowOff>
    </xdr:from>
    <xdr:ext cx="469900" cy="258445"/>
    <xdr:sp macro="" textlink="">
      <xdr:nvSpPr>
        <xdr:cNvPr id="745" name="諸支出金平均値テキスト"/>
        <xdr:cNvSpPr txBox="1"/>
      </xdr:nvSpPr>
      <xdr:spPr>
        <a:xfrm>
          <a:off x="21623020" y="64255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28575</xdr:rowOff>
    </xdr:from>
    <xdr:to>
      <xdr:col>116</xdr:col>
      <xdr:colOff>114300</xdr:colOff>
      <xdr:row>39</xdr:row>
      <xdr:rowOff>130175</xdr:rowOff>
    </xdr:to>
    <xdr:sp macro="" textlink="">
      <xdr:nvSpPr>
        <xdr:cNvPr id="746" name="フローチャート: 判断 745"/>
        <xdr:cNvSpPr/>
      </xdr:nvSpPr>
      <xdr:spPr>
        <a:xfrm>
          <a:off x="2152142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7" name="直線コネクタ 746"/>
        <xdr:cNvCxnSpPr/>
      </xdr:nvCxnSpPr>
      <xdr:spPr>
        <a:xfrm>
          <a:off x="1989074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45085</xdr:rowOff>
    </xdr:from>
    <xdr:to>
      <xdr:col>112</xdr:col>
      <xdr:colOff>38100</xdr:colOff>
      <xdr:row>39</xdr:row>
      <xdr:rowOff>146685</xdr:rowOff>
    </xdr:to>
    <xdr:sp macro="" textlink="">
      <xdr:nvSpPr>
        <xdr:cNvPr id="748" name="フローチャート: 判断 747"/>
        <xdr:cNvSpPr/>
      </xdr:nvSpPr>
      <xdr:spPr>
        <a:xfrm>
          <a:off x="20708620" y="65868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163195</xdr:rowOff>
    </xdr:from>
    <xdr:ext cx="378460" cy="258445"/>
    <xdr:sp macro="" textlink="">
      <xdr:nvSpPr>
        <xdr:cNvPr id="749" name="テキスト ボックス 748"/>
        <xdr:cNvSpPr txBox="1"/>
      </xdr:nvSpPr>
      <xdr:spPr>
        <a:xfrm>
          <a:off x="20575270" y="6369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0" name="直線コネクタ 749"/>
        <xdr:cNvCxnSpPr/>
      </xdr:nvCxnSpPr>
      <xdr:spPr>
        <a:xfrm>
          <a:off x="1902714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45720</xdr:rowOff>
    </xdr:from>
    <xdr:to>
      <xdr:col>107</xdr:col>
      <xdr:colOff>101600</xdr:colOff>
      <xdr:row>39</xdr:row>
      <xdr:rowOff>147320</xdr:rowOff>
    </xdr:to>
    <xdr:sp macro="" textlink="">
      <xdr:nvSpPr>
        <xdr:cNvPr id="751" name="フローチャート: 判断 750"/>
        <xdr:cNvSpPr/>
      </xdr:nvSpPr>
      <xdr:spPr>
        <a:xfrm>
          <a:off x="1983994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163830</xdr:rowOff>
    </xdr:from>
    <xdr:ext cx="377825" cy="258445"/>
    <xdr:sp macro="" textlink="">
      <xdr:nvSpPr>
        <xdr:cNvPr id="752" name="テキスト ボックス 751"/>
        <xdr:cNvSpPr txBox="1"/>
      </xdr:nvSpPr>
      <xdr:spPr>
        <a:xfrm>
          <a:off x="19706590" y="63703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3" name="直線コネクタ 752"/>
        <xdr:cNvCxnSpPr/>
      </xdr:nvCxnSpPr>
      <xdr:spPr>
        <a:xfrm>
          <a:off x="1816354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754" name="フローチャート: 判断 753"/>
        <xdr:cNvSpPr/>
      </xdr:nvSpPr>
      <xdr:spPr>
        <a:xfrm>
          <a:off x="1897634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154940</xdr:rowOff>
    </xdr:from>
    <xdr:ext cx="378460" cy="259080"/>
    <xdr:sp macro="" textlink="">
      <xdr:nvSpPr>
        <xdr:cNvPr id="755" name="テキスト ボックス 754"/>
        <xdr:cNvSpPr txBox="1"/>
      </xdr:nvSpPr>
      <xdr:spPr>
        <a:xfrm>
          <a:off x="18842990" y="6361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23495</xdr:rowOff>
    </xdr:from>
    <xdr:to>
      <xdr:col>98</xdr:col>
      <xdr:colOff>38100</xdr:colOff>
      <xdr:row>39</xdr:row>
      <xdr:rowOff>125095</xdr:rowOff>
    </xdr:to>
    <xdr:sp macro="" textlink="">
      <xdr:nvSpPr>
        <xdr:cNvPr id="756" name="フローチャート: 判断 755"/>
        <xdr:cNvSpPr/>
      </xdr:nvSpPr>
      <xdr:spPr>
        <a:xfrm>
          <a:off x="18112740" y="6565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141605</xdr:rowOff>
    </xdr:from>
    <xdr:ext cx="469900" cy="258445"/>
    <xdr:sp macro="" textlink="">
      <xdr:nvSpPr>
        <xdr:cNvPr id="757" name="テキスト ボックス 756"/>
        <xdr:cNvSpPr txBox="1"/>
      </xdr:nvSpPr>
      <xdr:spPr>
        <a:xfrm>
          <a:off x="17933670" y="6348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8" name="テキスト ボックス 75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0" name="テキスト ボックス 75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3" name="楕円 762"/>
        <xdr:cNvSpPr/>
      </xdr:nvSpPr>
      <xdr:spPr>
        <a:xfrm>
          <a:off x="21521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6985</xdr:rowOff>
    </xdr:from>
    <xdr:ext cx="249555" cy="259080"/>
    <xdr:sp macro="" textlink="">
      <xdr:nvSpPr>
        <xdr:cNvPr id="764" name="諸支出金該当値テキスト"/>
        <xdr:cNvSpPr txBox="1"/>
      </xdr:nvSpPr>
      <xdr:spPr>
        <a:xfrm>
          <a:off x="21623020" y="6548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5" name="楕円 764"/>
        <xdr:cNvSpPr/>
      </xdr:nvSpPr>
      <xdr:spPr>
        <a:xfrm>
          <a:off x="2070862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8445"/>
    <xdr:sp macro="" textlink="">
      <xdr:nvSpPr>
        <xdr:cNvPr id="766" name="テキスト ボックス 765"/>
        <xdr:cNvSpPr txBox="1"/>
      </xdr:nvSpPr>
      <xdr:spPr>
        <a:xfrm>
          <a:off x="2063496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7" name="楕円 766"/>
        <xdr:cNvSpPr/>
      </xdr:nvSpPr>
      <xdr:spPr>
        <a:xfrm>
          <a:off x="198399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9555" cy="258445"/>
    <xdr:sp macro="" textlink="">
      <xdr:nvSpPr>
        <xdr:cNvPr id="768" name="テキスト ボックス 767"/>
        <xdr:cNvSpPr txBox="1"/>
      </xdr:nvSpPr>
      <xdr:spPr>
        <a:xfrm>
          <a:off x="19771360" y="66827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9" name="楕円 768"/>
        <xdr:cNvSpPr/>
      </xdr:nvSpPr>
      <xdr:spPr>
        <a:xfrm>
          <a:off x="189763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9555" cy="258445"/>
    <xdr:sp macro="" textlink="">
      <xdr:nvSpPr>
        <xdr:cNvPr id="770" name="テキスト ボックス 769"/>
        <xdr:cNvSpPr txBox="1"/>
      </xdr:nvSpPr>
      <xdr:spPr>
        <a:xfrm>
          <a:off x="18907760" y="66827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1" name="楕円 770"/>
        <xdr:cNvSpPr/>
      </xdr:nvSpPr>
      <xdr:spPr>
        <a:xfrm>
          <a:off x="1811274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8445"/>
    <xdr:sp macro="" textlink="">
      <xdr:nvSpPr>
        <xdr:cNvPr id="772" name="テキスト ボックス 771"/>
        <xdr:cNvSpPr txBox="1"/>
      </xdr:nvSpPr>
      <xdr:spPr>
        <a:xfrm>
          <a:off x="1803908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4" name="正方形/長方形 77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6" name="正方形/長方形 77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8" name="正方形/長方形 77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1" name="テキスト ボックス 780"/>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3" name="直線コネクタ 78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84" name="テキスト ボックス 783"/>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86" name="テキスト ボックス 785"/>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88" name="直線コネクタ 787"/>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89"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0" name="直線コネクタ 789"/>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91"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2" name="直線コネクタ 79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3" name="直線コネクタ 792"/>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796" name="直線コネクタ 795"/>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798" name="テキスト ボックス 797"/>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799" name="直線コネクタ 798"/>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01" name="テキスト ボックス 800"/>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2" name="直線コネクタ 801"/>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04" name="テキスト ボックス 803"/>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06" name="テキスト ボックス 805"/>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07" name="テキスト ボックス 80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9" name="テキスト ボックス 80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13"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15" name="テキスト ボックス 814"/>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17" name="テキスト ボックス 816"/>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19" name="テキスト ボックス 818"/>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21" name="テキスト ボックス 820"/>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総務費の住民一人当たりのコストは</a:t>
          </a:r>
          <a:r>
            <a:rPr kumimoji="1" lang="en-US" altLang="ja-JP" sz="1300">
              <a:latin typeface="ＭＳ Ｐゴシック"/>
              <a:ea typeface="ＭＳ Ｐゴシック"/>
            </a:rPr>
            <a:t>94,224</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10,678</a:t>
          </a:r>
          <a:r>
            <a:rPr kumimoji="1" lang="ja-JP" altLang="en-US" sz="1300">
              <a:latin typeface="ＭＳ Ｐゴシック"/>
              <a:ea typeface="ＭＳ Ｐゴシック"/>
            </a:rPr>
            <a:t>円増加している。これは役場庁舎改修事業を行ったことが要因である。民生費の住民一人当たりのコストは</a:t>
          </a:r>
          <a:r>
            <a:rPr kumimoji="1" lang="en-US" altLang="ja-JP" sz="1300">
              <a:latin typeface="ＭＳ Ｐゴシック"/>
              <a:ea typeface="ＭＳ Ｐゴシック"/>
            </a:rPr>
            <a:t>219,778</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70,026</a:t>
          </a:r>
          <a:r>
            <a:rPr kumimoji="1" lang="ja-JP" altLang="en-US" sz="1300">
              <a:latin typeface="ＭＳ Ｐゴシック"/>
              <a:ea typeface="ＭＳ Ｐゴシック"/>
            </a:rPr>
            <a:t>円増加している。これは子育て支援施設整備事業を行ったことが要因である。土木費の住民一人当たりのコストは</a:t>
          </a:r>
          <a:r>
            <a:rPr kumimoji="1" lang="en-US" altLang="ja-JP" sz="1300">
              <a:latin typeface="ＭＳ Ｐゴシック"/>
              <a:ea typeface="ＭＳ Ｐゴシック"/>
            </a:rPr>
            <a:t>89,449</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19,144</a:t>
          </a:r>
          <a:r>
            <a:rPr kumimoji="1" lang="ja-JP" altLang="en-US" sz="1300">
              <a:latin typeface="ＭＳ Ｐゴシック"/>
              <a:ea typeface="ＭＳ Ｐゴシック"/>
            </a:rPr>
            <a:t>円増加している。これは日本国花苑整備事業を行ったことが要因である。教育費の住民一人当たりのコストは</a:t>
          </a:r>
          <a:r>
            <a:rPr kumimoji="1" lang="en-US" altLang="ja-JP" sz="1300">
              <a:latin typeface="ＭＳ Ｐゴシック"/>
              <a:ea typeface="ＭＳ Ｐゴシック"/>
            </a:rPr>
            <a:t>102,624</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9,946</a:t>
          </a:r>
          <a:r>
            <a:rPr kumimoji="1" lang="ja-JP" altLang="en-US" sz="1300">
              <a:latin typeface="ＭＳ Ｐゴシック"/>
              <a:ea typeface="ＭＳ Ｐゴシック"/>
            </a:rPr>
            <a:t>円増加している。これは義務教育学校整備事業を行ったことが要因である。公債費の住民一人当たりのコストは</a:t>
          </a:r>
          <a:r>
            <a:rPr kumimoji="1" lang="en-US" altLang="ja-JP" sz="1300">
              <a:latin typeface="ＭＳ Ｐゴシック"/>
              <a:ea typeface="ＭＳ Ｐゴシック"/>
            </a:rPr>
            <a:t>113,167</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9,654</a:t>
          </a:r>
          <a:r>
            <a:rPr kumimoji="1" lang="ja-JP" altLang="en-US" sz="1300">
              <a:latin typeface="ＭＳ Ｐゴシック"/>
              <a:ea typeface="ＭＳ Ｐゴシック"/>
            </a:rPr>
            <a:t>円増加している。これは繰上償還額を増額したことが要因である。衛生費の住民一人当たりのコストは</a:t>
          </a:r>
          <a:r>
            <a:rPr kumimoji="1" lang="en-US" altLang="ja-JP" sz="1300">
              <a:latin typeface="ＭＳ Ｐゴシック"/>
              <a:ea typeface="ＭＳ Ｐゴシック"/>
            </a:rPr>
            <a:t>47,847</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5,756</a:t>
          </a:r>
          <a:r>
            <a:rPr kumimoji="1" lang="ja-JP" altLang="en-US" sz="1300">
              <a:latin typeface="ＭＳ Ｐゴシック"/>
              <a:ea typeface="ＭＳ Ｐゴシック"/>
            </a:rPr>
            <a:t>円減少している。これは健康センター改修事業の終了や井川町診療所特別会計への繰出金が減少したことが要因である。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との比較では、総務費および商工費が下回っている。総務費については職員数の削減による人件費の抑制が主な要因である。また商工費については企業・商店等が極めて少なく、観光資源も乏しいことから事業規模が他の費目より小さくなっていることが要因であり、今後は特産品開発や町のＰＲ事業を推進し商工観光の活性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財政調整基金残高については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百万円増加し、</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比率は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標準財政規模が縮小したこともあり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2.52</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上昇している。今後もこれまで同様歳出の抑制に努めることで歳計余剰金を確保し、毎年</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着実に積み増しを実施し</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ていくこととしている。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r>
          <a:b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はここ数年</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188,000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千円前後で推移しており、比率も同程度で推移している。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a:r>
          <a:b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実質単年度収支については、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地方債の</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繰上償還により若干の増減はあるものの、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基金の増加や繰上償還により、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引き続き黒字は確保している。</a:t>
          </a:r>
          <a:b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　今後も計画的な基金運営に努める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とともに、適切な定員管理や事務事業の見直しを継続し黒字の確保に努める。</a:t>
          </a:r>
          <a:endParaRPr kumimoji="0" lang="ja-JP" altLang="ja-JP" sz="11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現状では、一般会計及び全ての特別会計において赤字は生じていない。一般会計では普通建設事業費の増加や地方債の繰上償還等により黒字額の比率は下がったが、国民健康保険事業特別会計では前期高齢者交付金の増加により、また、水道事業会計では建設事業などの事業費用が減少したことにより、それぞれ黒字化が進んでいる。介護保険事業特別会計では介護給付費負担金の増により黒字額の比率は上がった。</a:t>
          </a:r>
        </a:p>
        <a:p>
          <a:r>
            <a:rPr kumimoji="1" lang="ja-JP" altLang="en-US" sz="1400">
              <a:latin typeface="ＭＳ ゴシック"/>
              <a:ea typeface="ＭＳ ゴシック"/>
            </a:rPr>
            <a:t>　今後も各会計において人件費や公債費等の経常経費の抑制を図り、適正な財政運営、企業経営に努めていく。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や低利（無利子）資金への借換を計画的に実施しているため、元利償還金は平成２５年度までは減少傾向であった。しかし義務教育学校整備事業や施設耐震化等の緊急防災・減災事業に係る元金償還が始まった影響で、平成２６年度から増加傾向にある。</a:t>
          </a:r>
        </a:p>
        <a:p>
          <a:r>
            <a:rPr kumimoji="1" lang="ja-JP" altLang="en-US" sz="1400">
              <a:latin typeface="ＭＳ ゴシック"/>
              <a:ea typeface="ＭＳ ゴシック"/>
            </a:rPr>
            <a:t>　下水道事業等に係る公営企業債の元利償還金に対する繰入金については繰上償還の実施により前年から増加している。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今後数年は公債費の増加が見込まれるため、最良な借入条件や適正な償還期間の設定により、公債費の平準化に努める。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a:t>
          </a:r>
          <a:r>
            <a:rPr kumimoji="1" lang="ja-JP" altLang="en-US" sz="1400">
              <a:latin typeface="ＭＳ ゴシック"/>
              <a:ea typeface="ＭＳ ゴシック"/>
            </a:rPr>
            <a:t>将来負担額（</a:t>
          </a:r>
          <a:r>
            <a:rPr kumimoji="1" lang="en-US" altLang="ja-JP" sz="1400">
              <a:latin typeface="ＭＳ ゴシック"/>
              <a:ea typeface="ＭＳ ゴシック"/>
            </a:rPr>
            <a:t>A</a:t>
          </a:r>
          <a:r>
            <a:rPr kumimoji="1" lang="ja-JP" altLang="en-US" sz="1400">
              <a:latin typeface="ＭＳ ゴシック"/>
              <a:ea typeface="ＭＳ ゴシック"/>
            </a:rPr>
            <a:t>）は年々減少しているが、これは繰上償還の実施により一般会計等に係る地方債の現在高及び公営企業債等繰入見込額が減少していることによるところが大きい。</a:t>
          </a:r>
        </a:p>
        <a:p>
          <a:r>
            <a:rPr kumimoji="1" lang="ja-JP" altLang="en-US" sz="1400">
              <a:latin typeface="ＭＳ ゴシック"/>
              <a:ea typeface="ＭＳ ゴシック"/>
            </a:rPr>
            <a:t>　充当可能財源等（Ｂ）は前年度から減少しているが、これは義務教育学校整備事業の財源に基金を充当したためである。ただ、交付税措置の有利な地方債の発行増により、基準財政需要額算入見込額も一定程度確保できている。</a:t>
          </a:r>
        </a:p>
        <a:p>
          <a:r>
            <a:rPr kumimoji="1" lang="ja-JP" altLang="en-US" sz="1400">
              <a:latin typeface="ＭＳ ゴシック"/>
              <a:ea typeface="ＭＳ ゴシック"/>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秋田県井川町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基金全体額は、</a:t>
          </a:r>
          <a:r>
            <a:rPr kumimoji="1" lang="en-US" altLang="ja-JP" sz="1300">
              <a:solidFill>
                <a:schemeClr val="dk1"/>
              </a:solidFill>
              <a:effectLst/>
              <a:latin typeface="ＭＳ ゴシック"/>
              <a:ea typeface="ＭＳ ゴシック"/>
              <a:cs typeface="+mn-cs"/>
            </a:rPr>
            <a:t>2,100</a:t>
          </a:r>
          <a:r>
            <a:rPr kumimoji="1" lang="ja-JP" altLang="en-US" sz="1300">
              <a:solidFill>
                <a:schemeClr val="dk1"/>
              </a:solidFill>
              <a:effectLst/>
              <a:latin typeface="ＭＳ ゴシック"/>
              <a:ea typeface="ＭＳ ゴシック"/>
              <a:cs typeface="+mn-cs"/>
            </a:rPr>
            <a:t>百万円で前年度から</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百万円減少している。これは義務教育施設整備事業に充当するために、井川っ子教育推進基金から約</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百万円を取崩したことが大きな要因となっている。なお、積立額で最も大きかったものは、財政調整基金であり、今後の公共施設の老朽化に伴う大規模改修に備えて</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百万円を積立てている。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公共施設の老朽化に伴う大規模改修費用の財源確保が必要であり、財政調整基金への積立てを予定している。基金規模は類似団体の状況を確認しながら計画的に積立てていきたい。また、近年実施した耐震化事業等の元金償還が始まっており、今後も公債費は高水準で推移するため、減債基金への積立てを実施していく。その他特定目的基金においては、引き続き義務教育施設整備事業に充当するために、井川っ子教育推進基金の取崩しを予定している。また、老朽化に伴う介護施設の大規模改修の財源として、保健施設整備基金の取崩しも予定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基金ある。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平成２９年度のその他特定目的基金の総額は、</a:t>
          </a:r>
          <a:r>
            <a:rPr kumimoji="1" lang="en-US" altLang="ja-JP" sz="1300">
              <a:solidFill>
                <a:schemeClr val="dk1"/>
              </a:solidFill>
              <a:effectLst/>
              <a:latin typeface="ＭＳ ゴシック"/>
              <a:ea typeface="ＭＳ ゴシック"/>
              <a:cs typeface="+mn-cs"/>
            </a:rPr>
            <a:t>1,121</a:t>
          </a:r>
          <a:r>
            <a:rPr kumimoji="1" lang="ja-JP" altLang="en-US" sz="1300">
              <a:solidFill>
                <a:schemeClr val="dk1"/>
              </a:solidFill>
              <a:effectLst/>
              <a:latin typeface="ＭＳ ゴシック"/>
              <a:ea typeface="ＭＳ ゴシック"/>
              <a:cs typeface="+mn-cs"/>
            </a:rPr>
            <a:t>百万円で前年度から</a:t>
          </a:r>
          <a:r>
            <a:rPr kumimoji="1" lang="en-US" altLang="ja-JP" sz="1300">
              <a:solidFill>
                <a:schemeClr val="dk1"/>
              </a:solidFill>
              <a:effectLst/>
              <a:latin typeface="ＭＳ ゴシック"/>
              <a:ea typeface="ＭＳ ゴシック"/>
              <a:cs typeface="+mn-cs"/>
            </a:rPr>
            <a:t>86</a:t>
          </a:r>
          <a:r>
            <a:rPr kumimoji="1" lang="ja-JP" altLang="en-US" sz="1300">
              <a:solidFill>
                <a:schemeClr val="dk1"/>
              </a:solidFill>
              <a:effectLst/>
              <a:latin typeface="ＭＳ ゴシック"/>
              <a:ea typeface="ＭＳ ゴシック"/>
              <a:cs typeface="+mn-cs"/>
            </a:rPr>
            <a:t>百万円減少している。これは平成３０年度の義務教育学校開校に向けて、給食施設の増築の財源として井川っ子教育推進基金から約</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百万円取崩したためである。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引き続き義務教育施設整備事業に充当するために、井川っ子教育推進基金の取崩しを行う。また、老朽化に伴う介護施設の大規模改修の財源として、保健施設整備基金の取崩しも予定している。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平成２９年度の財政調整基金の現在高は、</a:t>
          </a:r>
          <a:r>
            <a:rPr kumimoji="1" lang="en-US" altLang="ja-JP" sz="1300">
              <a:solidFill>
                <a:schemeClr val="dk1"/>
              </a:solidFill>
              <a:effectLst/>
              <a:latin typeface="ＭＳ ゴシック"/>
              <a:ea typeface="ＭＳ ゴシック"/>
              <a:cs typeface="+mn-cs"/>
            </a:rPr>
            <a:t>461</a:t>
          </a:r>
          <a:r>
            <a:rPr kumimoji="1" lang="ja-JP" altLang="en-US" sz="1300">
              <a:solidFill>
                <a:schemeClr val="dk1"/>
              </a:solidFill>
              <a:effectLst/>
              <a:latin typeface="ＭＳ ゴシック"/>
              <a:ea typeface="ＭＳ ゴシック"/>
              <a:cs typeface="+mn-cs"/>
            </a:rPr>
            <a:t>百万円で前年度から</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百万円増加している。これは今後の公共施設の老朽化に伴う大規模改修に備えての積立てである。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公共施設の老朽化に伴う大規模改修に備えて、今後も積立てを実施していく。基金規模は類似団体の状況を確認しながら計画的に積立てていきたい。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平成２９年度の減債基金の現在高は、</a:t>
          </a:r>
          <a:r>
            <a:rPr kumimoji="1" lang="en-US" altLang="ja-JP" sz="1300">
              <a:solidFill>
                <a:schemeClr val="dk1"/>
              </a:solidFill>
              <a:effectLst/>
              <a:latin typeface="ＭＳ ゴシック"/>
              <a:ea typeface="ＭＳ ゴシック"/>
              <a:cs typeface="+mn-cs"/>
            </a:rPr>
            <a:t>518</a:t>
          </a:r>
          <a:r>
            <a:rPr kumimoji="1" lang="ja-JP" altLang="en-US" sz="1300">
              <a:solidFill>
                <a:schemeClr val="dk1"/>
              </a:solidFill>
              <a:effectLst/>
              <a:latin typeface="ＭＳ ゴシック"/>
              <a:ea typeface="ＭＳ ゴシック"/>
              <a:cs typeface="+mn-cs"/>
            </a:rPr>
            <a:t>百万円で前年度から</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百万円増加している。これは近年実施した耐震化事業等の元金償還が始まり、今後も公債費は高水準で推移するため、積立てたものである。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減債基金は平成２０年度まで取崩しを行ったため、残高が少なくなっている。上記負担増に備えて、できる限り積立てを実施していく。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16976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865312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271968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20304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568640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16976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865312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185420</xdr:colOff>
      <xdr:row>1</xdr:row>
      <xdr:rowOff>156210</xdr:rowOff>
    </xdr:to>
    <xdr:sp macro="" textlink="">
      <xdr:nvSpPr>
        <xdr:cNvPr id="11" name="正方形/長方形 10"/>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2" name="正方形/長方形 11"/>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185420</xdr:colOff>
      <xdr:row>0</xdr:row>
      <xdr:rowOff>215265</xdr:rowOff>
    </xdr:from>
    <xdr:to>
      <xdr:col>107</xdr:col>
      <xdr:colOff>263525</xdr:colOff>
      <xdr:row>1</xdr:row>
      <xdr:rowOff>181610</xdr:rowOff>
    </xdr:to>
    <xdr:sp macro="" textlink="">
      <xdr:nvSpPr>
        <xdr:cNvPr id="13" name="正方形/長方形 12"/>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4" name="正方形/長方形 13"/>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5" name="正方形/長方形 14"/>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6" name="正方形/長方形 15"/>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7" name="正方形/長方形 16"/>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481965</xdr:colOff>
      <xdr:row>2</xdr:row>
      <xdr:rowOff>22860</xdr:rowOff>
    </xdr:from>
    <xdr:to>
      <xdr:col>53</xdr:col>
      <xdr:colOff>185420</xdr:colOff>
      <xdr:row>11</xdr:row>
      <xdr:rowOff>104775</xdr:rowOff>
    </xdr:to>
    <xdr:sp macro="" textlink="">
      <xdr:nvSpPr>
        <xdr:cNvPr id="18" name="正方形/長方形 17"/>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185420</xdr:colOff>
      <xdr:row>11</xdr:row>
      <xdr:rowOff>73025</xdr:rowOff>
    </xdr:to>
    <xdr:sp macro="" textlink="">
      <xdr:nvSpPr>
        <xdr:cNvPr id="19" name="正方形/長方形 18"/>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0" name="正方形/長方形 19"/>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1" name="正方形/長方形 20"/>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2" name="正方形/長方形 21"/>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185420</xdr:colOff>
      <xdr:row>7</xdr:row>
      <xdr:rowOff>3175</xdr:rowOff>
    </xdr:to>
    <xdr:sp macro="" textlink="">
      <xdr:nvSpPr>
        <xdr:cNvPr id="23" name="正方形/長方形 22"/>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4" name="正方形/長方形 23"/>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5" name="正方形/長方形 24"/>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185420</xdr:colOff>
      <xdr:row>9</xdr:row>
      <xdr:rowOff>130175</xdr:rowOff>
    </xdr:to>
    <xdr:sp macro="" textlink="">
      <xdr:nvSpPr>
        <xdr:cNvPr id="26" name="正方形/長方形 25"/>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7" name="角丸四角形 26"/>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8" name="正方形/長方形 27"/>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1" name="直線コネクタ 30"/>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2" name="楕円 31"/>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34" name="直線コネクタ 33"/>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8445"/>
    <xdr:sp macro="" textlink="">
      <xdr:nvSpPr>
        <xdr:cNvPr id="38" name="テキスト ボックス 37"/>
        <xdr:cNvSpPr txBox="1"/>
      </xdr:nvSpPr>
      <xdr:spPr>
        <a:xfrm>
          <a:off x="419100" y="27470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167640</xdr:rowOff>
    </xdr:from>
    <xdr:ext cx="9702800" cy="259080"/>
    <xdr:sp macro="" textlink="">
      <xdr:nvSpPr>
        <xdr:cNvPr id="39" name="テキスト ボックス 38"/>
        <xdr:cNvSpPr txBox="1"/>
      </xdr:nvSpPr>
      <xdr:spPr>
        <a:xfrm>
          <a:off x="419100" y="3034665"/>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40" name="テキスト ボックス 39"/>
        <xdr:cNvSpPr txBox="1"/>
      </xdr:nvSpPr>
      <xdr:spPr>
        <a:xfrm>
          <a:off x="419100" y="33197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41" name="テキスト ボックス 40"/>
        <xdr:cNvSpPr txBox="1"/>
      </xdr:nvSpPr>
      <xdr:spPr>
        <a:xfrm>
          <a:off x="419100" y="360426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167640</xdr:rowOff>
    </xdr:to>
    <xdr:sp macro="" textlink="">
      <xdr:nvSpPr>
        <xdr:cNvPr id="51" name="正方形/長方形 50"/>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167640</xdr:rowOff>
    </xdr:to>
    <xdr:sp macro="" textlink="">
      <xdr:nvSpPr>
        <xdr:cNvPr id="52" name="正方形/長方形 51"/>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a:t>
          </a:r>
          <a:r>
            <a:rPr kumimoji="1" lang="ja-JP" altLang="en-US" sz="800">
              <a:solidFill>
                <a:schemeClr val="dk1"/>
              </a:solidFill>
              <a:effectLst/>
              <a:latin typeface="+mn-lt"/>
              <a:ea typeface="+mn-ea"/>
              <a:cs typeface="+mn-cs"/>
            </a:rPr>
            <a:t>を下回っていたが、比較的古い建物が多く、また建物の立て替え等を行っていないため、今年度より比率が類似団体平均を上回る結果となった。</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a:t>
          </a:r>
          <a:r>
            <a:rPr kumimoji="1" lang="ja-JP" altLang="en-US" sz="800">
              <a:solidFill>
                <a:schemeClr val="dk1"/>
              </a:solidFill>
              <a:effectLst/>
              <a:latin typeface="+mn-lt"/>
              <a:ea typeface="+mn-ea"/>
              <a:cs typeface="+mn-cs"/>
            </a:rPr>
            <a:t>も立て替え等は予定していないことから、</a:t>
          </a:r>
          <a:r>
            <a:rPr kumimoji="1" lang="ja-JP" altLang="ja-JP" sz="800">
              <a:solidFill>
                <a:schemeClr val="dk1"/>
              </a:solidFill>
              <a:effectLst/>
              <a:latin typeface="+mn-lt"/>
              <a:ea typeface="+mn-ea"/>
              <a:cs typeface="+mn-cs"/>
            </a:rPr>
            <a:t>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kumimoji="1" lang="ja-JP" altLang="en-US" sz="800">
            <a:latin typeface="ＭＳ Ｐゴシック"/>
            <a:ea typeface="ＭＳ Ｐゴシック"/>
          </a:endParaRPr>
        </a:p>
      </xdr:txBody>
    </xdr:sp>
    <xdr:clientData/>
  </xdr:twoCellAnchor>
  <xdr:oneCellAnchor>
    <xdr:from>
      <xdr:col>4</xdr:col>
      <xdr:colOff>174625</xdr:colOff>
      <xdr:row>23</xdr:row>
      <xdr:rowOff>47625</xdr:rowOff>
    </xdr:from>
    <xdr:ext cx="349250" cy="224790"/>
    <xdr:sp macro="" textlink="">
      <xdr:nvSpPr>
        <xdr:cNvPr id="55" name="テキスト ボックス 54"/>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6" name="直線コネクタ 55"/>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74295</xdr:rowOff>
    </xdr:from>
    <xdr:ext cx="307340" cy="224790"/>
    <xdr:sp macro="" textlink="">
      <xdr:nvSpPr>
        <xdr:cNvPr id="57" name="テキスト ボックス 56"/>
        <xdr:cNvSpPr txBox="1"/>
      </xdr:nvSpPr>
      <xdr:spPr>
        <a:xfrm>
          <a:off x="884555" y="687324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45870" y="65430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5425"/>
    <xdr:sp macro="" textlink="">
      <xdr:nvSpPr>
        <xdr:cNvPr id="59" name="テキスト ボックス 58"/>
        <xdr:cNvSpPr txBox="1"/>
      </xdr:nvSpPr>
      <xdr:spPr>
        <a:xfrm>
          <a:off x="838200" y="64528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45870" y="6122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61" name="テキスト ボックス 60"/>
        <xdr:cNvSpPr txBox="1"/>
      </xdr:nvSpPr>
      <xdr:spPr>
        <a:xfrm>
          <a:off x="838200" y="60286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45870" y="56984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63" name="テキスト ボックス 62"/>
        <xdr:cNvSpPr txBox="1"/>
      </xdr:nvSpPr>
      <xdr:spPr>
        <a:xfrm>
          <a:off x="838200" y="56083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45870" y="52781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65" name="テキスト ボックス 64"/>
        <xdr:cNvSpPr txBox="1"/>
      </xdr:nvSpPr>
      <xdr:spPr>
        <a:xfrm>
          <a:off x="838200" y="518414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10845" cy="224790"/>
    <xdr:sp macro="" textlink="">
      <xdr:nvSpPr>
        <xdr:cNvPr id="67" name="テキスト ボックス 66"/>
        <xdr:cNvSpPr txBox="1"/>
      </xdr:nvSpPr>
      <xdr:spPr>
        <a:xfrm>
          <a:off x="786765" y="4763770"/>
          <a:ext cx="4108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167640</xdr:rowOff>
    </xdr:to>
    <xdr:sp macro="" textlink="">
      <xdr:nvSpPr>
        <xdr:cNvPr id="68"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88900</xdr:rowOff>
    </xdr:from>
    <xdr:to>
      <xdr:col>23</xdr:col>
      <xdr:colOff>85090</xdr:colOff>
      <xdr:row>32</xdr:row>
      <xdr:rowOff>143510</xdr:rowOff>
    </xdr:to>
    <xdr:cxnSp macro="">
      <xdr:nvCxnSpPr>
        <xdr:cNvPr id="69" name="直線コネクタ 68"/>
        <xdr:cNvCxnSpPr/>
      </xdr:nvCxnSpPr>
      <xdr:spPr>
        <a:xfrm flipV="1">
          <a:off x="4645025" y="5211445"/>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147320</xdr:rowOff>
    </xdr:from>
    <xdr:ext cx="404495" cy="258445"/>
    <xdr:sp macro="" textlink="">
      <xdr:nvSpPr>
        <xdr:cNvPr id="70" name="有形固定資産減価償却率最小値テキスト"/>
        <xdr:cNvSpPr txBox="1"/>
      </xdr:nvSpPr>
      <xdr:spPr>
        <a:xfrm>
          <a:off x="4697730" y="6275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22</xdr:col>
      <xdr:colOff>185420</xdr:colOff>
      <xdr:row>32</xdr:row>
      <xdr:rowOff>143510</xdr:rowOff>
    </xdr:from>
    <xdr:to>
      <xdr:col>23</xdr:col>
      <xdr:colOff>174625</xdr:colOff>
      <xdr:row>32</xdr:row>
      <xdr:rowOff>143510</xdr:rowOff>
    </xdr:to>
    <xdr:cxnSp macro="">
      <xdr:nvCxnSpPr>
        <xdr:cNvPr id="71" name="直線コネクタ 70"/>
        <xdr:cNvCxnSpPr/>
      </xdr:nvCxnSpPr>
      <xdr:spPr>
        <a:xfrm>
          <a:off x="4561205" y="62718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35560</xdr:rowOff>
    </xdr:from>
    <xdr:ext cx="404495" cy="258445"/>
    <xdr:sp macro="" textlink="">
      <xdr:nvSpPr>
        <xdr:cNvPr id="72" name="有形固定資産減価償却率最大値テキスト"/>
        <xdr:cNvSpPr txBox="1"/>
      </xdr:nvSpPr>
      <xdr:spPr>
        <a:xfrm>
          <a:off x="4697730" y="4990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22</xdr:col>
      <xdr:colOff>185420</xdr:colOff>
      <xdr:row>26</xdr:row>
      <xdr:rowOff>88900</xdr:rowOff>
    </xdr:from>
    <xdr:to>
      <xdr:col>23</xdr:col>
      <xdr:colOff>174625</xdr:colOff>
      <xdr:row>26</xdr:row>
      <xdr:rowOff>88900</xdr:rowOff>
    </xdr:to>
    <xdr:cxnSp macro="">
      <xdr:nvCxnSpPr>
        <xdr:cNvPr id="73" name="直線コネクタ 72"/>
        <xdr:cNvCxnSpPr/>
      </xdr:nvCxnSpPr>
      <xdr:spPr>
        <a:xfrm>
          <a:off x="4561205" y="52114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33020</xdr:rowOff>
    </xdr:from>
    <xdr:ext cx="404495" cy="258445"/>
    <xdr:sp macro="" textlink="">
      <xdr:nvSpPr>
        <xdr:cNvPr id="74" name="有形固定資産減価償却率平均値テキスト"/>
        <xdr:cNvSpPr txBox="1"/>
      </xdr:nvSpPr>
      <xdr:spPr>
        <a:xfrm>
          <a:off x="4697730" y="56584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59613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185420</xdr:colOff>
      <xdr:row>30</xdr:row>
      <xdr:rowOff>6350</xdr:rowOff>
    </xdr:to>
    <xdr:sp macro="" textlink="">
      <xdr:nvSpPr>
        <xdr:cNvPr id="76" name="フローチャート: 判断 75"/>
        <xdr:cNvSpPr/>
      </xdr:nvSpPr>
      <xdr:spPr>
        <a:xfrm>
          <a:off x="3905250" y="57016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113030</xdr:rowOff>
    </xdr:from>
    <xdr:to>
      <xdr:col>15</xdr:col>
      <xdr:colOff>185420</xdr:colOff>
      <xdr:row>30</xdr:row>
      <xdr:rowOff>43180</xdr:rowOff>
    </xdr:to>
    <xdr:sp macro="" textlink="">
      <xdr:nvSpPr>
        <xdr:cNvPr id="77" name="フローチャート: 判断 76"/>
        <xdr:cNvSpPr/>
      </xdr:nvSpPr>
      <xdr:spPr>
        <a:xfrm>
          <a:off x="3163570" y="573849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5425"/>
    <xdr:sp macro="" textlink="">
      <xdr:nvSpPr>
        <xdr:cNvPr id="78" name="テキスト ボックス 77"/>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5425"/>
    <xdr:sp macro="" textlink="">
      <xdr:nvSpPr>
        <xdr:cNvPr id="79" name="テキスト ボックス 78"/>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5425"/>
    <xdr:sp macro="" textlink="">
      <xdr:nvSpPr>
        <xdr:cNvPr id="80" name="テキスト ボックス 79"/>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5425"/>
    <xdr:sp macro="" textlink="">
      <xdr:nvSpPr>
        <xdr:cNvPr id="81" name="テキスト ボックス 80"/>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5425"/>
    <xdr:sp macro="" textlink="">
      <xdr:nvSpPr>
        <xdr:cNvPr id="82" name="テキスト ボックス 81"/>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154940</xdr:rowOff>
    </xdr:from>
    <xdr:to>
      <xdr:col>23</xdr:col>
      <xdr:colOff>136525</xdr:colOff>
      <xdr:row>29</xdr:row>
      <xdr:rowOff>85090</xdr:rowOff>
    </xdr:to>
    <xdr:sp macro="" textlink="">
      <xdr:nvSpPr>
        <xdr:cNvPr id="83" name="楕円 82"/>
        <xdr:cNvSpPr/>
      </xdr:nvSpPr>
      <xdr:spPr>
        <a:xfrm>
          <a:off x="4596130" y="561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6350</xdr:rowOff>
    </xdr:from>
    <xdr:ext cx="404495" cy="259080"/>
    <xdr:sp macro="" textlink="">
      <xdr:nvSpPr>
        <xdr:cNvPr id="84" name="有形固定資産減価償却率該当値テキスト"/>
        <xdr:cNvSpPr txBox="1"/>
      </xdr:nvSpPr>
      <xdr:spPr>
        <a:xfrm>
          <a:off x="4697730" y="546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99695</xdr:rowOff>
    </xdr:from>
    <xdr:to>
      <xdr:col>19</xdr:col>
      <xdr:colOff>185420</xdr:colOff>
      <xdr:row>30</xdr:row>
      <xdr:rowOff>29845</xdr:rowOff>
    </xdr:to>
    <xdr:sp macro="" textlink="">
      <xdr:nvSpPr>
        <xdr:cNvPr id="85" name="楕円 84"/>
        <xdr:cNvSpPr/>
      </xdr:nvSpPr>
      <xdr:spPr>
        <a:xfrm>
          <a:off x="3905250" y="572516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34290</xdr:rowOff>
    </xdr:from>
    <xdr:to>
      <xdr:col>23</xdr:col>
      <xdr:colOff>85725</xdr:colOff>
      <xdr:row>29</xdr:row>
      <xdr:rowOff>150495</xdr:rowOff>
    </xdr:to>
    <xdr:cxnSp macro="">
      <xdr:nvCxnSpPr>
        <xdr:cNvPr id="86" name="直線コネクタ 85"/>
        <xdr:cNvCxnSpPr/>
      </xdr:nvCxnSpPr>
      <xdr:spPr>
        <a:xfrm flipV="1">
          <a:off x="3956050" y="5659755"/>
          <a:ext cx="6908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22860</xdr:rowOff>
    </xdr:from>
    <xdr:ext cx="405130" cy="259080"/>
    <xdr:sp macro="" textlink="">
      <xdr:nvSpPr>
        <xdr:cNvPr id="87" name="n_1aveValue有形固定資産減価償却率"/>
        <xdr:cNvSpPr txBox="1"/>
      </xdr:nvSpPr>
      <xdr:spPr>
        <a:xfrm>
          <a:off x="3745865" y="5480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59690</xdr:rowOff>
    </xdr:from>
    <xdr:ext cx="405130" cy="259080"/>
    <xdr:sp macro="" textlink="">
      <xdr:nvSpPr>
        <xdr:cNvPr id="88" name="n_2aveValue有形固定資産減価償却率"/>
        <xdr:cNvSpPr txBox="1"/>
      </xdr:nvSpPr>
      <xdr:spPr>
        <a:xfrm>
          <a:off x="3016885" y="5517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20955</xdr:rowOff>
    </xdr:from>
    <xdr:ext cx="405130" cy="259080"/>
    <xdr:sp macro="" textlink="">
      <xdr:nvSpPr>
        <xdr:cNvPr id="89" name="n_1mainValue有形固定資産減価償却率"/>
        <xdr:cNvSpPr txBox="1"/>
      </xdr:nvSpPr>
      <xdr:spPr>
        <a:xfrm>
          <a:off x="3745865" y="5814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1" name="正方形/長方形 90"/>
        <xdr:cNvSpPr/>
      </xdr:nvSpPr>
      <xdr:spPr>
        <a:xfrm>
          <a:off x="11917680" y="4533265"/>
          <a:ext cx="128270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2" name="正方形/長方形 91"/>
        <xdr:cNvSpPr/>
      </xdr:nvSpPr>
      <xdr:spPr>
        <a:xfrm>
          <a:off x="13542645" y="4516755"/>
          <a:ext cx="7505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167640</xdr:rowOff>
    </xdr:to>
    <xdr:sp macro="" textlink="">
      <xdr:nvSpPr>
        <xdr:cNvPr id="99" name="正方形/長方形 98"/>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167640</xdr:rowOff>
    </xdr:to>
    <xdr:sp macro="" textlink="">
      <xdr:nvSpPr>
        <xdr:cNvPr id="100" name="正方形/長方形 99"/>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地方債の繰上償還の実施により地方債現在高が年々減少しているため、償還可能年数</a:t>
          </a:r>
          <a:r>
            <a:rPr kumimoji="1" lang="ja-JP" altLang="en-US" sz="800">
              <a:solidFill>
                <a:schemeClr val="dk1"/>
              </a:solidFill>
              <a:effectLst/>
              <a:latin typeface="+mn-lt"/>
              <a:ea typeface="+mn-ea"/>
              <a:cs typeface="+mn-cs"/>
            </a:rPr>
            <a:t>は類似団体平均ではあるが、全国平均及び秋田県平均</a:t>
          </a:r>
          <a:r>
            <a:rPr kumimoji="1" lang="ja-JP" altLang="ja-JP" sz="800">
              <a:solidFill>
                <a:schemeClr val="dk1"/>
              </a:solidFill>
              <a:effectLst/>
              <a:latin typeface="+mn-lt"/>
              <a:ea typeface="+mn-ea"/>
              <a:cs typeface="+mn-cs"/>
            </a:rPr>
            <a:t>を</a:t>
          </a:r>
          <a:r>
            <a:rPr kumimoji="1" lang="ja-JP" altLang="en-US" sz="800">
              <a:solidFill>
                <a:schemeClr val="dk1"/>
              </a:solidFill>
              <a:effectLst/>
              <a:latin typeface="+mn-lt"/>
              <a:ea typeface="+mn-ea"/>
              <a:cs typeface="+mn-cs"/>
            </a:rPr>
            <a:t>大きく</a:t>
          </a:r>
          <a:r>
            <a:rPr kumimoji="1" lang="ja-JP" altLang="ja-JP" sz="800">
              <a:solidFill>
                <a:schemeClr val="dk1"/>
              </a:solidFill>
              <a:effectLst/>
              <a:latin typeface="+mn-lt"/>
              <a:ea typeface="+mn-ea"/>
              <a:cs typeface="+mn-cs"/>
            </a:rPr>
            <a:t>下回っている。</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今後は、義務教育学校の整備や、施設の耐震補強等緊急防災・減災事業の実施により、地方債残高の増加に伴</a:t>
          </a:r>
          <a:r>
            <a:rPr kumimoji="1" lang="ja-JP" altLang="en-US" sz="800">
              <a:solidFill>
                <a:schemeClr val="dk1"/>
              </a:solidFill>
              <a:effectLst/>
              <a:latin typeface="+mn-lt"/>
              <a:ea typeface="+mn-ea"/>
              <a:cs typeface="+mn-cs"/>
            </a:rPr>
            <a:t>う</a:t>
          </a:r>
          <a:r>
            <a:rPr kumimoji="1" lang="ja-JP" altLang="ja-JP" sz="800">
              <a:solidFill>
                <a:schemeClr val="dk1"/>
              </a:solidFill>
              <a:effectLst/>
              <a:latin typeface="+mn-lt"/>
              <a:ea typeface="+mn-ea"/>
              <a:cs typeface="+mn-cs"/>
            </a:rPr>
            <a:t>債務償還可能年数</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増加が見込まれる。引き続き計画的な地方債の繰上償還の実施と事業の精選によ</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地方債発行額の抑制を図るとともに、経常経費の削減により</a:t>
          </a:r>
          <a:r>
            <a:rPr kumimoji="1" lang="ja-JP" altLang="en-US" sz="800">
              <a:solidFill>
                <a:schemeClr val="dk1"/>
              </a:solidFill>
              <a:effectLst/>
              <a:latin typeface="+mn-lt"/>
              <a:ea typeface="+mn-ea"/>
              <a:cs typeface="+mn-cs"/>
            </a:rPr>
            <a:t>基金等充当可能財源</a:t>
          </a:r>
          <a:r>
            <a:rPr kumimoji="1" lang="ja-JP" altLang="ja-JP" sz="800">
              <a:solidFill>
                <a:schemeClr val="dk1"/>
              </a:solidFill>
              <a:effectLst/>
              <a:latin typeface="+mn-lt"/>
              <a:ea typeface="+mn-ea"/>
              <a:cs typeface="+mn-cs"/>
            </a:rPr>
            <a:t>の確保を図る。</a:t>
          </a:r>
          <a:endParaRPr lang="ja-JP" altLang="ja-JP" sz="800">
            <a:effectLst/>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250" cy="224790"/>
    <xdr:sp macro="" textlink="">
      <xdr:nvSpPr>
        <xdr:cNvPr id="103" name="テキスト ボックス 102"/>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04" name="直線コネクタ 103"/>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5" name="直線コネクタ 104"/>
        <xdr:cNvCxnSpPr/>
      </xdr:nvCxnSpPr>
      <xdr:spPr>
        <a:xfrm>
          <a:off x="11014710" y="661479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6" name="テキスト ボックス 105"/>
        <xdr:cNvSpPr txBox="1"/>
      </xdr:nvSpPr>
      <xdr:spPr>
        <a:xfrm>
          <a:off x="10653395" y="652145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7" name="直線コネクタ 106"/>
        <xdr:cNvCxnSpPr/>
      </xdr:nvCxnSpPr>
      <xdr:spPr>
        <a:xfrm>
          <a:off x="11014710" y="626300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5425"/>
    <xdr:sp macro="" textlink="">
      <xdr:nvSpPr>
        <xdr:cNvPr id="108" name="テキスト ボックス 107"/>
        <xdr:cNvSpPr txBox="1"/>
      </xdr:nvSpPr>
      <xdr:spPr>
        <a:xfrm>
          <a:off x="10653395" y="616902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014710" y="591058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10" name="テキスト ボックス 109"/>
        <xdr:cNvSpPr txBox="1"/>
      </xdr:nvSpPr>
      <xdr:spPr>
        <a:xfrm>
          <a:off x="10653395" y="581660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1" name="直線コネクタ 110"/>
        <xdr:cNvCxnSpPr/>
      </xdr:nvCxnSpPr>
      <xdr:spPr>
        <a:xfrm>
          <a:off x="11014710" y="55581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5425"/>
    <xdr:sp macro="" textlink="">
      <xdr:nvSpPr>
        <xdr:cNvPr id="112" name="テキスト ボックス 111"/>
        <xdr:cNvSpPr txBox="1"/>
      </xdr:nvSpPr>
      <xdr:spPr>
        <a:xfrm>
          <a:off x="10653395" y="54648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84455</xdr:rowOff>
    </xdr:from>
    <xdr:to>
      <xdr:col>80</xdr:col>
      <xdr:colOff>9525</xdr:colOff>
      <xdr:row>26</xdr:row>
      <xdr:rowOff>84455</xdr:rowOff>
    </xdr:to>
    <xdr:cxnSp macro="">
      <xdr:nvCxnSpPr>
        <xdr:cNvPr id="113" name="直線コネクタ 112"/>
        <xdr:cNvCxnSpPr/>
      </xdr:nvCxnSpPr>
      <xdr:spPr>
        <a:xfrm>
          <a:off x="11014710" y="52070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775" cy="224790"/>
    <xdr:sp macro="" textlink="">
      <xdr:nvSpPr>
        <xdr:cNvPr id="114" name="テキスト ボックス 113"/>
        <xdr:cNvSpPr txBox="1"/>
      </xdr:nvSpPr>
      <xdr:spPr>
        <a:xfrm>
          <a:off x="10601960" y="5116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16" name="テキスト ボックス 115"/>
        <xdr:cNvSpPr txBox="1"/>
      </xdr:nvSpPr>
      <xdr:spPr>
        <a:xfrm>
          <a:off x="1060196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167640</xdr:rowOff>
    </xdr:to>
    <xdr:sp macro="" textlink="">
      <xdr:nvSpPr>
        <xdr:cNvPr id="117" name="債務償還可能年数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128270</xdr:rowOff>
    </xdr:from>
    <xdr:to>
      <xdr:col>76</xdr:col>
      <xdr:colOff>21590</xdr:colOff>
      <xdr:row>34</xdr:row>
      <xdr:rowOff>151130</xdr:rowOff>
    </xdr:to>
    <xdr:cxnSp macro="">
      <xdr:nvCxnSpPr>
        <xdr:cNvPr id="118" name="直線コネクタ 117"/>
        <xdr:cNvCxnSpPr/>
      </xdr:nvCxnSpPr>
      <xdr:spPr>
        <a:xfrm flipV="1">
          <a:off x="14408785" y="541845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40360" cy="259080"/>
    <xdr:sp macro="" textlink="">
      <xdr:nvSpPr>
        <xdr:cNvPr id="119" name="債務償還可能年数最小値テキスト"/>
        <xdr:cNvSpPr txBox="1"/>
      </xdr:nvSpPr>
      <xdr:spPr>
        <a:xfrm>
          <a:off x="14461490" y="66186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0" name="直線コネクタ 119"/>
        <xdr:cNvCxnSpPr/>
      </xdr:nvCxnSpPr>
      <xdr:spPr>
        <a:xfrm>
          <a:off x="14326870" y="6614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74930</xdr:rowOff>
    </xdr:from>
    <xdr:ext cx="405130" cy="259080"/>
    <xdr:sp macro="" textlink="">
      <xdr:nvSpPr>
        <xdr:cNvPr id="121" name="債務償還可能年数最大値テキスト"/>
        <xdr:cNvSpPr txBox="1"/>
      </xdr:nvSpPr>
      <xdr:spPr>
        <a:xfrm>
          <a:off x="14461490" y="519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128270</xdr:rowOff>
    </xdr:from>
    <xdr:to>
      <xdr:col>76</xdr:col>
      <xdr:colOff>111125</xdr:colOff>
      <xdr:row>27</xdr:row>
      <xdr:rowOff>128270</xdr:rowOff>
    </xdr:to>
    <xdr:cxnSp macro="">
      <xdr:nvCxnSpPr>
        <xdr:cNvPr id="122" name="直線コネクタ 121"/>
        <xdr:cNvCxnSpPr/>
      </xdr:nvCxnSpPr>
      <xdr:spPr>
        <a:xfrm>
          <a:off x="14326870" y="5418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166370</xdr:rowOff>
    </xdr:from>
    <xdr:ext cx="340360" cy="258445"/>
    <xdr:sp macro="" textlink="">
      <xdr:nvSpPr>
        <xdr:cNvPr id="123" name="債務償還可能年数平均値テキスト"/>
        <xdr:cNvSpPr txBox="1"/>
      </xdr:nvSpPr>
      <xdr:spPr>
        <a:xfrm>
          <a:off x="14461490" y="6127115"/>
          <a:ext cx="340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32</xdr:row>
      <xdr:rowOff>143510</xdr:rowOff>
    </xdr:from>
    <xdr:to>
      <xdr:col>76</xdr:col>
      <xdr:colOff>73025</xdr:colOff>
      <xdr:row>33</xdr:row>
      <xdr:rowOff>73660</xdr:rowOff>
    </xdr:to>
    <xdr:sp macro="" textlink="">
      <xdr:nvSpPr>
        <xdr:cNvPr id="124" name="フローチャート: 判断 123"/>
        <xdr:cNvSpPr/>
      </xdr:nvSpPr>
      <xdr:spPr>
        <a:xfrm>
          <a:off x="14364970" y="6271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5425"/>
    <xdr:sp macro="" textlink="">
      <xdr:nvSpPr>
        <xdr:cNvPr id="125" name="テキスト ボックス 124"/>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2000" cy="225425"/>
    <xdr:sp macro="" textlink="">
      <xdr:nvSpPr>
        <xdr:cNvPr id="126" name="テキスト ボックス 125"/>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2000" cy="225425"/>
    <xdr:sp macro="" textlink="">
      <xdr:nvSpPr>
        <xdr:cNvPr id="127" name="テキスト ボックス 126"/>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2000" cy="225425"/>
    <xdr:sp macro="" textlink="">
      <xdr:nvSpPr>
        <xdr:cNvPr id="128" name="テキスト ボックス 127"/>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2000" cy="225425"/>
    <xdr:sp macro="" textlink="">
      <xdr:nvSpPr>
        <xdr:cNvPr id="129" name="テキスト ボックス 128"/>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143510</xdr:rowOff>
    </xdr:from>
    <xdr:to>
      <xdr:col>76</xdr:col>
      <xdr:colOff>73025</xdr:colOff>
      <xdr:row>33</xdr:row>
      <xdr:rowOff>73660</xdr:rowOff>
    </xdr:to>
    <xdr:sp macro="" textlink="">
      <xdr:nvSpPr>
        <xdr:cNvPr id="130" name="楕円 129"/>
        <xdr:cNvSpPr/>
      </xdr:nvSpPr>
      <xdr:spPr>
        <a:xfrm>
          <a:off x="14364970" y="62718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121920</xdr:rowOff>
    </xdr:from>
    <xdr:ext cx="340360" cy="258445"/>
    <xdr:sp macro="" textlink="">
      <xdr:nvSpPr>
        <xdr:cNvPr id="131" name="債務償還可能年数該当値テキスト"/>
        <xdr:cNvSpPr txBox="1"/>
      </xdr:nvSpPr>
      <xdr:spPr>
        <a:xfrm>
          <a:off x="14461490" y="62503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2570"/>
    <xdr:sp macro="" textlink="">
      <xdr:nvSpPr>
        <xdr:cNvPr id="134" name="テキスト ボックス 133"/>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41300"/>
    <xdr:sp macro="" textlink="">
      <xdr:nvSpPr>
        <xdr:cNvPr id="135" name="テキスト ボックス 134"/>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70205" cy="241935"/>
    <xdr:sp macro="" textlink="">
      <xdr:nvSpPr>
        <xdr:cNvPr id="136" name="テキスト ボックス 135"/>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935"/>
    <xdr:sp macro="" textlink="">
      <xdr:nvSpPr>
        <xdr:cNvPr id="137" name="テキスト ボックス 136"/>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8445"/>
    <xdr:sp macro="" textlink="">
      <xdr:nvSpPr>
        <xdr:cNvPr id="42" name="テキスト ボックス 41"/>
        <xdr:cNvSpPr txBox="1"/>
      </xdr:nvSpPr>
      <xdr:spPr>
        <a:xfrm>
          <a:off x="412750" y="73177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2590" cy="259080"/>
    <xdr:sp macro="" textlink="">
      <xdr:nvSpPr>
        <xdr:cNvPr id="44" name="テキスト ボックス 43"/>
        <xdr:cNvSpPr txBox="1"/>
      </xdr:nvSpPr>
      <xdr:spPr>
        <a:xfrm>
          <a:off x="353695" y="6944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2590" cy="258445"/>
    <xdr:sp macro="" textlink="">
      <xdr:nvSpPr>
        <xdr:cNvPr id="46" name="テキスト ボックス 45"/>
        <xdr:cNvSpPr txBox="1"/>
      </xdr:nvSpPr>
      <xdr:spPr>
        <a:xfrm>
          <a:off x="353695" y="65709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2590" cy="258445"/>
    <xdr:sp macro="" textlink="">
      <xdr:nvSpPr>
        <xdr:cNvPr id="48" name="テキスト ボックス 47"/>
        <xdr:cNvSpPr txBox="1"/>
      </xdr:nvSpPr>
      <xdr:spPr>
        <a:xfrm>
          <a:off x="35369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2590" cy="258445"/>
    <xdr:sp macro="" textlink="">
      <xdr:nvSpPr>
        <xdr:cNvPr id="50" name="テキスト ボックス 49"/>
        <xdr:cNvSpPr txBox="1"/>
      </xdr:nvSpPr>
      <xdr:spPr>
        <a:xfrm>
          <a:off x="35369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7360" cy="257810"/>
    <xdr:sp macro="" textlink="">
      <xdr:nvSpPr>
        <xdr:cNvPr id="52" name="テキスト ボックス 51"/>
        <xdr:cNvSpPr txBox="1"/>
      </xdr:nvSpPr>
      <xdr:spPr>
        <a:xfrm>
          <a:off x="28956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7360" cy="258445"/>
    <xdr:sp macro="" textlink="">
      <xdr:nvSpPr>
        <xdr:cNvPr id="54" name="テキスト ボックス 53"/>
        <xdr:cNvSpPr txBox="1"/>
      </xdr:nvSpPr>
      <xdr:spPr>
        <a:xfrm>
          <a:off x="28956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512945" y="567880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80010</xdr:rowOff>
    </xdr:from>
    <xdr:ext cx="405130" cy="259080"/>
    <xdr:sp macro="" textlink="">
      <xdr:nvSpPr>
        <xdr:cNvPr id="57" name="【道路】&#10;有形固定資産減価償却率最小値テキスト"/>
        <xdr:cNvSpPr txBox="1"/>
      </xdr:nvSpPr>
      <xdr:spPr>
        <a:xfrm>
          <a:off x="4551680" y="6957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429760" y="6953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8445"/>
    <xdr:sp macro="" textlink="">
      <xdr:nvSpPr>
        <xdr:cNvPr id="59" name="【道路】&#10;有形固定資産減価償却率最大値テキスト"/>
        <xdr:cNvSpPr txBox="1"/>
      </xdr:nvSpPr>
      <xdr:spPr>
        <a:xfrm>
          <a:off x="4551680" y="5457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429760" y="5678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91440</xdr:rowOff>
    </xdr:from>
    <xdr:ext cx="405130" cy="258445"/>
    <xdr:sp macro="" textlink="">
      <xdr:nvSpPr>
        <xdr:cNvPr id="61" name="【道路】&#10;有形固定資産減価償却率平均値テキスト"/>
        <xdr:cNvSpPr txBox="1"/>
      </xdr:nvSpPr>
      <xdr:spPr>
        <a:xfrm>
          <a:off x="4551680" y="62979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46278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649980" y="63633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781300" y="636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1365" cy="258445"/>
    <xdr:sp macro="" textlink="">
      <xdr:nvSpPr>
        <xdr:cNvPr id="65" name="テキスト ボックス 64"/>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8445"/>
    <xdr:sp macro="" textlink="">
      <xdr:nvSpPr>
        <xdr:cNvPr id="66" name="テキスト ボックス 65"/>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1365" cy="258445"/>
    <xdr:sp macro="" textlink="">
      <xdr:nvSpPr>
        <xdr:cNvPr id="67" name="テキスト ボックス 66"/>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68" name="テキスト ボックス 67"/>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8445"/>
    <xdr:sp macro="" textlink="">
      <xdr:nvSpPr>
        <xdr:cNvPr id="69" name="テキスト ボックス 68"/>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0" name="楕円 69"/>
        <xdr:cNvSpPr/>
      </xdr:nvSpPr>
      <xdr:spPr>
        <a:xfrm>
          <a:off x="446278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73025</xdr:rowOff>
    </xdr:from>
    <xdr:ext cx="405130" cy="258445"/>
    <xdr:sp macro="" textlink="">
      <xdr:nvSpPr>
        <xdr:cNvPr id="71" name="【道路】&#10;有形固定資産減価償却率該当値テキスト"/>
        <xdr:cNvSpPr txBox="1"/>
      </xdr:nvSpPr>
      <xdr:spPr>
        <a:xfrm>
          <a:off x="4551680" y="5944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2" name="楕円 71"/>
        <xdr:cNvSpPr/>
      </xdr:nvSpPr>
      <xdr:spPr>
        <a:xfrm>
          <a:off x="3649980" y="61137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125730</xdr:rowOff>
    </xdr:to>
    <xdr:cxnSp macro="">
      <xdr:nvCxnSpPr>
        <xdr:cNvPr id="73" name="直線コネクタ 72"/>
        <xdr:cNvCxnSpPr/>
      </xdr:nvCxnSpPr>
      <xdr:spPr>
        <a:xfrm flipV="1">
          <a:off x="3700780" y="613981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78105</xdr:rowOff>
    </xdr:from>
    <xdr:ext cx="404495" cy="259080"/>
    <xdr:sp macro="" textlink="">
      <xdr:nvSpPr>
        <xdr:cNvPr id="74" name="n_1aveValue【道路】&#10;有形固定資産減価償却率"/>
        <xdr:cNvSpPr txBox="1"/>
      </xdr:nvSpPr>
      <xdr:spPr>
        <a:xfrm>
          <a:off x="3490595" y="6452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103505</xdr:rowOff>
    </xdr:from>
    <xdr:ext cx="405130" cy="258445"/>
    <xdr:sp macro="" textlink="">
      <xdr:nvSpPr>
        <xdr:cNvPr id="75" name="n_2aveValue【道路】&#10;有形固定資産減価償却率"/>
        <xdr:cNvSpPr txBox="1"/>
      </xdr:nvSpPr>
      <xdr:spPr>
        <a:xfrm>
          <a:off x="2634615" y="6142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21590</xdr:rowOff>
    </xdr:from>
    <xdr:ext cx="404495" cy="259080"/>
    <xdr:sp macro="" textlink="">
      <xdr:nvSpPr>
        <xdr:cNvPr id="76" name="n_1mainValue【道路】&#10;有形固定資産減価償却率"/>
        <xdr:cNvSpPr txBox="1"/>
      </xdr:nvSpPr>
      <xdr:spPr>
        <a:xfrm>
          <a:off x="3490595" y="589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5" name="テキスト ボックス 84"/>
        <xdr:cNvSpPr txBox="1"/>
      </xdr:nvSpPr>
      <xdr:spPr>
        <a:xfrm>
          <a:off x="6393180" y="503301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88" name="テキスト ボックス 87"/>
        <xdr:cNvSpPr txBox="1"/>
      </xdr:nvSpPr>
      <xdr:spPr>
        <a:xfrm>
          <a:off x="5974080" y="694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0860" cy="258445"/>
    <xdr:sp macro="" textlink="">
      <xdr:nvSpPr>
        <xdr:cNvPr id="90" name="テキスト ボックス 89"/>
        <xdr:cNvSpPr txBox="1"/>
      </xdr:nvSpPr>
      <xdr:spPr>
        <a:xfrm>
          <a:off x="5915025" y="65709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5630" cy="258445"/>
    <xdr:sp macro="" textlink="">
      <xdr:nvSpPr>
        <xdr:cNvPr id="92" name="テキスト ボックス 91"/>
        <xdr:cNvSpPr txBox="1"/>
      </xdr:nvSpPr>
      <xdr:spPr>
        <a:xfrm>
          <a:off x="5850890" y="6201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5630" cy="258445"/>
    <xdr:sp macro="" textlink="">
      <xdr:nvSpPr>
        <xdr:cNvPr id="94" name="テキスト ボックス 93"/>
        <xdr:cNvSpPr txBox="1"/>
      </xdr:nvSpPr>
      <xdr:spPr>
        <a:xfrm>
          <a:off x="5850890" y="58280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5630" cy="257810"/>
    <xdr:sp macro="" textlink="">
      <xdr:nvSpPr>
        <xdr:cNvPr id="96" name="テキスト ボックス 95"/>
        <xdr:cNvSpPr txBox="1"/>
      </xdr:nvSpPr>
      <xdr:spPr>
        <a:xfrm>
          <a:off x="5850890" y="54546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5630" cy="258445"/>
    <xdr:sp macro="" textlink="">
      <xdr:nvSpPr>
        <xdr:cNvPr id="98" name="テキスト ボックス 97"/>
        <xdr:cNvSpPr txBox="1"/>
      </xdr:nvSpPr>
      <xdr:spPr>
        <a:xfrm>
          <a:off x="5850890" y="50812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167005</xdr:rowOff>
    </xdr:from>
    <xdr:to>
      <xdr:col>54</xdr:col>
      <xdr:colOff>185420</xdr:colOff>
      <xdr:row>41</xdr:row>
      <xdr:rowOff>134620</xdr:rowOff>
    </xdr:to>
    <xdr:cxnSp macro="">
      <xdr:nvCxnSpPr>
        <xdr:cNvPr id="100" name="直線コネクタ 99"/>
        <xdr:cNvCxnSpPr/>
      </xdr:nvCxnSpPr>
      <xdr:spPr>
        <a:xfrm flipV="1">
          <a:off x="10198100" y="570293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138430</xdr:rowOff>
    </xdr:from>
    <xdr:ext cx="469265" cy="259080"/>
    <xdr:sp macro="" textlink="">
      <xdr:nvSpPr>
        <xdr:cNvPr id="101" name="【道路】&#10;一人当たり延長最小値テキスト"/>
        <xdr:cNvSpPr txBox="1"/>
      </xdr:nvSpPr>
      <xdr:spPr>
        <a:xfrm>
          <a:off x="10236200" y="701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134620</xdr:rowOff>
    </xdr:from>
    <xdr:to>
      <xdr:col>55</xdr:col>
      <xdr:colOff>88900</xdr:colOff>
      <xdr:row>41</xdr:row>
      <xdr:rowOff>134620</xdr:rowOff>
    </xdr:to>
    <xdr:cxnSp macro="">
      <xdr:nvCxnSpPr>
        <xdr:cNvPr id="102" name="直線コネクタ 101"/>
        <xdr:cNvCxnSpPr/>
      </xdr:nvCxnSpPr>
      <xdr:spPr>
        <a:xfrm>
          <a:off x="10114280" y="7011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113665</xdr:rowOff>
    </xdr:from>
    <xdr:ext cx="598170" cy="259080"/>
    <xdr:sp macro="" textlink="">
      <xdr:nvSpPr>
        <xdr:cNvPr id="103" name="【道路】&#10;一人当たり延長最大値テキスト"/>
        <xdr:cNvSpPr txBox="1"/>
      </xdr:nvSpPr>
      <xdr:spPr>
        <a:xfrm>
          <a:off x="10236200" y="5481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185.609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104" name="直線コネクタ 103"/>
        <xdr:cNvCxnSpPr/>
      </xdr:nvCxnSpPr>
      <xdr:spPr>
        <a:xfrm>
          <a:off x="10114280" y="5702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55880</xdr:rowOff>
    </xdr:from>
    <xdr:ext cx="534035" cy="259080"/>
    <xdr:sp macro="" textlink="">
      <xdr:nvSpPr>
        <xdr:cNvPr id="105" name="【道路】&#10;一人当たり延長平均値テキスト"/>
        <xdr:cNvSpPr txBox="1"/>
      </xdr:nvSpPr>
      <xdr:spPr>
        <a:xfrm>
          <a:off x="10236200" y="6430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06" name="フローチャート: 判断 105"/>
        <xdr:cNvSpPr/>
      </xdr:nvSpPr>
      <xdr:spPr>
        <a:xfrm>
          <a:off x="10152380" y="6574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07" name="フローチャート: 判断 106"/>
        <xdr:cNvSpPr/>
      </xdr:nvSpPr>
      <xdr:spPr>
        <a:xfrm>
          <a:off x="9334500" y="6631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84455</xdr:rowOff>
    </xdr:from>
    <xdr:to>
      <xdr:col>46</xdr:col>
      <xdr:colOff>38100</xdr:colOff>
      <xdr:row>40</xdr:row>
      <xdr:rowOff>13970</xdr:rowOff>
    </xdr:to>
    <xdr:sp macro="" textlink="">
      <xdr:nvSpPr>
        <xdr:cNvPr id="108" name="フローチャート: 判断 107"/>
        <xdr:cNvSpPr/>
      </xdr:nvSpPr>
      <xdr:spPr>
        <a:xfrm>
          <a:off x="8470900" y="66262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09" name="テキスト ボックス 108"/>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10" name="テキスト ボックス 109"/>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8445"/>
    <xdr:sp macro="" textlink="">
      <xdr:nvSpPr>
        <xdr:cNvPr id="111" name="テキスト ボックス 110"/>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1365" cy="258445"/>
    <xdr:sp macro="" textlink="">
      <xdr:nvSpPr>
        <xdr:cNvPr id="112" name="テキスト ボックス 111"/>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13" name="テキスト ボックス 112"/>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14" name="楕円 113"/>
        <xdr:cNvSpPr/>
      </xdr:nvSpPr>
      <xdr:spPr>
        <a:xfrm>
          <a:off x="10152380" y="68224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91440</xdr:rowOff>
    </xdr:from>
    <xdr:ext cx="534035" cy="258445"/>
    <xdr:sp macro="" textlink="">
      <xdr:nvSpPr>
        <xdr:cNvPr id="115" name="【道路】&#10;一人当たり延長該当値テキスト"/>
        <xdr:cNvSpPr txBox="1"/>
      </xdr:nvSpPr>
      <xdr:spPr>
        <a:xfrm>
          <a:off x="10236200" y="680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116205</xdr:rowOff>
    </xdr:from>
    <xdr:to>
      <xdr:col>50</xdr:col>
      <xdr:colOff>165100</xdr:colOff>
      <xdr:row>41</xdr:row>
      <xdr:rowOff>46990</xdr:rowOff>
    </xdr:to>
    <xdr:sp macro="" textlink="">
      <xdr:nvSpPr>
        <xdr:cNvPr id="116" name="楕円 115"/>
        <xdr:cNvSpPr/>
      </xdr:nvSpPr>
      <xdr:spPr>
        <a:xfrm>
          <a:off x="9334500" y="68256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167005</xdr:rowOff>
    </xdr:to>
    <xdr:cxnSp macro="">
      <xdr:nvCxnSpPr>
        <xdr:cNvPr id="117" name="直線コネクタ 116"/>
        <xdr:cNvCxnSpPr/>
      </xdr:nvCxnSpPr>
      <xdr:spPr>
        <a:xfrm flipV="1">
          <a:off x="9385300" y="68732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36195</xdr:rowOff>
    </xdr:from>
    <xdr:ext cx="534670" cy="258445"/>
    <xdr:sp macro="" textlink="">
      <xdr:nvSpPr>
        <xdr:cNvPr id="118" name="n_1aveValue【道路】&#10;一人当たり延長"/>
        <xdr:cNvSpPr txBox="1"/>
      </xdr:nvSpPr>
      <xdr:spPr>
        <a:xfrm>
          <a:off x="9110345" y="6410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30480</xdr:rowOff>
    </xdr:from>
    <xdr:ext cx="534035" cy="257810"/>
    <xdr:sp macro="" textlink="">
      <xdr:nvSpPr>
        <xdr:cNvPr id="119" name="n_2aveValue【道路】&#10;一人当たり延長"/>
        <xdr:cNvSpPr txBox="1"/>
      </xdr:nvSpPr>
      <xdr:spPr>
        <a:xfrm>
          <a:off x="8259445" y="64046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38100</xdr:rowOff>
    </xdr:from>
    <xdr:ext cx="534670" cy="259080"/>
    <xdr:sp macro="" textlink="">
      <xdr:nvSpPr>
        <xdr:cNvPr id="120" name="n_1mainValue【道路】&#10;一人当たり延長"/>
        <xdr:cNvSpPr txBox="1"/>
      </xdr:nvSpPr>
      <xdr:spPr>
        <a:xfrm>
          <a:off x="9110345" y="691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29" name="テキスト ボックス 128"/>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31" name="テキスト ボックス 130"/>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41680" y="10732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2590" cy="258445"/>
    <xdr:sp macro="" textlink="">
      <xdr:nvSpPr>
        <xdr:cNvPr id="133" name="テキスト ボックス 132"/>
        <xdr:cNvSpPr txBox="1"/>
      </xdr:nvSpPr>
      <xdr:spPr>
        <a:xfrm>
          <a:off x="353695" y="10594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2590" cy="257810"/>
    <xdr:sp macro="" textlink="">
      <xdr:nvSpPr>
        <xdr:cNvPr id="135" name="テキスト ボックス 134"/>
        <xdr:cNvSpPr txBox="1"/>
      </xdr:nvSpPr>
      <xdr:spPr>
        <a:xfrm>
          <a:off x="353695" y="101485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41680" y="98412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2590" cy="258445"/>
    <xdr:sp macro="" textlink="">
      <xdr:nvSpPr>
        <xdr:cNvPr id="137" name="テキスト ボックス 136"/>
        <xdr:cNvSpPr txBox="1"/>
      </xdr:nvSpPr>
      <xdr:spPr>
        <a:xfrm>
          <a:off x="353695" y="97028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41680" y="9391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2590" cy="258445"/>
    <xdr:sp macro="" textlink="">
      <xdr:nvSpPr>
        <xdr:cNvPr id="139" name="テキスト ボックス 138"/>
        <xdr:cNvSpPr txBox="1"/>
      </xdr:nvSpPr>
      <xdr:spPr>
        <a:xfrm>
          <a:off x="353695" y="92532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7810"/>
    <xdr:sp macro="" textlink="">
      <xdr:nvSpPr>
        <xdr:cNvPr id="141" name="テキスト ボックス 140"/>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29845</xdr:rowOff>
    </xdr:to>
    <xdr:cxnSp macro="">
      <xdr:nvCxnSpPr>
        <xdr:cNvPr id="143" name="直線コネクタ 142"/>
        <xdr:cNvCxnSpPr/>
      </xdr:nvCxnSpPr>
      <xdr:spPr>
        <a:xfrm flipV="1">
          <a:off x="4512945" y="946023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33655</xdr:rowOff>
    </xdr:from>
    <xdr:ext cx="405130" cy="258445"/>
    <xdr:sp macro="" textlink="">
      <xdr:nvSpPr>
        <xdr:cNvPr id="144" name="【橋りょう・トンネル】&#10;有形固定資産減価償却率最小値テキスト"/>
        <xdr:cNvSpPr txBox="1"/>
      </xdr:nvSpPr>
      <xdr:spPr>
        <a:xfrm>
          <a:off x="4551680" y="10598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29845</xdr:rowOff>
    </xdr:from>
    <xdr:to>
      <xdr:col>24</xdr:col>
      <xdr:colOff>152400</xdr:colOff>
      <xdr:row>63</xdr:row>
      <xdr:rowOff>29845</xdr:rowOff>
    </xdr:to>
    <xdr:cxnSp macro="">
      <xdr:nvCxnSpPr>
        <xdr:cNvPr id="145" name="直線コネクタ 144"/>
        <xdr:cNvCxnSpPr/>
      </xdr:nvCxnSpPr>
      <xdr:spPr>
        <a:xfrm>
          <a:off x="4429760" y="10594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15240</xdr:rowOff>
    </xdr:from>
    <xdr:ext cx="405130" cy="258445"/>
    <xdr:sp macro="" textlink="">
      <xdr:nvSpPr>
        <xdr:cNvPr id="146" name="【橋りょう・トンネル】&#10;有形固定資産減価償却率最大値テキスト"/>
        <xdr:cNvSpPr txBox="1"/>
      </xdr:nvSpPr>
      <xdr:spPr>
        <a:xfrm>
          <a:off x="4551680" y="9239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429760" y="946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34925</xdr:rowOff>
    </xdr:from>
    <xdr:ext cx="405130" cy="258445"/>
    <xdr:sp macro="" textlink="">
      <xdr:nvSpPr>
        <xdr:cNvPr id="148" name="【橋りょう・トンネル】&#10;有形固定資産減価償却率平均値テキスト"/>
        <xdr:cNvSpPr txBox="1"/>
      </xdr:nvSpPr>
      <xdr:spPr>
        <a:xfrm>
          <a:off x="4551680" y="9761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56515</xdr:rowOff>
    </xdr:from>
    <xdr:to>
      <xdr:col>24</xdr:col>
      <xdr:colOff>114300</xdr:colOff>
      <xdr:row>58</xdr:row>
      <xdr:rowOff>158750</xdr:rowOff>
    </xdr:to>
    <xdr:sp macro="" textlink="">
      <xdr:nvSpPr>
        <xdr:cNvPr id="149" name="フローチャート: 判断 148"/>
        <xdr:cNvSpPr/>
      </xdr:nvSpPr>
      <xdr:spPr>
        <a:xfrm>
          <a:off x="4462780" y="9783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45085</xdr:rowOff>
    </xdr:from>
    <xdr:to>
      <xdr:col>20</xdr:col>
      <xdr:colOff>38100</xdr:colOff>
      <xdr:row>58</xdr:row>
      <xdr:rowOff>146685</xdr:rowOff>
    </xdr:to>
    <xdr:sp macro="" textlink="">
      <xdr:nvSpPr>
        <xdr:cNvPr id="150" name="フローチャート: 判断 149"/>
        <xdr:cNvSpPr/>
      </xdr:nvSpPr>
      <xdr:spPr>
        <a:xfrm>
          <a:off x="3649980" y="9772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88900</xdr:rowOff>
    </xdr:from>
    <xdr:to>
      <xdr:col>15</xdr:col>
      <xdr:colOff>101600</xdr:colOff>
      <xdr:row>59</xdr:row>
      <xdr:rowOff>19050</xdr:rowOff>
    </xdr:to>
    <xdr:sp macro="" textlink="">
      <xdr:nvSpPr>
        <xdr:cNvPr id="151" name="フローチャート: 判断 150"/>
        <xdr:cNvSpPr/>
      </xdr:nvSpPr>
      <xdr:spPr>
        <a:xfrm>
          <a:off x="278130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9080"/>
    <xdr:sp macro="" textlink="">
      <xdr:nvSpPr>
        <xdr:cNvPr id="152" name="テキスト ボックス 151"/>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9080"/>
    <xdr:sp macro="" textlink="">
      <xdr:nvSpPr>
        <xdr:cNvPr id="153" name="テキスト ボックス 152"/>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154" name="テキスト ボックス 153"/>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9080"/>
    <xdr:sp macro="" textlink="">
      <xdr:nvSpPr>
        <xdr:cNvPr id="155" name="テキスト ボックス 154"/>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9080"/>
    <xdr:sp macro="" textlink="">
      <xdr:nvSpPr>
        <xdr:cNvPr id="156" name="テキスト ボックス 155"/>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70485</xdr:rowOff>
    </xdr:from>
    <xdr:to>
      <xdr:col>24</xdr:col>
      <xdr:colOff>114300</xdr:colOff>
      <xdr:row>58</xdr:row>
      <xdr:rowOff>635</xdr:rowOff>
    </xdr:to>
    <xdr:sp macro="" textlink="">
      <xdr:nvSpPr>
        <xdr:cNvPr id="157" name="楕円 156"/>
        <xdr:cNvSpPr/>
      </xdr:nvSpPr>
      <xdr:spPr>
        <a:xfrm>
          <a:off x="4462780" y="9629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93345</xdr:rowOff>
    </xdr:from>
    <xdr:ext cx="405130" cy="259080"/>
    <xdr:sp macro="" textlink="">
      <xdr:nvSpPr>
        <xdr:cNvPr id="158" name="【橋りょう・トンネル】&#10;有形固定資産減価償却率該当値テキスト"/>
        <xdr:cNvSpPr txBox="1"/>
      </xdr:nvSpPr>
      <xdr:spPr>
        <a:xfrm>
          <a:off x="4551680" y="948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95250</xdr:rowOff>
    </xdr:from>
    <xdr:to>
      <xdr:col>20</xdr:col>
      <xdr:colOff>38100</xdr:colOff>
      <xdr:row>58</xdr:row>
      <xdr:rowOff>25400</xdr:rowOff>
    </xdr:to>
    <xdr:sp macro="" textlink="">
      <xdr:nvSpPr>
        <xdr:cNvPr id="159" name="楕円 158"/>
        <xdr:cNvSpPr/>
      </xdr:nvSpPr>
      <xdr:spPr>
        <a:xfrm>
          <a:off x="3649980" y="9654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120650</xdr:rowOff>
    </xdr:from>
    <xdr:to>
      <xdr:col>24</xdr:col>
      <xdr:colOff>63500</xdr:colOff>
      <xdr:row>57</xdr:row>
      <xdr:rowOff>146050</xdr:rowOff>
    </xdr:to>
    <xdr:cxnSp macro="">
      <xdr:nvCxnSpPr>
        <xdr:cNvPr id="160" name="直線コネクタ 159"/>
        <xdr:cNvCxnSpPr/>
      </xdr:nvCxnSpPr>
      <xdr:spPr>
        <a:xfrm flipV="1">
          <a:off x="3700780" y="967994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137795</xdr:rowOff>
    </xdr:from>
    <xdr:ext cx="404495" cy="259080"/>
    <xdr:sp macro="" textlink="">
      <xdr:nvSpPr>
        <xdr:cNvPr id="161" name="n_1aveValue【橋りょう・トンネル】&#10;有形固定資産減価償却率"/>
        <xdr:cNvSpPr txBox="1"/>
      </xdr:nvSpPr>
      <xdr:spPr>
        <a:xfrm>
          <a:off x="349059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35560</xdr:rowOff>
    </xdr:from>
    <xdr:ext cx="405130" cy="258445"/>
    <xdr:sp macro="" textlink="">
      <xdr:nvSpPr>
        <xdr:cNvPr id="162" name="n_2aveValue【橋りょう・トンネル】&#10;有形固定資産減価償却率"/>
        <xdr:cNvSpPr txBox="1"/>
      </xdr:nvSpPr>
      <xdr:spPr>
        <a:xfrm>
          <a:off x="2634615" y="9594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41910</xdr:rowOff>
    </xdr:from>
    <xdr:ext cx="404495" cy="259080"/>
    <xdr:sp macro="" textlink="">
      <xdr:nvSpPr>
        <xdr:cNvPr id="163" name="n_1mainValue【橋りょう・トンネル】&#10;有形固定資産減価償却率"/>
        <xdr:cNvSpPr txBox="1"/>
      </xdr:nvSpPr>
      <xdr:spPr>
        <a:xfrm>
          <a:off x="3490595" y="9433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72" name="テキスト ボックス 171"/>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8445"/>
    <xdr:sp macro="" textlink="">
      <xdr:nvSpPr>
        <xdr:cNvPr id="175" name="テキスト ボックス 174"/>
        <xdr:cNvSpPr txBox="1"/>
      </xdr:nvSpPr>
      <xdr:spPr>
        <a:xfrm>
          <a:off x="6187440" y="106705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177" name="テキスト ボックス 176"/>
        <xdr:cNvSpPr txBox="1"/>
      </xdr:nvSpPr>
      <xdr:spPr>
        <a:xfrm>
          <a:off x="5760720" y="10297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179" name="テキスト ボックス 178"/>
        <xdr:cNvSpPr txBox="1"/>
      </xdr:nvSpPr>
      <xdr:spPr>
        <a:xfrm>
          <a:off x="5760720" y="99237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8445"/>
    <xdr:sp macro="" textlink="">
      <xdr:nvSpPr>
        <xdr:cNvPr id="181" name="テキスト ボックス 180"/>
        <xdr:cNvSpPr txBox="1"/>
      </xdr:nvSpPr>
      <xdr:spPr>
        <a:xfrm>
          <a:off x="5760720" y="9554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8445"/>
    <xdr:sp macro="" textlink="">
      <xdr:nvSpPr>
        <xdr:cNvPr id="183" name="テキスト ボックス 182"/>
        <xdr:cNvSpPr txBox="1"/>
      </xdr:nvSpPr>
      <xdr:spPr>
        <a:xfrm>
          <a:off x="5760720" y="918083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300" cy="257810"/>
    <xdr:sp macro="" textlink="">
      <xdr:nvSpPr>
        <xdr:cNvPr id="185" name="テキスト ボックス 184"/>
        <xdr:cNvSpPr txBox="1"/>
      </xdr:nvSpPr>
      <xdr:spPr>
        <a:xfrm>
          <a:off x="5701665" y="8807450"/>
          <a:ext cx="749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55</xdr:row>
      <xdr:rowOff>2540</xdr:rowOff>
    </xdr:from>
    <xdr:to>
      <xdr:col>54</xdr:col>
      <xdr:colOff>185420</xdr:colOff>
      <xdr:row>64</xdr:row>
      <xdr:rowOff>69215</xdr:rowOff>
    </xdr:to>
    <xdr:cxnSp macro="">
      <xdr:nvCxnSpPr>
        <xdr:cNvPr id="187" name="直線コネクタ 186"/>
        <xdr:cNvCxnSpPr/>
      </xdr:nvCxnSpPr>
      <xdr:spPr>
        <a:xfrm flipV="1">
          <a:off x="10198100" y="922655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73025</xdr:rowOff>
    </xdr:from>
    <xdr:ext cx="534035" cy="258445"/>
    <xdr:sp macro="" textlink="">
      <xdr:nvSpPr>
        <xdr:cNvPr id="188" name="【橋りょう・トンネル】&#10;一人当たり有形固定資産（償却資産）額最小値テキスト"/>
        <xdr:cNvSpPr txBox="1"/>
      </xdr:nvSpPr>
      <xdr:spPr>
        <a:xfrm>
          <a:off x="10236200" y="1080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36,027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69215</xdr:rowOff>
    </xdr:from>
    <xdr:to>
      <xdr:col>55</xdr:col>
      <xdr:colOff>88900</xdr:colOff>
      <xdr:row>64</xdr:row>
      <xdr:rowOff>69215</xdr:rowOff>
    </xdr:to>
    <xdr:cxnSp macro="">
      <xdr:nvCxnSpPr>
        <xdr:cNvPr id="189" name="直線コネクタ 188"/>
        <xdr:cNvCxnSpPr/>
      </xdr:nvCxnSpPr>
      <xdr:spPr>
        <a:xfrm>
          <a:off x="10114280" y="10801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120650</xdr:rowOff>
    </xdr:from>
    <xdr:ext cx="689610" cy="259080"/>
    <xdr:sp macro="" textlink="">
      <xdr:nvSpPr>
        <xdr:cNvPr id="190" name="【橋りょう・トンネル】&#10;一人当たり有形固定資産（償却資産）額最大値テキスト"/>
        <xdr:cNvSpPr txBox="1"/>
      </xdr:nvSpPr>
      <xdr:spPr>
        <a:xfrm>
          <a:off x="10236200" y="900938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8,488,283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2540</xdr:rowOff>
    </xdr:from>
    <xdr:to>
      <xdr:col>55</xdr:col>
      <xdr:colOff>88900</xdr:colOff>
      <xdr:row>55</xdr:row>
      <xdr:rowOff>2540</xdr:rowOff>
    </xdr:to>
    <xdr:cxnSp macro="">
      <xdr:nvCxnSpPr>
        <xdr:cNvPr id="191" name="直線コネクタ 190"/>
        <xdr:cNvCxnSpPr/>
      </xdr:nvCxnSpPr>
      <xdr:spPr>
        <a:xfrm>
          <a:off x="10114280" y="922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162560</xdr:rowOff>
    </xdr:from>
    <xdr:ext cx="689610" cy="258445"/>
    <xdr:sp macro="" textlink="">
      <xdr:nvSpPr>
        <xdr:cNvPr id="192" name="【橋りょう・トンネル】&#10;一人当たり有形固定資産（償却資産）額平均値テキスト"/>
        <xdr:cNvSpPr txBox="1"/>
      </xdr:nvSpPr>
      <xdr:spPr>
        <a:xfrm>
          <a:off x="10236200" y="10392410"/>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1,201,418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140335</xdr:rowOff>
    </xdr:from>
    <xdr:to>
      <xdr:col>55</xdr:col>
      <xdr:colOff>50800</xdr:colOff>
      <xdr:row>63</xdr:row>
      <xdr:rowOff>69850</xdr:rowOff>
    </xdr:to>
    <xdr:sp macro="" textlink="">
      <xdr:nvSpPr>
        <xdr:cNvPr id="193" name="フローチャート: 判断 192"/>
        <xdr:cNvSpPr/>
      </xdr:nvSpPr>
      <xdr:spPr>
        <a:xfrm>
          <a:off x="10152380" y="105378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148590</xdr:rowOff>
    </xdr:from>
    <xdr:to>
      <xdr:col>50</xdr:col>
      <xdr:colOff>165100</xdr:colOff>
      <xdr:row>63</xdr:row>
      <xdr:rowOff>78740</xdr:rowOff>
    </xdr:to>
    <xdr:sp macro="" textlink="">
      <xdr:nvSpPr>
        <xdr:cNvPr id="194" name="フローチャート: 判断 193"/>
        <xdr:cNvSpPr/>
      </xdr:nvSpPr>
      <xdr:spPr>
        <a:xfrm>
          <a:off x="9334500" y="10546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195" name="フローチャート: 判断 194"/>
        <xdr:cNvSpPr/>
      </xdr:nvSpPr>
      <xdr:spPr>
        <a:xfrm>
          <a:off x="8470900" y="105124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9080"/>
    <xdr:sp macro="" textlink="">
      <xdr:nvSpPr>
        <xdr:cNvPr id="196" name="テキスト ボックス 195"/>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9080"/>
    <xdr:sp macro="" textlink="">
      <xdr:nvSpPr>
        <xdr:cNvPr id="197" name="テキスト ボックス 196"/>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9080"/>
    <xdr:sp macro="" textlink="">
      <xdr:nvSpPr>
        <xdr:cNvPr id="198" name="テキスト ボックス 197"/>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199" name="テキスト ボックス 198"/>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9080"/>
    <xdr:sp macro="" textlink="">
      <xdr:nvSpPr>
        <xdr:cNvPr id="200" name="テキスト ボックス 199"/>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137160</xdr:rowOff>
    </xdr:from>
    <xdr:to>
      <xdr:col>55</xdr:col>
      <xdr:colOff>50800</xdr:colOff>
      <xdr:row>64</xdr:row>
      <xdr:rowOff>67310</xdr:rowOff>
    </xdr:to>
    <xdr:sp macro="" textlink="">
      <xdr:nvSpPr>
        <xdr:cNvPr id="201" name="楕円 200"/>
        <xdr:cNvSpPr/>
      </xdr:nvSpPr>
      <xdr:spPr>
        <a:xfrm>
          <a:off x="10152380" y="107022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52070</xdr:rowOff>
    </xdr:from>
    <xdr:ext cx="598170" cy="258445"/>
    <xdr:sp macro="" textlink="">
      <xdr:nvSpPr>
        <xdr:cNvPr id="202" name="【橋りょう・トンネル】&#10;一人当たり有形固定資産（償却資産）額該当値テキスト"/>
        <xdr:cNvSpPr txBox="1"/>
      </xdr:nvSpPr>
      <xdr:spPr>
        <a:xfrm>
          <a:off x="10236200" y="10617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314,726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138430</xdr:rowOff>
    </xdr:from>
    <xdr:to>
      <xdr:col>50</xdr:col>
      <xdr:colOff>165100</xdr:colOff>
      <xdr:row>64</xdr:row>
      <xdr:rowOff>68580</xdr:rowOff>
    </xdr:to>
    <xdr:sp macro="" textlink="">
      <xdr:nvSpPr>
        <xdr:cNvPr id="203" name="楕円 202"/>
        <xdr:cNvSpPr/>
      </xdr:nvSpPr>
      <xdr:spPr>
        <a:xfrm>
          <a:off x="9334500" y="1070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16510</xdr:rowOff>
    </xdr:from>
    <xdr:to>
      <xdr:col>55</xdr:col>
      <xdr:colOff>0</xdr:colOff>
      <xdr:row>64</xdr:row>
      <xdr:rowOff>17780</xdr:rowOff>
    </xdr:to>
    <xdr:cxnSp macro="">
      <xdr:nvCxnSpPr>
        <xdr:cNvPr id="204" name="直線コネクタ 203"/>
        <xdr:cNvCxnSpPr/>
      </xdr:nvCxnSpPr>
      <xdr:spPr>
        <a:xfrm flipV="1">
          <a:off x="9385300" y="107492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61</xdr:row>
      <xdr:rowOff>95250</xdr:rowOff>
    </xdr:from>
    <xdr:ext cx="689610" cy="259080"/>
    <xdr:sp macro="" textlink="">
      <xdr:nvSpPr>
        <xdr:cNvPr id="205" name="n_1aveValue【橋りょう・トンネル】&#10;一人当たり有形固定資産（償却資産）額"/>
        <xdr:cNvSpPr txBox="1"/>
      </xdr:nvSpPr>
      <xdr:spPr>
        <a:xfrm>
          <a:off x="9037955" y="103251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61</xdr:row>
      <xdr:rowOff>61595</xdr:rowOff>
    </xdr:from>
    <xdr:ext cx="690245" cy="259080"/>
    <xdr:sp macro="" textlink="">
      <xdr:nvSpPr>
        <xdr:cNvPr id="206" name="n_2aveValue【橋りょう・トンネル】&#10;一人当たり有形固定資産（償却資産）額"/>
        <xdr:cNvSpPr txBox="1"/>
      </xdr:nvSpPr>
      <xdr:spPr>
        <a:xfrm>
          <a:off x="8181975" y="102914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59690</xdr:rowOff>
    </xdr:from>
    <xdr:ext cx="598805" cy="259080"/>
    <xdr:sp macro="" textlink="">
      <xdr:nvSpPr>
        <xdr:cNvPr id="207" name="n_1mainValue【橋りょう・トンネル】&#10;一人当たり有形固定資産（償却資産）額"/>
        <xdr:cNvSpPr txBox="1"/>
      </xdr:nvSpPr>
      <xdr:spPr>
        <a:xfrm>
          <a:off x="9083040" y="10792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5425"/>
    <xdr:sp macro="" textlink="">
      <xdr:nvSpPr>
        <xdr:cNvPr id="216" name="テキスト ボックス 215"/>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8445"/>
    <xdr:sp macro="" textlink="">
      <xdr:nvSpPr>
        <xdr:cNvPr id="218" name="テキスト ボックス 217"/>
        <xdr:cNvSpPr txBox="1"/>
      </xdr:nvSpPr>
      <xdr:spPr>
        <a:xfrm>
          <a:off x="412750" y="1476629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4168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2590" cy="258445"/>
    <xdr:sp macro="" textlink="">
      <xdr:nvSpPr>
        <xdr:cNvPr id="220" name="テキスト ボックス 219"/>
        <xdr:cNvSpPr txBox="1"/>
      </xdr:nvSpPr>
      <xdr:spPr>
        <a:xfrm>
          <a:off x="353695" y="14396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4168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2590" cy="258445"/>
    <xdr:sp macro="" textlink="">
      <xdr:nvSpPr>
        <xdr:cNvPr id="222" name="テキスト ボックス 221"/>
        <xdr:cNvSpPr txBox="1"/>
      </xdr:nvSpPr>
      <xdr:spPr>
        <a:xfrm>
          <a:off x="35369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4168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2590" cy="259080"/>
    <xdr:sp macro="" textlink="">
      <xdr:nvSpPr>
        <xdr:cNvPr id="224" name="テキスト ボックス 223"/>
        <xdr:cNvSpPr txBox="1"/>
      </xdr:nvSpPr>
      <xdr:spPr>
        <a:xfrm>
          <a:off x="353695" y="1364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4168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2590" cy="258445"/>
    <xdr:sp macro="" textlink="">
      <xdr:nvSpPr>
        <xdr:cNvPr id="226" name="テキスト ボックス 225"/>
        <xdr:cNvSpPr txBox="1"/>
      </xdr:nvSpPr>
      <xdr:spPr>
        <a:xfrm>
          <a:off x="353695" y="13276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4168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7360" cy="258445"/>
    <xdr:sp macro="" textlink="">
      <xdr:nvSpPr>
        <xdr:cNvPr id="228" name="テキスト ボックス 227"/>
        <xdr:cNvSpPr txBox="1"/>
      </xdr:nvSpPr>
      <xdr:spPr>
        <a:xfrm>
          <a:off x="28956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7360" cy="258445"/>
    <xdr:sp macro="" textlink="">
      <xdr:nvSpPr>
        <xdr:cNvPr id="230" name="テキスト ボックス 229"/>
        <xdr:cNvSpPr txBox="1"/>
      </xdr:nvSpPr>
      <xdr:spPr>
        <a:xfrm>
          <a:off x="28956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512945" y="1319403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137160</xdr:rowOff>
    </xdr:from>
    <xdr:ext cx="405130" cy="259080"/>
    <xdr:sp macro="" textlink="">
      <xdr:nvSpPr>
        <xdr:cNvPr id="233" name="【公営住宅】&#10;有形固定資産減価償却率最小値テキスト"/>
        <xdr:cNvSpPr txBox="1"/>
      </xdr:nvSpPr>
      <xdr:spPr>
        <a:xfrm>
          <a:off x="4551680" y="1455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429760" y="14554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60960</xdr:rowOff>
    </xdr:from>
    <xdr:ext cx="405130" cy="259080"/>
    <xdr:sp macro="" textlink="">
      <xdr:nvSpPr>
        <xdr:cNvPr id="235" name="【公営住宅】&#10;有形固定資産減価償却率最大値テキスト"/>
        <xdr:cNvSpPr txBox="1"/>
      </xdr:nvSpPr>
      <xdr:spPr>
        <a:xfrm>
          <a:off x="4551680" y="1297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429760" y="13194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28575</xdr:rowOff>
    </xdr:from>
    <xdr:ext cx="405130" cy="258445"/>
    <xdr:sp macro="" textlink="">
      <xdr:nvSpPr>
        <xdr:cNvPr id="237" name="【公営住宅】&#10;有形固定資産減価償却率平均値テキスト"/>
        <xdr:cNvSpPr txBox="1"/>
      </xdr:nvSpPr>
      <xdr:spPr>
        <a:xfrm>
          <a:off x="4551680" y="13611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50165</xdr:rowOff>
    </xdr:from>
    <xdr:to>
      <xdr:col>24</xdr:col>
      <xdr:colOff>114300</xdr:colOff>
      <xdr:row>81</xdr:row>
      <xdr:rowOff>151765</xdr:rowOff>
    </xdr:to>
    <xdr:sp macro="" textlink="">
      <xdr:nvSpPr>
        <xdr:cNvPr id="238" name="フローチャート: 判断 237"/>
        <xdr:cNvSpPr/>
      </xdr:nvSpPr>
      <xdr:spPr>
        <a:xfrm>
          <a:off x="4462780" y="136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649980" y="13667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126365</xdr:rowOff>
    </xdr:from>
    <xdr:to>
      <xdr:col>15</xdr:col>
      <xdr:colOff>101600</xdr:colOff>
      <xdr:row>82</xdr:row>
      <xdr:rowOff>56515</xdr:rowOff>
    </xdr:to>
    <xdr:sp macro="" textlink="">
      <xdr:nvSpPr>
        <xdr:cNvPr id="240" name="フローチャート: 判断 239"/>
        <xdr:cNvSpPr/>
      </xdr:nvSpPr>
      <xdr:spPr>
        <a:xfrm>
          <a:off x="278130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1365" cy="259080"/>
    <xdr:sp macro="" textlink="">
      <xdr:nvSpPr>
        <xdr:cNvPr id="241" name="テキスト ボックス 240"/>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2" name="テキスト ボックス 241"/>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1365" cy="259080"/>
    <xdr:sp macro="" textlink="">
      <xdr:nvSpPr>
        <xdr:cNvPr id="243" name="テキスト ボックス 242"/>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4" name="テキスト ボックス 243"/>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5" name="テキスト ボックス 244"/>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246" name="楕円 245"/>
        <xdr:cNvSpPr/>
      </xdr:nvSpPr>
      <xdr:spPr>
        <a:xfrm>
          <a:off x="446278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16510</xdr:rowOff>
    </xdr:from>
    <xdr:ext cx="405130" cy="258445"/>
    <xdr:sp macro="" textlink="">
      <xdr:nvSpPr>
        <xdr:cNvPr id="247" name="【公営住宅】&#10;有形固定資産減価償却率該当値テキスト"/>
        <xdr:cNvSpPr txBox="1"/>
      </xdr:nvSpPr>
      <xdr:spPr>
        <a:xfrm>
          <a:off x="4551680" y="13096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248" name="楕円 247"/>
        <xdr:cNvSpPr/>
      </xdr:nvSpPr>
      <xdr:spPr>
        <a:xfrm>
          <a:off x="3649980" y="131794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78</xdr:row>
      <xdr:rowOff>150495</xdr:rowOff>
    </xdr:to>
    <xdr:cxnSp macro="">
      <xdr:nvCxnSpPr>
        <xdr:cNvPr id="249" name="直線コネクタ 248"/>
        <xdr:cNvCxnSpPr/>
      </xdr:nvCxnSpPr>
      <xdr:spPr>
        <a:xfrm flipV="1">
          <a:off x="3700780" y="1319403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5715</xdr:rowOff>
    </xdr:from>
    <xdr:ext cx="404495" cy="259080"/>
    <xdr:sp macro="" textlink="">
      <xdr:nvSpPr>
        <xdr:cNvPr id="250" name="n_1aveValue【公営住宅】&#10;有形固定資産減価償却率"/>
        <xdr:cNvSpPr txBox="1"/>
      </xdr:nvSpPr>
      <xdr:spPr>
        <a:xfrm>
          <a:off x="3490595" y="1375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73025</xdr:rowOff>
    </xdr:from>
    <xdr:ext cx="405130" cy="258445"/>
    <xdr:sp macro="" textlink="">
      <xdr:nvSpPr>
        <xdr:cNvPr id="251" name="n_2aveValue【公営住宅】&#10;有形固定資産減価償却率"/>
        <xdr:cNvSpPr txBox="1"/>
      </xdr:nvSpPr>
      <xdr:spPr>
        <a:xfrm>
          <a:off x="2634615" y="13488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46990</xdr:rowOff>
    </xdr:from>
    <xdr:ext cx="404495" cy="258445"/>
    <xdr:sp macro="" textlink="">
      <xdr:nvSpPr>
        <xdr:cNvPr id="252" name="n_1mainValue【公営住宅】&#10;有形固定資産減価償却率"/>
        <xdr:cNvSpPr txBox="1"/>
      </xdr:nvSpPr>
      <xdr:spPr>
        <a:xfrm>
          <a:off x="3490595" y="12959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5425"/>
    <xdr:sp macro="" textlink="">
      <xdr:nvSpPr>
        <xdr:cNvPr id="261" name="テキスト ボックス 260"/>
        <xdr:cNvSpPr txBox="1"/>
      </xdr:nvSpPr>
      <xdr:spPr>
        <a:xfrm>
          <a:off x="6393180" y="1248537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64" name="テキスト ボックス 263"/>
        <xdr:cNvSpPr txBox="1"/>
      </xdr:nvSpPr>
      <xdr:spPr>
        <a:xfrm>
          <a:off x="5974080" y="143967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8445"/>
    <xdr:sp macro="" textlink="">
      <xdr:nvSpPr>
        <xdr:cNvPr id="266" name="テキスト ボックス 265"/>
        <xdr:cNvSpPr txBox="1"/>
      </xdr:nvSpPr>
      <xdr:spPr>
        <a:xfrm>
          <a:off x="597408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68" name="テキスト ボックス 267"/>
        <xdr:cNvSpPr txBox="1"/>
      </xdr:nvSpPr>
      <xdr:spPr>
        <a:xfrm>
          <a:off x="5974080" y="13649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270" name="テキスト ボックス 269"/>
        <xdr:cNvSpPr txBox="1"/>
      </xdr:nvSpPr>
      <xdr:spPr>
        <a:xfrm>
          <a:off x="5974080" y="132765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0860" cy="258445"/>
    <xdr:sp macro="" textlink="">
      <xdr:nvSpPr>
        <xdr:cNvPr id="272" name="テキスト ボックス 271"/>
        <xdr:cNvSpPr txBox="1"/>
      </xdr:nvSpPr>
      <xdr:spPr>
        <a:xfrm>
          <a:off x="5915025" y="12907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0860" cy="258445"/>
    <xdr:sp macro="" textlink="">
      <xdr:nvSpPr>
        <xdr:cNvPr id="274" name="テキスト ボックス 273"/>
        <xdr:cNvSpPr txBox="1"/>
      </xdr:nvSpPr>
      <xdr:spPr>
        <a:xfrm>
          <a:off x="5915025" y="125336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77</xdr:row>
      <xdr:rowOff>146685</xdr:rowOff>
    </xdr:from>
    <xdr:to>
      <xdr:col>54</xdr:col>
      <xdr:colOff>185420</xdr:colOff>
      <xdr:row>86</xdr:row>
      <xdr:rowOff>44450</xdr:rowOff>
    </xdr:to>
    <xdr:cxnSp macro="">
      <xdr:nvCxnSpPr>
        <xdr:cNvPr id="276" name="直線コネクタ 275"/>
        <xdr:cNvCxnSpPr/>
      </xdr:nvCxnSpPr>
      <xdr:spPr>
        <a:xfrm flipV="1">
          <a:off x="10198100" y="1305877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48260</xdr:rowOff>
    </xdr:from>
    <xdr:ext cx="469265" cy="258445"/>
    <xdr:sp macro="" textlink="">
      <xdr:nvSpPr>
        <xdr:cNvPr id="277" name="【公営住宅】&#10;一人当たり面積最小値テキスト"/>
        <xdr:cNvSpPr txBox="1"/>
      </xdr:nvSpPr>
      <xdr:spPr>
        <a:xfrm>
          <a:off x="10236200" y="1446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44450</xdr:rowOff>
    </xdr:from>
    <xdr:to>
      <xdr:col>55</xdr:col>
      <xdr:colOff>88900</xdr:colOff>
      <xdr:row>86</xdr:row>
      <xdr:rowOff>44450</xdr:rowOff>
    </xdr:to>
    <xdr:cxnSp macro="">
      <xdr:nvCxnSpPr>
        <xdr:cNvPr id="278" name="直線コネクタ 277"/>
        <xdr:cNvCxnSpPr/>
      </xdr:nvCxnSpPr>
      <xdr:spPr>
        <a:xfrm>
          <a:off x="10114280" y="14465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93345</xdr:rowOff>
    </xdr:from>
    <xdr:ext cx="534035" cy="259080"/>
    <xdr:sp macro="" textlink="">
      <xdr:nvSpPr>
        <xdr:cNvPr id="279" name="【公営住宅】&#10;一人当たり面積最大値テキスト"/>
        <xdr:cNvSpPr txBox="1"/>
      </xdr:nvSpPr>
      <xdr:spPr>
        <a:xfrm>
          <a:off x="10236200" y="12837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146685</xdr:rowOff>
    </xdr:from>
    <xdr:to>
      <xdr:col>55</xdr:col>
      <xdr:colOff>88900</xdr:colOff>
      <xdr:row>77</xdr:row>
      <xdr:rowOff>146685</xdr:rowOff>
    </xdr:to>
    <xdr:cxnSp macro="">
      <xdr:nvCxnSpPr>
        <xdr:cNvPr id="280" name="直線コネクタ 279"/>
        <xdr:cNvCxnSpPr/>
      </xdr:nvCxnSpPr>
      <xdr:spPr>
        <a:xfrm>
          <a:off x="10114280" y="13058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102870</xdr:rowOff>
    </xdr:from>
    <xdr:ext cx="469265" cy="258445"/>
    <xdr:sp macro="" textlink="">
      <xdr:nvSpPr>
        <xdr:cNvPr id="281" name="【公営住宅】&#10;一人当たり面積平均値テキスト"/>
        <xdr:cNvSpPr txBox="1"/>
      </xdr:nvSpPr>
      <xdr:spPr>
        <a:xfrm>
          <a:off x="10236200" y="140208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80010</xdr:rowOff>
    </xdr:from>
    <xdr:to>
      <xdr:col>55</xdr:col>
      <xdr:colOff>50800</xdr:colOff>
      <xdr:row>85</xdr:row>
      <xdr:rowOff>10160</xdr:rowOff>
    </xdr:to>
    <xdr:sp macro="" textlink="">
      <xdr:nvSpPr>
        <xdr:cNvPr id="282" name="フローチャート: 判断 281"/>
        <xdr:cNvSpPr/>
      </xdr:nvSpPr>
      <xdr:spPr>
        <a:xfrm>
          <a:off x="10152380" y="141655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102870</xdr:rowOff>
    </xdr:from>
    <xdr:to>
      <xdr:col>50</xdr:col>
      <xdr:colOff>165100</xdr:colOff>
      <xdr:row>85</xdr:row>
      <xdr:rowOff>33020</xdr:rowOff>
    </xdr:to>
    <xdr:sp macro="" textlink="">
      <xdr:nvSpPr>
        <xdr:cNvPr id="283" name="フローチャート: 判断 282"/>
        <xdr:cNvSpPr/>
      </xdr:nvSpPr>
      <xdr:spPr>
        <a:xfrm>
          <a:off x="9334500" y="1418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95250</xdr:rowOff>
    </xdr:from>
    <xdr:to>
      <xdr:col>46</xdr:col>
      <xdr:colOff>38100</xdr:colOff>
      <xdr:row>85</xdr:row>
      <xdr:rowOff>25400</xdr:rowOff>
    </xdr:to>
    <xdr:sp macro="" textlink="">
      <xdr:nvSpPr>
        <xdr:cNvPr id="284" name="フローチャート: 判断 283"/>
        <xdr:cNvSpPr/>
      </xdr:nvSpPr>
      <xdr:spPr>
        <a:xfrm>
          <a:off x="8470900" y="141808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5" name="テキスト ボックス 284"/>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6" name="テキスト ボックス 285"/>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7" name="テキスト ボックス 286"/>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1365" cy="259080"/>
    <xdr:sp macro="" textlink="">
      <xdr:nvSpPr>
        <xdr:cNvPr id="288" name="テキスト ボックス 287"/>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89" name="テキスト ボックス 288"/>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50800</xdr:rowOff>
    </xdr:from>
    <xdr:to>
      <xdr:col>55</xdr:col>
      <xdr:colOff>50800</xdr:colOff>
      <xdr:row>85</xdr:row>
      <xdr:rowOff>152400</xdr:rowOff>
    </xdr:to>
    <xdr:sp macro="" textlink="">
      <xdr:nvSpPr>
        <xdr:cNvPr id="290" name="楕円 289"/>
        <xdr:cNvSpPr/>
      </xdr:nvSpPr>
      <xdr:spPr>
        <a:xfrm>
          <a:off x="10152380" y="14304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137160</xdr:rowOff>
    </xdr:from>
    <xdr:ext cx="469265" cy="259080"/>
    <xdr:sp macro="" textlink="">
      <xdr:nvSpPr>
        <xdr:cNvPr id="291" name="【公営住宅】&#10;一人当たり面積該当値テキスト"/>
        <xdr:cNvSpPr txBox="1"/>
      </xdr:nvSpPr>
      <xdr:spPr>
        <a:xfrm>
          <a:off x="10236200" y="1422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53975</xdr:rowOff>
    </xdr:from>
    <xdr:to>
      <xdr:col>50</xdr:col>
      <xdr:colOff>165100</xdr:colOff>
      <xdr:row>85</xdr:row>
      <xdr:rowOff>155575</xdr:rowOff>
    </xdr:to>
    <xdr:sp macro="" textlink="">
      <xdr:nvSpPr>
        <xdr:cNvPr id="292" name="楕円 291"/>
        <xdr:cNvSpPr/>
      </xdr:nvSpPr>
      <xdr:spPr>
        <a:xfrm>
          <a:off x="9334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101600</xdr:rowOff>
    </xdr:from>
    <xdr:to>
      <xdr:col>55</xdr:col>
      <xdr:colOff>0</xdr:colOff>
      <xdr:row>85</xdr:row>
      <xdr:rowOff>104775</xdr:rowOff>
    </xdr:to>
    <xdr:cxnSp macro="">
      <xdr:nvCxnSpPr>
        <xdr:cNvPr id="293" name="直線コネクタ 292"/>
        <xdr:cNvCxnSpPr/>
      </xdr:nvCxnSpPr>
      <xdr:spPr>
        <a:xfrm flipV="1">
          <a:off x="9385300" y="1435481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49530</xdr:rowOff>
    </xdr:from>
    <xdr:ext cx="469265" cy="258445"/>
    <xdr:sp macro="" textlink="">
      <xdr:nvSpPr>
        <xdr:cNvPr id="294" name="n_1aveValue【公営住宅】&#10;一人当たり面積"/>
        <xdr:cNvSpPr txBox="1"/>
      </xdr:nvSpPr>
      <xdr:spPr>
        <a:xfrm>
          <a:off x="9142730" y="13967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41910</xdr:rowOff>
    </xdr:from>
    <xdr:ext cx="469900" cy="259080"/>
    <xdr:sp macro="" textlink="">
      <xdr:nvSpPr>
        <xdr:cNvPr id="295" name="n_2aveValue【公営住宅】&#10;一人当たり面積"/>
        <xdr:cNvSpPr txBox="1"/>
      </xdr:nvSpPr>
      <xdr:spPr>
        <a:xfrm>
          <a:off x="8291830" y="1395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146685</xdr:rowOff>
    </xdr:from>
    <xdr:ext cx="469265" cy="258445"/>
    <xdr:sp macro="" textlink="">
      <xdr:nvSpPr>
        <xdr:cNvPr id="296" name="n_1mainValue【公営住宅】&#10;一人当たり面積"/>
        <xdr:cNvSpPr txBox="1"/>
      </xdr:nvSpPr>
      <xdr:spPr>
        <a:xfrm>
          <a:off x="9142730" y="14399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21" name="テキスト ボックス 320"/>
        <xdr:cNvSpPr txBox="1"/>
      </xdr:nvSpPr>
      <xdr:spPr>
        <a:xfrm>
          <a:off x="12077700" y="503301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23" name="直線コネクタ 322"/>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9090" cy="258445"/>
    <xdr:sp macro="" textlink="">
      <xdr:nvSpPr>
        <xdr:cNvPr id="324" name="テキスト ボックス 323"/>
        <xdr:cNvSpPr txBox="1"/>
      </xdr:nvSpPr>
      <xdr:spPr>
        <a:xfrm>
          <a:off x="11786870" y="69989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108585</xdr:rowOff>
    </xdr:from>
    <xdr:to>
      <xdr:col>89</xdr:col>
      <xdr:colOff>177800</xdr:colOff>
      <xdr:row>40</xdr:row>
      <xdr:rowOff>108585</xdr:rowOff>
    </xdr:to>
    <xdr:cxnSp macro="">
      <xdr:nvCxnSpPr>
        <xdr:cNvPr id="325" name="直線コネクタ 324"/>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26" name="テキスト ボックス 325"/>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27" name="直線コネクタ 326"/>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154305</xdr:rowOff>
    </xdr:from>
    <xdr:ext cx="403225" cy="259080"/>
    <xdr:sp macro="" textlink="">
      <xdr:nvSpPr>
        <xdr:cNvPr id="328" name="テキスト ボックス 327"/>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29" name="直線コネクタ 328"/>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167640</xdr:rowOff>
    </xdr:from>
    <xdr:ext cx="403225" cy="259080"/>
    <xdr:sp macro="" textlink="">
      <xdr:nvSpPr>
        <xdr:cNvPr id="330" name="テキスト ボックス 329"/>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158750</xdr:rowOff>
    </xdr:from>
    <xdr:to>
      <xdr:col>89</xdr:col>
      <xdr:colOff>177800</xdr:colOff>
      <xdr:row>34</xdr:row>
      <xdr:rowOff>158750</xdr:rowOff>
    </xdr:to>
    <xdr:cxnSp macro="">
      <xdr:nvCxnSpPr>
        <xdr:cNvPr id="331" name="直線コネクタ 330"/>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8445"/>
    <xdr:sp macro="" textlink="">
      <xdr:nvSpPr>
        <xdr:cNvPr id="332" name="テキスト ボックス 331"/>
        <xdr:cNvSpPr txBox="1"/>
      </xdr:nvSpPr>
      <xdr:spPr>
        <a:xfrm>
          <a:off x="11722735"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33" name="直線コネクタ 332"/>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7360" cy="258445"/>
    <xdr:sp macro="" textlink="">
      <xdr:nvSpPr>
        <xdr:cNvPr id="334" name="テキスト ボックス 333"/>
        <xdr:cNvSpPr txBox="1"/>
      </xdr:nvSpPr>
      <xdr:spPr>
        <a:xfrm>
          <a:off x="1166368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7360" cy="258445"/>
    <xdr:sp macro="" textlink="">
      <xdr:nvSpPr>
        <xdr:cNvPr id="336" name="テキスト ボックス 335"/>
        <xdr:cNvSpPr txBox="1"/>
      </xdr:nvSpPr>
      <xdr:spPr>
        <a:xfrm>
          <a:off x="1166368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42</xdr:row>
      <xdr:rowOff>87630</xdr:rowOff>
    </xdr:to>
    <xdr:cxnSp macro="">
      <xdr:nvCxnSpPr>
        <xdr:cNvPr id="338" name="直線コネクタ 337"/>
        <xdr:cNvCxnSpPr/>
      </xdr:nvCxnSpPr>
      <xdr:spPr>
        <a:xfrm flipV="1">
          <a:off x="15887065" y="553847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91440</xdr:rowOff>
    </xdr:from>
    <xdr:ext cx="340360" cy="258445"/>
    <xdr:sp macro="" textlink="">
      <xdr:nvSpPr>
        <xdr:cNvPr id="339" name="【認定こども園・幼稚園・保育所】&#10;有形固定資産減価償却率最小値テキスト"/>
        <xdr:cNvSpPr txBox="1"/>
      </xdr:nvSpPr>
      <xdr:spPr>
        <a:xfrm>
          <a:off x="15925800" y="71361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5798800" y="7132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9080"/>
    <xdr:sp macro="" textlink="">
      <xdr:nvSpPr>
        <xdr:cNvPr id="341" name="【認定こども園・幼稚園・保育所】&#10;有形固定資産減価償却率最大値テキスト"/>
        <xdr:cNvSpPr txBox="1"/>
      </xdr:nvSpPr>
      <xdr:spPr>
        <a:xfrm>
          <a:off x="15925800" y="5321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42" name="直線コネクタ 341"/>
        <xdr:cNvCxnSpPr/>
      </xdr:nvCxnSpPr>
      <xdr:spPr>
        <a:xfrm>
          <a:off x="15798800" y="5538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81915</xdr:rowOff>
    </xdr:from>
    <xdr:ext cx="405130" cy="259080"/>
    <xdr:sp macro="" textlink="">
      <xdr:nvSpPr>
        <xdr:cNvPr id="343" name="【認定こども園・幼稚園・保育所】&#10;有形固定資産減価償却率平均値テキスト"/>
        <xdr:cNvSpPr txBox="1"/>
      </xdr:nvSpPr>
      <xdr:spPr>
        <a:xfrm>
          <a:off x="15925800" y="62884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344" name="フローチャート: 判断 343"/>
        <xdr:cNvSpPr/>
      </xdr:nvSpPr>
      <xdr:spPr>
        <a:xfrm>
          <a:off x="158369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157480</xdr:rowOff>
    </xdr:from>
    <xdr:to>
      <xdr:col>81</xdr:col>
      <xdr:colOff>101600</xdr:colOff>
      <xdr:row>37</xdr:row>
      <xdr:rowOff>87630</xdr:rowOff>
    </xdr:to>
    <xdr:sp macro="" textlink="">
      <xdr:nvSpPr>
        <xdr:cNvPr id="345" name="フローチャート: 判断 344"/>
        <xdr:cNvSpPr/>
      </xdr:nvSpPr>
      <xdr:spPr>
        <a:xfrm>
          <a:off x="15019020" y="619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346" name="フローチャート: 判断 345"/>
        <xdr:cNvSpPr/>
      </xdr:nvSpPr>
      <xdr:spPr>
        <a:xfrm>
          <a:off x="1415542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347" name="テキスト ボックス 346"/>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1365" cy="258445"/>
    <xdr:sp macro="" textlink="">
      <xdr:nvSpPr>
        <xdr:cNvPr id="348" name="テキスト ボックス 347"/>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349" name="テキスト ボックス 348"/>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8445"/>
    <xdr:sp macro="" textlink="">
      <xdr:nvSpPr>
        <xdr:cNvPr id="350" name="テキスト ボックス 349"/>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1365" cy="258445"/>
    <xdr:sp macro="" textlink="">
      <xdr:nvSpPr>
        <xdr:cNvPr id="351" name="テキスト ボックス 350"/>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108585</xdr:rowOff>
    </xdr:from>
    <xdr:to>
      <xdr:col>85</xdr:col>
      <xdr:colOff>177800</xdr:colOff>
      <xdr:row>37</xdr:row>
      <xdr:rowOff>38735</xdr:rowOff>
    </xdr:to>
    <xdr:sp macro="" textlink="">
      <xdr:nvSpPr>
        <xdr:cNvPr id="352" name="楕円 351"/>
        <xdr:cNvSpPr/>
      </xdr:nvSpPr>
      <xdr:spPr>
        <a:xfrm>
          <a:off x="15836900" y="614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131445</xdr:rowOff>
    </xdr:from>
    <xdr:ext cx="405130" cy="259080"/>
    <xdr:sp macro="" textlink="">
      <xdr:nvSpPr>
        <xdr:cNvPr id="353" name="【認定こども園・幼稚園・保育所】&#10;有形固定資産減価償却率該当値テキスト"/>
        <xdr:cNvSpPr txBox="1"/>
      </xdr:nvSpPr>
      <xdr:spPr>
        <a:xfrm>
          <a:off x="15925800" y="600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144780</xdr:rowOff>
    </xdr:from>
    <xdr:to>
      <xdr:col>81</xdr:col>
      <xdr:colOff>101600</xdr:colOff>
      <xdr:row>37</xdr:row>
      <xdr:rowOff>74930</xdr:rowOff>
    </xdr:to>
    <xdr:sp macro="" textlink="">
      <xdr:nvSpPr>
        <xdr:cNvPr id="354" name="楕円 353"/>
        <xdr:cNvSpPr/>
      </xdr:nvSpPr>
      <xdr:spPr>
        <a:xfrm>
          <a:off x="15019020" y="618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159385</xdr:rowOff>
    </xdr:from>
    <xdr:to>
      <xdr:col>85</xdr:col>
      <xdr:colOff>127000</xdr:colOff>
      <xdr:row>37</xdr:row>
      <xdr:rowOff>24130</xdr:rowOff>
    </xdr:to>
    <xdr:cxnSp macro="">
      <xdr:nvCxnSpPr>
        <xdr:cNvPr id="355" name="直線コネクタ 354"/>
        <xdr:cNvCxnSpPr/>
      </xdr:nvCxnSpPr>
      <xdr:spPr>
        <a:xfrm flipV="1">
          <a:off x="15069820" y="619823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78740</xdr:rowOff>
    </xdr:from>
    <xdr:ext cx="405130" cy="259080"/>
    <xdr:sp macro="" textlink="">
      <xdr:nvSpPr>
        <xdr:cNvPr id="356" name="n_1aveValue【認定こども園・幼稚園・保育所】&#10;有形固定資産減価償却率"/>
        <xdr:cNvSpPr txBox="1"/>
      </xdr:nvSpPr>
      <xdr:spPr>
        <a:xfrm>
          <a:off x="14859635" y="628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133985</xdr:rowOff>
    </xdr:from>
    <xdr:ext cx="404495" cy="259080"/>
    <xdr:sp macro="" textlink="">
      <xdr:nvSpPr>
        <xdr:cNvPr id="357" name="n_2aveValue【認定こども園・幼稚園・保育所】&#10;有形固定資産減価償却率"/>
        <xdr:cNvSpPr txBox="1"/>
      </xdr:nvSpPr>
      <xdr:spPr>
        <a:xfrm>
          <a:off x="14008735" y="6005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91440</xdr:rowOff>
    </xdr:from>
    <xdr:ext cx="405130" cy="258445"/>
    <xdr:sp macro="" textlink="">
      <xdr:nvSpPr>
        <xdr:cNvPr id="358" name="n_1mainValue【認定こども園・幼稚園・保育所】&#10;有形固定資産減価償却率"/>
        <xdr:cNvSpPr txBox="1"/>
      </xdr:nvSpPr>
      <xdr:spPr>
        <a:xfrm>
          <a:off x="14859635" y="5962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367" name="テキスト ボックス 366"/>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9" name="直線コネクタ 368"/>
        <xdr:cNvCxnSpPr/>
      </xdr:nvCxnSpPr>
      <xdr:spPr>
        <a:xfrm>
          <a:off x="1780032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7360" cy="258445"/>
    <xdr:sp macro="" textlink="">
      <xdr:nvSpPr>
        <xdr:cNvPr id="370" name="テキスト ボックス 369"/>
        <xdr:cNvSpPr txBox="1"/>
      </xdr:nvSpPr>
      <xdr:spPr>
        <a:xfrm>
          <a:off x="17348200" y="6998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108585</xdr:rowOff>
    </xdr:from>
    <xdr:to>
      <xdr:col>120</xdr:col>
      <xdr:colOff>114300</xdr:colOff>
      <xdr:row>40</xdr:row>
      <xdr:rowOff>108585</xdr:rowOff>
    </xdr:to>
    <xdr:cxnSp macro="">
      <xdr:nvCxnSpPr>
        <xdr:cNvPr id="371" name="直線コネクタ 370"/>
        <xdr:cNvCxnSpPr/>
      </xdr:nvCxnSpPr>
      <xdr:spPr>
        <a:xfrm>
          <a:off x="1780032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7360" cy="259080"/>
    <xdr:sp macro="" textlink="">
      <xdr:nvSpPr>
        <xdr:cNvPr id="372" name="テキスト ボックス 371"/>
        <xdr:cNvSpPr txBox="1"/>
      </xdr:nvSpPr>
      <xdr:spPr>
        <a:xfrm>
          <a:off x="17348200" y="6679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73" name="直線コネクタ 372"/>
        <xdr:cNvCxnSpPr/>
      </xdr:nvCxnSpPr>
      <xdr:spPr>
        <a:xfrm>
          <a:off x="1780032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154305</xdr:rowOff>
    </xdr:from>
    <xdr:ext cx="467360" cy="259080"/>
    <xdr:sp macro="" textlink="">
      <xdr:nvSpPr>
        <xdr:cNvPr id="374" name="テキスト ボックス 373"/>
        <xdr:cNvSpPr txBox="1"/>
      </xdr:nvSpPr>
      <xdr:spPr>
        <a:xfrm>
          <a:off x="17348200" y="6360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75" name="直線コネクタ 374"/>
        <xdr:cNvCxnSpPr/>
      </xdr:nvCxnSpPr>
      <xdr:spPr>
        <a:xfrm>
          <a:off x="1780032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167640</xdr:rowOff>
    </xdr:from>
    <xdr:ext cx="467360" cy="259080"/>
    <xdr:sp macro="" textlink="">
      <xdr:nvSpPr>
        <xdr:cNvPr id="376" name="テキスト ボックス 375"/>
        <xdr:cNvSpPr txBox="1"/>
      </xdr:nvSpPr>
      <xdr:spPr>
        <a:xfrm>
          <a:off x="17348200" y="6038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158750</xdr:rowOff>
    </xdr:from>
    <xdr:to>
      <xdr:col>120</xdr:col>
      <xdr:colOff>114300</xdr:colOff>
      <xdr:row>34</xdr:row>
      <xdr:rowOff>158750</xdr:rowOff>
    </xdr:to>
    <xdr:cxnSp macro="">
      <xdr:nvCxnSpPr>
        <xdr:cNvPr id="377" name="直線コネクタ 376"/>
        <xdr:cNvCxnSpPr/>
      </xdr:nvCxnSpPr>
      <xdr:spPr>
        <a:xfrm>
          <a:off x="1780032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7360" cy="258445"/>
    <xdr:sp macro="" textlink="">
      <xdr:nvSpPr>
        <xdr:cNvPr id="378" name="テキスト ボックス 377"/>
        <xdr:cNvSpPr txBox="1"/>
      </xdr:nvSpPr>
      <xdr:spPr>
        <a:xfrm>
          <a:off x="17348200" y="5719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9" name="直線コネクタ 378"/>
        <xdr:cNvCxnSpPr/>
      </xdr:nvCxnSpPr>
      <xdr:spPr>
        <a:xfrm>
          <a:off x="1780032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7360" cy="258445"/>
    <xdr:sp macro="" textlink="">
      <xdr:nvSpPr>
        <xdr:cNvPr id="380" name="テキスト ボックス 379"/>
        <xdr:cNvSpPr txBox="1"/>
      </xdr:nvSpPr>
      <xdr:spPr>
        <a:xfrm>
          <a:off x="1734820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7360" cy="258445"/>
    <xdr:sp macro="" textlink="">
      <xdr:nvSpPr>
        <xdr:cNvPr id="382" name="テキスト ボックス 381"/>
        <xdr:cNvSpPr txBox="1"/>
      </xdr:nvSpPr>
      <xdr:spPr>
        <a:xfrm>
          <a:off x="173482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8890</xdr:rowOff>
    </xdr:from>
    <xdr:to>
      <xdr:col>116</xdr:col>
      <xdr:colOff>62865</xdr:colOff>
      <xdr:row>42</xdr:row>
      <xdr:rowOff>36830</xdr:rowOff>
    </xdr:to>
    <xdr:cxnSp macro="">
      <xdr:nvCxnSpPr>
        <xdr:cNvPr id="384" name="直線コネクタ 383"/>
        <xdr:cNvCxnSpPr/>
      </xdr:nvCxnSpPr>
      <xdr:spPr>
        <a:xfrm flipV="1">
          <a:off x="21571585" y="571246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469900" cy="259080"/>
    <xdr:sp macro="" textlink="">
      <xdr:nvSpPr>
        <xdr:cNvPr id="385" name="【認定こども園・幼稚園・保育所】&#10;一人当たり面積最小値テキスト"/>
        <xdr:cNvSpPr txBox="1"/>
      </xdr:nvSpPr>
      <xdr:spPr>
        <a:xfrm>
          <a:off x="21610320" y="708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36830</xdr:rowOff>
    </xdr:from>
    <xdr:to>
      <xdr:col>116</xdr:col>
      <xdr:colOff>152400</xdr:colOff>
      <xdr:row>42</xdr:row>
      <xdr:rowOff>36830</xdr:rowOff>
    </xdr:to>
    <xdr:cxnSp macro="">
      <xdr:nvCxnSpPr>
        <xdr:cNvPr id="386" name="直線コネクタ 385"/>
        <xdr:cNvCxnSpPr/>
      </xdr:nvCxnSpPr>
      <xdr:spPr>
        <a:xfrm>
          <a:off x="21488400" y="7081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127635</xdr:rowOff>
    </xdr:from>
    <xdr:ext cx="469900" cy="258445"/>
    <xdr:sp macro="" textlink="">
      <xdr:nvSpPr>
        <xdr:cNvPr id="387" name="【認定こども園・幼稚園・保育所】&#10;一人当たり面積最大値テキスト"/>
        <xdr:cNvSpPr txBox="1"/>
      </xdr:nvSpPr>
      <xdr:spPr>
        <a:xfrm>
          <a:off x="21610320" y="54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8890</xdr:rowOff>
    </xdr:from>
    <xdr:to>
      <xdr:col>116</xdr:col>
      <xdr:colOff>152400</xdr:colOff>
      <xdr:row>34</xdr:row>
      <xdr:rowOff>8890</xdr:rowOff>
    </xdr:to>
    <xdr:cxnSp macro="">
      <xdr:nvCxnSpPr>
        <xdr:cNvPr id="388" name="直線コネクタ 387"/>
        <xdr:cNvCxnSpPr/>
      </xdr:nvCxnSpPr>
      <xdr:spPr>
        <a:xfrm>
          <a:off x="21488400" y="5712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93980</xdr:rowOff>
    </xdr:from>
    <xdr:ext cx="469900" cy="259080"/>
    <xdr:sp macro="" textlink="">
      <xdr:nvSpPr>
        <xdr:cNvPr id="389" name="【認定こども園・幼稚園・保育所】&#10;一人当たり面積平均値テキスト"/>
        <xdr:cNvSpPr txBox="1"/>
      </xdr:nvSpPr>
      <xdr:spPr>
        <a:xfrm>
          <a:off x="21610320" y="6300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152142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xdr:rowOff>
    </xdr:from>
    <xdr:to>
      <xdr:col>112</xdr:col>
      <xdr:colOff>38100</xdr:colOff>
      <xdr:row>39</xdr:row>
      <xdr:rowOff>106045</xdr:rowOff>
    </xdr:to>
    <xdr:sp macro="" textlink="">
      <xdr:nvSpPr>
        <xdr:cNvPr id="391" name="フローチャート: 判断 390"/>
        <xdr:cNvSpPr/>
      </xdr:nvSpPr>
      <xdr:spPr>
        <a:xfrm>
          <a:off x="20708620" y="65462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156210</xdr:rowOff>
    </xdr:from>
    <xdr:to>
      <xdr:col>107</xdr:col>
      <xdr:colOff>101600</xdr:colOff>
      <xdr:row>39</xdr:row>
      <xdr:rowOff>86360</xdr:rowOff>
    </xdr:to>
    <xdr:sp macro="" textlink="">
      <xdr:nvSpPr>
        <xdr:cNvPr id="392" name="フローチャート: 判断 391"/>
        <xdr:cNvSpPr/>
      </xdr:nvSpPr>
      <xdr:spPr>
        <a:xfrm>
          <a:off x="19839940" y="6530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1365" cy="258445"/>
    <xdr:sp macro="" textlink="">
      <xdr:nvSpPr>
        <xdr:cNvPr id="393" name="テキスト ボックス 392"/>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8445"/>
    <xdr:sp macro="" textlink="">
      <xdr:nvSpPr>
        <xdr:cNvPr id="394" name="テキスト ボックス 393"/>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1365" cy="258445"/>
    <xdr:sp macro="" textlink="">
      <xdr:nvSpPr>
        <xdr:cNvPr id="395" name="テキスト ボックス 394"/>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396" name="テキスト ボックス 395"/>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8445"/>
    <xdr:sp macro="" textlink="">
      <xdr:nvSpPr>
        <xdr:cNvPr id="397" name="テキスト ボックス 396"/>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118745</xdr:rowOff>
    </xdr:from>
    <xdr:to>
      <xdr:col>116</xdr:col>
      <xdr:colOff>114300</xdr:colOff>
      <xdr:row>39</xdr:row>
      <xdr:rowOff>48895</xdr:rowOff>
    </xdr:to>
    <xdr:sp macro="" textlink="">
      <xdr:nvSpPr>
        <xdr:cNvPr id="398" name="楕円 397"/>
        <xdr:cNvSpPr/>
      </xdr:nvSpPr>
      <xdr:spPr>
        <a:xfrm>
          <a:off x="21521420" y="649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97155</xdr:rowOff>
    </xdr:from>
    <xdr:ext cx="469900" cy="259080"/>
    <xdr:sp macro="" textlink="">
      <xdr:nvSpPr>
        <xdr:cNvPr id="399" name="【認定こども園・幼稚園・保育所】&#10;一人当たり面積該当値テキスト"/>
        <xdr:cNvSpPr txBox="1"/>
      </xdr:nvSpPr>
      <xdr:spPr>
        <a:xfrm>
          <a:off x="21610320" y="647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00" name="楕円 399"/>
        <xdr:cNvSpPr/>
      </xdr:nvSpPr>
      <xdr:spPr>
        <a:xfrm>
          <a:off x="20708620" y="65024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7620</xdr:rowOff>
    </xdr:to>
    <xdr:cxnSp macro="">
      <xdr:nvCxnSpPr>
        <xdr:cNvPr id="401" name="直線コネクタ 400"/>
        <xdr:cNvCxnSpPr/>
      </xdr:nvCxnSpPr>
      <xdr:spPr>
        <a:xfrm flipV="1">
          <a:off x="20759420" y="654177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97155</xdr:rowOff>
    </xdr:from>
    <xdr:ext cx="469900" cy="259080"/>
    <xdr:sp macro="" textlink="">
      <xdr:nvSpPr>
        <xdr:cNvPr id="402" name="n_1aveValue【認定こども園・幼稚園・保育所】&#10;一人当たり面積"/>
        <xdr:cNvSpPr txBox="1"/>
      </xdr:nvSpPr>
      <xdr:spPr>
        <a:xfrm>
          <a:off x="20516850" y="6638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102870</xdr:rowOff>
    </xdr:from>
    <xdr:ext cx="469265" cy="258445"/>
    <xdr:sp macro="" textlink="">
      <xdr:nvSpPr>
        <xdr:cNvPr id="403" name="n_2aveValue【認定こども園・幼稚園・保育所】&#10;一人当たり面積"/>
        <xdr:cNvSpPr txBox="1"/>
      </xdr:nvSpPr>
      <xdr:spPr>
        <a:xfrm>
          <a:off x="19660870" y="6309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74930</xdr:rowOff>
    </xdr:from>
    <xdr:ext cx="469900" cy="259080"/>
    <xdr:sp macro="" textlink="">
      <xdr:nvSpPr>
        <xdr:cNvPr id="404" name="n_1mainValue【認定こども園・幼稚園・保育所】&#10;一人当たり面積"/>
        <xdr:cNvSpPr txBox="1"/>
      </xdr:nvSpPr>
      <xdr:spPr>
        <a:xfrm>
          <a:off x="20516850" y="628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3" name="テキスト ボックス 412"/>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9090" cy="258445"/>
    <xdr:sp macro="" textlink="">
      <xdr:nvSpPr>
        <xdr:cNvPr id="415" name="テキスト ボックス 414"/>
        <xdr:cNvSpPr txBox="1"/>
      </xdr:nvSpPr>
      <xdr:spPr>
        <a:xfrm>
          <a:off x="11786870" y="1104392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8445"/>
    <xdr:sp macro="" textlink="">
      <xdr:nvSpPr>
        <xdr:cNvPr id="417" name="テキスト ボックス 416"/>
        <xdr:cNvSpPr txBox="1"/>
      </xdr:nvSpPr>
      <xdr:spPr>
        <a:xfrm>
          <a:off x="11722735"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9" name="テキスト ボックス 418"/>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1" name="テキスト ボックス 420"/>
        <xdr:cNvSpPr txBox="1"/>
      </xdr:nvSpPr>
      <xdr:spPr>
        <a:xfrm>
          <a:off x="11722735"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8445"/>
    <xdr:sp macro="" textlink="">
      <xdr:nvSpPr>
        <xdr:cNvPr id="423" name="テキスト ボックス 422"/>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7360" cy="258445"/>
    <xdr:sp macro="" textlink="">
      <xdr:nvSpPr>
        <xdr:cNvPr id="425" name="テキスト ボックス 424"/>
        <xdr:cNvSpPr txBox="1"/>
      </xdr:nvSpPr>
      <xdr:spPr>
        <a:xfrm>
          <a:off x="1166368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7360" cy="257810"/>
    <xdr:sp macro="" textlink="">
      <xdr:nvSpPr>
        <xdr:cNvPr id="427" name="テキスト ボックス 426"/>
        <xdr:cNvSpPr txBox="1"/>
      </xdr:nvSpPr>
      <xdr:spPr>
        <a:xfrm>
          <a:off x="1166368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41910</xdr:rowOff>
    </xdr:from>
    <xdr:to>
      <xdr:col>85</xdr:col>
      <xdr:colOff>126365</xdr:colOff>
      <xdr:row>64</xdr:row>
      <xdr:rowOff>127635</xdr:rowOff>
    </xdr:to>
    <xdr:cxnSp macro="">
      <xdr:nvCxnSpPr>
        <xdr:cNvPr id="429" name="直線コネクタ 428"/>
        <xdr:cNvCxnSpPr/>
      </xdr:nvCxnSpPr>
      <xdr:spPr>
        <a:xfrm flipV="1">
          <a:off x="15887065" y="943356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131445</xdr:rowOff>
    </xdr:from>
    <xdr:ext cx="405130" cy="259080"/>
    <xdr:sp macro="" textlink="">
      <xdr:nvSpPr>
        <xdr:cNvPr id="430" name="【学校施設】&#10;有形固定資産減価償却率最小値テキスト"/>
        <xdr:cNvSpPr txBox="1"/>
      </xdr:nvSpPr>
      <xdr:spPr>
        <a:xfrm>
          <a:off x="15925800" y="1086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5798800" y="10860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160020</xdr:rowOff>
    </xdr:from>
    <xdr:ext cx="405130" cy="258445"/>
    <xdr:sp macro="" textlink="">
      <xdr:nvSpPr>
        <xdr:cNvPr id="432" name="【学校施設】&#10;有形固定資産減価償却率最大値テキスト"/>
        <xdr:cNvSpPr txBox="1"/>
      </xdr:nvSpPr>
      <xdr:spPr>
        <a:xfrm>
          <a:off x="15925800" y="9216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5798800" y="9433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48260</xdr:rowOff>
    </xdr:from>
    <xdr:ext cx="405130" cy="258445"/>
    <xdr:sp macro="" textlink="">
      <xdr:nvSpPr>
        <xdr:cNvPr id="434" name="【学校施設】&#10;有形固定資産減価償却率平均値テキスト"/>
        <xdr:cNvSpPr txBox="1"/>
      </xdr:nvSpPr>
      <xdr:spPr>
        <a:xfrm>
          <a:off x="15925800" y="9942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58369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01902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15542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9080"/>
    <xdr:sp macro="" textlink="">
      <xdr:nvSpPr>
        <xdr:cNvPr id="438" name="テキスト ボックス 437"/>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439" name="テキスト ボックス 438"/>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9080"/>
    <xdr:sp macro="" textlink="">
      <xdr:nvSpPr>
        <xdr:cNvPr id="440" name="テキスト ボックス 439"/>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9080"/>
    <xdr:sp macro="" textlink="">
      <xdr:nvSpPr>
        <xdr:cNvPr id="441" name="テキスト ボックス 440"/>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442" name="テキスト ボックス 441"/>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443" name="楕円 442"/>
        <xdr:cNvSpPr/>
      </xdr:nvSpPr>
      <xdr:spPr>
        <a:xfrm>
          <a:off x="158369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7620</xdr:rowOff>
    </xdr:from>
    <xdr:ext cx="405130" cy="259080"/>
    <xdr:sp macro="" textlink="">
      <xdr:nvSpPr>
        <xdr:cNvPr id="444" name="【学校施設】&#10;有形固定資産減価償却率該当値テキスト"/>
        <xdr:cNvSpPr txBox="1"/>
      </xdr:nvSpPr>
      <xdr:spPr>
        <a:xfrm>
          <a:off x="15925800" y="1057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23495</xdr:rowOff>
    </xdr:from>
    <xdr:to>
      <xdr:col>81</xdr:col>
      <xdr:colOff>101600</xdr:colOff>
      <xdr:row>63</xdr:row>
      <xdr:rowOff>125095</xdr:rowOff>
    </xdr:to>
    <xdr:sp macro="" textlink="">
      <xdr:nvSpPr>
        <xdr:cNvPr id="445" name="楕円 444"/>
        <xdr:cNvSpPr/>
      </xdr:nvSpPr>
      <xdr:spPr>
        <a:xfrm>
          <a:off x="1501902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74295</xdr:rowOff>
    </xdr:from>
    <xdr:to>
      <xdr:col>85</xdr:col>
      <xdr:colOff>127000</xdr:colOff>
      <xdr:row>63</xdr:row>
      <xdr:rowOff>80010</xdr:rowOff>
    </xdr:to>
    <xdr:cxnSp macro="">
      <xdr:nvCxnSpPr>
        <xdr:cNvPr id="446" name="直線コネクタ 445"/>
        <xdr:cNvCxnSpPr/>
      </xdr:nvCxnSpPr>
      <xdr:spPr>
        <a:xfrm>
          <a:off x="15069820" y="1063942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88265</xdr:rowOff>
    </xdr:from>
    <xdr:ext cx="405130" cy="258445"/>
    <xdr:sp macro="" textlink="">
      <xdr:nvSpPr>
        <xdr:cNvPr id="447" name="n_1aveValue【学校施設】&#10;有形固定資産減価償却率"/>
        <xdr:cNvSpPr txBox="1"/>
      </xdr:nvSpPr>
      <xdr:spPr>
        <a:xfrm>
          <a:off x="14859635" y="9815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52070</xdr:rowOff>
    </xdr:from>
    <xdr:ext cx="404495" cy="258445"/>
    <xdr:sp macro="" textlink="">
      <xdr:nvSpPr>
        <xdr:cNvPr id="448" name="n_2aveValue【学校施設】&#10;有形固定資産減価償却率"/>
        <xdr:cNvSpPr txBox="1"/>
      </xdr:nvSpPr>
      <xdr:spPr>
        <a:xfrm>
          <a:off x="14008735" y="9779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116205</xdr:rowOff>
    </xdr:from>
    <xdr:ext cx="405130" cy="259080"/>
    <xdr:sp macro="" textlink="">
      <xdr:nvSpPr>
        <xdr:cNvPr id="449" name="n_1mainValue【学校施設】&#10;有形固定資産減価償却率"/>
        <xdr:cNvSpPr txBox="1"/>
      </xdr:nvSpPr>
      <xdr:spPr>
        <a:xfrm>
          <a:off x="14859635" y="1068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458" name="テキスト ボックス 457"/>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7360" cy="258445"/>
    <xdr:sp macro="" textlink="">
      <xdr:nvSpPr>
        <xdr:cNvPr id="460" name="テキスト ボックス 459"/>
        <xdr:cNvSpPr txBox="1"/>
      </xdr:nvSpPr>
      <xdr:spPr>
        <a:xfrm>
          <a:off x="17348200"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61" name="直線コネクタ 460"/>
        <xdr:cNvCxnSpPr/>
      </xdr:nvCxnSpPr>
      <xdr:spPr>
        <a:xfrm>
          <a:off x="1780032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7360" cy="258445"/>
    <xdr:sp macro="" textlink="">
      <xdr:nvSpPr>
        <xdr:cNvPr id="462" name="テキスト ボックス 461"/>
        <xdr:cNvSpPr txBox="1"/>
      </xdr:nvSpPr>
      <xdr:spPr>
        <a:xfrm>
          <a:off x="17348200" y="10725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63" name="直線コネクタ 462"/>
        <xdr:cNvCxnSpPr/>
      </xdr:nvCxnSpPr>
      <xdr:spPr>
        <a:xfrm>
          <a:off x="1780032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7360" cy="259080"/>
    <xdr:sp macro="" textlink="">
      <xdr:nvSpPr>
        <xdr:cNvPr id="464" name="テキスト ボックス 463"/>
        <xdr:cNvSpPr txBox="1"/>
      </xdr:nvSpPr>
      <xdr:spPr>
        <a:xfrm>
          <a:off x="17348200" y="1040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5" name="直線コネクタ 464"/>
        <xdr:cNvCxnSpPr/>
      </xdr:nvCxnSpPr>
      <xdr:spPr>
        <a:xfrm>
          <a:off x="1780032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7360" cy="259080"/>
    <xdr:sp macro="" textlink="">
      <xdr:nvSpPr>
        <xdr:cNvPr id="466" name="テキスト ボックス 465"/>
        <xdr:cNvSpPr txBox="1"/>
      </xdr:nvSpPr>
      <xdr:spPr>
        <a:xfrm>
          <a:off x="17348200"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7" name="直線コネクタ 466"/>
        <xdr:cNvCxnSpPr/>
      </xdr:nvCxnSpPr>
      <xdr:spPr>
        <a:xfrm>
          <a:off x="1780032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58</xdr:row>
      <xdr:rowOff>37465</xdr:rowOff>
    </xdr:from>
    <xdr:ext cx="531495" cy="259080"/>
    <xdr:sp macro="" textlink="">
      <xdr:nvSpPr>
        <xdr:cNvPr id="468" name="テキスト ボックス 467"/>
        <xdr:cNvSpPr txBox="1"/>
      </xdr:nvSpPr>
      <xdr:spPr>
        <a:xfrm>
          <a:off x="17284065" y="9764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9" name="直線コネクタ 468"/>
        <xdr:cNvCxnSpPr/>
      </xdr:nvCxnSpPr>
      <xdr:spPr>
        <a:xfrm>
          <a:off x="1780032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8445"/>
    <xdr:sp macro="" textlink="">
      <xdr:nvSpPr>
        <xdr:cNvPr id="470" name="テキスト ボックス 469"/>
        <xdr:cNvSpPr txBox="1"/>
      </xdr:nvSpPr>
      <xdr:spPr>
        <a:xfrm>
          <a:off x="17284065" y="94456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71" name="直線コネクタ 470"/>
        <xdr:cNvCxnSpPr/>
      </xdr:nvCxnSpPr>
      <xdr:spPr>
        <a:xfrm>
          <a:off x="1780032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8445"/>
    <xdr:sp macro="" textlink="">
      <xdr:nvSpPr>
        <xdr:cNvPr id="472" name="テキスト ボックス 471"/>
        <xdr:cNvSpPr txBox="1"/>
      </xdr:nvSpPr>
      <xdr:spPr>
        <a:xfrm>
          <a:off x="17284065" y="91262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474" name="テキスト ボックス 473"/>
        <xdr:cNvSpPr txBox="1"/>
      </xdr:nvSpPr>
      <xdr:spPr>
        <a:xfrm>
          <a:off x="17284065" y="88074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xdr:rowOff>
    </xdr:from>
    <xdr:to>
      <xdr:col>116</xdr:col>
      <xdr:colOff>62865</xdr:colOff>
      <xdr:row>65</xdr:row>
      <xdr:rowOff>20955</xdr:rowOff>
    </xdr:to>
    <xdr:cxnSp macro="">
      <xdr:nvCxnSpPr>
        <xdr:cNvPr id="476" name="直線コネクタ 475"/>
        <xdr:cNvCxnSpPr/>
      </xdr:nvCxnSpPr>
      <xdr:spPr>
        <a:xfrm flipV="1">
          <a:off x="21571585" y="939736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24765</xdr:rowOff>
    </xdr:from>
    <xdr:ext cx="469900" cy="259080"/>
    <xdr:sp macro="" textlink="">
      <xdr:nvSpPr>
        <xdr:cNvPr id="477" name="【学校施設】&#10;一人当たり面積最小値テキスト"/>
        <xdr:cNvSpPr txBox="1"/>
      </xdr:nvSpPr>
      <xdr:spPr>
        <a:xfrm>
          <a:off x="21610320" y="1092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2.434</a:t>
          </a:r>
          <a:endParaRPr kumimoji="1" lang="ja-JP" altLang="en-US" sz="1000" b="1">
            <a:latin typeface="ＭＳ Ｐゴシック"/>
            <a:ea typeface="ＭＳ Ｐゴシック"/>
          </a:endParaRPr>
        </a:p>
      </xdr:txBody>
    </xdr:sp>
    <xdr:clientData/>
  </xdr:oneCellAnchor>
  <xdr:twoCellAnchor>
    <xdr:from>
      <xdr:col>115</xdr:col>
      <xdr:colOff>165100</xdr:colOff>
      <xdr:row>65</xdr:row>
      <xdr:rowOff>20955</xdr:rowOff>
    </xdr:from>
    <xdr:to>
      <xdr:col>116</xdr:col>
      <xdr:colOff>152400</xdr:colOff>
      <xdr:row>65</xdr:row>
      <xdr:rowOff>20955</xdr:rowOff>
    </xdr:to>
    <xdr:cxnSp macro="">
      <xdr:nvCxnSpPr>
        <xdr:cNvPr id="478" name="直線コネクタ 477"/>
        <xdr:cNvCxnSpPr/>
      </xdr:nvCxnSpPr>
      <xdr:spPr>
        <a:xfrm>
          <a:off x="21488400" y="10921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123825</xdr:rowOff>
    </xdr:from>
    <xdr:ext cx="534670" cy="258445"/>
    <xdr:sp macro="" textlink="">
      <xdr:nvSpPr>
        <xdr:cNvPr id="479" name="【学校施設】&#10;一人当たり面積最大値テキスト"/>
        <xdr:cNvSpPr txBox="1"/>
      </xdr:nvSpPr>
      <xdr:spPr>
        <a:xfrm>
          <a:off x="21610320" y="9180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xdr:rowOff>
    </xdr:from>
    <xdr:to>
      <xdr:col>116</xdr:col>
      <xdr:colOff>152400</xdr:colOff>
      <xdr:row>56</xdr:row>
      <xdr:rowOff>5715</xdr:rowOff>
    </xdr:to>
    <xdr:cxnSp macro="">
      <xdr:nvCxnSpPr>
        <xdr:cNvPr id="480" name="直線コネクタ 479"/>
        <xdr:cNvCxnSpPr/>
      </xdr:nvCxnSpPr>
      <xdr:spPr>
        <a:xfrm>
          <a:off x="21488400" y="9397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163195</xdr:rowOff>
    </xdr:from>
    <xdr:ext cx="469900" cy="258445"/>
    <xdr:sp macro="" textlink="">
      <xdr:nvSpPr>
        <xdr:cNvPr id="481" name="【学校施設】&#10;一人当たり面積平均値テキスト"/>
        <xdr:cNvSpPr txBox="1"/>
      </xdr:nvSpPr>
      <xdr:spPr>
        <a:xfrm>
          <a:off x="21610320" y="10560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140335</xdr:rowOff>
    </xdr:from>
    <xdr:to>
      <xdr:col>116</xdr:col>
      <xdr:colOff>114300</xdr:colOff>
      <xdr:row>64</xdr:row>
      <xdr:rowOff>70485</xdr:rowOff>
    </xdr:to>
    <xdr:sp macro="" textlink="">
      <xdr:nvSpPr>
        <xdr:cNvPr id="482" name="フローチャート: 判断 481"/>
        <xdr:cNvSpPr/>
      </xdr:nvSpPr>
      <xdr:spPr>
        <a:xfrm>
          <a:off x="21521420" y="10705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135890</xdr:rowOff>
    </xdr:from>
    <xdr:to>
      <xdr:col>112</xdr:col>
      <xdr:colOff>38100</xdr:colOff>
      <xdr:row>64</xdr:row>
      <xdr:rowOff>66040</xdr:rowOff>
    </xdr:to>
    <xdr:sp macro="" textlink="">
      <xdr:nvSpPr>
        <xdr:cNvPr id="483" name="フローチャート: 判断 482"/>
        <xdr:cNvSpPr/>
      </xdr:nvSpPr>
      <xdr:spPr>
        <a:xfrm>
          <a:off x="20708620" y="107010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95250</xdr:rowOff>
    </xdr:from>
    <xdr:to>
      <xdr:col>107</xdr:col>
      <xdr:colOff>101600</xdr:colOff>
      <xdr:row>64</xdr:row>
      <xdr:rowOff>25400</xdr:rowOff>
    </xdr:to>
    <xdr:sp macro="" textlink="">
      <xdr:nvSpPr>
        <xdr:cNvPr id="484" name="フローチャート: 判断 483"/>
        <xdr:cNvSpPr/>
      </xdr:nvSpPr>
      <xdr:spPr>
        <a:xfrm>
          <a:off x="19839940" y="10660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9080"/>
    <xdr:sp macro="" textlink="">
      <xdr:nvSpPr>
        <xdr:cNvPr id="485" name="テキスト ボックス 484"/>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9080"/>
    <xdr:sp macro="" textlink="">
      <xdr:nvSpPr>
        <xdr:cNvPr id="486" name="テキスト ボックス 485"/>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487" name="テキスト ボックス 486"/>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9080"/>
    <xdr:sp macro="" textlink="">
      <xdr:nvSpPr>
        <xdr:cNvPr id="488" name="テキスト ボックス 487"/>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9080"/>
    <xdr:sp macro="" textlink="">
      <xdr:nvSpPr>
        <xdr:cNvPr id="489" name="テキスト ボックス 488"/>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139065</xdr:rowOff>
    </xdr:from>
    <xdr:to>
      <xdr:col>116</xdr:col>
      <xdr:colOff>114300</xdr:colOff>
      <xdr:row>65</xdr:row>
      <xdr:rowOff>69215</xdr:rowOff>
    </xdr:to>
    <xdr:sp macro="" textlink="">
      <xdr:nvSpPr>
        <xdr:cNvPr id="490" name="楕円 489"/>
        <xdr:cNvSpPr/>
      </xdr:nvSpPr>
      <xdr:spPr>
        <a:xfrm>
          <a:off x="21521420" y="1087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54610</xdr:rowOff>
    </xdr:from>
    <xdr:ext cx="469900" cy="258445"/>
    <xdr:sp macro="" textlink="">
      <xdr:nvSpPr>
        <xdr:cNvPr id="491" name="【学校施設】&#10;一人当たり面積該当値テキスト"/>
        <xdr:cNvSpPr txBox="1"/>
      </xdr:nvSpPr>
      <xdr:spPr>
        <a:xfrm>
          <a:off x="21610320" y="1078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151765</xdr:rowOff>
    </xdr:from>
    <xdr:to>
      <xdr:col>112</xdr:col>
      <xdr:colOff>38100</xdr:colOff>
      <xdr:row>65</xdr:row>
      <xdr:rowOff>81915</xdr:rowOff>
    </xdr:to>
    <xdr:sp macro="" textlink="">
      <xdr:nvSpPr>
        <xdr:cNvPr id="492" name="楕円 491"/>
        <xdr:cNvSpPr/>
      </xdr:nvSpPr>
      <xdr:spPr>
        <a:xfrm>
          <a:off x="20708620" y="108845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65</xdr:row>
      <xdr:rowOff>18415</xdr:rowOff>
    </xdr:from>
    <xdr:to>
      <xdr:col>116</xdr:col>
      <xdr:colOff>63500</xdr:colOff>
      <xdr:row>65</xdr:row>
      <xdr:rowOff>31115</xdr:rowOff>
    </xdr:to>
    <xdr:cxnSp macro="">
      <xdr:nvCxnSpPr>
        <xdr:cNvPr id="493" name="直線コネクタ 492"/>
        <xdr:cNvCxnSpPr/>
      </xdr:nvCxnSpPr>
      <xdr:spPr>
        <a:xfrm flipV="1">
          <a:off x="20759420" y="1091882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82550</xdr:rowOff>
    </xdr:from>
    <xdr:ext cx="469900" cy="259080"/>
    <xdr:sp macro="" textlink="">
      <xdr:nvSpPr>
        <xdr:cNvPr id="494" name="n_1aveValue【学校施設】&#10;一人当たり面積"/>
        <xdr:cNvSpPr txBox="1"/>
      </xdr:nvSpPr>
      <xdr:spPr>
        <a:xfrm>
          <a:off x="205168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41910</xdr:rowOff>
    </xdr:from>
    <xdr:ext cx="469265" cy="259080"/>
    <xdr:sp macro="" textlink="">
      <xdr:nvSpPr>
        <xdr:cNvPr id="495" name="n_2aveValue【学校施設】&#10;一人当たり面積"/>
        <xdr:cNvSpPr txBox="1"/>
      </xdr:nvSpPr>
      <xdr:spPr>
        <a:xfrm>
          <a:off x="19660870" y="10439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65</xdr:row>
      <xdr:rowOff>73025</xdr:rowOff>
    </xdr:from>
    <xdr:ext cx="469900" cy="258445"/>
    <xdr:sp macro="" textlink="">
      <xdr:nvSpPr>
        <xdr:cNvPr id="496" name="n_1mainValue【学校施設】&#10;一人当たり面積"/>
        <xdr:cNvSpPr txBox="1"/>
      </xdr:nvSpPr>
      <xdr:spPr>
        <a:xfrm>
          <a:off x="20516850" y="1097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5425"/>
    <xdr:sp macro="" textlink="">
      <xdr:nvSpPr>
        <xdr:cNvPr id="505" name="テキスト ボックス 504"/>
        <xdr:cNvSpPr txBox="1"/>
      </xdr:nvSpPr>
      <xdr:spPr>
        <a:xfrm>
          <a:off x="12077700" y="1248537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9090" cy="258445"/>
    <xdr:sp macro="" textlink="">
      <xdr:nvSpPr>
        <xdr:cNvPr id="507" name="テキスト ボックス 506"/>
        <xdr:cNvSpPr txBox="1"/>
      </xdr:nvSpPr>
      <xdr:spPr>
        <a:xfrm>
          <a:off x="11786870" y="14766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509" name="テキスト ボックス 508"/>
        <xdr:cNvSpPr txBox="1"/>
      </xdr:nvSpPr>
      <xdr:spPr>
        <a:xfrm>
          <a:off x="11722735" y="14396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8445"/>
    <xdr:sp macro="" textlink="">
      <xdr:nvSpPr>
        <xdr:cNvPr id="511" name="テキスト ボックス 510"/>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13" name="テキスト ボックス 512"/>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515" name="テキスト ボックス 514"/>
        <xdr:cNvSpPr txBox="1"/>
      </xdr:nvSpPr>
      <xdr:spPr>
        <a:xfrm>
          <a:off x="11722735"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7360" cy="258445"/>
    <xdr:sp macro="" textlink="">
      <xdr:nvSpPr>
        <xdr:cNvPr id="517" name="テキスト ボックス 516"/>
        <xdr:cNvSpPr txBox="1"/>
      </xdr:nvSpPr>
      <xdr:spPr>
        <a:xfrm>
          <a:off x="1166368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7360" cy="258445"/>
    <xdr:sp macro="" textlink="">
      <xdr:nvSpPr>
        <xdr:cNvPr id="519" name="テキスト ボックス 518"/>
        <xdr:cNvSpPr txBox="1"/>
      </xdr:nvSpPr>
      <xdr:spPr>
        <a:xfrm>
          <a:off x="1166368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95250</xdr:rowOff>
    </xdr:to>
    <xdr:cxnSp macro="">
      <xdr:nvCxnSpPr>
        <xdr:cNvPr id="521" name="直線コネクタ 520"/>
        <xdr:cNvCxnSpPr/>
      </xdr:nvCxnSpPr>
      <xdr:spPr>
        <a:xfrm flipV="1">
          <a:off x="15887065" y="130454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99060</xdr:rowOff>
    </xdr:from>
    <xdr:ext cx="405130" cy="259080"/>
    <xdr:sp macro="" textlink="">
      <xdr:nvSpPr>
        <xdr:cNvPr id="522" name="【児童館】&#10;有形固定資産減価償却率最小値テキスト"/>
        <xdr:cNvSpPr txBox="1"/>
      </xdr:nvSpPr>
      <xdr:spPr>
        <a:xfrm>
          <a:off x="15925800" y="1451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3" name="直線コネクタ 522"/>
        <xdr:cNvCxnSpPr/>
      </xdr:nvCxnSpPr>
      <xdr:spPr>
        <a:xfrm>
          <a:off x="15798800" y="14516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24" name="【児童館】&#10;有形固定資産減価償却率最大値テキスト"/>
        <xdr:cNvSpPr txBox="1"/>
      </xdr:nvSpPr>
      <xdr:spPr>
        <a:xfrm>
          <a:off x="15925800" y="1282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5" name="直線コネクタ 524"/>
        <xdr:cNvCxnSpPr/>
      </xdr:nvCxnSpPr>
      <xdr:spPr>
        <a:xfrm>
          <a:off x="15798800" y="1304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32385</xdr:rowOff>
    </xdr:from>
    <xdr:ext cx="405130" cy="258445"/>
    <xdr:sp macro="" textlink="">
      <xdr:nvSpPr>
        <xdr:cNvPr id="526" name="【児童館】&#10;有形固定資産減価償却率平均値テキスト"/>
        <xdr:cNvSpPr txBox="1"/>
      </xdr:nvSpPr>
      <xdr:spPr>
        <a:xfrm>
          <a:off x="15925800" y="137826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7" name="フローチャート: 判断 526"/>
        <xdr:cNvSpPr/>
      </xdr:nvSpPr>
      <xdr:spPr>
        <a:xfrm>
          <a:off x="158369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19685</xdr:rowOff>
    </xdr:from>
    <xdr:to>
      <xdr:col>81</xdr:col>
      <xdr:colOff>101600</xdr:colOff>
      <xdr:row>84</xdr:row>
      <xdr:rowOff>120650</xdr:rowOff>
    </xdr:to>
    <xdr:sp macro="" textlink="">
      <xdr:nvSpPr>
        <xdr:cNvPr id="528" name="フローチャート: 判断 527"/>
        <xdr:cNvSpPr/>
      </xdr:nvSpPr>
      <xdr:spPr>
        <a:xfrm>
          <a:off x="15019020" y="141052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29" name="フローチャート: 判断 528"/>
        <xdr:cNvSpPr/>
      </xdr:nvSpPr>
      <xdr:spPr>
        <a:xfrm>
          <a:off x="1415542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0" name="テキスト ボックス 529"/>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1365" cy="259080"/>
    <xdr:sp macro="" textlink="">
      <xdr:nvSpPr>
        <xdr:cNvPr id="531" name="テキスト ボックス 530"/>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2" name="テキスト ボックス 531"/>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3" name="テキスト ボックス 532"/>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1365" cy="259080"/>
    <xdr:sp macro="" textlink="">
      <xdr:nvSpPr>
        <xdr:cNvPr id="534" name="テキスト ボックス 533"/>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5" name="楕円 534"/>
        <xdr:cNvSpPr/>
      </xdr:nvSpPr>
      <xdr:spPr>
        <a:xfrm>
          <a:off x="15836900" y="1299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35560</xdr:rowOff>
    </xdr:from>
    <xdr:ext cx="469900" cy="258445"/>
    <xdr:sp macro="" textlink="">
      <xdr:nvSpPr>
        <xdr:cNvPr id="536" name="【児童館】&#10;有形固定資産減価償却率該当値テキスト"/>
        <xdr:cNvSpPr txBox="1"/>
      </xdr:nvSpPr>
      <xdr:spPr>
        <a:xfrm>
          <a:off x="15925800" y="12947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7" name="楕円 536"/>
        <xdr:cNvSpPr/>
      </xdr:nvSpPr>
      <xdr:spPr>
        <a:xfrm>
          <a:off x="15019020" y="1299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8" name="直線コネクタ 537"/>
        <xdr:cNvCxnSpPr/>
      </xdr:nvCxnSpPr>
      <xdr:spPr>
        <a:xfrm>
          <a:off x="15069820" y="130454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112395</xdr:rowOff>
    </xdr:from>
    <xdr:ext cx="405130" cy="259080"/>
    <xdr:sp macro="" textlink="">
      <xdr:nvSpPr>
        <xdr:cNvPr id="539" name="n_1aveValue【児童館】&#10;有形固定資産減価償却率"/>
        <xdr:cNvSpPr txBox="1"/>
      </xdr:nvSpPr>
      <xdr:spPr>
        <a:xfrm>
          <a:off x="148596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143510</xdr:rowOff>
    </xdr:from>
    <xdr:ext cx="404495" cy="258445"/>
    <xdr:sp macro="" textlink="">
      <xdr:nvSpPr>
        <xdr:cNvPr id="540" name="n_2aveValue【児童館】&#10;有形固定資産減価償却率"/>
        <xdr:cNvSpPr txBox="1"/>
      </xdr:nvSpPr>
      <xdr:spPr>
        <a:xfrm>
          <a:off x="14008735" y="14229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76</xdr:row>
      <xdr:rowOff>29210</xdr:rowOff>
    </xdr:from>
    <xdr:ext cx="469900" cy="258445"/>
    <xdr:sp macro="" textlink="">
      <xdr:nvSpPr>
        <xdr:cNvPr id="541" name="n_1mainValue【児童館】&#10;有形固定資産減価償却率"/>
        <xdr:cNvSpPr txBox="1"/>
      </xdr:nvSpPr>
      <xdr:spPr>
        <a:xfrm>
          <a:off x="14832330" y="12773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5425"/>
    <xdr:sp macro="" textlink="">
      <xdr:nvSpPr>
        <xdr:cNvPr id="550" name="テキスト ボックス 549"/>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780032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7360" cy="258445"/>
    <xdr:sp macro="" textlink="">
      <xdr:nvSpPr>
        <xdr:cNvPr id="553" name="テキスト ボックス 552"/>
        <xdr:cNvSpPr txBox="1"/>
      </xdr:nvSpPr>
      <xdr:spPr>
        <a:xfrm>
          <a:off x="17348200" y="143967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780032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7360" cy="258445"/>
    <xdr:sp macro="" textlink="">
      <xdr:nvSpPr>
        <xdr:cNvPr id="555" name="テキスト ボックス 554"/>
        <xdr:cNvSpPr txBox="1"/>
      </xdr:nvSpPr>
      <xdr:spPr>
        <a:xfrm>
          <a:off x="17348200"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780032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7360" cy="259080"/>
    <xdr:sp macro="" textlink="">
      <xdr:nvSpPr>
        <xdr:cNvPr id="557" name="テキスト ボックス 556"/>
        <xdr:cNvSpPr txBox="1"/>
      </xdr:nvSpPr>
      <xdr:spPr>
        <a:xfrm>
          <a:off x="173482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780032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7360" cy="258445"/>
    <xdr:sp macro="" textlink="">
      <xdr:nvSpPr>
        <xdr:cNvPr id="559" name="テキスト ボックス 558"/>
        <xdr:cNvSpPr txBox="1"/>
      </xdr:nvSpPr>
      <xdr:spPr>
        <a:xfrm>
          <a:off x="17348200" y="132765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780032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7360" cy="258445"/>
    <xdr:sp macro="" textlink="">
      <xdr:nvSpPr>
        <xdr:cNvPr id="561" name="テキスト ボックス 560"/>
        <xdr:cNvSpPr txBox="1"/>
      </xdr:nvSpPr>
      <xdr:spPr>
        <a:xfrm>
          <a:off x="1734820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8445"/>
    <xdr:sp macro="" textlink="">
      <xdr:nvSpPr>
        <xdr:cNvPr id="563" name="テキスト ボックス 562"/>
        <xdr:cNvSpPr txBox="1"/>
      </xdr:nvSpPr>
      <xdr:spPr>
        <a:xfrm>
          <a:off x="173482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30480</xdr:rowOff>
    </xdr:from>
    <xdr:to>
      <xdr:col>116</xdr:col>
      <xdr:colOff>62865</xdr:colOff>
      <xdr:row>86</xdr:row>
      <xdr:rowOff>26670</xdr:rowOff>
    </xdr:to>
    <xdr:cxnSp macro="">
      <xdr:nvCxnSpPr>
        <xdr:cNvPr id="565" name="直線コネクタ 564"/>
        <xdr:cNvCxnSpPr/>
      </xdr:nvCxnSpPr>
      <xdr:spPr>
        <a:xfrm flipV="1">
          <a:off x="21571585" y="1311021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7810"/>
    <xdr:sp macro="" textlink="">
      <xdr:nvSpPr>
        <xdr:cNvPr id="566" name="【児童館】&#10;一人当たり面積最小値テキスト"/>
        <xdr:cNvSpPr txBox="1"/>
      </xdr:nvSpPr>
      <xdr:spPr>
        <a:xfrm>
          <a:off x="21610320" y="1445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7" name="直線コネクタ 566"/>
        <xdr:cNvCxnSpPr/>
      </xdr:nvCxnSpPr>
      <xdr:spPr>
        <a:xfrm>
          <a:off x="21488400" y="14447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148590</xdr:rowOff>
    </xdr:from>
    <xdr:ext cx="469900" cy="258445"/>
    <xdr:sp macro="" textlink="">
      <xdr:nvSpPr>
        <xdr:cNvPr id="568" name="【児童館】&#10;一人当たり面積最大値テキスト"/>
        <xdr:cNvSpPr txBox="1"/>
      </xdr:nvSpPr>
      <xdr:spPr>
        <a:xfrm>
          <a:off x="21610320" y="12893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69" name="直線コネクタ 568"/>
        <xdr:cNvCxnSpPr/>
      </xdr:nvCxnSpPr>
      <xdr:spPr>
        <a:xfrm>
          <a:off x="21488400" y="13110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89535</xdr:rowOff>
    </xdr:from>
    <xdr:ext cx="469900" cy="258445"/>
    <xdr:sp macro="" textlink="">
      <xdr:nvSpPr>
        <xdr:cNvPr id="570" name="【児童館】&#10;一人当たり面積平均値テキスト"/>
        <xdr:cNvSpPr txBox="1"/>
      </xdr:nvSpPr>
      <xdr:spPr>
        <a:xfrm>
          <a:off x="21610320" y="141751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71" name="フローチャート: 判断 570"/>
        <xdr:cNvSpPr/>
      </xdr:nvSpPr>
      <xdr:spPr>
        <a:xfrm>
          <a:off x="21521420" y="1419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72" name="フローチャート: 判断 571"/>
        <xdr:cNvSpPr/>
      </xdr:nvSpPr>
      <xdr:spPr>
        <a:xfrm>
          <a:off x="20708620" y="141605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73" name="フローチャート: 判断 572"/>
        <xdr:cNvSpPr/>
      </xdr:nvSpPr>
      <xdr:spPr>
        <a:xfrm>
          <a:off x="19839940" y="1401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1365" cy="259080"/>
    <xdr:sp macro="" textlink="">
      <xdr:nvSpPr>
        <xdr:cNvPr id="574" name="テキスト ボックス 573"/>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5" name="テキスト ボックス 574"/>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1365" cy="259080"/>
    <xdr:sp macro="" textlink="">
      <xdr:nvSpPr>
        <xdr:cNvPr id="576" name="テキスト ボックス 575"/>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7" name="テキスト ボックス 576"/>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8" name="テキスト ボックス 577"/>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97790</xdr:rowOff>
    </xdr:from>
    <xdr:to>
      <xdr:col>116</xdr:col>
      <xdr:colOff>114300</xdr:colOff>
      <xdr:row>85</xdr:row>
      <xdr:rowOff>28575</xdr:rowOff>
    </xdr:to>
    <xdr:sp macro="" textlink="">
      <xdr:nvSpPr>
        <xdr:cNvPr id="579" name="楕円 578"/>
        <xdr:cNvSpPr/>
      </xdr:nvSpPr>
      <xdr:spPr>
        <a:xfrm>
          <a:off x="21521420" y="14183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120650</xdr:rowOff>
    </xdr:from>
    <xdr:ext cx="469900" cy="259080"/>
    <xdr:sp macro="" textlink="">
      <xdr:nvSpPr>
        <xdr:cNvPr id="580" name="【児童館】&#10;一人当たり面積該当値テキスト"/>
        <xdr:cNvSpPr txBox="1"/>
      </xdr:nvSpPr>
      <xdr:spPr>
        <a:xfrm>
          <a:off x="21610320" y="1403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103505</xdr:rowOff>
    </xdr:from>
    <xdr:to>
      <xdr:col>112</xdr:col>
      <xdr:colOff>38100</xdr:colOff>
      <xdr:row>85</xdr:row>
      <xdr:rowOff>33655</xdr:rowOff>
    </xdr:to>
    <xdr:sp macro="" textlink="">
      <xdr:nvSpPr>
        <xdr:cNvPr id="581" name="楕円 580"/>
        <xdr:cNvSpPr/>
      </xdr:nvSpPr>
      <xdr:spPr>
        <a:xfrm>
          <a:off x="20708620" y="141890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148590</xdr:rowOff>
    </xdr:from>
    <xdr:to>
      <xdr:col>116</xdr:col>
      <xdr:colOff>63500</xdr:colOff>
      <xdr:row>84</xdr:row>
      <xdr:rowOff>154305</xdr:rowOff>
    </xdr:to>
    <xdr:cxnSp macro="">
      <xdr:nvCxnSpPr>
        <xdr:cNvPr id="582" name="直線コネクタ 581"/>
        <xdr:cNvCxnSpPr/>
      </xdr:nvCxnSpPr>
      <xdr:spPr>
        <a:xfrm flipV="1">
          <a:off x="20759420" y="1423416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21590</xdr:rowOff>
    </xdr:from>
    <xdr:ext cx="469900" cy="259080"/>
    <xdr:sp macro="" textlink="">
      <xdr:nvSpPr>
        <xdr:cNvPr id="583" name="n_1aveValue【児童館】&#10;一人当たり面積"/>
        <xdr:cNvSpPr txBox="1"/>
      </xdr:nvSpPr>
      <xdr:spPr>
        <a:xfrm>
          <a:off x="20516850" y="1393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40640</xdr:rowOff>
    </xdr:from>
    <xdr:ext cx="469265" cy="259080"/>
    <xdr:sp macro="" textlink="">
      <xdr:nvSpPr>
        <xdr:cNvPr id="584" name="n_2aveValue【児童館】&#10;一人当たり面積"/>
        <xdr:cNvSpPr txBox="1"/>
      </xdr:nvSpPr>
      <xdr:spPr>
        <a:xfrm>
          <a:off x="19660870" y="13790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24765</xdr:rowOff>
    </xdr:from>
    <xdr:ext cx="469900" cy="259080"/>
    <xdr:sp macro="" textlink="">
      <xdr:nvSpPr>
        <xdr:cNvPr id="585" name="n_1mainValue【児童館】&#10;一人当たり面積"/>
        <xdr:cNvSpPr txBox="1"/>
      </xdr:nvSpPr>
      <xdr:spPr>
        <a:xfrm>
          <a:off x="20516850" y="1427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94" name="テキスト ボックス 593"/>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9090" cy="259080"/>
    <xdr:sp macro="" textlink="">
      <xdr:nvSpPr>
        <xdr:cNvPr id="596" name="テキスト ボックス 595"/>
        <xdr:cNvSpPr txBox="1"/>
      </xdr:nvSpPr>
      <xdr:spPr>
        <a:xfrm>
          <a:off x="11786870" y="18564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11580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98" name="テキスト ボックス 597"/>
        <xdr:cNvSpPr txBox="1"/>
      </xdr:nvSpPr>
      <xdr:spPr>
        <a:xfrm>
          <a:off x="11722735" y="1818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11580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00" name="テキスト ボックス 599"/>
        <xdr:cNvSpPr txBox="1"/>
      </xdr:nvSpPr>
      <xdr:spPr>
        <a:xfrm>
          <a:off x="11722735"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11580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02" name="テキスト ボックス 601"/>
        <xdr:cNvSpPr txBox="1"/>
      </xdr:nvSpPr>
      <xdr:spPr>
        <a:xfrm>
          <a:off x="1172273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11580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4" name="テキスト ボックス 603"/>
        <xdr:cNvSpPr txBox="1"/>
      </xdr:nvSpPr>
      <xdr:spPr>
        <a:xfrm>
          <a:off x="1172273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11580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7360" cy="258445"/>
    <xdr:sp macro="" textlink="">
      <xdr:nvSpPr>
        <xdr:cNvPr id="606" name="テキスト ボックス 605"/>
        <xdr:cNvSpPr txBox="1"/>
      </xdr:nvSpPr>
      <xdr:spPr>
        <a:xfrm>
          <a:off x="1166368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7360" cy="259080"/>
    <xdr:sp macro="" textlink="">
      <xdr:nvSpPr>
        <xdr:cNvPr id="608" name="テキスト ボックス 607"/>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108</xdr:row>
      <xdr:rowOff>106680</xdr:rowOff>
    </xdr:to>
    <xdr:cxnSp macro="">
      <xdr:nvCxnSpPr>
        <xdr:cNvPr id="610" name="直線コネクタ 609"/>
        <xdr:cNvCxnSpPr/>
      </xdr:nvCxnSpPr>
      <xdr:spPr>
        <a:xfrm flipV="1">
          <a:off x="15887065" y="168021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110490</xdr:rowOff>
    </xdr:from>
    <xdr:ext cx="405130" cy="258445"/>
    <xdr:sp macro="" textlink="">
      <xdr:nvSpPr>
        <xdr:cNvPr id="611" name="【公民館】&#10;有形固定資産減価償却率最小値テキスト"/>
        <xdr:cNvSpPr txBox="1"/>
      </xdr:nvSpPr>
      <xdr:spPr>
        <a:xfrm>
          <a:off x="15925800" y="18284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12" name="直線コネクタ 611"/>
        <xdr:cNvCxnSpPr/>
      </xdr:nvCxnSpPr>
      <xdr:spPr>
        <a:xfrm>
          <a:off x="15798800" y="1828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469900" cy="259080"/>
    <xdr:sp macro="" textlink="">
      <xdr:nvSpPr>
        <xdr:cNvPr id="613" name="【公民館】&#10;有形固定資産減価償却率最大値テキスト"/>
        <xdr:cNvSpPr txBox="1"/>
      </xdr:nvSpPr>
      <xdr:spPr>
        <a:xfrm>
          <a:off x="15925800" y="1657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xdr:cNvCxnSpPr/>
      </xdr:nvCxnSpPr>
      <xdr:spPr>
        <a:xfrm>
          <a:off x="15798800" y="16802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8445"/>
    <xdr:sp macro="" textlink="">
      <xdr:nvSpPr>
        <xdr:cNvPr id="615" name="【公民館】&#10;有形固定資産減価償却率平均値テキスト"/>
        <xdr:cNvSpPr txBox="1"/>
      </xdr:nvSpPr>
      <xdr:spPr>
        <a:xfrm>
          <a:off x="15925800" y="172656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97790</xdr:rowOff>
    </xdr:from>
    <xdr:to>
      <xdr:col>85</xdr:col>
      <xdr:colOff>177800</xdr:colOff>
      <xdr:row>104</xdr:row>
      <xdr:rowOff>27940</xdr:rowOff>
    </xdr:to>
    <xdr:sp macro="" textlink="">
      <xdr:nvSpPr>
        <xdr:cNvPr id="616" name="フローチャート: 判断 615"/>
        <xdr:cNvSpPr/>
      </xdr:nvSpPr>
      <xdr:spPr>
        <a:xfrm>
          <a:off x="15836900" y="1741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7" name="フローチャート: 判断 616"/>
        <xdr:cNvSpPr/>
      </xdr:nvSpPr>
      <xdr:spPr>
        <a:xfrm>
          <a:off x="1501902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18" name="フローチャート: 判断 617"/>
        <xdr:cNvSpPr/>
      </xdr:nvSpPr>
      <xdr:spPr>
        <a:xfrm>
          <a:off x="1415542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9" name="テキスト ボックス 618"/>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20" name="テキスト ボックス 619"/>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1" name="テキスト ボックス 620"/>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2" name="テキスト ボックス 621"/>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23" name="テキスト ボックス 622"/>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114935</xdr:rowOff>
    </xdr:from>
    <xdr:to>
      <xdr:col>85</xdr:col>
      <xdr:colOff>177800</xdr:colOff>
      <xdr:row>104</xdr:row>
      <xdr:rowOff>45085</xdr:rowOff>
    </xdr:to>
    <xdr:sp macro="" textlink="">
      <xdr:nvSpPr>
        <xdr:cNvPr id="624" name="楕円 623"/>
        <xdr:cNvSpPr/>
      </xdr:nvSpPr>
      <xdr:spPr>
        <a:xfrm>
          <a:off x="158369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93345</xdr:rowOff>
    </xdr:from>
    <xdr:ext cx="405130" cy="259080"/>
    <xdr:sp macro="" textlink="">
      <xdr:nvSpPr>
        <xdr:cNvPr id="625" name="【公民館】&#10;有形固定資産減価償却率該当値テキスト"/>
        <xdr:cNvSpPr txBox="1"/>
      </xdr:nvSpPr>
      <xdr:spPr>
        <a:xfrm>
          <a:off x="15925800" y="1740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21590</xdr:rowOff>
    </xdr:from>
    <xdr:to>
      <xdr:col>81</xdr:col>
      <xdr:colOff>101600</xdr:colOff>
      <xdr:row>104</xdr:row>
      <xdr:rowOff>123190</xdr:rowOff>
    </xdr:to>
    <xdr:sp macro="" textlink="">
      <xdr:nvSpPr>
        <xdr:cNvPr id="626" name="楕円 625"/>
        <xdr:cNvSpPr/>
      </xdr:nvSpPr>
      <xdr:spPr>
        <a:xfrm>
          <a:off x="1501902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166370</xdr:rowOff>
    </xdr:from>
    <xdr:to>
      <xdr:col>85</xdr:col>
      <xdr:colOff>127000</xdr:colOff>
      <xdr:row>104</xdr:row>
      <xdr:rowOff>72390</xdr:rowOff>
    </xdr:to>
    <xdr:cxnSp macro="">
      <xdr:nvCxnSpPr>
        <xdr:cNvPr id="627" name="直線コネクタ 626"/>
        <xdr:cNvCxnSpPr/>
      </xdr:nvCxnSpPr>
      <xdr:spPr>
        <a:xfrm flipV="1">
          <a:off x="15069820" y="17482820"/>
          <a:ext cx="8178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36830</xdr:rowOff>
    </xdr:from>
    <xdr:ext cx="405130" cy="259080"/>
    <xdr:sp macro="" textlink="">
      <xdr:nvSpPr>
        <xdr:cNvPr id="628" name="n_1aveValue【公民館】&#10;有形固定資産減価償却率"/>
        <xdr:cNvSpPr txBox="1"/>
      </xdr:nvSpPr>
      <xdr:spPr>
        <a:xfrm>
          <a:off x="14859635" y="1718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2540</xdr:rowOff>
    </xdr:from>
    <xdr:ext cx="404495" cy="259080"/>
    <xdr:sp macro="" textlink="">
      <xdr:nvSpPr>
        <xdr:cNvPr id="629" name="n_2aveValue【公民館】&#10;有形固定資産減価償却率"/>
        <xdr:cNvSpPr txBox="1"/>
      </xdr:nvSpPr>
      <xdr:spPr>
        <a:xfrm>
          <a:off x="14008735" y="1714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114300</xdr:rowOff>
    </xdr:from>
    <xdr:ext cx="405130" cy="259080"/>
    <xdr:sp macro="" textlink="">
      <xdr:nvSpPr>
        <xdr:cNvPr id="630" name="n_1mainValue【公民館】&#10;有形固定資産減価償却率"/>
        <xdr:cNvSpPr txBox="1"/>
      </xdr:nvSpPr>
      <xdr:spPr>
        <a:xfrm>
          <a:off x="148596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639" name="テキスト ボックス 638"/>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780032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7360" cy="259080"/>
    <xdr:sp macro="" textlink="">
      <xdr:nvSpPr>
        <xdr:cNvPr id="642" name="テキスト ボックス 641"/>
        <xdr:cNvSpPr txBox="1"/>
      </xdr:nvSpPr>
      <xdr:spPr>
        <a:xfrm>
          <a:off x="17348200" y="1810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780032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7360" cy="259080"/>
    <xdr:sp macro="" textlink="">
      <xdr:nvSpPr>
        <xdr:cNvPr id="644" name="テキスト ボックス 643"/>
        <xdr:cNvSpPr txBox="1"/>
      </xdr:nvSpPr>
      <xdr:spPr>
        <a:xfrm>
          <a:off x="17348200" y="17650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780032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7360" cy="259080"/>
    <xdr:sp macro="" textlink="">
      <xdr:nvSpPr>
        <xdr:cNvPr id="646" name="テキスト ボックス 645"/>
        <xdr:cNvSpPr txBox="1"/>
      </xdr:nvSpPr>
      <xdr:spPr>
        <a:xfrm>
          <a:off x="1734820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780032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7360" cy="259080"/>
    <xdr:sp macro="" textlink="">
      <xdr:nvSpPr>
        <xdr:cNvPr id="648" name="テキスト ボックス 647"/>
        <xdr:cNvSpPr txBox="1"/>
      </xdr:nvSpPr>
      <xdr:spPr>
        <a:xfrm>
          <a:off x="17348200" y="1673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650" name="テキスト ボックス 649"/>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113030</xdr:rowOff>
    </xdr:from>
    <xdr:to>
      <xdr:col>116</xdr:col>
      <xdr:colOff>62865</xdr:colOff>
      <xdr:row>107</xdr:row>
      <xdr:rowOff>144145</xdr:rowOff>
    </xdr:to>
    <xdr:cxnSp macro="">
      <xdr:nvCxnSpPr>
        <xdr:cNvPr id="652" name="直線コネクタ 651"/>
        <xdr:cNvCxnSpPr/>
      </xdr:nvCxnSpPr>
      <xdr:spPr>
        <a:xfrm flipV="1">
          <a:off x="21571585" y="16743680"/>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147955</xdr:rowOff>
    </xdr:from>
    <xdr:ext cx="469900" cy="258445"/>
    <xdr:sp macro="" textlink="">
      <xdr:nvSpPr>
        <xdr:cNvPr id="653" name="【公民館】&#10;一人当たり面積最小値テキスト"/>
        <xdr:cNvSpPr txBox="1"/>
      </xdr:nvSpPr>
      <xdr:spPr>
        <a:xfrm>
          <a:off x="21610320" y="1815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144145</xdr:rowOff>
    </xdr:from>
    <xdr:to>
      <xdr:col>116</xdr:col>
      <xdr:colOff>152400</xdr:colOff>
      <xdr:row>107</xdr:row>
      <xdr:rowOff>144145</xdr:rowOff>
    </xdr:to>
    <xdr:cxnSp macro="">
      <xdr:nvCxnSpPr>
        <xdr:cNvPr id="654" name="直線コネクタ 653"/>
        <xdr:cNvCxnSpPr/>
      </xdr:nvCxnSpPr>
      <xdr:spPr>
        <a:xfrm>
          <a:off x="21488400" y="18146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59690</xdr:rowOff>
    </xdr:from>
    <xdr:ext cx="469900" cy="259080"/>
    <xdr:sp macro="" textlink="">
      <xdr:nvSpPr>
        <xdr:cNvPr id="655" name="【公民館】&#10;一人当たり面積最大値テキスト"/>
        <xdr:cNvSpPr txBox="1"/>
      </xdr:nvSpPr>
      <xdr:spPr>
        <a:xfrm>
          <a:off x="21610320" y="1651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113030</xdr:rowOff>
    </xdr:from>
    <xdr:to>
      <xdr:col>116</xdr:col>
      <xdr:colOff>152400</xdr:colOff>
      <xdr:row>99</xdr:row>
      <xdr:rowOff>113030</xdr:rowOff>
    </xdr:to>
    <xdr:cxnSp macro="">
      <xdr:nvCxnSpPr>
        <xdr:cNvPr id="656" name="直線コネクタ 655"/>
        <xdr:cNvCxnSpPr/>
      </xdr:nvCxnSpPr>
      <xdr:spPr>
        <a:xfrm>
          <a:off x="21488400" y="16743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151765</xdr:rowOff>
    </xdr:from>
    <xdr:ext cx="469900" cy="259080"/>
    <xdr:sp macro="" textlink="">
      <xdr:nvSpPr>
        <xdr:cNvPr id="657" name="【公民館】&#10;一人当たり面積平均値テキスト"/>
        <xdr:cNvSpPr txBox="1"/>
      </xdr:nvSpPr>
      <xdr:spPr>
        <a:xfrm>
          <a:off x="21610320" y="17639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128905</xdr:rowOff>
    </xdr:from>
    <xdr:to>
      <xdr:col>116</xdr:col>
      <xdr:colOff>114300</xdr:colOff>
      <xdr:row>106</xdr:row>
      <xdr:rowOff>59055</xdr:rowOff>
    </xdr:to>
    <xdr:sp macro="" textlink="">
      <xdr:nvSpPr>
        <xdr:cNvPr id="658" name="フローチャート: 判断 657"/>
        <xdr:cNvSpPr/>
      </xdr:nvSpPr>
      <xdr:spPr>
        <a:xfrm>
          <a:off x="21521420" y="177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52705</xdr:rowOff>
    </xdr:from>
    <xdr:to>
      <xdr:col>112</xdr:col>
      <xdr:colOff>38100</xdr:colOff>
      <xdr:row>106</xdr:row>
      <xdr:rowOff>154940</xdr:rowOff>
    </xdr:to>
    <xdr:sp macro="" textlink="">
      <xdr:nvSpPr>
        <xdr:cNvPr id="659" name="フローチャート: 判断 658"/>
        <xdr:cNvSpPr/>
      </xdr:nvSpPr>
      <xdr:spPr>
        <a:xfrm>
          <a:off x="20708620" y="178835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xdr:cNvSpPr/>
      </xdr:nvSpPr>
      <xdr:spPr>
        <a:xfrm>
          <a:off x="1983994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661" name="テキスト ボックス 660"/>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2" name="テキスト ボックス 661"/>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663" name="テキスト ボックス 662"/>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4" name="テキスト ボックス 663"/>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5" name="テキスト ボックス 664"/>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104775</xdr:rowOff>
    </xdr:from>
    <xdr:to>
      <xdr:col>116</xdr:col>
      <xdr:colOff>114300</xdr:colOff>
      <xdr:row>107</xdr:row>
      <xdr:rowOff>34925</xdr:rowOff>
    </xdr:to>
    <xdr:sp macro="" textlink="">
      <xdr:nvSpPr>
        <xdr:cNvPr id="666" name="楕円 665"/>
        <xdr:cNvSpPr/>
      </xdr:nvSpPr>
      <xdr:spPr>
        <a:xfrm>
          <a:off x="21521420" y="179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83185</xdr:rowOff>
    </xdr:from>
    <xdr:ext cx="469900" cy="259080"/>
    <xdr:sp macro="" textlink="">
      <xdr:nvSpPr>
        <xdr:cNvPr id="667" name="【公民館】&#10;一人当たり面積該当値テキスト"/>
        <xdr:cNvSpPr txBox="1"/>
      </xdr:nvSpPr>
      <xdr:spPr>
        <a:xfrm>
          <a:off x="21610320" y="17913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109220</xdr:rowOff>
    </xdr:from>
    <xdr:to>
      <xdr:col>112</xdr:col>
      <xdr:colOff>38100</xdr:colOff>
      <xdr:row>107</xdr:row>
      <xdr:rowOff>38735</xdr:rowOff>
    </xdr:to>
    <xdr:sp macro="" textlink="">
      <xdr:nvSpPr>
        <xdr:cNvPr id="668" name="楕円 667"/>
        <xdr:cNvSpPr/>
      </xdr:nvSpPr>
      <xdr:spPr>
        <a:xfrm>
          <a:off x="20708620" y="179400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155575</xdr:rowOff>
    </xdr:from>
    <xdr:to>
      <xdr:col>116</xdr:col>
      <xdr:colOff>63500</xdr:colOff>
      <xdr:row>106</xdr:row>
      <xdr:rowOff>159385</xdr:rowOff>
    </xdr:to>
    <xdr:cxnSp macro="">
      <xdr:nvCxnSpPr>
        <xdr:cNvPr id="669" name="直線コネクタ 668"/>
        <xdr:cNvCxnSpPr/>
      </xdr:nvCxnSpPr>
      <xdr:spPr>
        <a:xfrm flipV="1">
          <a:off x="20759420" y="1798637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170815</xdr:rowOff>
    </xdr:from>
    <xdr:ext cx="469900" cy="258445"/>
    <xdr:sp macro="" textlink="">
      <xdr:nvSpPr>
        <xdr:cNvPr id="670" name="n_1aveValue【公民館】&#10;一人当たり面積"/>
        <xdr:cNvSpPr txBox="1"/>
      </xdr:nvSpPr>
      <xdr:spPr>
        <a:xfrm>
          <a:off x="20516850" y="1765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97790</xdr:rowOff>
    </xdr:from>
    <xdr:ext cx="469265" cy="258445"/>
    <xdr:sp macro="" textlink="">
      <xdr:nvSpPr>
        <xdr:cNvPr id="671" name="n_2aveValue【公民館】&#10;一人当たり面積"/>
        <xdr:cNvSpPr txBox="1"/>
      </xdr:nvSpPr>
      <xdr:spPr>
        <a:xfrm>
          <a:off x="19660870" y="1758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29845</xdr:rowOff>
    </xdr:from>
    <xdr:ext cx="469900" cy="258445"/>
    <xdr:sp macro="" textlink="">
      <xdr:nvSpPr>
        <xdr:cNvPr id="672" name="n_1mainValue【公民館】&#10;一人当たり面積"/>
        <xdr:cNvSpPr txBox="1"/>
      </xdr:nvSpPr>
      <xdr:spPr>
        <a:xfrm>
          <a:off x="20516850" y="18032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有形固定資産減価償却率が類似団体平均を上回っているのは道路、橋りょう・トンネル、公営住宅</a:t>
          </a:r>
          <a:r>
            <a:rPr lang="ja-JP" altLang="en-US" sz="1100">
              <a:solidFill>
                <a:schemeClr val="dk1"/>
              </a:solidFill>
              <a:effectLst/>
              <a:latin typeface="+mn-lt"/>
              <a:ea typeface="+mn-ea"/>
              <a:cs typeface="+mn-cs"/>
            </a:rPr>
            <a:t>、認定こども園・幼稚園・保育所</a:t>
          </a:r>
          <a:r>
            <a:rPr lang="ja-JP" altLang="ja-JP" sz="1100">
              <a:solidFill>
                <a:schemeClr val="dk1"/>
              </a:solidFill>
              <a:effectLst/>
              <a:latin typeface="+mn-lt"/>
              <a:ea typeface="+mn-ea"/>
              <a:cs typeface="+mn-cs"/>
            </a:rPr>
            <a:t>及び児童館となっている。特に公営住宅については古いものでは建設から３０年以上が経過し、大規模改修を実施していない住宅が多くなっている影響で、類似団体内でもかなり高い比率となっている。道路については全体的な償却率は高いものの、長寿命化の観点から路面の損傷具合や利用状況を踏まえ、計画的に維持補修している。児童館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建設から３５年以上が経過しているが、現在建て替えの予定もないことから、引き続き長寿命化の観点から必要な改修を実施していく。</a:t>
          </a:r>
          <a:r>
            <a:rPr lang="ja-JP" altLang="en-US" sz="1100">
              <a:solidFill>
                <a:schemeClr val="dk1"/>
              </a:solidFill>
              <a:effectLst/>
              <a:latin typeface="+mn-lt"/>
              <a:ea typeface="+mn-ea"/>
              <a:cs typeface="+mn-cs"/>
            </a:rPr>
            <a:t>認定こども園・幼稚園・保育所については償却率は大きく変わっていないが、類似団体平均が下がった関係で比率は上回る結果となった。今後も長寿命化の観点から必要な改修を実施していく。</a:t>
          </a:r>
          <a:endParaRPr lang="ja-JP" altLang="ja-JP" sz="1400">
            <a:effectLst/>
          </a:endParaRPr>
        </a:p>
        <a:p>
          <a:r>
            <a:rPr lang="ja-JP" altLang="ja-JP" sz="1100">
              <a:solidFill>
                <a:schemeClr val="dk1"/>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4,877
4,873
47.95
3,784,583
3,617,403
164,885
2,196,010
2,916,087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431280" y="521970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56" name="テキスト ボックス 55"/>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58" name="テキスト ボックス 57"/>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2590" cy="258445"/>
    <xdr:sp macro="" textlink="">
      <xdr:nvSpPr>
        <xdr:cNvPr id="60" name="テキスト ボックス 59"/>
        <xdr:cNvSpPr txBox="1"/>
      </xdr:nvSpPr>
      <xdr:spPr>
        <a:xfrm>
          <a:off x="35369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2590" cy="259080"/>
    <xdr:sp macro="" textlink="">
      <xdr:nvSpPr>
        <xdr:cNvPr id="62" name="テキスト ボックス 61"/>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2590" cy="258445"/>
    <xdr:sp macro="" textlink="">
      <xdr:nvSpPr>
        <xdr:cNvPr id="64" name="テキスト ボックス 63"/>
        <xdr:cNvSpPr txBox="1"/>
      </xdr:nvSpPr>
      <xdr:spPr>
        <a:xfrm>
          <a:off x="353695" y="9923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2590" cy="258445"/>
    <xdr:sp macro="" textlink="">
      <xdr:nvSpPr>
        <xdr:cNvPr id="66" name="テキスト ボックス 65"/>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7360" cy="258445"/>
    <xdr:sp macro="" textlink="">
      <xdr:nvSpPr>
        <xdr:cNvPr id="68" name="テキスト ボックス 67"/>
        <xdr:cNvSpPr txBox="1"/>
      </xdr:nvSpPr>
      <xdr:spPr>
        <a:xfrm>
          <a:off x="28956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7360" cy="257810"/>
    <xdr:sp macro="" textlink="">
      <xdr:nvSpPr>
        <xdr:cNvPr id="70" name="テキスト ボックス 69"/>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512945" y="93192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5130" cy="259080"/>
    <xdr:sp macro="" textlink="">
      <xdr:nvSpPr>
        <xdr:cNvPr id="73" name="【体育館・プール】&#10;有形固定資産減価償却率最小値テキスト"/>
        <xdr:cNvSpPr txBox="1"/>
      </xdr:nvSpPr>
      <xdr:spPr>
        <a:xfrm>
          <a:off x="455168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429760" y="10789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9080"/>
    <xdr:sp macro="" textlink="">
      <xdr:nvSpPr>
        <xdr:cNvPr id="75" name="【体育館・プール】&#10;有形固定資産減価償却率最大値テキスト"/>
        <xdr:cNvSpPr txBox="1"/>
      </xdr:nvSpPr>
      <xdr:spPr>
        <a:xfrm>
          <a:off x="4551680" y="909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429760" y="9319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120650</xdr:rowOff>
    </xdr:from>
    <xdr:ext cx="405130" cy="259080"/>
    <xdr:sp macro="" textlink="">
      <xdr:nvSpPr>
        <xdr:cNvPr id="77" name="【体育館・プール】&#10;有形固定資産減価償却率平均値テキスト"/>
        <xdr:cNvSpPr txBox="1"/>
      </xdr:nvSpPr>
      <xdr:spPr>
        <a:xfrm>
          <a:off x="4551680" y="9679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97790</xdr:rowOff>
    </xdr:from>
    <xdr:to>
      <xdr:col>24</xdr:col>
      <xdr:colOff>114300</xdr:colOff>
      <xdr:row>59</xdr:row>
      <xdr:rowOff>28575</xdr:rowOff>
    </xdr:to>
    <xdr:sp macro="" textlink="">
      <xdr:nvSpPr>
        <xdr:cNvPr id="78" name="フローチャート: 判断 77"/>
        <xdr:cNvSpPr/>
      </xdr:nvSpPr>
      <xdr:spPr>
        <a:xfrm>
          <a:off x="4462780" y="9824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649980" y="98456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57</xdr:row>
      <xdr:rowOff>64770</xdr:rowOff>
    </xdr:from>
    <xdr:ext cx="404495" cy="259080"/>
    <xdr:sp macro="" textlink="">
      <xdr:nvSpPr>
        <xdr:cNvPr id="80" name="n_1aveValue【体育館・プール】&#10;有形固定資産減価償却率"/>
        <xdr:cNvSpPr txBox="1"/>
      </xdr:nvSpPr>
      <xdr:spPr>
        <a:xfrm>
          <a:off x="3490595" y="9624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69215</xdr:rowOff>
    </xdr:from>
    <xdr:to>
      <xdr:col>15</xdr:col>
      <xdr:colOff>101600</xdr:colOff>
      <xdr:row>59</xdr:row>
      <xdr:rowOff>167640</xdr:rowOff>
    </xdr:to>
    <xdr:sp macro="" textlink="">
      <xdr:nvSpPr>
        <xdr:cNvPr id="81" name="フローチャート: 判断 80"/>
        <xdr:cNvSpPr/>
      </xdr:nvSpPr>
      <xdr:spPr>
        <a:xfrm>
          <a:off x="2781300" y="9963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58</xdr:row>
      <xdr:rowOff>15875</xdr:rowOff>
    </xdr:from>
    <xdr:ext cx="405130" cy="258445"/>
    <xdr:sp macro="" textlink="">
      <xdr:nvSpPr>
        <xdr:cNvPr id="82" name="n_2aveValue【体育館・プール】&#10;有形固定資産減価償却率"/>
        <xdr:cNvSpPr txBox="1"/>
      </xdr:nvSpPr>
      <xdr:spPr>
        <a:xfrm>
          <a:off x="2634615" y="9742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1365" cy="259080"/>
    <xdr:sp macro="" textlink="">
      <xdr:nvSpPr>
        <xdr:cNvPr id="83" name="テキスト ボックス 82"/>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9080"/>
    <xdr:sp macro="" textlink="">
      <xdr:nvSpPr>
        <xdr:cNvPr id="84" name="テキスト ボックス 83"/>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85" name="テキスト ボックス 84"/>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9080"/>
    <xdr:sp macro="" textlink="">
      <xdr:nvSpPr>
        <xdr:cNvPr id="86" name="テキスト ボックス 85"/>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9080"/>
    <xdr:sp macro="" textlink="">
      <xdr:nvSpPr>
        <xdr:cNvPr id="87" name="テキスト ボックス 86"/>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88" name="楕円 87"/>
        <xdr:cNvSpPr/>
      </xdr:nvSpPr>
      <xdr:spPr>
        <a:xfrm>
          <a:off x="446278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104775</xdr:rowOff>
    </xdr:from>
    <xdr:ext cx="405130" cy="259080"/>
    <xdr:sp macro="" textlink="">
      <xdr:nvSpPr>
        <xdr:cNvPr id="89" name="【体育館・プール】&#10;有形固定資産減価償却率該当値テキスト"/>
        <xdr:cNvSpPr txBox="1"/>
      </xdr:nvSpPr>
      <xdr:spPr>
        <a:xfrm>
          <a:off x="4551680" y="9999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167640</xdr:rowOff>
    </xdr:from>
    <xdr:to>
      <xdr:col>20</xdr:col>
      <xdr:colOff>38100</xdr:colOff>
      <xdr:row>60</xdr:row>
      <xdr:rowOff>100330</xdr:rowOff>
    </xdr:to>
    <xdr:sp macro="" textlink="">
      <xdr:nvSpPr>
        <xdr:cNvPr id="90" name="楕円 89"/>
        <xdr:cNvSpPr/>
      </xdr:nvSpPr>
      <xdr:spPr>
        <a:xfrm>
          <a:off x="3649980" y="100622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49530</xdr:rowOff>
    </xdr:to>
    <xdr:cxnSp macro="">
      <xdr:nvCxnSpPr>
        <xdr:cNvPr id="91" name="直線コネクタ 90"/>
        <xdr:cNvCxnSpPr/>
      </xdr:nvCxnSpPr>
      <xdr:spPr>
        <a:xfrm flipV="1">
          <a:off x="3700780" y="1006792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91440</xdr:rowOff>
    </xdr:from>
    <xdr:ext cx="404495" cy="258445"/>
    <xdr:sp macro="" textlink="">
      <xdr:nvSpPr>
        <xdr:cNvPr id="92" name="n_1mainValue【体育館・プール】&#10;有形固定資産減価償却率"/>
        <xdr:cNvSpPr txBox="1"/>
      </xdr:nvSpPr>
      <xdr:spPr>
        <a:xfrm>
          <a:off x="3490595" y="10153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01" name="テキスト ボックス 100"/>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8445"/>
    <xdr:sp macro="" textlink="">
      <xdr:nvSpPr>
        <xdr:cNvPr id="104" name="テキスト ボックス 103"/>
        <xdr:cNvSpPr txBox="1"/>
      </xdr:nvSpPr>
      <xdr:spPr>
        <a:xfrm>
          <a:off x="597408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06" name="テキスト ボックス 105"/>
        <xdr:cNvSpPr txBox="1"/>
      </xdr:nvSpPr>
      <xdr:spPr>
        <a:xfrm>
          <a:off x="5974080" y="1029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08" name="テキスト ボックス 107"/>
        <xdr:cNvSpPr txBox="1"/>
      </xdr:nvSpPr>
      <xdr:spPr>
        <a:xfrm>
          <a:off x="5974080" y="9923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8445"/>
    <xdr:sp macro="" textlink="">
      <xdr:nvSpPr>
        <xdr:cNvPr id="110" name="テキスト ボックス 109"/>
        <xdr:cNvSpPr txBox="1"/>
      </xdr:nvSpPr>
      <xdr:spPr>
        <a:xfrm>
          <a:off x="597408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8445"/>
    <xdr:sp macro="" textlink="">
      <xdr:nvSpPr>
        <xdr:cNvPr id="112" name="テキスト ボックス 111"/>
        <xdr:cNvSpPr txBox="1"/>
      </xdr:nvSpPr>
      <xdr:spPr>
        <a:xfrm>
          <a:off x="597408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7810"/>
    <xdr:sp macro="" textlink="">
      <xdr:nvSpPr>
        <xdr:cNvPr id="114" name="テキスト ボックス 113"/>
        <xdr:cNvSpPr txBox="1"/>
      </xdr:nvSpPr>
      <xdr:spPr>
        <a:xfrm>
          <a:off x="5974080" y="88074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56</xdr:row>
      <xdr:rowOff>74930</xdr:rowOff>
    </xdr:from>
    <xdr:to>
      <xdr:col>54</xdr:col>
      <xdr:colOff>185420</xdr:colOff>
      <xdr:row>64</xdr:row>
      <xdr:rowOff>53975</xdr:rowOff>
    </xdr:to>
    <xdr:cxnSp macro="">
      <xdr:nvCxnSpPr>
        <xdr:cNvPr id="116" name="直線コネクタ 115"/>
        <xdr:cNvCxnSpPr/>
      </xdr:nvCxnSpPr>
      <xdr:spPr>
        <a:xfrm flipV="1">
          <a:off x="10198100" y="946658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57785</xdr:rowOff>
    </xdr:from>
    <xdr:ext cx="469265" cy="259080"/>
    <xdr:sp macro="" textlink="">
      <xdr:nvSpPr>
        <xdr:cNvPr id="117" name="【体育館・プール】&#10;一人当たり面積最小値テキスト"/>
        <xdr:cNvSpPr txBox="1"/>
      </xdr:nvSpPr>
      <xdr:spPr>
        <a:xfrm>
          <a:off x="10236200" y="10790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53975</xdr:rowOff>
    </xdr:from>
    <xdr:to>
      <xdr:col>55</xdr:col>
      <xdr:colOff>88900</xdr:colOff>
      <xdr:row>64</xdr:row>
      <xdr:rowOff>53975</xdr:rowOff>
    </xdr:to>
    <xdr:cxnSp macro="">
      <xdr:nvCxnSpPr>
        <xdr:cNvPr id="118" name="直線コネクタ 117"/>
        <xdr:cNvCxnSpPr/>
      </xdr:nvCxnSpPr>
      <xdr:spPr>
        <a:xfrm>
          <a:off x="10114280" y="10786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21590</xdr:rowOff>
    </xdr:from>
    <xdr:ext cx="469265" cy="259080"/>
    <xdr:sp macro="" textlink="">
      <xdr:nvSpPr>
        <xdr:cNvPr id="119" name="【体育館・プール】&#10;一人当たり面積最大値テキスト"/>
        <xdr:cNvSpPr txBox="1"/>
      </xdr:nvSpPr>
      <xdr:spPr>
        <a:xfrm>
          <a:off x="10236200" y="924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74930</xdr:rowOff>
    </xdr:from>
    <xdr:to>
      <xdr:col>55</xdr:col>
      <xdr:colOff>88900</xdr:colOff>
      <xdr:row>56</xdr:row>
      <xdr:rowOff>74930</xdr:rowOff>
    </xdr:to>
    <xdr:cxnSp macro="">
      <xdr:nvCxnSpPr>
        <xdr:cNvPr id="120" name="直線コネクタ 119"/>
        <xdr:cNvCxnSpPr/>
      </xdr:nvCxnSpPr>
      <xdr:spPr>
        <a:xfrm>
          <a:off x="10114280" y="9466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11430</xdr:rowOff>
    </xdr:from>
    <xdr:ext cx="469265" cy="259080"/>
    <xdr:sp macro="" textlink="">
      <xdr:nvSpPr>
        <xdr:cNvPr id="121" name="【体育館・プール】&#10;一人当たり面積平均値テキスト"/>
        <xdr:cNvSpPr txBox="1"/>
      </xdr:nvSpPr>
      <xdr:spPr>
        <a:xfrm>
          <a:off x="10236200" y="102412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160020</xdr:rowOff>
    </xdr:from>
    <xdr:to>
      <xdr:col>55</xdr:col>
      <xdr:colOff>50800</xdr:colOff>
      <xdr:row>62</xdr:row>
      <xdr:rowOff>90170</xdr:rowOff>
    </xdr:to>
    <xdr:sp macro="" textlink="">
      <xdr:nvSpPr>
        <xdr:cNvPr id="122" name="フローチャート: 判断 121"/>
        <xdr:cNvSpPr/>
      </xdr:nvSpPr>
      <xdr:spPr>
        <a:xfrm>
          <a:off x="10152380" y="10389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334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60</xdr:row>
      <xdr:rowOff>133985</xdr:rowOff>
    </xdr:from>
    <xdr:ext cx="469265" cy="259080"/>
    <xdr:sp macro="" textlink="">
      <xdr:nvSpPr>
        <xdr:cNvPr id="124" name="n_1aveValue【体育館・プール】&#10;一人当たり面積"/>
        <xdr:cNvSpPr txBox="1"/>
      </xdr:nvSpPr>
      <xdr:spPr>
        <a:xfrm>
          <a:off x="9142730" y="10196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121920</xdr:rowOff>
    </xdr:from>
    <xdr:to>
      <xdr:col>46</xdr:col>
      <xdr:colOff>38100</xdr:colOff>
      <xdr:row>62</xdr:row>
      <xdr:rowOff>52070</xdr:rowOff>
    </xdr:to>
    <xdr:sp macro="" textlink="">
      <xdr:nvSpPr>
        <xdr:cNvPr id="125" name="フローチャート: 判断 124"/>
        <xdr:cNvSpPr/>
      </xdr:nvSpPr>
      <xdr:spPr>
        <a:xfrm>
          <a:off x="8470900" y="10351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68580</xdr:rowOff>
    </xdr:from>
    <xdr:ext cx="469900" cy="258445"/>
    <xdr:sp macro="" textlink="">
      <xdr:nvSpPr>
        <xdr:cNvPr id="126" name="n_2aveValue【体育館・プール】&#10;一人当たり面積"/>
        <xdr:cNvSpPr txBox="1"/>
      </xdr:nvSpPr>
      <xdr:spPr>
        <a:xfrm>
          <a:off x="8291830" y="10130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9080"/>
    <xdr:sp macro="" textlink="">
      <xdr:nvSpPr>
        <xdr:cNvPr id="127" name="テキスト ボックス 126"/>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9080"/>
    <xdr:sp macro="" textlink="">
      <xdr:nvSpPr>
        <xdr:cNvPr id="128" name="テキスト ボックス 127"/>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9080"/>
    <xdr:sp macro="" textlink="">
      <xdr:nvSpPr>
        <xdr:cNvPr id="129" name="テキスト ボックス 128"/>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130" name="テキスト ボックス 129"/>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9080"/>
    <xdr:sp macro="" textlink="">
      <xdr:nvSpPr>
        <xdr:cNvPr id="131" name="テキスト ボックス 130"/>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144145</xdr:rowOff>
    </xdr:from>
    <xdr:to>
      <xdr:col>55</xdr:col>
      <xdr:colOff>50800</xdr:colOff>
      <xdr:row>63</xdr:row>
      <xdr:rowOff>74295</xdr:rowOff>
    </xdr:to>
    <xdr:sp macro="" textlink="">
      <xdr:nvSpPr>
        <xdr:cNvPr id="132" name="楕円 131"/>
        <xdr:cNvSpPr/>
      </xdr:nvSpPr>
      <xdr:spPr>
        <a:xfrm>
          <a:off x="10152380" y="105416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122555</xdr:rowOff>
    </xdr:from>
    <xdr:ext cx="469265" cy="258445"/>
    <xdr:sp macro="" textlink="">
      <xdr:nvSpPr>
        <xdr:cNvPr id="133" name="【体育館・プール】&#10;一人当たり面積該当値テキスト"/>
        <xdr:cNvSpPr txBox="1"/>
      </xdr:nvSpPr>
      <xdr:spPr>
        <a:xfrm>
          <a:off x="10236200" y="1052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134" name="楕円 133"/>
        <xdr:cNvSpPr/>
      </xdr:nvSpPr>
      <xdr:spPr>
        <a:xfrm>
          <a:off x="9334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23495</xdr:rowOff>
    </xdr:from>
    <xdr:to>
      <xdr:col>55</xdr:col>
      <xdr:colOff>0</xdr:colOff>
      <xdr:row>63</xdr:row>
      <xdr:rowOff>26670</xdr:rowOff>
    </xdr:to>
    <xdr:cxnSp macro="">
      <xdr:nvCxnSpPr>
        <xdr:cNvPr id="135" name="直線コネクタ 134"/>
        <xdr:cNvCxnSpPr/>
      </xdr:nvCxnSpPr>
      <xdr:spPr>
        <a:xfrm flipV="1">
          <a:off x="9385300" y="1058862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68580</xdr:rowOff>
    </xdr:from>
    <xdr:ext cx="469265" cy="258445"/>
    <xdr:sp macro="" textlink="">
      <xdr:nvSpPr>
        <xdr:cNvPr id="136" name="n_1mainValue【体育館・プール】&#10;一人当たり面積"/>
        <xdr:cNvSpPr txBox="1"/>
      </xdr:nvSpPr>
      <xdr:spPr>
        <a:xfrm>
          <a:off x="9142730" y="10633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5425"/>
    <xdr:sp macro="" textlink="">
      <xdr:nvSpPr>
        <xdr:cNvPr id="145" name="テキスト ボックス 144"/>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4168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85</xdr:row>
      <xdr:rowOff>143510</xdr:rowOff>
    </xdr:from>
    <xdr:ext cx="338455" cy="258445"/>
    <xdr:sp macro="" textlink="">
      <xdr:nvSpPr>
        <xdr:cNvPr id="148" name="テキスト ボックス 147"/>
        <xdr:cNvSpPr txBox="1"/>
      </xdr:nvSpPr>
      <xdr:spPr>
        <a:xfrm>
          <a:off x="412750" y="143967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4168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2590" cy="258445"/>
    <xdr:sp macro="" textlink="">
      <xdr:nvSpPr>
        <xdr:cNvPr id="150" name="テキスト ボックス 149"/>
        <xdr:cNvSpPr txBox="1"/>
      </xdr:nvSpPr>
      <xdr:spPr>
        <a:xfrm>
          <a:off x="35369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4168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2590" cy="259080"/>
    <xdr:sp macro="" textlink="">
      <xdr:nvSpPr>
        <xdr:cNvPr id="152" name="テキスト ボックス 151"/>
        <xdr:cNvSpPr txBox="1"/>
      </xdr:nvSpPr>
      <xdr:spPr>
        <a:xfrm>
          <a:off x="353695" y="1364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4168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2590" cy="258445"/>
    <xdr:sp macro="" textlink="">
      <xdr:nvSpPr>
        <xdr:cNvPr id="154" name="テキスト ボックス 153"/>
        <xdr:cNvSpPr txBox="1"/>
      </xdr:nvSpPr>
      <xdr:spPr>
        <a:xfrm>
          <a:off x="353695" y="13276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4168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7360" cy="258445"/>
    <xdr:sp macro="" textlink="">
      <xdr:nvSpPr>
        <xdr:cNvPr id="156" name="テキスト ボックス 155"/>
        <xdr:cNvSpPr txBox="1"/>
      </xdr:nvSpPr>
      <xdr:spPr>
        <a:xfrm>
          <a:off x="28956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7360" cy="258445"/>
    <xdr:sp macro="" textlink="">
      <xdr:nvSpPr>
        <xdr:cNvPr id="158" name="テキスト ボックス 157"/>
        <xdr:cNvSpPr txBox="1"/>
      </xdr:nvSpPr>
      <xdr:spPr>
        <a:xfrm>
          <a:off x="28956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512945" y="1329182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340360" cy="259080"/>
    <xdr:sp macro="" textlink="">
      <xdr:nvSpPr>
        <xdr:cNvPr id="161" name="【福祉施設】&#10;有形固定資産減価償却率最小値テキスト"/>
        <xdr:cNvSpPr txBox="1"/>
      </xdr:nvSpPr>
      <xdr:spPr>
        <a:xfrm>
          <a:off x="4551680" y="14538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429760" y="14535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162560</xdr:rowOff>
    </xdr:from>
    <xdr:ext cx="469900" cy="258445"/>
    <xdr:sp macro="" textlink="">
      <xdr:nvSpPr>
        <xdr:cNvPr id="163" name="【福祉施設】&#10;有形固定資産減価償却率最大値テキスト"/>
        <xdr:cNvSpPr txBox="1"/>
      </xdr:nvSpPr>
      <xdr:spPr>
        <a:xfrm>
          <a:off x="4551680" y="1307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42976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161290</xdr:rowOff>
    </xdr:from>
    <xdr:ext cx="405130" cy="258445"/>
    <xdr:sp macro="" textlink="">
      <xdr:nvSpPr>
        <xdr:cNvPr id="165" name="【福祉施設】&#10;有形固定資産減価償却率平均値テキスト"/>
        <xdr:cNvSpPr txBox="1"/>
      </xdr:nvSpPr>
      <xdr:spPr>
        <a:xfrm>
          <a:off x="4551680" y="137439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462780" y="1388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649980" y="138531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49530</xdr:rowOff>
    </xdr:from>
    <xdr:ext cx="404495" cy="258445"/>
    <xdr:sp macro="" textlink="">
      <xdr:nvSpPr>
        <xdr:cNvPr id="168" name="n_1aveValue【福祉施設】&#10;有形固定資産減価償却率"/>
        <xdr:cNvSpPr txBox="1"/>
      </xdr:nvSpPr>
      <xdr:spPr>
        <a:xfrm>
          <a:off x="3490595" y="13632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xdr:cNvSpPr/>
      </xdr:nvSpPr>
      <xdr:spPr>
        <a:xfrm>
          <a:off x="278130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81</xdr:row>
      <xdr:rowOff>130810</xdr:rowOff>
    </xdr:from>
    <xdr:ext cx="405130" cy="259080"/>
    <xdr:sp macro="" textlink="">
      <xdr:nvSpPr>
        <xdr:cNvPr id="170" name="n_2aveValue【福祉施設】&#10;有形固定資産減価償却率"/>
        <xdr:cNvSpPr txBox="1"/>
      </xdr:nvSpPr>
      <xdr:spPr>
        <a:xfrm>
          <a:off x="2634615" y="1371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1365" cy="259080"/>
    <xdr:sp macro="" textlink="">
      <xdr:nvSpPr>
        <xdr:cNvPr id="171" name="テキスト ボックス 170"/>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2" name="テキスト ボックス 171"/>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1365" cy="259080"/>
    <xdr:sp macro="" textlink="">
      <xdr:nvSpPr>
        <xdr:cNvPr id="173" name="テキスト ボックス 172"/>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4" name="テキスト ボックス 173"/>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5" name="テキスト ボックス 174"/>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176" name="楕円 175"/>
        <xdr:cNvSpPr/>
      </xdr:nvSpPr>
      <xdr:spPr>
        <a:xfrm>
          <a:off x="4462780" y="1421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110490</xdr:rowOff>
    </xdr:from>
    <xdr:ext cx="405130" cy="258445"/>
    <xdr:sp macro="" textlink="">
      <xdr:nvSpPr>
        <xdr:cNvPr id="177" name="【福祉施設】&#10;有形固定資産減価償却率該当値テキスト"/>
        <xdr:cNvSpPr txBox="1"/>
      </xdr:nvSpPr>
      <xdr:spPr>
        <a:xfrm>
          <a:off x="4551680" y="14196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57150</xdr:rowOff>
    </xdr:from>
    <xdr:to>
      <xdr:col>20</xdr:col>
      <xdr:colOff>38100</xdr:colOff>
      <xdr:row>83</xdr:row>
      <xdr:rowOff>158750</xdr:rowOff>
    </xdr:to>
    <xdr:sp macro="" textlink="">
      <xdr:nvSpPr>
        <xdr:cNvPr id="178" name="楕円 177"/>
        <xdr:cNvSpPr/>
      </xdr:nvSpPr>
      <xdr:spPr>
        <a:xfrm>
          <a:off x="3649980" y="139750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107950</xdr:rowOff>
    </xdr:from>
    <xdr:to>
      <xdr:col>24</xdr:col>
      <xdr:colOff>63500</xdr:colOff>
      <xdr:row>85</xdr:row>
      <xdr:rowOff>11430</xdr:rowOff>
    </xdr:to>
    <xdr:cxnSp macro="">
      <xdr:nvCxnSpPr>
        <xdr:cNvPr id="179" name="直線コネクタ 178"/>
        <xdr:cNvCxnSpPr/>
      </xdr:nvCxnSpPr>
      <xdr:spPr>
        <a:xfrm>
          <a:off x="3700780" y="14025880"/>
          <a:ext cx="8128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149860</xdr:rowOff>
    </xdr:from>
    <xdr:ext cx="404495" cy="259080"/>
    <xdr:sp macro="" textlink="">
      <xdr:nvSpPr>
        <xdr:cNvPr id="180" name="n_1mainValue【福祉施設】&#10;有形固定資産減価償却率"/>
        <xdr:cNvSpPr txBox="1"/>
      </xdr:nvSpPr>
      <xdr:spPr>
        <a:xfrm>
          <a:off x="3490595" y="1406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5425"/>
    <xdr:sp macro="" textlink="">
      <xdr:nvSpPr>
        <xdr:cNvPr id="189" name="テキスト ボックス 188"/>
        <xdr:cNvSpPr txBox="1"/>
      </xdr:nvSpPr>
      <xdr:spPr>
        <a:xfrm>
          <a:off x="6393180" y="1248537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431280" y="144589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192" name="テキスト ボックス 191"/>
        <xdr:cNvSpPr txBox="1"/>
      </xdr:nvSpPr>
      <xdr:spPr>
        <a:xfrm>
          <a:off x="5974080" y="14320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431280" y="140131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8445"/>
    <xdr:sp macro="" textlink="">
      <xdr:nvSpPr>
        <xdr:cNvPr id="194" name="テキスト ボックス 193"/>
        <xdr:cNvSpPr txBox="1"/>
      </xdr:nvSpPr>
      <xdr:spPr>
        <a:xfrm>
          <a:off x="5974080" y="138747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431280" y="13567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8445"/>
    <xdr:sp macro="" textlink="">
      <xdr:nvSpPr>
        <xdr:cNvPr id="196" name="テキスト ボックス 195"/>
        <xdr:cNvSpPr txBox="1"/>
      </xdr:nvSpPr>
      <xdr:spPr>
        <a:xfrm>
          <a:off x="5974080" y="13425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431280" y="13117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198" name="テキスト ボックス 197"/>
        <xdr:cNvSpPr txBox="1"/>
      </xdr:nvSpPr>
      <xdr:spPr>
        <a:xfrm>
          <a:off x="5974080" y="12979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8445"/>
    <xdr:sp macro="" textlink="">
      <xdr:nvSpPr>
        <xdr:cNvPr id="200" name="テキスト ボックス 199"/>
        <xdr:cNvSpPr txBox="1"/>
      </xdr:nvSpPr>
      <xdr:spPr>
        <a:xfrm>
          <a:off x="597408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78</xdr:row>
      <xdr:rowOff>164465</xdr:rowOff>
    </xdr:from>
    <xdr:to>
      <xdr:col>54</xdr:col>
      <xdr:colOff>185420</xdr:colOff>
      <xdr:row>86</xdr:row>
      <xdr:rowOff>13970</xdr:rowOff>
    </xdr:to>
    <xdr:cxnSp macro="">
      <xdr:nvCxnSpPr>
        <xdr:cNvPr id="202" name="直線コネクタ 201"/>
        <xdr:cNvCxnSpPr/>
      </xdr:nvCxnSpPr>
      <xdr:spPr>
        <a:xfrm flipV="1">
          <a:off x="10198100" y="1324419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17780</xdr:rowOff>
    </xdr:from>
    <xdr:ext cx="469265" cy="258445"/>
    <xdr:sp macro="" textlink="">
      <xdr:nvSpPr>
        <xdr:cNvPr id="203" name="【福祉施設】&#10;一人当たり面積最小値テキスト"/>
        <xdr:cNvSpPr txBox="1"/>
      </xdr:nvSpPr>
      <xdr:spPr>
        <a:xfrm>
          <a:off x="10236200" y="14438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13970</xdr:rowOff>
    </xdr:from>
    <xdr:to>
      <xdr:col>55</xdr:col>
      <xdr:colOff>88900</xdr:colOff>
      <xdr:row>86</xdr:row>
      <xdr:rowOff>13970</xdr:rowOff>
    </xdr:to>
    <xdr:cxnSp macro="">
      <xdr:nvCxnSpPr>
        <xdr:cNvPr id="204" name="直線コネクタ 203"/>
        <xdr:cNvCxnSpPr/>
      </xdr:nvCxnSpPr>
      <xdr:spPr>
        <a:xfrm>
          <a:off x="10114280" y="14434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111125</xdr:rowOff>
    </xdr:from>
    <xdr:ext cx="469265" cy="258445"/>
    <xdr:sp macro="" textlink="">
      <xdr:nvSpPr>
        <xdr:cNvPr id="205" name="【福祉施設】&#10;一人当たり面積最大値テキスト"/>
        <xdr:cNvSpPr txBox="1"/>
      </xdr:nvSpPr>
      <xdr:spPr>
        <a:xfrm>
          <a:off x="10236200" y="1302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164465</xdr:rowOff>
    </xdr:from>
    <xdr:to>
      <xdr:col>55</xdr:col>
      <xdr:colOff>88900</xdr:colOff>
      <xdr:row>78</xdr:row>
      <xdr:rowOff>164465</xdr:rowOff>
    </xdr:to>
    <xdr:cxnSp macro="">
      <xdr:nvCxnSpPr>
        <xdr:cNvPr id="206" name="直線コネクタ 205"/>
        <xdr:cNvCxnSpPr/>
      </xdr:nvCxnSpPr>
      <xdr:spPr>
        <a:xfrm>
          <a:off x="10114280" y="13244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149860</xdr:rowOff>
    </xdr:from>
    <xdr:ext cx="469265" cy="259080"/>
    <xdr:sp macro="" textlink="">
      <xdr:nvSpPr>
        <xdr:cNvPr id="207" name="【福祉施設】&#10;一人当たり面積平均値テキスト"/>
        <xdr:cNvSpPr txBox="1"/>
      </xdr:nvSpPr>
      <xdr:spPr>
        <a:xfrm>
          <a:off x="10236200" y="140677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208" name="フローチャート: 判断 207"/>
        <xdr:cNvSpPr/>
      </xdr:nvSpPr>
      <xdr:spPr>
        <a:xfrm>
          <a:off x="10152380" y="14212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161290</xdr:rowOff>
    </xdr:from>
    <xdr:to>
      <xdr:col>50</xdr:col>
      <xdr:colOff>165100</xdr:colOff>
      <xdr:row>85</xdr:row>
      <xdr:rowOff>91440</xdr:rowOff>
    </xdr:to>
    <xdr:sp macro="" textlink="">
      <xdr:nvSpPr>
        <xdr:cNvPr id="209" name="フローチャート: 判断 208"/>
        <xdr:cNvSpPr/>
      </xdr:nvSpPr>
      <xdr:spPr>
        <a:xfrm>
          <a:off x="9334500" y="14246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83</xdr:row>
      <xdr:rowOff>107950</xdr:rowOff>
    </xdr:from>
    <xdr:ext cx="469265" cy="258445"/>
    <xdr:sp macro="" textlink="">
      <xdr:nvSpPr>
        <xdr:cNvPr id="210" name="n_1aveValue【福祉施設】&#10;一人当たり面積"/>
        <xdr:cNvSpPr txBox="1"/>
      </xdr:nvSpPr>
      <xdr:spPr>
        <a:xfrm>
          <a:off x="9142730" y="1402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91440</xdr:rowOff>
    </xdr:from>
    <xdr:to>
      <xdr:col>46</xdr:col>
      <xdr:colOff>38100</xdr:colOff>
      <xdr:row>85</xdr:row>
      <xdr:rowOff>21590</xdr:rowOff>
    </xdr:to>
    <xdr:sp macro="" textlink="">
      <xdr:nvSpPr>
        <xdr:cNvPr id="211" name="フローチャート: 判断 210"/>
        <xdr:cNvSpPr/>
      </xdr:nvSpPr>
      <xdr:spPr>
        <a:xfrm>
          <a:off x="8470900" y="141770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83</xdr:row>
      <xdr:rowOff>38100</xdr:rowOff>
    </xdr:from>
    <xdr:ext cx="469900" cy="259080"/>
    <xdr:sp macro="" textlink="">
      <xdr:nvSpPr>
        <xdr:cNvPr id="212" name="n_2aveValue【福祉施設】&#10;一人当たり面積"/>
        <xdr:cNvSpPr txBox="1"/>
      </xdr:nvSpPr>
      <xdr:spPr>
        <a:xfrm>
          <a:off x="8291830" y="1395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13" name="テキスト ボックス 212"/>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14" name="テキスト ボックス 213"/>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15" name="テキスト ボックス 214"/>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1365" cy="259080"/>
    <xdr:sp macro="" textlink="">
      <xdr:nvSpPr>
        <xdr:cNvPr id="216" name="テキスト ボックス 215"/>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17" name="テキスト ボックス 216"/>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85090</xdr:rowOff>
    </xdr:from>
    <xdr:to>
      <xdr:col>55</xdr:col>
      <xdr:colOff>50800</xdr:colOff>
      <xdr:row>86</xdr:row>
      <xdr:rowOff>15240</xdr:rowOff>
    </xdr:to>
    <xdr:sp macro="" textlink="">
      <xdr:nvSpPr>
        <xdr:cNvPr id="218" name="楕円 217"/>
        <xdr:cNvSpPr/>
      </xdr:nvSpPr>
      <xdr:spPr>
        <a:xfrm>
          <a:off x="10152380" y="143383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0</xdr:rowOff>
    </xdr:from>
    <xdr:ext cx="469265" cy="259080"/>
    <xdr:sp macro="" textlink="">
      <xdr:nvSpPr>
        <xdr:cNvPr id="219" name="【福祉施設】&#10;一人当たり面積該当値テキスト"/>
        <xdr:cNvSpPr txBox="1"/>
      </xdr:nvSpPr>
      <xdr:spPr>
        <a:xfrm>
          <a:off x="1023620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120650</xdr:rowOff>
    </xdr:from>
    <xdr:to>
      <xdr:col>50</xdr:col>
      <xdr:colOff>165100</xdr:colOff>
      <xdr:row>86</xdr:row>
      <xdr:rowOff>51435</xdr:rowOff>
    </xdr:to>
    <xdr:sp macro="" textlink="">
      <xdr:nvSpPr>
        <xdr:cNvPr id="220" name="楕円 219"/>
        <xdr:cNvSpPr/>
      </xdr:nvSpPr>
      <xdr:spPr>
        <a:xfrm>
          <a:off x="9334500" y="143738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135890</xdr:rowOff>
    </xdr:from>
    <xdr:to>
      <xdr:col>55</xdr:col>
      <xdr:colOff>0</xdr:colOff>
      <xdr:row>86</xdr:row>
      <xdr:rowOff>635</xdr:rowOff>
    </xdr:to>
    <xdr:cxnSp macro="">
      <xdr:nvCxnSpPr>
        <xdr:cNvPr id="221" name="直線コネクタ 220"/>
        <xdr:cNvCxnSpPr/>
      </xdr:nvCxnSpPr>
      <xdr:spPr>
        <a:xfrm flipV="1">
          <a:off x="9385300" y="1438910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42545</xdr:rowOff>
    </xdr:from>
    <xdr:ext cx="469265" cy="259080"/>
    <xdr:sp macro="" textlink="">
      <xdr:nvSpPr>
        <xdr:cNvPr id="222" name="n_1mainValue【福祉施設】&#10;一人当たり面積"/>
        <xdr:cNvSpPr txBox="1"/>
      </xdr:nvSpPr>
      <xdr:spPr>
        <a:xfrm>
          <a:off x="9142730" y="14463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231" name="テキスト ボックス 230"/>
        <xdr:cNvSpPr txBox="1"/>
      </xdr:nvSpPr>
      <xdr:spPr>
        <a:xfrm>
          <a:off x="70866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3" name="直線コネクタ 232"/>
        <xdr:cNvCxnSpPr/>
      </xdr:nvCxnSpPr>
      <xdr:spPr>
        <a:xfrm>
          <a:off x="74168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8455" cy="259080"/>
    <xdr:sp macro="" textlink="">
      <xdr:nvSpPr>
        <xdr:cNvPr id="234" name="テキスト ボックス 233"/>
        <xdr:cNvSpPr txBox="1"/>
      </xdr:nvSpPr>
      <xdr:spPr>
        <a:xfrm>
          <a:off x="412750" y="18183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5" name="直線コネクタ 234"/>
        <xdr:cNvCxnSpPr/>
      </xdr:nvCxnSpPr>
      <xdr:spPr>
        <a:xfrm>
          <a:off x="74168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2590" cy="258445"/>
    <xdr:sp macro="" textlink="">
      <xdr:nvSpPr>
        <xdr:cNvPr id="236" name="テキスト ボックス 235"/>
        <xdr:cNvSpPr txBox="1"/>
      </xdr:nvSpPr>
      <xdr:spPr>
        <a:xfrm>
          <a:off x="35369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7" name="直線コネクタ 236"/>
        <xdr:cNvCxnSpPr/>
      </xdr:nvCxnSpPr>
      <xdr:spPr>
        <a:xfrm>
          <a:off x="74168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2590" cy="259080"/>
    <xdr:sp macro="" textlink="">
      <xdr:nvSpPr>
        <xdr:cNvPr id="238" name="テキスト ボックス 237"/>
        <xdr:cNvSpPr txBox="1"/>
      </xdr:nvSpPr>
      <xdr:spPr>
        <a:xfrm>
          <a:off x="35369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9" name="直線コネクタ 238"/>
        <xdr:cNvCxnSpPr/>
      </xdr:nvCxnSpPr>
      <xdr:spPr>
        <a:xfrm>
          <a:off x="74168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2590" cy="259080"/>
    <xdr:sp macro="" textlink="">
      <xdr:nvSpPr>
        <xdr:cNvPr id="240" name="テキスト ボックス 239"/>
        <xdr:cNvSpPr txBox="1"/>
      </xdr:nvSpPr>
      <xdr:spPr>
        <a:xfrm>
          <a:off x="35369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1" name="直線コネクタ 240"/>
        <xdr:cNvCxnSpPr/>
      </xdr:nvCxnSpPr>
      <xdr:spPr>
        <a:xfrm>
          <a:off x="74168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2590" cy="258445"/>
    <xdr:sp macro="" textlink="">
      <xdr:nvSpPr>
        <xdr:cNvPr id="242" name="テキスト ボックス 241"/>
        <xdr:cNvSpPr txBox="1"/>
      </xdr:nvSpPr>
      <xdr:spPr>
        <a:xfrm>
          <a:off x="35369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7360" cy="259080"/>
    <xdr:sp macro="" textlink="">
      <xdr:nvSpPr>
        <xdr:cNvPr id="244" name="テキスト ボックス 243"/>
        <xdr:cNvSpPr txBox="1"/>
      </xdr:nvSpPr>
      <xdr:spPr>
        <a:xfrm>
          <a:off x="2895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6350</xdr:rowOff>
    </xdr:from>
    <xdr:to>
      <xdr:col>24</xdr:col>
      <xdr:colOff>62865</xdr:colOff>
      <xdr:row>108</xdr:row>
      <xdr:rowOff>38100</xdr:rowOff>
    </xdr:to>
    <xdr:cxnSp macro="">
      <xdr:nvCxnSpPr>
        <xdr:cNvPr id="246" name="直線コネクタ 245"/>
        <xdr:cNvCxnSpPr/>
      </xdr:nvCxnSpPr>
      <xdr:spPr>
        <a:xfrm flipV="1">
          <a:off x="4512945" y="1680845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41910</xdr:rowOff>
    </xdr:from>
    <xdr:ext cx="340360" cy="258445"/>
    <xdr:sp macro="" textlink="">
      <xdr:nvSpPr>
        <xdr:cNvPr id="247" name="【市民会館】&#10;有形固定資産減価償却率最小値テキスト"/>
        <xdr:cNvSpPr txBox="1"/>
      </xdr:nvSpPr>
      <xdr:spPr>
        <a:xfrm>
          <a:off x="4551680" y="182156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48" name="直線コネクタ 247"/>
        <xdr:cNvCxnSpPr/>
      </xdr:nvCxnSpPr>
      <xdr:spPr>
        <a:xfrm>
          <a:off x="4429760" y="1821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123825</xdr:rowOff>
    </xdr:from>
    <xdr:ext cx="405130" cy="258445"/>
    <xdr:sp macro="" textlink="">
      <xdr:nvSpPr>
        <xdr:cNvPr id="249" name="【市民会館】&#10;有形固定資産減価償却率最大値テキスト"/>
        <xdr:cNvSpPr txBox="1"/>
      </xdr:nvSpPr>
      <xdr:spPr>
        <a:xfrm>
          <a:off x="4551680" y="1658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50" name="直線コネクタ 249"/>
        <xdr:cNvCxnSpPr/>
      </xdr:nvCxnSpPr>
      <xdr:spPr>
        <a:xfrm>
          <a:off x="4429760" y="16808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89535</xdr:rowOff>
    </xdr:from>
    <xdr:ext cx="405130" cy="258445"/>
    <xdr:sp macro="" textlink="">
      <xdr:nvSpPr>
        <xdr:cNvPr id="251" name="【市民会館】&#10;有形固定資産減価償却率平均値テキスト"/>
        <xdr:cNvSpPr txBox="1"/>
      </xdr:nvSpPr>
      <xdr:spPr>
        <a:xfrm>
          <a:off x="4551680" y="174059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52" name="フローチャート: 判断 251"/>
        <xdr:cNvSpPr/>
      </xdr:nvSpPr>
      <xdr:spPr>
        <a:xfrm>
          <a:off x="446278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153035</xdr:rowOff>
    </xdr:from>
    <xdr:to>
      <xdr:col>20</xdr:col>
      <xdr:colOff>38100</xdr:colOff>
      <xdr:row>103</xdr:row>
      <xdr:rowOff>83185</xdr:rowOff>
    </xdr:to>
    <xdr:sp macro="" textlink="">
      <xdr:nvSpPr>
        <xdr:cNvPr id="253" name="フローチャート: 判断 252"/>
        <xdr:cNvSpPr/>
      </xdr:nvSpPr>
      <xdr:spPr>
        <a:xfrm>
          <a:off x="3649980" y="17298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103</xdr:row>
      <xdr:rowOff>74930</xdr:rowOff>
    </xdr:from>
    <xdr:ext cx="404495" cy="258445"/>
    <xdr:sp macro="" textlink="">
      <xdr:nvSpPr>
        <xdr:cNvPr id="254" name="n_1aveValue【市民会館】&#10;有形固定資産減価償却率"/>
        <xdr:cNvSpPr txBox="1"/>
      </xdr:nvSpPr>
      <xdr:spPr>
        <a:xfrm>
          <a:off x="3490595" y="17391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114935</xdr:rowOff>
    </xdr:from>
    <xdr:to>
      <xdr:col>15</xdr:col>
      <xdr:colOff>101600</xdr:colOff>
      <xdr:row>105</xdr:row>
      <xdr:rowOff>45085</xdr:rowOff>
    </xdr:to>
    <xdr:sp macro="" textlink="">
      <xdr:nvSpPr>
        <xdr:cNvPr id="255" name="フローチャート: 判断 254"/>
        <xdr:cNvSpPr/>
      </xdr:nvSpPr>
      <xdr:spPr>
        <a:xfrm>
          <a:off x="2781300"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103</xdr:row>
      <xdr:rowOff>61595</xdr:rowOff>
    </xdr:from>
    <xdr:ext cx="405130" cy="259080"/>
    <xdr:sp macro="" textlink="">
      <xdr:nvSpPr>
        <xdr:cNvPr id="256" name="n_2aveValue【市民会館】&#10;有形固定資産減価償却率"/>
        <xdr:cNvSpPr txBox="1"/>
      </xdr:nvSpPr>
      <xdr:spPr>
        <a:xfrm>
          <a:off x="2634615" y="1737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1365" cy="259080"/>
    <xdr:sp macro="" textlink="">
      <xdr:nvSpPr>
        <xdr:cNvPr id="257" name="テキスト ボックス 256"/>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58" name="テキスト ボックス 257"/>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1365" cy="259080"/>
    <xdr:sp macro="" textlink="">
      <xdr:nvSpPr>
        <xdr:cNvPr id="259" name="テキスト ボックス 258"/>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60" name="テキスト ボックス 259"/>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61" name="テキスト ボックス 260"/>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130175</xdr:rowOff>
    </xdr:from>
    <xdr:to>
      <xdr:col>24</xdr:col>
      <xdr:colOff>114300</xdr:colOff>
      <xdr:row>101</xdr:row>
      <xdr:rowOff>60325</xdr:rowOff>
    </xdr:to>
    <xdr:sp macro="" textlink="">
      <xdr:nvSpPr>
        <xdr:cNvPr id="262" name="楕円 261"/>
        <xdr:cNvSpPr/>
      </xdr:nvSpPr>
      <xdr:spPr>
        <a:xfrm>
          <a:off x="446278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153035</xdr:rowOff>
    </xdr:from>
    <xdr:ext cx="405130" cy="259080"/>
    <xdr:sp macro="" textlink="">
      <xdr:nvSpPr>
        <xdr:cNvPr id="263" name="【市民会館】&#10;有形固定資産減価償却率該当値テキスト"/>
        <xdr:cNvSpPr txBox="1"/>
      </xdr:nvSpPr>
      <xdr:spPr>
        <a:xfrm>
          <a:off x="4551680" y="1678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2540</xdr:rowOff>
    </xdr:from>
    <xdr:to>
      <xdr:col>20</xdr:col>
      <xdr:colOff>38100</xdr:colOff>
      <xdr:row>101</xdr:row>
      <xdr:rowOff>104140</xdr:rowOff>
    </xdr:to>
    <xdr:sp macro="" textlink="">
      <xdr:nvSpPr>
        <xdr:cNvPr id="264" name="楕円 263"/>
        <xdr:cNvSpPr/>
      </xdr:nvSpPr>
      <xdr:spPr>
        <a:xfrm>
          <a:off x="3649980" y="16976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xdr:rowOff>
    </xdr:from>
    <xdr:to>
      <xdr:col>24</xdr:col>
      <xdr:colOff>63500</xdr:colOff>
      <xdr:row>101</xdr:row>
      <xdr:rowOff>53340</xdr:rowOff>
    </xdr:to>
    <xdr:cxnSp macro="">
      <xdr:nvCxnSpPr>
        <xdr:cNvPr id="265" name="直線コネクタ 264"/>
        <xdr:cNvCxnSpPr/>
      </xdr:nvCxnSpPr>
      <xdr:spPr>
        <a:xfrm flipV="1">
          <a:off x="3700780" y="1698307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99</xdr:row>
      <xdr:rowOff>120650</xdr:rowOff>
    </xdr:from>
    <xdr:ext cx="404495" cy="258445"/>
    <xdr:sp macro="" textlink="">
      <xdr:nvSpPr>
        <xdr:cNvPr id="266" name="n_1mainValue【市民会館】&#10;有形固定資産減価償却率"/>
        <xdr:cNvSpPr txBox="1"/>
      </xdr:nvSpPr>
      <xdr:spPr>
        <a:xfrm>
          <a:off x="3490595" y="16751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275" name="テキスト ボックス 274"/>
        <xdr:cNvSpPr txBox="1"/>
      </xdr:nvSpPr>
      <xdr:spPr>
        <a:xfrm>
          <a:off x="639318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7" name="直線コネクタ 276"/>
        <xdr:cNvCxnSpPr/>
      </xdr:nvCxnSpPr>
      <xdr:spPr>
        <a:xfrm>
          <a:off x="6431280" y="1832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278" name="テキスト ボックス 277"/>
        <xdr:cNvSpPr txBox="1"/>
      </xdr:nvSpPr>
      <xdr:spPr>
        <a:xfrm>
          <a:off x="597408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9" name="直線コネクタ 278"/>
        <xdr:cNvCxnSpPr/>
      </xdr:nvCxnSpPr>
      <xdr:spPr>
        <a:xfrm>
          <a:off x="6431280" y="1794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280" name="テキスト ボックス 279"/>
        <xdr:cNvSpPr txBox="1"/>
      </xdr:nvSpPr>
      <xdr:spPr>
        <a:xfrm>
          <a:off x="597408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1" name="直線コネクタ 280"/>
        <xdr:cNvCxnSpPr/>
      </xdr:nvCxnSpPr>
      <xdr:spPr>
        <a:xfrm>
          <a:off x="6431280" y="1756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282" name="テキスト ボックス 281"/>
        <xdr:cNvSpPr txBox="1"/>
      </xdr:nvSpPr>
      <xdr:spPr>
        <a:xfrm>
          <a:off x="597408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3" name="直線コネクタ 282"/>
        <xdr:cNvCxnSpPr/>
      </xdr:nvCxnSpPr>
      <xdr:spPr>
        <a:xfrm>
          <a:off x="6431280" y="1718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284" name="テキスト ボックス 283"/>
        <xdr:cNvSpPr txBox="1"/>
      </xdr:nvSpPr>
      <xdr:spPr>
        <a:xfrm>
          <a:off x="597408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5" name="直線コネクタ 284"/>
        <xdr:cNvCxnSpPr/>
      </xdr:nvCxnSpPr>
      <xdr:spPr>
        <a:xfrm>
          <a:off x="6431280" y="1680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286" name="テキスト ボックス 285"/>
        <xdr:cNvSpPr txBox="1"/>
      </xdr:nvSpPr>
      <xdr:spPr>
        <a:xfrm>
          <a:off x="597408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288" name="テキスト ボックス 287"/>
        <xdr:cNvSpPr txBox="1"/>
      </xdr:nvSpPr>
      <xdr:spPr>
        <a:xfrm>
          <a:off x="597408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100</xdr:row>
      <xdr:rowOff>125095</xdr:rowOff>
    </xdr:from>
    <xdr:to>
      <xdr:col>54</xdr:col>
      <xdr:colOff>185420</xdr:colOff>
      <xdr:row>108</xdr:row>
      <xdr:rowOff>58420</xdr:rowOff>
    </xdr:to>
    <xdr:cxnSp macro="">
      <xdr:nvCxnSpPr>
        <xdr:cNvPr id="290" name="直線コネクタ 289"/>
        <xdr:cNvCxnSpPr/>
      </xdr:nvCxnSpPr>
      <xdr:spPr>
        <a:xfrm flipV="1">
          <a:off x="10198100" y="1692719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62230</xdr:rowOff>
    </xdr:from>
    <xdr:ext cx="469265" cy="259080"/>
    <xdr:sp macro="" textlink="">
      <xdr:nvSpPr>
        <xdr:cNvPr id="291" name="【市民会館】&#10;一人当たり面積最小値テキスト"/>
        <xdr:cNvSpPr txBox="1"/>
      </xdr:nvSpPr>
      <xdr:spPr>
        <a:xfrm>
          <a:off x="10236200" y="18235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58420</xdr:rowOff>
    </xdr:from>
    <xdr:to>
      <xdr:col>55</xdr:col>
      <xdr:colOff>88900</xdr:colOff>
      <xdr:row>108</xdr:row>
      <xdr:rowOff>58420</xdr:rowOff>
    </xdr:to>
    <xdr:cxnSp macro="">
      <xdr:nvCxnSpPr>
        <xdr:cNvPr id="292" name="直線コネクタ 291"/>
        <xdr:cNvCxnSpPr/>
      </xdr:nvCxnSpPr>
      <xdr:spPr>
        <a:xfrm>
          <a:off x="10114280" y="18232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71755</xdr:rowOff>
    </xdr:from>
    <xdr:ext cx="469265" cy="259080"/>
    <xdr:sp macro="" textlink="">
      <xdr:nvSpPr>
        <xdr:cNvPr id="293" name="【市民会館】&#10;一人当たり面積最大値テキスト"/>
        <xdr:cNvSpPr txBox="1"/>
      </xdr:nvSpPr>
      <xdr:spPr>
        <a:xfrm>
          <a:off x="10236200" y="1670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3.671</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125095</xdr:rowOff>
    </xdr:from>
    <xdr:to>
      <xdr:col>55</xdr:col>
      <xdr:colOff>88900</xdr:colOff>
      <xdr:row>100</xdr:row>
      <xdr:rowOff>125095</xdr:rowOff>
    </xdr:to>
    <xdr:cxnSp macro="">
      <xdr:nvCxnSpPr>
        <xdr:cNvPr id="294" name="直線コネクタ 293"/>
        <xdr:cNvCxnSpPr/>
      </xdr:nvCxnSpPr>
      <xdr:spPr>
        <a:xfrm>
          <a:off x="10114280" y="16927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160020</xdr:rowOff>
    </xdr:from>
    <xdr:ext cx="469265" cy="259080"/>
    <xdr:sp macro="" textlink="">
      <xdr:nvSpPr>
        <xdr:cNvPr id="295" name="【市民会館】&#10;一人当たり面積平均値テキスト"/>
        <xdr:cNvSpPr txBox="1"/>
      </xdr:nvSpPr>
      <xdr:spPr>
        <a:xfrm>
          <a:off x="10236200" y="178193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137160</xdr:rowOff>
    </xdr:from>
    <xdr:to>
      <xdr:col>55</xdr:col>
      <xdr:colOff>50800</xdr:colOff>
      <xdr:row>107</xdr:row>
      <xdr:rowOff>67310</xdr:rowOff>
    </xdr:to>
    <xdr:sp macro="" textlink="">
      <xdr:nvSpPr>
        <xdr:cNvPr id="296" name="フローチャート: 判断 295"/>
        <xdr:cNvSpPr/>
      </xdr:nvSpPr>
      <xdr:spPr>
        <a:xfrm>
          <a:off x="10152380" y="17967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97" name="フローチャート: 判断 296"/>
        <xdr:cNvSpPr/>
      </xdr:nvSpPr>
      <xdr:spPr>
        <a:xfrm>
          <a:off x="9334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114935</xdr:rowOff>
    </xdr:from>
    <xdr:ext cx="469265" cy="259080"/>
    <xdr:sp macro="" textlink="">
      <xdr:nvSpPr>
        <xdr:cNvPr id="298" name="n_1aveValue【市民会館】&#10;一人当たり面積"/>
        <xdr:cNvSpPr txBox="1"/>
      </xdr:nvSpPr>
      <xdr:spPr>
        <a:xfrm>
          <a:off x="9142730" y="17774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107</xdr:row>
      <xdr:rowOff>104775</xdr:rowOff>
    </xdr:from>
    <xdr:to>
      <xdr:col>46</xdr:col>
      <xdr:colOff>38100</xdr:colOff>
      <xdr:row>108</xdr:row>
      <xdr:rowOff>34925</xdr:rowOff>
    </xdr:to>
    <xdr:sp macro="" textlink="">
      <xdr:nvSpPr>
        <xdr:cNvPr id="299" name="フローチャート: 判断 298"/>
        <xdr:cNvSpPr/>
      </xdr:nvSpPr>
      <xdr:spPr>
        <a:xfrm>
          <a:off x="8470900" y="181070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106</xdr:row>
      <xdr:rowOff>52070</xdr:rowOff>
    </xdr:from>
    <xdr:ext cx="469900" cy="258445"/>
    <xdr:sp macro="" textlink="">
      <xdr:nvSpPr>
        <xdr:cNvPr id="300" name="n_2aveValue【市民会館】&#10;一人当たり面積"/>
        <xdr:cNvSpPr txBox="1"/>
      </xdr:nvSpPr>
      <xdr:spPr>
        <a:xfrm>
          <a:off x="8291830" y="17882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01" name="テキスト ボックス 300"/>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02" name="テキスト ボックス 301"/>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03" name="テキスト ボックス 302"/>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1365" cy="259080"/>
    <xdr:sp macro="" textlink="">
      <xdr:nvSpPr>
        <xdr:cNvPr id="304" name="テキスト ボックス 303"/>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05" name="テキスト ボックス 304"/>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7620</xdr:rowOff>
    </xdr:from>
    <xdr:to>
      <xdr:col>55</xdr:col>
      <xdr:colOff>50800</xdr:colOff>
      <xdr:row>108</xdr:row>
      <xdr:rowOff>109220</xdr:rowOff>
    </xdr:to>
    <xdr:sp macro="" textlink="">
      <xdr:nvSpPr>
        <xdr:cNvPr id="306" name="楕円 305"/>
        <xdr:cNvSpPr/>
      </xdr:nvSpPr>
      <xdr:spPr>
        <a:xfrm>
          <a:off x="10152380" y="18181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93980</xdr:rowOff>
    </xdr:from>
    <xdr:ext cx="469265" cy="259080"/>
    <xdr:sp macro="" textlink="">
      <xdr:nvSpPr>
        <xdr:cNvPr id="307" name="【市民会館】&#10;一人当たり面積該当値テキスト"/>
        <xdr:cNvSpPr txBox="1"/>
      </xdr:nvSpPr>
      <xdr:spPr>
        <a:xfrm>
          <a:off x="10236200" y="1809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9525</xdr:rowOff>
    </xdr:from>
    <xdr:to>
      <xdr:col>50</xdr:col>
      <xdr:colOff>165100</xdr:colOff>
      <xdr:row>108</xdr:row>
      <xdr:rowOff>111125</xdr:rowOff>
    </xdr:to>
    <xdr:sp macro="" textlink="">
      <xdr:nvSpPr>
        <xdr:cNvPr id="308" name="楕円 307"/>
        <xdr:cNvSpPr/>
      </xdr:nvSpPr>
      <xdr:spPr>
        <a:xfrm>
          <a:off x="9334500" y="181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58420</xdr:rowOff>
    </xdr:from>
    <xdr:to>
      <xdr:col>55</xdr:col>
      <xdr:colOff>0</xdr:colOff>
      <xdr:row>108</xdr:row>
      <xdr:rowOff>60325</xdr:rowOff>
    </xdr:to>
    <xdr:cxnSp macro="">
      <xdr:nvCxnSpPr>
        <xdr:cNvPr id="309" name="直線コネクタ 308"/>
        <xdr:cNvCxnSpPr/>
      </xdr:nvCxnSpPr>
      <xdr:spPr>
        <a:xfrm flipV="1">
          <a:off x="9385300" y="1823212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102235</xdr:rowOff>
    </xdr:from>
    <xdr:ext cx="469265" cy="258445"/>
    <xdr:sp macro="" textlink="">
      <xdr:nvSpPr>
        <xdr:cNvPr id="310" name="n_1mainValue【市民会館】&#10;一人当たり面積"/>
        <xdr:cNvSpPr txBox="1"/>
      </xdr:nvSpPr>
      <xdr:spPr>
        <a:xfrm>
          <a:off x="9142730" y="18275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115800" y="521970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7800320" y="521970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35" name="テキスト ボックス 334"/>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337" name="テキスト ボックス 336"/>
        <xdr:cNvSpPr txBox="1"/>
      </xdr:nvSpPr>
      <xdr:spPr>
        <a:xfrm>
          <a:off x="11722735" y="11043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8445"/>
    <xdr:sp macro="" textlink="">
      <xdr:nvSpPr>
        <xdr:cNvPr id="339" name="テキスト ボックス 338"/>
        <xdr:cNvSpPr txBox="1"/>
      </xdr:nvSpPr>
      <xdr:spPr>
        <a:xfrm>
          <a:off x="11722735"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41" name="テキスト ボックス 340"/>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343" name="テキスト ボックス 342"/>
        <xdr:cNvSpPr txBox="1"/>
      </xdr:nvSpPr>
      <xdr:spPr>
        <a:xfrm>
          <a:off x="11722735"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8445"/>
    <xdr:sp macro="" textlink="">
      <xdr:nvSpPr>
        <xdr:cNvPr id="345" name="テキスト ボックス 344"/>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8445"/>
    <xdr:sp macro="" textlink="">
      <xdr:nvSpPr>
        <xdr:cNvPr id="347" name="テキスト ボックス 346"/>
        <xdr:cNvSpPr txBox="1"/>
      </xdr:nvSpPr>
      <xdr:spPr>
        <a:xfrm>
          <a:off x="11722735"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349" name="テキスト ボックス 348"/>
        <xdr:cNvSpPr txBox="1"/>
      </xdr:nvSpPr>
      <xdr:spPr>
        <a:xfrm>
          <a:off x="11722735"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19050</xdr:rowOff>
    </xdr:from>
    <xdr:to>
      <xdr:col>85</xdr:col>
      <xdr:colOff>126365</xdr:colOff>
      <xdr:row>64</xdr:row>
      <xdr:rowOff>110490</xdr:rowOff>
    </xdr:to>
    <xdr:cxnSp macro="">
      <xdr:nvCxnSpPr>
        <xdr:cNvPr id="351" name="直線コネクタ 350"/>
        <xdr:cNvCxnSpPr/>
      </xdr:nvCxnSpPr>
      <xdr:spPr>
        <a:xfrm flipV="1">
          <a:off x="15887065" y="924306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114300</xdr:rowOff>
    </xdr:from>
    <xdr:ext cx="405130" cy="259080"/>
    <xdr:sp macro="" textlink="">
      <xdr:nvSpPr>
        <xdr:cNvPr id="352" name="【保健センター・保健所】&#10;有形固定資産減価償却率最小値テキスト"/>
        <xdr:cNvSpPr txBox="1"/>
      </xdr:nvSpPr>
      <xdr:spPr>
        <a:xfrm>
          <a:off x="15925800" y="10847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3" name="直線コネクタ 352"/>
        <xdr:cNvCxnSpPr/>
      </xdr:nvCxnSpPr>
      <xdr:spPr>
        <a:xfrm>
          <a:off x="15798800" y="10843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137160</xdr:rowOff>
    </xdr:from>
    <xdr:ext cx="405130" cy="259080"/>
    <xdr:sp macro="" textlink="">
      <xdr:nvSpPr>
        <xdr:cNvPr id="354" name="【保健センター・保健所】&#10;有形固定資産減価償却率最大値テキスト"/>
        <xdr:cNvSpPr txBox="1"/>
      </xdr:nvSpPr>
      <xdr:spPr>
        <a:xfrm>
          <a:off x="15925800" y="9025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55" name="直線コネクタ 354"/>
        <xdr:cNvCxnSpPr/>
      </xdr:nvCxnSpPr>
      <xdr:spPr>
        <a:xfrm>
          <a:off x="15798800" y="9243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109220</xdr:rowOff>
    </xdr:from>
    <xdr:ext cx="405130" cy="258445"/>
    <xdr:sp macro="" textlink="">
      <xdr:nvSpPr>
        <xdr:cNvPr id="356" name="【保健センター・保健所】&#10;有形固定資産減価償却率平均値テキスト"/>
        <xdr:cNvSpPr txBox="1"/>
      </xdr:nvSpPr>
      <xdr:spPr>
        <a:xfrm>
          <a:off x="15925800" y="100037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57" name="フローチャート: 判断 356"/>
        <xdr:cNvSpPr/>
      </xdr:nvSpPr>
      <xdr:spPr>
        <a:xfrm>
          <a:off x="15836900" y="1014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58" name="フローチャート: 判断 357"/>
        <xdr:cNvSpPr/>
      </xdr:nvSpPr>
      <xdr:spPr>
        <a:xfrm>
          <a:off x="15019020" y="1016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48260</xdr:rowOff>
    </xdr:from>
    <xdr:ext cx="405130" cy="258445"/>
    <xdr:sp macro="" textlink="">
      <xdr:nvSpPr>
        <xdr:cNvPr id="359" name="n_1aveValue【保健センター・保健所】&#10;有形固定資産減価償却率"/>
        <xdr:cNvSpPr txBox="1"/>
      </xdr:nvSpPr>
      <xdr:spPr>
        <a:xfrm>
          <a:off x="14859635" y="994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0" name="フローチャート: 判断 359"/>
        <xdr:cNvSpPr/>
      </xdr:nvSpPr>
      <xdr:spPr>
        <a:xfrm>
          <a:off x="14155420"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56</xdr:row>
      <xdr:rowOff>78740</xdr:rowOff>
    </xdr:from>
    <xdr:ext cx="404495" cy="259080"/>
    <xdr:sp macro="" textlink="">
      <xdr:nvSpPr>
        <xdr:cNvPr id="361" name="n_2aveValue【保健センター・保健所】&#10;有形固定資産減価償却率"/>
        <xdr:cNvSpPr txBox="1"/>
      </xdr:nvSpPr>
      <xdr:spPr>
        <a:xfrm>
          <a:off x="14008735" y="947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9080"/>
    <xdr:sp macro="" textlink="">
      <xdr:nvSpPr>
        <xdr:cNvPr id="362" name="テキスト ボックス 361"/>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363" name="テキスト ボックス 362"/>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9080"/>
    <xdr:sp macro="" textlink="">
      <xdr:nvSpPr>
        <xdr:cNvPr id="364" name="テキスト ボックス 363"/>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9080"/>
    <xdr:sp macro="" textlink="">
      <xdr:nvSpPr>
        <xdr:cNvPr id="365" name="テキスト ボックス 364"/>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366" name="テキスト ボックス 365"/>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367" name="楕円 366"/>
        <xdr:cNvSpPr/>
      </xdr:nvSpPr>
      <xdr:spPr>
        <a:xfrm>
          <a:off x="158369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167640</xdr:rowOff>
    </xdr:from>
    <xdr:ext cx="405130" cy="259080"/>
    <xdr:sp macro="" textlink="">
      <xdr:nvSpPr>
        <xdr:cNvPr id="368" name="【保健センター・保健所】&#10;有形固定資産減価償却率該当値テキスト"/>
        <xdr:cNvSpPr txBox="1"/>
      </xdr:nvSpPr>
      <xdr:spPr>
        <a:xfrm>
          <a:off x="15925800" y="1056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369" name="楕円 368"/>
        <xdr:cNvSpPr/>
      </xdr:nvSpPr>
      <xdr:spPr>
        <a:xfrm>
          <a:off x="1501902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152400</xdr:rowOff>
    </xdr:to>
    <xdr:cxnSp macro="">
      <xdr:nvCxnSpPr>
        <xdr:cNvPr id="370" name="直線コネクタ 369"/>
        <xdr:cNvCxnSpPr/>
      </xdr:nvCxnSpPr>
      <xdr:spPr>
        <a:xfrm flipV="1">
          <a:off x="15069820" y="10633710"/>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64</xdr:row>
      <xdr:rowOff>22860</xdr:rowOff>
    </xdr:from>
    <xdr:ext cx="405130" cy="259080"/>
    <xdr:sp macro="" textlink="">
      <xdr:nvSpPr>
        <xdr:cNvPr id="371" name="n_1mainValue【保健センター・保健所】&#10;有形固定資産減価償却率"/>
        <xdr:cNvSpPr txBox="1"/>
      </xdr:nvSpPr>
      <xdr:spPr>
        <a:xfrm>
          <a:off x="14859635" y="10755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380" name="テキスト ボックス 379"/>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7360" cy="258445"/>
    <xdr:sp macro="" textlink="">
      <xdr:nvSpPr>
        <xdr:cNvPr id="383" name="テキスト ボックス 382"/>
        <xdr:cNvSpPr txBox="1"/>
      </xdr:nvSpPr>
      <xdr:spPr>
        <a:xfrm>
          <a:off x="173482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7360" cy="259080"/>
    <xdr:sp macro="" textlink="">
      <xdr:nvSpPr>
        <xdr:cNvPr id="385" name="テキスト ボックス 384"/>
        <xdr:cNvSpPr txBox="1"/>
      </xdr:nvSpPr>
      <xdr:spPr>
        <a:xfrm>
          <a:off x="173482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8445"/>
    <xdr:sp macro="" textlink="">
      <xdr:nvSpPr>
        <xdr:cNvPr id="387" name="テキスト ボックス 386"/>
        <xdr:cNvSpPr txBox="1"/>
      </xdr:nvSpPr>
      <xdr:spPr>
        <a:xfrm>
          <a:off x="17348200" y="99237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7360" cy="258445"/>
    <xdr:sp macro="" textlink="">
      <xdr:nvSpPr>
        <xdr:cNvPr id="389" name="テキスト ボックス 388"/>
        <xdr:cNvSpPr txBox="1"/>
      </xdr:nvSpPr>
      <xdr:spPr>
        <a:xfrm>
          <a:off x="17348200" y="9554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7360" cy="258445"/>
    <xdr:sp macro="" textlink="">
      <xdr:nvSpPr>
        <xdr:cNvPr id="391" name="テキスト ボックス 390"/>
        <xdr:cNvSpPr txBox="1"/>
      </xdr:nvSpPr>
      <xdr:spPr>
        <a:xfrm>
          <a:off x="1734820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7810"/>
    <xdr:sp macro="" textlink="">
      <xdr:nvSpPr>
        <xdr:cNvPr id="393" name="テキスト ボックス 392"/>
        <xdr:cNvSpPr txBox="1"/>
      </xdr:nvSpPr>
      <xdr:spPr>
        <a:xfrm>
          <a:off x="173482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144145</xdr:rowOff>
    </xdr:from>
    <xdr:to>
      <xdr:col>116</xdr:col>
      <xdr:colOff>62865</xdr:colOff>
      <xdr:row>64</xdr:row>
      <xdr:rowOff>45085</xdr:rowOff>
    </xdr:to>
    <xdr:cxnSp macro="">
      <xdr:nvCxnSpPr>
        <xdr:cNvPr id="395" name="直線コネクタ 394"/>
        <xdr:cNvCxnSpPr/>
      </xdr:nvCxnSpPr>
      <xdr:spPr>
        <a:xfrm flipV="1">
          <a:off x="21571585" y="95357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48895</xdr:rowOff>
    </xdr:from>
    <xdr:ext cx="469900" cy="259080"/>
    <xdr:sp macro="" textlink="">
      <xdr:nvSpPr>
        <xdr:cNvPr id="396" name="【保健センター・保健所】&#10;一人当たり面積最小値テキスト"/>
        <xdr:cNvSpPr txBox="1"/>
      </xdr:nvSpPr>
      <xdr:spPr>
        <a:xfrm>
          <a:off x="21610320" y="10781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45085</xdr:rowOff>
    </xdr:from>
    <xdr:to>
      <xdr:col>116</xdr:col>
      <xdr:colOff>152400</xdr:colOff>
      <xdr:row>64</xdr:row>
      <xdr:rowOff>45085</xdr:rowOff>
    </xdr:to>
    <xdr:cxnSp macro="">
      <xdr:nvCxnSpPr>
        <xdr:cNvPr id="397" name="直線コネクタ 396"/>
        <xdr:cNvCxnSpPr/>
      </xdr:nvCxnSpPr>
      <xdr:spPr>
        <a:xfrm>
          <a:off x="21488400" y="10777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90805</xdr:rowOff>
    </xdr:from>
    <xdr:ext cx="469900" cy="258445"/>
    <xdr:sp macro="" textlink="">
      <xdr:nvSpPr>
        <xdr:cNvPr id="398" name="【保健センター・保健所】&#10;一人当たり面積最大値テキスト"/>
        <xdr:cNvSpPr txBox="1"/>
      </xdr:nvSpPr>
      <xdr:spPr>
        <a:xfrm>
          <a:off x="21610320" y="9314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144145</xdr:rowOff>
    </xdr:from>
    <xdr:to>
      <xdr:col>116</xdr:col>
      <xdr:colOff>152400</xdr:colOff>
      <xdr:row>56</xdr:row>
      <xdr:rowOff>144145</xdr:rowOff>
    </xdr:to>
    <xdr:cxnSp macro="">
      <xdr:nvCxnSpPr>
        <xdr:cNvPr id="399" name="直線コネクタ 398"/>
        <xdr:cNvCxnSpPr/>
      </xdr:nvCxnSpPr>
      <xdr:spPr>
        <a:xfrm>
          <a:off x="21488400" y="9535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8255</xdr:rowOff>
    </xdr:from>
    <xdr:ext cx="469900" cy="259080"/>
    <xdr:sp macro="" textlink="">
      <xdr:nvSpPr>
        <xdr:cNvPr id="400" name="【保健センター・保健所】&#10;一人当たり面積平均値テキスト"/>
        <xdr:cNvSpPr txBox="1"/>
      </xdr:nvSpPr>
      <xdr:spPr>
        <a:xfrm>
          <a:off x="2161032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01" name="フローチャート: 判断 400"/>
        <xdr:cNvSpPr/>
      </xdr:nvSpPr>
      <xdr:spPr>
        <a:xfrm>
          <a:off x="21521420" y="10554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16510</xdr:rowOff>
    </xdr:from>
    <xdr:to>
      <xdr:col>112</xdr:col>
      <xdr:colOff>38100</xdr:colOff>
      <xdr:row>63</xdr:row>
      <xdr:rowOff>118110</xdr:rowOff>
    </xdr:to>
    <xdr:sp macro="" textlink="">
      <xdr:nvSpPr>
        <xdr:cNvPr id="402" name="フローチャート: 判断 401"/>
        <xdr:cNvSpPr/>
      </xdr:nvSpPr>
      <xdr:spPr>
        <a:xfrm>
          <a:off x="20708620" y="10581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134620</xdr:rowOff>
    </xdr:from>
    <xdr:ext cx="469900" cy="259080"/>
    <xdr:sp macro="" textlink="">
      <xdr:nvSpPr>
        <xdr:cNvPr id="403" name="n_1aveValue【保健センター・保健所】&#10;一人当たり面積"/>
        <xdr:cNvSpPr txBox="1"/>
      </xdr:nvSpPr>
      <xdr:spPr>
        <a:xfrm>
          <a:off x="20516850" y="1036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04" name="フローチャート: 判断 403"/>
        <xdr:cNvSpPr/>
      </xdr:nvSpPr>
      <xdr:spPr>
        <a:xfrm>
          <a:off x="19839940" y="10649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31115</xdr:rowOff>
    </xdr:from>
    <xdr:ext cx="469265" cy="258445"/>
    <xdr:sp macro="" textlink="">
      <xdr:nvSpPr>
        <xdr:cNvPr id="405" name="n_2aveValue【保健センター・保健所】&#10;一人当たり面積"/>
        <xdr:cNvSpPr txBox="1"/>
      </xdr:nvSpPr>
      <xdr:spPr>
        <a:xfrm>
          <a:off x="19660870" y="10428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1365" cy="259080"/>
    <xdr:sp macro="" textlink="">
      <xdr:nvSpPr>
        <xdr:cNvPr id="406" name="テキスト ボックス 405"/>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9080"/>
    <xdr:sp macro="" textlink="">
      <xdr:nvSpPr>
        <xdr:cNvPr id="407" name="テキスト ボックス 406"/>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408" name="テキスト ボックス 407"/>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9080"/>
    <xdr:sp macro="" textlink="">
      <xdr:nvSpPr>
        <xdr:cNvPr id="409" name="テキスト ボックス 408"/>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9080"/>
    <xdr:sp macro="" textlink="">
      <xdr:nvSpPr>
        <xdr:cNvPr id="410" name="テキスト ボックス 409"/>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139065</xdr:rowOff>
    </xdr:from>
    <xdr:to>
      <xdr:col>116</xdr:col>
      <xdr:colOff>114300</xdr:colOff>
      <xdr:row>64</xdr:row>
      <xdr:rowOff>69215</xdr:rowOff>
    </xdr:to>
    <xdr:sp macro="" textlink="">
      <xdr:nvSpPr>
        <xdr:cNvPr id="411" name="楕円 410"/>
        <xdr:cNvSpPr/>
      </xdr:nvSpPr>
      <xdr:spPr>
        <a:xfrm>
          <a:off x="21521420" y="1070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53975</xdr:rowOff>
    </xdr:from>
    <xdr:ext cx="469900" cy="258445"/>
    <xdr:sp macro="" textlink="">
      <xdr:nvSpPr>
        <xdr:cNvPr id="412" name="【保健センター・保健所】&#10;一人当たり面積該当値テキスト"/>
        <xdr:cNvSpPr txBox="1"/>
      </xdr:nvSpPr>
      <xdr:spPr>
        <a:xfrm>
          <a:off x="21610320" y="1061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140335</xdr:rowOff>
    </xdr:from>
    <xdr:to>
      <xdr:col>112</xdr:col>
      <xdr:colOff>38100</xdr:colOff>
      <xdr:row>64</xdr:row>
      <xdr:rowOff>69850</xdr:rowOff>
    </xdr:to>
    <xdr:sp macro="" textlink="">
      <xdr:nvSpPr>
        <xdr:cNvPr id="413" name="楕円 412"/>
        <xdr:cNvSpPr/>
      </xdr:nvSpPr>
      <xdr:spPr>
        <a:xfrm>
          <a:off x="20708620" y="107054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18415</xdr:rowOff>
    </xdr:from>
    <xdr:to>
      <xdr:col>116</xdr:col>
      <xdr:colOff>63500</xdr:colOff>
      <xdr:row>64</xdr:row>
      <xdr:rowOff>19050</xdr:rowOff>
    </xdr:to>
    <xdr:cxnSp macro="">
      <xdr:nvCxnSpPr>
        <xdr:cNvPr id="414" name="直線コネクタ 413"/>
        <xdr:cNvCxnSpPr/>
      </xdr:nvCxnSpPr>
      <xdr:spPr>
        <a:xfrm flipV="1">
          <a:off x="20759420" y="1075118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64</xdr:row>
      <xdr:rowOff>60960</xdr:rowOff>
    </xdr:from>
    <xdr:ext cx="469900" cy="259080"/>
    <xdr:sp macro="" textlink="">
      <xdr:nvSpPr>
        <xdr:cNvPr id="415" name="n_1mainValue【保健センター・保健所】&#10;一人当たり面積"/>
        <xdr:cNvSpPr txBox="1"/>
      </xdr:nvSpPr>
      <xdr:spPr>
        <a:xfrm>
          <a:off x="2051685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115800" y="1267206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7800320" y="1267206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440" name="テキスト ボックス 439"/>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42" name="直線コネクタ 441"/>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9090" cy="258445"/>
    <xdr:sp macro="" textlink="">
      <xdr:nvSpPr>
        <xdr:cNvPr id="443" name="テキスト ボックス 442"/>
        <xdr:cNvSpPr txBox="1"/>
      </xdr:nvSpPr>
      <xdr:spPr>
        <a:xfrm>
          <a:off x="11786870" y="182384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44" name="直線コネクタ 443"/>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45" name="テキスト ボックス 444"/>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46" name="直線コネクタ 445"/>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447" name="テキスト ボックス 446"/>
        <xdr:cNvSpPr txBox="1"/>
      </xdr:nvSpPr>
      <xdr:spPr>
        <a:xfrm>
          <a:off x="11722735" y="175856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48" name="直線コネクタ 447"/>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49" name="テキスト ボックス 448"/>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50" name="直線コネクタ 449"/>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51" name="テキスト ボックス 450"/>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52" name="直線コネクタ 451"/>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7360" cy="258445"/>
    <xdr:sp macro="" textlink="">
      <xdr:nvSpPr>
        <xdr:cNvPr id="453" name="テキスト ボックス 452"/>
        <xdr:cNvSpPr txBox="1"/>
      </xdr:nvSpPr>
      <xdr:spPr>
        <a:xfrm>
          <a:off x="1166368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7360" cy="259080"/>
    <xdr:sp macro="" textlink="">
      <xdr:nvSpPr>
        <xdr:cNvPr id="455" name="テキスト ボックス 454"/>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107</xdr:row>
      <xdr:rowOff>166370</xdr:rowOff>
    </xdr:to>
    <xdr:cxnSp macro="">
      <xdr:nvCxnSpPr>
        <xdr:cNvPr id="457" name="直線コネクタ 456"/>
        <xdr:cNvCxnSpPr/>
      </xdr:nvCxnSpPr>
      <xdr:spPr>
        <a:xfrm flipV="1">
          <a:off x="15887065" y="1678686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169545</xdr:rowOff>
    </xdr:from>
    <xdr:ext cx="405130" cy="258445"/>
    <xdr:sp macro="" textlink="">
      <xdr:nvSpPr>
        <xdr:cNvPr id="458" name="【庁舎】&#10;有形固定資産減価償却率最小値テキスト"/>
        <xdr:cNvSpPr txBox="1"/>
      </xdr:nvSpPr>
      <xdr:spPr>
        <a:xfrm>
          <a:off x="15925800" y="18171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166370</xdr:rowOff>
    </xdr:from>
    <xdr:to>
      <xdr:col>86</xdr:col>
      <xdr:colOff>25400</xdr:colOff>
      <xdr:row>107</xdr:row>
      <xdr:rowOff>166370</xdr:rowOff>
    </xdr:to>
    <xdr:cxnSp macro="">
      <xdr:nvCxnSpPr>
        <xdr:cNvPr id="459" name="直線コネクタ 458"/>
        <xdr:cNvCxnSpPr/>
      </xdr:nvCxnSpPr>
      <xdr:spPr>
        <a:xfrm>
          <a:off x="15798800" y="18168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5130" cy="259080"/>
    <xdr:sp macro="" textlink="">
      <xdr:nvSpPr>
        <xdr:cNvPr id="460" name="【庁舎】&#10;有形固定資産減価償却率最大値テキスト"/>
        <xdr:cNvSpPr txBox="1"/>
      </xdr:nvSpPr>
      <xdr:spPr>
        <a:xfrm>
          <a:off x="15925800" y="1656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461" name="直線コネクタ 460"/>
        <xdr:cNvCxnSpPr/>
      </xdr:nvCxnSpPr>
      <xdr:spPr>
        <a:xfrm>
          <a:off x="15798800" y="16786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36830</xdr:rowOff>
    </xdr:from>
    <xdr:ext cx="405130" cy="259080"/>
    <xdr:sp macro="" textlink="">
      <xdr:nvSpPr>
        <xdr:cNvPr id="462" name="【庁舎】&#10;有形固定資産減価償却率平均値テキスト"/>
        <xdr:cNvSpPr txBox="1"/>
      </xdr:nvSpPr>
      <xdr:spPr>
        <a:xfrm>
          <a:off x="15925800" y="17181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3" name="フローチャート: 判断 462"/>
        <xdr:cNvSpPr/>
      </xdr:nvSpPr>
      <xdr:spPr>
        <a:xfrm>
          <a:off x="15836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50165</xdr:rowOff>
    </xdr:from>
    <xdr:to>
      <xdr:col>81</xdr:col>
      <xdr:colOff>101600</xdr:colOff>
      <xdr:row>103</xdr:row>
      <xdr:rowOff>151765</xdr:rowOff>
    </xdr:to>
    <xdr:sp macro="" textlink="">
      <xdr:nvSpPr>
        <xdr:cNvPr id="464" name="フローチャート: 判断 463"/>
        <xdr:cNvSpPr/>
      </xdr:nvSpPr>
      <xdr:spPr>
        <a:xfrm>
          <a:off x="15019020" y="173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143510</xdr:rowOff>
    </xdr:from>
    <xdr:ext cx="405130" cy="258445"/>
    <xdr:sp macro="" textlink="">
      <xdr:nvSpPr>
        <xdr:cNvPr id="465" name="n_1aveValue【庁舎】&#10;有形固定資産減価償却率"/>
        <xdr:cNvSpPr txBox="1"/>
      </xdr:nvSpPr>
      <xdr:spPr>
        <a:xfrm>
          <a:off x="14859635" y="1745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90805</xdr:rowOff>
    </xdr:from>
    <xdr:to>
      <xdr:col>76</xdr:col>
      <xdr:colOff>165100</xdr:colOff>
      <xdr:row>104</xdr:row>
      <xdr:rowOff>20955</xdr:rowOff>
    </xdr:to>
    <xdr:sp macro="" textlink="">
      <xdr:nvSpPr>
        <xdr:cNvPr id="466" name="フローチャート: 判断 465"/>
        <xdr:cNvSpPr/>
      </xdr:nvSpPr>
      <xdr:spPr>
        <a:xfrm>
          <a:off x="14155420" y="1740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37465</xdr:rowOff>
    </xdr:from>
    <xdr:ext cx="404495" cy="259080"/>
    <xdr:sp macro="" textlink="">
      <xdr:nvSpPr>
        <xdr:cNvPr id="467" name="n_2aveValue【庁舎】&#10;有形固定資産減価償却率"/>
        <xdr:cNvSpPr txBox="1"/>
      </xdr:nvSpPr>
      <xdr:spPr>
        <a:xfrm>
          <a:off x="14008735" y="17182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68" name="テキスト ボックス 467"/>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469" name="テキスト ボックス 468"/>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70" name="テキスト ボックス 469"/>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71" name="テキスト ボックス 470"/>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472" name="テキスト ボックス 471"/>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86360</xdr:rowOff>
    </xdr:from>
    <xdr:to>
      <xdr:col>85</xdr:col>
      <xdr:colOff>177800</xdr:colOff>
      <xdr:row>104</xdr:row>
      <xdr:rowOff>15875</xdr:rowOff>
    </xdr:to>
    <xdr:sp macro="" textlink="">
      <xdr:nvSpPr>
        <xdr:cNvPr id="473" name="楕円 472"/>
        <xdr:cNvSpPr/>
      </xdr:nvSpPr>
      <xdr:spPr>
        <a:xfrm>
          <a:off x="15836900"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64135</xdr:rowOff>
    </xdr:from>
    <xdr:ext cx="405130" cy="258445"/>
    <xdr:sp macro="" textlink="">
      <xdr:nvSpPr>
        <xdr:cNvPr id="474" name="【庁舎】&#10;有形固定資産減価償却率該当値テキスト"/>
        <xdr:cNvSpPr txBox="1"/>
      </xdr:nvSpPr>
      <xdr:spPr>
        <a:xfrm>
          <a:off x="15925800" y="17380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22225</xdr:rowOff>
    </xdr:from>
    <xdr:to>
      <xdr:col>81</xdr:col>
      <xdr:colOff>101600</xdr:colOff>
      <xdr:row>103</xdr:row>
      <xdr:rowOff>123825</xdr:rowOff>
    </xdr:to>
    <xdr:sp macro="" textlink="">
      <xdr:nvSpPr>
        <xdr:cNvPr id="475" name="楕円 474"/>
        <xdr:cNvSpPr/>
      </xdr:nvSpPr>
      <xdr:spPr>
        <a:xfrm>
          <a:off x="15019020" y="173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73025</xdr:rowOff>
    </xdr:from>
    <xdr:to>
      <xdr:col>85</xdr:col>
      <xdr:colOff>127000</xdr:colOff>
      <xdr:row>103</xdr:row>
      <xdr:rowOff>136525</xdr:rowOff>
    </xdr:to>
    <xdr:cxnSp macro="">
      <xdr:nvCxnSpPr>
        <xdr:cNvPr id="476" name="直線コネクタ 475"/>
        <xdr:cNvCxnSpPr/>
      </xdr:nvCxnSpPr>
      <xdr:spPr>
        <a:xfrm>
          <a:off x="15069820" y="17389475"/>
          <a:ext cx="8178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140335</xdr:rowOff>
    </xdr:from>
    <xdr:ext cx="405130" cy="259080"/>
    <xdr:sp macro="" textlink="">
      <xdr:nvSpPr>
        <xdr:cNvPr id="477" name="n_1mainValue【庁舎】&#10;有形固定資産減価償却率"/>
        <xdr:cNvSpPr txBox="1"/>
      </xdr:nvSpPr>
      <xdr:spPr>
        <a:xfrm>
          <a:off x="14859635" y="17113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486" name="テキスト ボックス 485"/>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xdr:cNvCxnSpPr/>
      </xdr:nvCxnSpPr>
      <xdr:spPr>
        <a:xfrm>
          <a:off x="1780032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7360" cy="259080"/>
    <xdr:sp macro="" textlink="">
      <xdr:nvSpPr>
        <xdr:cNvPr id="489" name="テキスト ボックス 488"/>
        <xdr:cNvSpPr txBox="1"/>
      </xdr:nvSpPr>
      <xdr:spPr>
        <a:xfrm>
          <a:off x="17348200" y="1810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xdr:cNvCxnSpPr/>
      </xdr:nvCxnSpPr>
      <xdr:spPr>
        <a:xfrm>
          <a:off x="1780032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7360" cy="259080"/>
    <xdr:sp macro="" textlink="">
      <xdr:nvSpPr>
        <xdr:cNvPr id="491" name="テキスト ボックス 490"/>
        <xdr:cNvSpPr txBox="1"/>
      </xdr:nvSpPr>
      <xdr:spPr>
        <a:xfrm>
          <a:off x="17348200" y="17650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xdr:cNvCxnSpPr/>
      </xdr:nvCxnSpPr>
      <xdr:spPr>
        <a:xfrm>
          <a:off x="1780032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7360" cy="259080"/>
    <xdr:sp macro="" textlink="">
      <xdr:nvSpPr>
        <xdr:cNvPr id="493" name="テキスト ボックス 492"/>
        <xdr:cNvSpPr txBox="1"/>
      </xdr:nvSpPr>
      <xdr:spPr>
        <a:xfrm>
          <a:off x="1734820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xdr:cNvCxnSpPr/>
      </xdr:nvCxnSpPr>
      <xdr:spPr>
        <a:xfrm>
          <a:off x="1780032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7360" cy="259080"/>
    <xdr:sp macro="" textlink="">
      <xdr:nvSpPr>
        <xdr:cNvPr id="495" name="テキスト ボックス 494"/>
        <xdr:cNvSpPr txBox="1"/>
      </xdr:nvSpPr>
      <xdr:spPr>
        <a:xfrm>
          <a:off x="17348200" y="1673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497" name="テキスト ボックス 496"/>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66040</xdr:rowOff>
    </xdr:from>
    <xdr:to>
      <xdr:col>116</xdr:col>
      <xdr:colOff>62865</xdr:colOff>
      <xdr:row>107</xdr:row>
      <xdr:rowOff>157480</xdr:rowOff>
    </xdr:to>
    <xdr:cxnSp macro="">
      <xdr:nvCxnSpPr>
        <xdr:cNvPr id="499" name="直線コネクタ 498"/>
        <xdr:cNvCxnSpPr/>
      </xdr:nvCxnSpPr>
      <xdr:spPr>
        <a:xfrm flipV="1">
          <a:off x="21571585" y="1686814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161290</xdr:rowOff>
    </xdr:from>
    <xdr:ext cx="469900" cy="259080"/>
    <xdr:sp macro="" textlink="">
      <xdr:nvSpPr>
        <xdr:cNvPr id="500" name="【庁舎】&#10;一人当たり面積最小値テキスト"/>
        <xdr:cNvSpPr txBox="1"/>
      </xdr:nvSpPr>
      <xdr:spPr>
        <a:xfrm>
          <a:off x="2161032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157480</xdr:rowOff>
    </xdr:from>
    <xdr:to>
      <xdr:col>116</xdr:col>
      <xdr:colOff>152400</xdr:colOff>
      <xdr:row>107</xdr:row>
      <xdr:rowOff>157480</xdr:rowOff>
    </xdr:to>
    <xdr:cxnSp macro="">
      <xdr:nvCxnSpPr>
        <xdr:cNvPr id="501" name="直線コネクタ 500"/>
        <xdr:cNvCxnSpPr/>
      </xdr:nvCxnSpPr>
      <xdr:spPr>
        <a:xfrm>
          <a:off x="21488400" y="18159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12700</xdr:rowOff>
    </xdr:from>
    <xdr:ext cx="469900" cy="259080"/>
    <xdr:sp macro="" textlink="">
      <xdr:nvSpPr>
        <xdr:cNvPr id="502" name="【庁舎】&#10;一人当たり面積最大値テキスト"/>
        <xdr:cNvSpPr txBox="1"/>
      </xdr:nvSpPr>
      <xdr:spPr>
        <a:xfrm>
          <a:off x="21610320" y="1664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66040</xdr:rowOff>
    </xdr:from>
    <xdr:to>
      <xdr:col>116</xdr:col>
      <xdr:colOff>152400</xdr:colOff>
      <xdr:row>100</xdr:row>
      <xdr:rowOff>66040</xdr:rowOff>
    </xdr:to>
    <xdr:cxnSp macro="">
      <xdr:nvCxnSpPr>
        <xdr:cNvPr id="503" name="直線コネクタ 502"/>
        <xdr:cNvCxnSpPr/>
      </xdr:nvCxnSpPr>
      <xdr:spPr>
        <a:xfrm>
          <a:off x="21488400" y="16868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156210</xdr:rowOff>
    </xdr:from>
    <xdr:ext cx="469900" cy="258445"/>
    <xdr:sp macro="" textlink="">
      <xdr:nvSpPr>
        <xdr:cNvPr id="504" name="【庁舎】&#10;一人当たり面積平均値テキスト"/>
        <xdr:cNvSpPr txBox="1"/>
      </xdr:nvSpPr>
      <xdr:spPr>
        <a:xfrm>
          <a:off x="21610320" y="178155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133350</xdr:rowOff>
    </xdr:from>
    <xdr:to>
      <xdr:col>116</xdr:col>
      <xdr:colOff>114300</xdr:colOff>
      <xdr:row>107</xdr:row>
      <xdr:rowOff>63500</xdr:rowOff>
    </xdr:to>
    <xdr:sp macro="" textlink="">
      <xdr:nvSpPr>
        <xdr:cNvPr id="505" name="フローチャート: 判断 504"/>
        <xdr:cNvSpPr/>
      </xdr:nvSpPr>
      <xdr:spPr>
        <a:xfrm>
          <a:off x="2152142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168910</xdr:rowOff>
    </xdr:from>
    <xdr:to>
      <xdr:col>112</xdr:col>
      <xdr:colOff>38100</xdr:colOff>
      <xdr:row>107</xdr:row>
      <xdr:rowOff>99060</xdr:rowOff>
    </xdr:to>
    <xdr:sp macro="" textlink="">
      <xdr:nvSpPr>
        <xdr:cNvPr id="506" name="フローチャート: 判断 505"/>
        <xdr:cNvSpPr/>
      </xdr:nvSpPr>
      <xdr:spPr>
        <a:xfrm>
          <a:off x="20708620" y="17999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115570</xdr:rowOff>
    </xdr:from>
    <xdr:ext cx="469900" cy="259080"/>
    <xdr:sp macro="" textlink="">
      <xdr:nvSpPr>
        <xdr:cNvPr id="507" name="n_1aveValue【庁舎】&#10;一人当たり面積"/>
        <xdr:cNvSpPr txBox="1"/>
      </xdr:nvSpPr>
      <xdr:spPr>
        <a:xfrm>
          <a:off x="20516850" y="177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0.872</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107</xdr:row>
      <xdr:rowOff>27305</xdr:rowOff>
    </xdr:from>
    <xdr:to>
      <xdr:col>107</xdr:col>
      <xdr:colOff>101600</xdr:colOff>
      <xdr:row>107</xdr:row>
      <xdr:rowOff>128905</xdr:rowOff>
    </xdr:to>
    <xdr:sp macro="" textlink="">
      <xdr:nvSpPr>
        <xdr:cNvPr id="508" name="フローチャート: 判断 507"/>
        <xdr:cNvSpPr/>
      </xdr:nvSpPr>
      <xdr:spPr>
        <a:xfrm>
          <a:off x="1983994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145415</xdr:rowOff>
    </xdr:from>
    <xdr:ext cx="469265" cy="258445"/>
    <xdr:sp macro="" textlink="">
      <xdr:nvSpPr>
        <xdr:cNvPr id="509" name="n_2aveValue【庁舎】&#10;一人当たり面積"/>
        <xdr:cNvSpPr txBox="1"/>
      </xdr:nvSpPr>
      <xdr:spPr>
        <a:xfrm>
          <a:off x="19660870" y="17804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1365" cy="259080"/>
    <xdr:sp macro="" textlink="">
      <xdr:nvSpPr>
        <xdr:cNvPr id="510" name="テキスト ボックス 509"/>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11" name="テキスト ボックス 510"/>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512" name="テキスト ボックス 511"/>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13" name="テキスト ボックス 512"/>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14" name="テキスト ボックス 513"/>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90805</xdr:rowOff>
    </xdr:from>
    <xdr:to>
      <xdr:col>116</xdr:col>
      <xdr:colOff>114300</xdr:colOff>
      <xdr:row>108</xdr:row>
      <xdr:rowOff>20955</xdr:rowOff>
    </xdr:to>
    <xdr:sp macro="" textlink="">
      <xdr:nvSpPr>
        <xdr:cNvPr id="515" name="楕円 514"/>
        <xdr:cNvSpPr/>
      </xdr:nvSpPr>
      <xdr:spPr>
        <a:xfrm>
          <a:off x="21521420" y="180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6350</xdr:rowOff>
    </xdr:from>
    <xdr:ext cx="469900" cy="258445"/>
    <xdr:sp macro="" textlink="">
      <xdr:nvSpPr>
        <xdr:cNvPr id="516" name="【庁舎】&#10;一人当たり面積該当値テキスト"/>
        <xdr:cNvSpPr txBox="1"/>
      </xdr:nvSpPr>
      <xdr:spPr>
        <a:xfrm>
          <a:off x="21610320" y="1800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92075</xdr:rowOff>
    </xdr:from>
    <xdr:to>
      <xdr:col>112</xdr:col>
      <xdr:colOff>38100</xdr:colOff>
      <xdr:row>108</xdr:row>
      <xdr:rowOff>22225</xdr:rowOff>
    </xdr:to>
    <xdr:sp macro="" textlink="">
      <xdr:nvSpPr>
        <xdr:cNvPr id="517" name="楕円 516"/>
        <xdr:cNvSpPr/>
      </xdr:nvSpPr>
      <xdr:spPr>
        <a:xfrm>
          <a:off x="20708620" y="180943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141605</xdr:rowOff>
    </xdr:from>
    <xdr:to>
      <xdr:col>116</xdr:col>
      <xdr:colOff>63500</xdr:colOff>
      <xdr:row>107</xdr:row>
      <xdr:rowOff>143510</xdr:rowOff>
    </xdr:to>
    <xdr:cxnSp macro="">
      <xdr:nvCxnSpPr>
        <xdr:cNvPr id="518" name="直線コネクタ 517"/>
        <xdr:cNvCxnSpPr/>
      </xdr:nvCxnSpPr>
      <xdr:spPr>
        <a:xfrm flipV="1">
          <a:off x="20759420" y="181438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13970</xdr:rowOff>
    </xdr:from>
    <xdr:ext cx="469900" cy="259080"/>
    <xdr:sp macro="" textlink="">
      <xdr:nvSpPr>
        <xdr:cNvPr id="519" name="n_1mainValue【庁舎】&#10;一人当たり面積"/>
        <xdr:cNvSpPr txBox="1"/>
      </xdr:nvSpPr>
      <xdr:spPr>
        <a:xfrm>
          <a:off x="20516850" y="1818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有形固定資産減価償却率が類似団体平均を上回っているのは市民会館となっている。これは町の</a:t>
          </a:r>
          <a:r>
            <a:rPr lang="ja-JP" altLang="en-US" sz="1100">
              <a:solidFill>
                <a:schemeClr val="dk1"/>
              </a:solidFill>
              <a:effectLst/>
              <a:latin typeface="+mn-lt"/>
              <a:ea typeface="+mn-ea"/>
              <a:cs typeface="+mn-cs"/>
            </a:rPr>
            <a:t>農村環境改善センター</a:t>
          </a:r>
          <a:r>
            <a:rPr lang="ja-JP" altLang="ja-JP" sz="1100">
              <a:solidFill>
                <a:schemeClr val="dk1"/>
              </a:solidFill>
              <a:effectLst/>
              <a:latin typeface="+mn-lt"/>
              <a:ea typeface="+mn-ea"/>
              <a:cs typeface="+mn-cs"/>
            </a:rPr>
            <a:t>が建設から２０年以上経過していることが要因である。</a:t>
          </a:r>
          <a:r>
            <a:rPr lang="ja-JP" altLang="en-US" sz="1100">
              <a:solidFill>
                <a:schemeClr val="dk1"/>
              </a:solidFill>
              <a:effectLst/>
              <a:latin typeface="+mn-lt"/>
              <a:ea typeface="+mn-ea"/>
              <a:cs typeface="+mn-cs"/>
            </a:rPr>
            <a:t>建物は</a:t>
          </a:r>
          <a:r>
            <a:rPr lang="ja-JP" altLang="ja-JP" sz="1100">
              <a:solidFill>
                <a:schemeClr val="dk1"/>
              </a:solidFill>
              <a:effectLst/>
              <a:latin typeface="+mn-lt"/>
              <a:ea typeface="+mn-ea"/>
              <a:cs typeface="+mn-cs"/>
            </a:rPr>
            <a:t>現状使用するには問題のない状態であるが、将来の人口減少を踏まえて施設規模や更新の方向性を検討していく。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他の施設については、今後個別施設計画を策定し長寿命化を図るとともに維持管理経費の削減に努めていく。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8" t="s">
        <v>116</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x14ac:dyDescent="0.15">
      <c r="B2" s="3" t="s">
        <v>42</v>
      </c>
      <c r="C2" s="3"/>
      <c r="D2" s="12"/>
    </row>
    <row r="3" spans="1:119" ht="18.75" customHeight="1" x14ac:dyDescent="0.15">
      <c r="A3" s="2"/>
      <c r="B3" s="467" t="s">
        <v>128</v>
      </c>
      <c r="C3" s="468"/>
      <c r="D3" s="468"/>
      <c r="E3" s="469"/>
      <c r="F3" s="469"/>
      <c r="G3" s="469"/>
      <c r="H3" s="469"/>
      <c r="I3" s="469"/>
      <c r="J3" s="469"/>
      <c r="K3" s="469"/>
      <c r="L3" s="469" t="s">
        <v>108</v>
      </c>
      <c r="M3" s="469"/>
      <c r="N3" s="469"/>
      <c r="O3" s="469"/>
      <c r="P3" s="469"/>
      <c r="Q3" s="469"/>
      <c r="R3" s="476"/>
      <c r="S3" s="476"/>
      <c r="T3" s="476"/>
      <c r="U3" s="476"/>
      <c r="V3" s="477"/>
      <c r="W3" s="332" t="s">
        <v>132</v>
      </c>
      <c r="X3" s="333"/>
      <c r="Y3" s="333"/>
      <c r="Z3" s="333"/>
      <c r="AA3" s="333"/>
      <c r="AB3" s="468"/>
      <c r="AC3" s="476" t="s">
        <v>133</v>
      </c>
      <c r="AD3" s="333"/>
      <c r="AE3" s="333"/>
      <c r="AF3" s="333"/>
      <c r="AG3" s="333"/>
      <c r="AH3" s="333"/>
      <c r="AI3" s="333"/>
      <c r="AJ3" s="333"/>
      <c r="AK3" s="333"/>
      <c r="AL3" s="334"/>
      <c r="AM3" s="332" t="s">
        <v>134</v>
      </c>
      <c r="AN3" s="333"/>
      <c r="AO3" s="333"/>
      <c r="AP3" s="333"/>
      <c r="AQ3" s="333"/>
      <c r="AR3" s="333"/>
      <c r="AS3" s="333"/>
      <c r="AT3" s="333"/>
      <c r="AU3" s="333"/>
      <c r="AV3" s="333"/>
      <c r="AW3" s="333"/>
      <c r="AX3" s="334"/>
      <c r="AY3" s="329" t="s">
        <v>8</v>
      </c>
      <c r="AZ3" s="330"/>
      <c r="BA3" s="330"/>
      <c r="BB3" s="330"/>
      <c r="BC3" s="330"/>
      <c r="BD3" s="330"/>
      <c r="BE3" s="330"/>
      <c r="BF3" s="330"/>
      <c r="BG3" s="330"/>
      <c r="BH3" s="330"/>
      <c r="BI3" s="330"/>
      <c r="BJ3" s="330"/>
      <c r="BK3" s="330"/>
      <c r="BL3" s="330"/>
      <c r="BM3" s="331"/>
      <c r="BN3" s="332" t="s">
        <v>139</v>
      </c>
      <c r="BO3" s="333"/>
      <c r="BP3" s="333"/>
      <c r="BQ3" s="333"/>
      <c r="BR3" s="333"/>
      <c r="BS3" s="333"/>
      <c r="BT3" s="333"/>
      <c r="BU3" s="334"/>
      <c r="BV3" s="332" t="s">
        <v>98</v>
      </c>
      <c r="BW3" s="333"/>
      <c r="BX3" s="333"/>
      <c r="BY3" s="333"/>
      <c r="BZ3" s="333"/>
      <c r="CA3" s="333"/>
      <c r="CB3" s="333"/>
      <c r="CC3" s="334"/>
      <c r="CD3" s="329" t="s">
        <v>8</v>
      </c>
      <c r="CE3" s="330"/>
      <c r="CF3" s="330"/>
      <c r="CG3" s="330"/>
      <c r="CH3" s="330"/>
      <c r="CI3" s="330"/>
      <c r="CJ3" s="330"/>
      <c r="CK3" s="330"/>
      <c r="CL3" s="330"/>
      <c r="CM3" s="330"/>
      <c r="CN3" s="330"/>
      <c r="CO3" s="330"/>
      <c r="CP3" s="330"/>
      <c r="CQ3" s="330"/>
      <c r="CR3" s="330"/>
      <c r="CS3" s="331"/>
      <c r="CT3" s="332" t="s">
        <v>140</v>
      </c>
      <c r="CU3" s="333"/>
      <c r="CV3" s="333"/>
      <c r="CW3" s="333"/>
      <c r="CX3" s="333"/>
      <c r="CY3" s="333"/>
      <c r="CZ3" s="333"/>
      <c r="DA3" s="334"/>
      <c r="DB3" s="332" t="s">
        <v>141</v>
      </c>
      <c r="DC3" s="333"/>
      <c r="DD3" s="333"/>
      <c r="DE3" s="333"/>
      <c r="DF3" s="333"/>
      <c r="DG3" s="333"/>
      <c r="DH3" s="333"/>
      <c r="DI3" s="334"/>
    </row>
    <row r="4" spans="1:119" ht="18.75" customHeight="1" x14ac:dyDescent="0.15">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142</v>
      </c>
      <c r="AZ4" s="336"/>
      <c r="BA4" s="336"/>
      <c r="BB4" s="336"/>
      <c r="BC4" s="336"/>
      <c r="BD4" s="336"/>
      <c r="BE4" s="336"/>
      <c r="BF4" s="336"/>
      <c r="BG4" s="336"/>
      <c r="BH4" s="336"/>
      <c r="BI4" s="336"/>
      <c r="BJ4" s="336"/>
      <c r="BK4" s="336"/>
      <c r="BL4" s="336"/>
      <c r="BM4" s="337"/>
      <c r="BN4" s="338">
        <v>3784583</v>
      </c>
      <c r="BO4" s="339"/>
      <c r="BP4" s="339"/>
      <c r="BQ4" s="339"/>
      <c r="BR4" s="339"/>
      <c r="BS4" s="339"/>
      <c r="BT4" s="339"/>
      <c r="BU4" s="340"/>
      <c r="BV4" s="338">
        <v>3413478</v>
      </c>
      <c r="BW4" s="339"/>
      <c r="BX4" s="339"/>
      <c r="BY4" s="339"/>
      <c r="BZ4" s="339"/>
      <c r="CA4" s="339"/>
      <c r="CB4" s="339"/>
      <c r="CC4" s="340"/>
      <c r="CD4" s="341" t="s">
        <v>144</v>
      </c>
      <c r="CE4" s="342"/>
      <c r="CF4" s="342"/>
      <c r="CG4" s="342"/>
      <c r="CH4" s="342"/>
      <c r="CI4" s="342"/>
      <c r="CJ4" s="342"/>
      <c r="CK4" s="342"/>
      <c r="CL4" s="342"/>
      <c r="CM4" s="342"/>
      <c r="CN4" s="342"/>
      <c r="CO4" s="342"/>
      <c r="CP4" s="342"/>
      <c r="CQ4" s="342"/>
      <c r="CR4" s="342"/>
      <c r="CS4" s="343"/>
      <c r="CT4" s="344">
        <v>7.5</v>
      </c>
      <c r="CU4" s="345"/>
      <c r="CV4" s="345"/>
      <c r="CW4" s="345"/>
      <c r="CX4" s="345"/>
      <c r="CY4" s="345"/>
      <c r="CZ4" s="345"/>
      <c r="DA4" s="346"/>
      <c r="DB4" s="344">
        <v>9</v>
      </c>
      <c r="DC4" s="345"/>
      <c r="DD4" s="345"/>
      <c r="DE4" s="345"/>
      <c r="DF4" s="345"/>
      <c r="DG4" s="345"/>
      <c r="DH4" s="345"/>
      <c r="DI4" s="346"/>
    </row>
    <row r="5" spans="1:119" ht="18.75" customHeight="1" x14ac:dyDescent="0.15">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145</v>
      </c>
      <c r="AN5" s="348"/>
      <c r="AO5" s="348"/>
      <c r="AP5" s="348"/>
      <c r="AQ5" s="348"/>
      <c r="AR5" s="348"/>
      <c r="AS5" s="348"/>
      <c r="AT5" s="349"/>
      <c r="AU5" s="350" t="s">
        <v>65</v>
      </c>
      <c r="AV5" s="351"/>
      <c r="AW5" s="351"/>
      <c r="AX5" s="351"/>
      <c r="AY5" s="352" t="s">
        <v>135</v>
      </c>
      <c r="AZ5" s="353"/>
      <c r="BA5" s="353"/>
      <c r="BB5" s="353"/>
      <c r="BC5" s="353"/>
      <c r="BD5" s="353"/>
      <c r="BE5" s="353"/>
      <c r="BF5" s="353"/>
      <c r="BG5" s="353"/>
      <c r="BH5" s="353"/>
      <c r="BI5" s="353"/>
      <c r="BJ5" s="353"/>
      <c r="BK5" s="353"/>
      <c r="BL5" s="353"/>
      <c r="BM5" s="354"/>
      <c r="BN5" s="355">
        <v>3617403</v>
      </c>
      <c r="BO5" s="356"/>
      <c r="BP5" s="356"/>
      <c r="BQ5" s="356"/>
      <c r="BR5" s="356"/>
      <c r="BS5" s="356"/>
      <c r="BT5" s="356"/>
      <c r="BU5" s="357"/>
      <c r="BV5" s="355">
        <v>3075040</v>
      </c>
      <c r="BW5" s="356"/>
      <c r="BX5" s="356"/>
      <c r="BY5" s="356"/>
      <c r="BZ5" s="356"/>
      <c r="CA5" s="356"/>
      <c r="CB5" s="356"/>
      <c r="CC5" s="357"/>
      <c r="CD5" s="358" t="s">
        <v>147</v>
      </c>
      <c r="CE5" s="359"/>
      <c r="CF5" s="359"/>
      <c r="CG5" s="359"/>
      <c r="CH5" s="359"/>
      <c r="CI5" s="359"/>
      <c r="CJ5" s="359"/>
      <c r="CK5" s="359"/>
      <c r="CL5" s="359"/>
      <c r="CM5" s="359"/>
      <c r="CN5" s="359"/>
      <c r="CO5" s="359"/>
      <c r="CP5" s="359"/>
      <c r="CQ5" s="359"/>
      <c r="CR5" s="359"/>
      <c r="CS5" s="360"/>
      <c r="CT5" s="361">
        <v>82.5</v>
      </c>
      <c r="CU5" s="362"/>
      <c r="CV5" s="362"/>
      <c r="CW5" s="362"/>
      <c r="CX5" s="362"/>
      <c r="CY5" s="362"/>
      <c r="CZ5" s="362"/>
      <c r="DA5" s="363"/>
      <c r="DB5" s="361">
        <v>81.2</v>
      </c>
      <c r="DC5" s="362"/>
      <c r="DD5" s="362"/>
      <c r="DE5" s="362"/>
      <c r="DF5" s="362"/>
      <c r="DG5" s="362"/>
      <c r="DH5" s="362"/>
      <c r="DI5" s="363"/>
    </row>
    <row r="6" spans="1:119" ht="18.75" customHeight="1" x14ac:dyDescent="0.15">
      <c r="A6" s="2"/>
      <c r="B6" s="487" t="s">
        <v>148</v>
      </c>
      <c r="C6" s="488"/>
      <c r="D6" s="488"/>
      <c r="E6" s="489"/>
      <c r="F6" s="489"/>
      <c r="G6" s="489"/>
      <c r="H6" s="489"/>
      <c r="I6" s="489"/>
      <c r="J6" s="489"/>
      <c r="K6" s="489"/>
      <c r="L6" s="489" t="s">
        <v>25</v>
      </c>
      <c r="M6" s="489"/>
      <c r="N6" s="489"/>
      <c r="O6" s="489"/>
      <c r="P6" s="489"/>
      <c r="Q6" s="489"/>
      <c r="R6" s="493"/>
      <c r="S6" s="493"/>
      <c r="T6" s="493"/>
      <c r="U6" s="493"/>
      <c r="V6" s="494"/>
      <c r="W6" s="497" t="s">
        <v>152</v>
      </c>
      <c r="X6" s="498"/>
      <c r="Y6" s="498"/>
      <c r="Z6" s="498"/>
      <c r="AA6" s="498"/>
      <c r="AB6" s="488"/>
      <c r="AC6" s="501" t="s">
        <v>153</v>
      </c>
      <c r="AD6" s="502"/>
      <c r="AE6" s="502"/>
      <c r="AF6" s="502"/>
      <c r="AG6" s="502"/>
      <c r="AH6" s="502"/>
      <c r="AI6" s="502"/>
      <c r="AJ6" s="502"/>
      <c r="AK6" s="502"/>
      <c r="AL6" s="503"/>
      <c r="AM6" s="347" t="s">
        <v>69</v>
      </c>
      <c r="AN6" s="348"/>
      <c r="AO6" s="348"/>
      <c r="AP6" s="348"/>
      <c r="AQ6" s="348"/>
      <c r="AR6" s="348"/>
      <c r="AS6" s="348"/>
      <c r="AT6" s="349"/>
      <c r="AU6" s="350" t="s">
        <v>65</v>
      </c>
      <c r="AV6" s="351"/>
      <c r="AW6" s="351"/>
      <c r="AX6" s="351"/>
      <c r="AY6" s="352" t="s">
        <v>158</v>
      </c>
      <c r="AZ6" s="353"/>
      <c r="BA6" s="353"/>
      <c r="BB6" s="353"/>
      <c r="BC6" s="353"/>
      <c r="BD6" s="353"/>
      <c r="BE6" s="353"/>
      <c r="BF6" s="353"/>
      <c r="BG6" s="353"/>
      <c r="BH6" s="353"/>
      <c r="BI6" s="353"/>
      <c r="BJ6" s="353"/>
      <c r="BK6" s="353"/>
      <c r="BL6" s="353"/>
      <c r="BM6" s="354"/>
      <c r="BN6" s="355">
        <v>167180</v>
      </c>
      <c r="BO6" s="356"/>
      <c r="BP6" s="356"/>
      <c r="BQ6" s="356"/>
      <c r="BR6" s="356"/>
      <c r="BS6" s="356"/>
      <c r="BT6" s="356"/>
      <c r="BU6" s="357"/>
      <c r="BV6" s="355">
        <v>338438</v>
      </c>
      <c r="BW6" s="356"/>
      <c r="BX6" s="356"/>
      <c r="BY6" s="356"/>
      <c r="BZ6" s="356"/>
      <c r="CA6" s="356"/>
      <c r="CB6" s="356"/>
      <c r="CC6" s="357"/>
      <c r="CD6" s="358" t="s">
        <v>159</v>
      </c>
      <c r="CE6" s="359"/>
      <c r="CF6" s="359"/>
      <c r="CG6" s="359"/>
      <c r="CH6" s="359"/>
      <c r="CI6" s="359"/>
      <c r="CJ6" s="359"/>
      <c r="CK6" s="359"/>
      <c r="CL6" s="359"/>
      <c r="CM6" s="359"/>
      <c r="CN6" s="359"/>
      <c r="CO6" s="359"/>
      <c r="CP6" s="359"/>
      <c r="CQ6" s="359"/>
      <c r="CR6" s="359"/>
      <c r="CS6" s="360"/>
      <c r="CT6" s="364">
        <v>86</v>
      </c>
      <c r="CU6" s="365"/>
      <c r="CV6" s="365"/>
      <c r="CW6" s="365"/>
      <c r="CX6" s="365"/>
      <c r="CY6" s="365"/>
      <c r="CZ6" s="365"/>
      <c r="DA6" s="366"/>
      <c r="DB6" s="364">
        <v>84.7</v>
      </c>
      <c r="DC6" s="365"/>
      <c r="DD6" s="365"/>
      <c r="DE6" s="365"/>
      <c r="DF6" s="365"/>
      <c r="DG6" s="365"/>
      <c r="DH6" s="365"/>
      <c r="DI6" s="366"/>
    </row>
    <row r="7" spans="1:119" ht="18.75" customHeight="1" x14ac:dyDescent="0.15">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160</v>
      </c>
      <c r="AN7" s="348"/>
      <c r="AO7" s="348"/>
      <c r="AP7" s="348"/>
      <c r="AQ7" s="348"/>
      <c r="AR7" s="348"/>
      <c r="AS7" s="348"/>
      <c r="AT7" s="349"/>
      <c r="AU7" s="350" t="s">
        <v>65</v>
      </c>
      <c r="AV7" s="351"/>
      <c r="AW7" s="351"/>
      <c r="AX7" s="351"/>
      <c r="AY7" s="352" t="s">
        <v>162</v>
      </c>
      <c r="AZ7" s="353"/>
      <c r="BA7" s="353"/>
      <c r="BB7" s="353"/>
      <c r="BC7" s="353"/>
      <c r="BD7" s="353"/>
      <c r="BE7" s="353"/>
      <c r="BF7" s="353"/>
      <c r="BG7" s="353"/>
      <c r="BH7" s="353"/>
      <c r="BI7" s="353"/>
      <c r="BJ7" s="353"/>
      <c r="BK7" s="353"/>
      <c r="BL7" s="353"/>
      <c r="BM7" s="354"/>
      <c r="BN7" s="355">
        <v>2295</v>
      </c>
      <c r="BO7" s="356"/>
      <c r="BP7" s="356"/>
      <c r="BQ7" s="356"/>
      <c r="BR7" s="356"/>
      <c r="BS7" s="356"/>
      <c r="BT7" s="356"/>
      <c r="BU7" s="357"/>
      <c r="BV7" s="355">
        <v>138727</v>
      </c>
      <c r="BW7" s="356"/>
      <c r="BX7" s="356"/>
      <c r="BY7" s="356"/>
      <c r="BZ7" s="356"/>
      <c r="CA7" s="356"/>
      <c r="CB7" s="356"/>
      <c r="CC7" s="357"/>
      <c r="CD7" s="358" t="s">
        <v>163</v>
      </c>
      <c r="CE7" s="359"/>
      <c r="CF7" s="359"/>
      <c r="CG7" s="359"/>
      <c r="CH7" s="359"/>
      <c r="CI7" s="359"/>
      <c r="CJ7" s="359"/>
      <c r="CK7" s="359"/>
      <c r="CL7" s="359"/>
      <c r="CM7" s="359"/>
      <c r="CN7" s="359"/>
      <c r="CO7" s="359"/>
      <c r="CP7" s="359"/>
      <c r="CQ7" s="359"/>
      <c r="CR7" s="359"/>
      <c r="CS7" s="360"/>
      <c r="CT7" s="355">
        <v>2196010</v>
      </c>
      <c r="CU7" s="356"/>
      <c r="CV7" s="356"/>
      <c r="CW7" s="356"/>
      <c r="CX7" s="356"/>
      <c r="CY7" s="356"/>
      <c r="CZ7" s="356"/>
      <c r="DA7" s="357"/>
      <c r="DB7" s="355">
        <v>2225698</v>
      </c>
      <c r="DC7" s="356"/>
      <c r="DD7" s="356"/>
      <c r="DE7" s="356"/>
      <c r="DF7" s="356"/>
      <c r="DG7" s="356"/>
      <c r="DH7" s="356"/>
      <c r="DI7" s="357"/>
    </row>
    <row r="8" spans="1:119" ht="18.75" customHeight="1" x14ac:dyDescent="0.15">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164</v>
      </c>
      <c r="AN8" s="348"/>
      <c r="AO8" s="348"/>
      <c r="AP8" s="348"/>
      <c r="AQ8" s="348"/>
      <c r="AR8" s="348"/>
      <c r="AS8" s="348"/>
      <c r="AT8" s="349"/>
      <c r="AU8" s="350" t="s">
        <v>65</v>
      </c>
      <c r="AV8" s="351"/>
      <c r="AW8" s="351"/>
      <c r="AX8" s="351"/>
      <c r="AY8" s="352" t="s">
        <v>167</v>
      </c>
      <c r="AZ8" s="353"/>
      <c r="BA8" s="353"/>
      <c r="BB8" s="353"/>
      <c r="BC8" s="353"/>
      <c r="BD8" s="353"/>
      <c r="BE8" s="353"/>
      <c r="BF8" s="353"/>
      <c r="BG8" s="353"/>
      <c r="BH8" s="353"/>
      <c r="BI8" s="353"/>
      <c r="BJ8" s="353"/>
      <c r="BK8" s="353"/>
      <c r="BL8" s="353"/>
      <c r="BM8" s="354"/>
      <c r="BN8" s="355">
        <v>164885</v>
      </c>
      <c r="BO8" s="356"/>
      <c r="BP8" s="356"/>
      <c r="BQ8" s="356"/>
      <c r="BR8" s="356"/>
      <c r="BS8" s="356"/>
      <c r="BT8" s="356"/>
      <c r="BU8" s="357"/>
      <c r="BV8" s="355">
        <v>199711</v>
      </c>
      <c r="BW8" s="356"/>
      <c r="BX8" s="356"/>
      <c r="BY8" s="356"/>
      <c r="BZ8" s="356"/>
      <c r="CA8" s="356"/>
      <c r="CB8" s="356"/>
      <c r="CC8" s="357"/>
      <c r="CD8" s="358" t="s">
        <v>168</v>
      </c>
      <c r="CE8" s="359"/>
      <c r="CF8" s="359"/>
      <c r="CG8" s="359"/>
      <c r="CH8" s="359"/>
      <c r="CI8" s="359"/>
      <c r="CJ8" s="359"/>
      <c r="CK8" s="359"/>
      <c r="CL8" s="359"/>
      <c r="CM8" s="359"/>
      <c r="CN8" s="359"/>
      <c r="CO8" s="359"/>
      <c r="CP8" s="359"/>
      <c r="CQ8" s="359"/>
      <c r="CR8" s="359"/>
      <c r="CS8" s="360"/>
      <c r="CT8" s="367">
        <v>0.23</v>
      </c>
      <c r="CU8" s="368"/>
      <c r="CV8" s="368"/>
      <c r="CW8" s="368"/>
      <c r="CX8" s="368"/>
      <c r="CY8" s="368"/>
      <c r="CZ8" s="368"/>
      <c r="DA8" s="369"/>
      <c r="DB8" s="367">
        <v>0.23</v>
      </c>
      <c r="DC8" s="368"/>
      <c r="DD8" s="368"/>
      <c r="DE8" s="368"/>
      <c r="DF8" s="368"/>
      <c r="DG8" s="368"/>
      <c r="DH8" s="368"/>
      <c r="DI8" s="369"/>
    </row>
    <row r="9" spans="1:119" ht="18.75" customHeight="1" x14ac:dyDescent="0.15">
      <c r="A9" s="2"/>
      <c r="B9" s="329" t="s">
        <v>15</v>
      </c>
      <c r="C9" s="330"/>
      <c r="D9" s="330"/>
      <c r="E9" s="330"/>
      <c r="F9" s="330"/>
      <c r="G9" s="330"/>
      <c r="H9" s="330"/>
      <c r="I9" s="330"/>
      <c r="J9" s="330"/>
      <c r="K9" s="424"/>
      <c r="L9" s="370" t="s">
        <v>169</v>
      </c>
      <c r="M9" s="371"/>
      <c r="N9" s="371"/>
      <c r="O9" s="371"/>
      <c r="P9" s="371"/>
      <c r="Q9" s="372"/>
      <c r="R9" s="373">
        <v>4986</v>
      </c>
      <c r="S9" s="374"/>
      <c r="T9" s="374"/>
      <c r="U9" s="374"/>
      <c r="V9" s="375"/>
      <c r="W9" s="332" t="s">
        <v>171</v>
      </c>
      <c r="X9" s="333"/>
      <c r="Y9" s="333"/>
      <c r="Z9" s="333"/>
      <c r="AA9" s="333"/>
      <c r="AB9" s="333"/>
      <c r="AC9" s="333"/>
      <c r="AD9" s="333"/>
      <c r="AE9" s="333"/>
      <c r="AF9" s="333"/>
      <c r="AG9" s="333"/>
      <c r="AH9" s="333"/>
      <c r="AI9" s="333"/>
      <c r="AJ9" s="333"/>
      <c r="AK9" s="333"/>
      <c r="AL9" s="334"/>
      <c r="AM9" s="347" t="s">
        <v>172</v>
      </c>
      <c r="AN9" s="348"/>
      <c r="AO9" s="348"/>
      <c r="AP9" s="348"/>
      <c r="AQ9" s="348"/>
      <c r="AR9" s="348"/>
      <c r="AS9" s="348"/>
      <c r="AT9" s="349"/>
      <c r="AU9" s="350" t="s">
        <v>65</v>
      </c>
      <c r="AV9" s="351"/>
      <c r="AW9" s="351"/>
      <c r="AX9" s="351"/>
      <c r="AY9" s="352" t="s">
        <v>66</v>
      </c>
      <c r="AZ9" s="353"/>
      <c r="BA9" s="353"/>
      <c r="BB9" s="353"/>
      <c r="BC9" s="353"/>
      <c r="BD9" s="353"/>
      <c r="BE9" s="353"/>
      <c r="BF9" s="353"/>
      <c r="BG9" s="353"/>
      <c r="BH9" s="353"/>
      <c r="BI9" s="353"/>
      <c r="BJ9" s="353"/>
      <c r="BK9" s="353"/>
      <c r="BL9" s="353"/>
      <c r="BM9" s="354"/>
      <c r="BN9" s="355">
        <v>-34826</v>
      </c>
      <c r="BO9" s="356"/>
      <c r="BP9" s="356"/>
      <c r="BQ9" s="356"/>
      <c r="BR9" s="356"/>
      <c r="BS9" s="356"/>
      <c r="BT9" s="356"/>
      <c r="BU9" s="357"/>
      <c r="BV9" s="355">
        <v>7989</v>
      </c>
      <c r="BW9" s="356"/>
      <c r="BX9" s="356"/>
      <c r="BY9" s="356"/>
      <c r="BZ9" s="356"/>
      <c r="CA9" s="356"/>
      <c r="CB9" s="356"/>
      <c r="CC9" s="357"/>
      <c r="CD9" s="358" t="s">
        <v>63</v>
      </c>
      <c r="CE9" s="359"/>
      <c r="CF9" s="359"/>
      <c r="CG9" s="359"/>
      <c r="CH9" s="359"/>
      <c r="CI9" s="359"/>
      <c r="CJ9" s="359"/>
      <c r="CK9" s="359"/>
      <c r="CL9" s="359"/>
      <c r="CM9" s="359"/>
      <c r="CN9" s="359"/>
      <c r="CO9" s="359"/>
      <c r="CP9" s="359"/>
      <c r="CQ9" s="359"/>
      <c r="CR9" s="359"/>
      <c r="CS9" s="360"/>
      <c r="CT9" s="361">
        <v>19.899999999999999</v>
      </c>
      <c r="CU9" s="362"/>
      <c r="CV9" s="362"/>
      <c r="CW9" s="362"/>
      <c r="CX9" s="362"/>
      <c r="CY9" s="362"/>
      <c r="CZ9" s="362"/>
      <c r="DA9" s="363"/>
      <c r="DB9" s="361">
        <v>18.899999999999999</v>
      </c>
      <c r="DC9" s="362"/>
      <c r="DD9" s="362"/>
      <c r="DE9" s="362"/>
      <c r="DF9" s="362"/>
      <c r="DG9" s="362"/>
      <c r="DH9" s="362"/>
      <c r="DI9" s="363"/>
    </row>
    <row r="10" spans="1:119" ht="18.75" customHeight="1" x14ac:dyDescent="0.15">
      <c r="A10" s="2"/>
      <c r="B10" s="329"/>
      <c r="C10" s="330"/>
      <c r="D10" s="330"/>
      <c r="E10" s="330"/>
      <c r="F10" s="330"/>
      <c r="G10" s="330"/>
      <c r="H10" s="330"/>
      <c r="I10" s="330"/>
      <c r="J10" s="330"/>
      <c r="K10" s="424"/>
      <c r="L10" s="376" t="s">
        <v>174</v>
      </c>
      <c r="M10" s="348"/>
      <c r="N10" s="348"/>
      <c r="O10" s="348"/>
      <c r="P10" s="348"/>
      <c r="Q10" s="349"/>
      <c r="R10" s="377">
        <v>5493</v>
      </c>
      <c r="S10" s="378"/>
      <c r="T10" s="378"/>
      <c r="U10" s="378"/>
      <c r="V10" s="379"/>
      <c r="W10" s="482"/>
      <c r="X10" s="462"/>
      <c r="Y10" s="462"/>
      <c r="Z10" s="462"/>
      <c r="AA10" s="462"/>
      <c r="AB10" s="462"/>
      <c r="AC10" s="462"/>
      <c r="AD10" s="462"/>
      <c r="AE10" s="462"/>
      <c r="AF10" s="462"/>
      <c r="AG10" s="462"/>
      <c r="AH10" s="462"/>
      <c r="AI10" s="462"/>
      <c r="AJ10" s="462"/>
      <c r="AK10" s="462"/>
      <c r="AL10" s="485"/>
      <c r="AM10" s="347" t="s">
        <v>176</v>
      </c>
      <c r="AN10" s="348"/>
      <c r="AO10" s="348"/>
      <c r="AP10" s="348"/>
      <c r="AQ10" s="348"/>
      <c r="AR10" s="348"/>
      <c r="AS10" s="348"/>
      <c r="AT10" s="349"/>
      <c r="AU10" s="350" t="s">
        <v>179</v>
      </c>
      <c r="AV10" s="351"/>
      <c r="AW10" s="351"/>
      <c r="AX10" s="351"/>
      <c r="AY10" s="352" t="s">
        <v>180</v>
      </c>
      <c r="AZ10" s="353"/>
      <c r="BA10" s="353"/>
      <c r="BB10" s="353"/>
      <c r="BC10" s="353"/>
      <c r="BD10" s="353"/>
      <c r="BE10" s="353"/>
      <c r="BF10" s="353"/>
      <c r="BG10" s="353"/>
      <c r="BH10" s="353"/>
      <c r="BI10" s="353"/>
      <c r="BJ10" s="353"/>
      <c r="BK10" s="353"/>
      <c r="BL10" s="353"/>
      <c r="BM10" s="354"/>
      <c r="BN10" s="355">
        <v>49990</v>
      </c>
      <c r="BO10" s="356"/>
      <c r="BP10" s="356"/>
      <c r="BQ10" s="356"/>
      <c r="BR10" s="356"/>
      <c r="BS10" s="356"/>
      <c r="BT10" s="356"/>
      <c r="BU10" s="357"/>
      <c r="BV10" s="355">
        <v>3000</v>
      </c>
      <c r="BW10" s="356"/>
      <c r="BX10" s="356"/>
      <c r="BY10" s="356"/>
      <c r="BZ10" s="356"/>
      <c r="CA10" s="356"/>
      <c r="CB10" s="356"/>
      <c r="CC10" s="357"/>
      <c r="CD10" s="25" t="s">
        <v>182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9"/>
      <c r="C11" s="330"/>
      <c r="D11" s="330"/>
      <c r="E11" s="330"/>
      <c r="F11" s="330"/>
      <c r="G11" s="330"/>
      <c r="H11" s="330"/>
      <c r="I11" s="330"/>
      <c r="J11" s="330"/>
      <c r="K11" s="424"/>
      <c r="L11" s="380" t="s">
        <v>59</v>
      </c>
      <c r="M11" s="381"/>
      <c r="N11" s="381"/>
      <c r="O11" s="381"/>
      <c r="P11" s="381"/>
      <c r="Q11" s="382"/>
      <c r="R11" s="383" t="s">
        <v>18</v>
      </c>
      <c r="S11" s="384"/>
      <c r="T11" s="384"/>
      <c r="U11" s="384"/>
      <c r="V11" s="385"/>
      <c r="W11" s="482"/>
      <c r="X11" s="462"/>
      <c r="Y11" s="462"/>
      <c r="Z11" s="462"/>
      <c r="AA11" s="462"/>
      <c r="AB11" s="462"/>
      <c r="AC11" s="462"/>
      <c r="AD11" s="462"/>
      <c r="AE11" s="462"/>
      <c r="AF11" s="462"/>
      <c r="AG11" s="462"/>
      <c r="AH11" s="462"/>
      <c r="AI11" s="462"/>
      <c r="AJ11" s="462"/>
      <c r="AK11" s="462"/>
      <c r="AL11" s="485"/>
      <c r="AM11" s="347" t="s">
        <v>184</v>
      </c>
      <c r="AN11" s="348"/>
      <c r="AO11" s="348"/>
      <c r="AP11" s="348"/>
      <c r="AQ11" s="348"/>
      <c r="AR11" s="348"/>
      <c r="AS11" s="348"/>
      <c r="AT11" s="349"/>
      <c r="AU11" s="350" t="s">
        <v>179</v>
      </c>
      <c r="AV11" s="351"/>
      <c r="AW11" s="351"/>
      <c r="AX11" s="351"/>
      <c r="AY11" s="352" t="s">
        <v>185</v>
      </c>
      <c r="AZ11" s="353"/>
      <c r="BA11" s="353"/>
      <c r="BB11" s="353"/>
      <c r="BC11" s="353"/>
      <c r="BD11" s="353"/>
      <c r="BE11" s="353"/>
      <c r="BF11" s="353"/>
      <c r="BG11" s="353"/>
      <c r="BH11" s="353"/>
      <c r="BI11" s="353"/>
      <c r="BJ11" s="353"/>
      <c r="BK11" s="353"/>
      <c r="BL11" s="353"/>
      <c r="BM11" s="354"/>
      <c r="BN11" s="355">
        <v>95100</v>
      </c>
      <c r="BO11" s="356"/>
      <c r="BP11" s="356"/>
      <c r="BQ11" s="356"/>
      <c r="BR11" s="356"/>
      <c r="BS11" s="356"/>
      <c r="BT11" s="356"/>
      <c r="BU11" s="357"/>
      <c r="BV11" s="355">
        <v>68980</v>
      </c>
      <c r="BW11" s="356"/>
      <c r="BX11" s="356"/>
      <c r="BY11" s="356"/>
      <c r="BZ11" s="356"/>
      <c r="CA11" s="356"/>
      <c r="CB11" s="356"/>
      <c r="CC11" s="357"/>
      <c r="CD11" s="358" t="s">
        <v>188</v>
      </c>
      <c r="CE11" s="359"/>
      <c r="CF11" s="359"/>
      <c r="CG11" s="359"/>
      <c r="CH11" s="359"/>
      <c r="CI11" s="359"/>
      <c r="CJ11" s="359"/>
      <c r="CK11" s="359"/>
      <c r="CL11" s="359"/>
      <c r="CM11" s="359"/>
      <c r="CN11" s="359"/>
      <c r="CO11" s="359"/>
      <c r="CP11" s="359"/>
      <c r="CQ11" s="359"/>
      <c r="CR11" s="359"/>
      <c r="CS11" s="360"/>
      <c r="CT11" s="367" t="s">
        <v>138</v>
      </c>
      <c r="CU11" s="368"/>
      <c r="CV11" s="368"/>
      <c r="CW11" s="368"/>
      <c r="CX11" s="368"/>
      <c r="CY11" s="368"/>
      <c r="CZ11" s="368"/>
      <c r="DA11" s="369"/>
      <c r="DB11" s="367" t="s">
        <v>138</v>
      </c>
      <c r="DC11" s="368"/>
      <c r="DD11" s="368"/>
      <c r="DE11" s="368"/>
      <c r="DF11" s="368"/>
      <c r="DG11" s="368"/>
      <c r="DH11" s="368"/>
      <c r="DI11" s="369"/>
    </row>
    <row r="12" spans="1:119" ht="18.75" customHeight="1" x14ac:dyDescent="0.15">
      <c r="A12" s="2"/>
      <c r="B12" s="509" t="s">
        <v>190</v>
      </c>
      <c r="C12" s="510"/>
      <c r="D12" s="510"/>
      <c r="E12" s="510"/>
      <c r="F12" s="510"/>
      <c r="G12" s="510"/>
      <c r="H12" s="510"/>
      <c r="I12" s="510"/>
      <c r="J12" s="510"/>
      <c r="K12" s="511"/>
      <c r="L12" s="386" t="s">
        <v>192</v>
      </c>
      <c r="M12" s="387"/>
      <c r="N12" s="387"/>
      <c r="O12" s="387"/>
      <c r="P12" s="387"/>
      <c r="Q12" s="388"/>
      <c r="R12" s="389">
        <v>4877</v>
      </c>
      <c r="S12" s="390"/>
      <c r="T12" s="390"/>
      <c r="U12" s="390"/>
      <c r="V12" s="391"/>
      <c r="W12" s="392" t="s">
        <v>8</v>
      </c>
      <c r="X12" s="351"/>
      <c r="Y12" s="351"/>
      <c r="Z12" s="351"/>
      <c r="AA12" s="351"/>
      <c r="AB12" s="393"/>
      <c r="AC12" s="350" t="s">
        <v>19</v>
      </c>
      <c r="AD12" s="351"/>
      <c r="AE12" s="351"/>
      <c r="AF12" s="351"/>
      <c r="AG12" s="393"/>
      <c r="AH12" s="350" t="s">
        <v>195</v>
      </c>
      <c r="AI12" s="351"/>
      <c r="AJ12" s="351"/>
      <c r="AK12" s="351"/>
      <c r="AL12" s="394"/>
      <c r="AM12" s="347" t="s">
        <v>196</v>
      </c>
      <c r="AN12" s="348"/>
      <c r="AO12" s="348"/>
      <c r="AP12" s="348"/>
      <c r="AQ12" s="348"/>
      <c r="AR12" s="348"/>
      <c r="AS12" s="348"/>
      <c r="AT12" s="349"/>
      <c r="AU12" s="350" t="s">
        <v>65</v>
      </c>
      <c r="AV12" s="351"/>
      <c r="AW12" s="351"/>
      <c r="AX12" s="351"/>
      <c r="AY12" s="352" t="s">
        <v>198</v>
      </c>
      <c r="AZ12" s="353"/>
      <c r="BA12" s="353"/>
      <c r="BB12" s="353"/>
      <c r="BC12" s="353"/>
      <c r="BD12" s="353"/>
      <c r="BE12" s="353"/>
      <c r="BF12" s="353"/>
      <c r="BG12" s="353"/>
      <c r="BH12" s="353"/>
      <c r="BI12" s="353"/>
      <c r="BJ12" s="353"/>
      <c r="BK12" s="353"/>
      <c r="BL12" s="353"/>
      <c r="BM12" s="354"/>
      <c r="BN12" s="355">
        <v>0</v>
      </c>
      <c r="BO12" s="356"/>
      <c r="BP12" s="356"/>
      <c r="BQ12" s="356"/>
      <c r="BR12" s="356"/>
      <c r="BS12" s="356"/>
      <c r="BT12" s="356"/>
      <c r="BU12" s="357"/>
      <c r="BV12" s="355">
        <v>0</v>
      </c>
      <c r="BW12" s="356"/>
      <c r="BX12" s="356"/>
      <c r="BY12" s="356"/>
      <c r="BZ12" s="356"/>
      <c r="CA12" s="356"/>
      <c r="CB12" s="356"/>
      <c r="CC12" s="357"/>
      <c r="CD12" s="358" t="s">
        <v>201</v>
      </c>
      <c r="CE12" s="359"/>
      <c r="CF12" s="359"/>
      <c r="CG12" s="359"/>
      <c r="CH12" s="359"/>
      <c r="CI12" s="359"/>
      <c r="CJ12" s="359"/>
      <c r="CK12" s="359"/>
      <c r="CL12" s="359"/>
      <c r="CM12" s="359"/>
      <c r="CN12" s="359"/>
      <c r="CO12" s="359"/>
      <c r="CP12" s="359"/>
      <c r="CQ12" s="359"/>
      <c r="CR12" s="359"/>
      <c r="CS12" s="360"/>
      <c r="CT12" s="367" t="s">
        <v>138</v>
      </c>
      <c r="CU12" s="368"/>
      <c r="CV12" s="368"/>
      <c r="CW12" s="368"/>
      <c r="CX12" s="368"/>
      <c r="CY12" s="368"/>
      <c r="CZ12" s="368"/>
      <c r="DA12" s="369"/>
      <c r="DB12" s="367" t="s">
        <v>138</v>
      </c>
      <c r="DC12" s="368"/>
      <c r="DD12" s="368"/>
      <c r="DE12" s="368"/>
      <c r="DF12" s="368"/>
      <c r="DG12" s="368"/>
      <c r="DH12" s="368"/>
      <c r="DI12" s="369"/>
    </row>
    <row r="13" spans="1:119" ht="18.75" customHeight="1" x14ac:dyDescent="0.15">
      <c r="A13" s="2"/>
      <c r="B13" s="512"/>
      <c r="C13" s="513"/>
      <c r="D13" s="513"/>
      <c r="E13" s="513"/>
      <c r="F13" s="513"/>
      <c r="G13" s="513"/>
      <c r="H13" s="513"/>
      <c r="I13" s="513"/>
      <c r="J13" s="513"/>
      <c r="K13" s="514"/>
      <c r="L13" s="16"/>
      <c r="M13" s="395" t="s">
        <v>203</v>
      </c>
      <c r="N13" s="396"/>
      <c r="O13" s="396"/>
      <c r="P13" s="396"/>
      <c r="Q13" s="397"/>
      <c r="R13" s="398">
        <v>4873</v>
      </c>
      <c r="S13" s="399"/>
      <c r="T13" s="399"/>
      <c r="U13" s="399"/>
      <c r="V13" s="400"/>
      <c r="W13" s="497" t="s">
        <v>204</v>
      </c>
      <c r="X13" s="498"/>
      <c r="Y13" s="498"/>
      <c r="Z13" s="498"/>
      <c r="AA13" s="498"/>
      <c r="AB13" s="488"/>
      <c r="AC13" s="377">
        <v>326</v>
      </c>
      <c r="AD13" s="378"/>
      <c r="AE13" s="378"/>
      <c r="AF13" s="378"/>
      <c r="AG13" s="401"/>
      <c r="AH13" s="377">
        <v>319</v>
      </c>
      <c r="AI13" s="378"/>
      <c r="AJ13" s="378"/>
      <c r="AK13" s="378"/>
      <c r="AL13" s="379"/>
      <c r="AM13" s="347" t="s">
        <v>206</v>
      </c>
      <c r="AN13" s="348"/>
      <c r="AO13" s="348"/>
      <c r="AP13" s="348"/>
      <c r="AQ13" s="348"/>
      <c r="AR13" s="348"/>
      <c r="AS13" s="348"/>
      <c r="AT13" s="349"/>
      <c r="AU13" s="350" t="s">
        <v>179</v>
      </c>
      <c r="AV13" s="351"/>
      <c r="AW13" s="351"/>
      <c r="AX13" s="351"/>
      <c r="AY13" s="352" t="s">
        <v>208</v>
      </c>
      <c r="AZ13" s="353"/>
      <c r="BA13" s="353"/>
      <c r="BB13" s="353"/>
      <c r="BC13" s="353"/>
      <c r="BD13" s="353"/>
      <c r="BE13" s="353"/>
      <c r="BF13" s="353"/>
      <c r="BG13" s="353"/>
      <c r="BH13" s="353"/>
      <c r="BI13" s="353"/>
      <c r="BJ13" s="353"/>
      <c r="BK13" s="353"/>
      <c r="BL13" s="353"/>
      <c r="BM13" s="354"/>
      <c r="BN13" s="355">
        <v>110264</v>
      </c>
      <c r="BO13" s="356"/>
      <c r="BP13" s="356"/>
      <c r="BQ13" s="356"/>
      <c r="BR13" s="356"/>
      <c r="BS13" s="356"/>
      <c r="BT13" s="356"/>
      <c r="BU13" s="357"/>
      <c r="BV13" s="355">
        <v>79969</v>
      </c>
      <c r="BW13" s="356"/>
      <c r="BX13" s="356"/>
      <c r="BY13" s="356"/>
      <c r="BZ13" s="356"/>
      <c r="CA13" s="356"/>
      <c r="CB13" s="356"/>
      <c r="CC13" s="357"/>
      <c r="CD13" s="358" t="s">
        <v>209</v>
      </c>
      <c r="CE13" s="359"/>
      <c r="CF13" s="359"/>
      <c r="CG13" s="359"/>
      <c r="CH13" s="359"/>
      <c r="CI13" s="359"/>
      <c r="CJ13" s="359"/>
      <c r="CK13" s="359"/>
      <c r="CL13" s="359"/>
      <c r="CM13" s="359"/>
      <c r="CN13" s="359"/>
      <c r="CO13" s="359"/>
      <c r="CP13" s="359"/>
      <c r="CQ13" s="359"/>
      <c r="CR13" s="359"/>
      <c r="CS13" s="360"/>
      <c r="CT13" s="361">
        <v>7.7</v>
      </c>
      <c r="CU13" s="362"/>
      <c r="CV13" s="362"/>
      <c r="CW13" s="362"/>
      <c r="CX13" s="362"/>
      <c r="CY13" s="362"/>
      <c r="CZ13" s="362"/>
      <c r="DA13" s="363"/>
      <c r="DB13" s="361">
        <v>6.6</v>
      </c>
      <c r="DC13" s="362"/>
      <c r="DD13" s="362"/>
      <c r="DE13" s="362"/>
      <c r="DF13" s="362"/>
      <c r="DG13" s="362"/>
      <c r="DH13" s="362"/>
      <c r="DI13" s="363"/>
    </row>
    <row r="14" spans="1:119" ht="18.75" customHeight="1" x14ac:dyDescent="0.15">
      <c r="A14" s="2"/>
      <c r="B14" s="512"/>
      <c r="C14" s="513"/>
      <c r="D14" s="513"/>
      <c r="E14" s="513"/>
      <c r="F14" s="513"/>
      <c r="G14" s="513"/>
      <c r="H14" s="513"/>
      <c r="I14" s="513"/>
      <c r="J14" s="513"/>
      <c r="K14" s="514"/>
      <c r="L14" s="402" t="s">
        <v>211</v>
      </c>
      <c r="M14" s="403"/>
      <c r="N14" s="403"/>
      <c r="O14" s="403"/>
      <c r="P14" s="403"/>
      <c r="Q14" s="404"/>
      <c r="R14" s="398">
        <v>4953</v>
      </c>
      <c r="S14" s="399"/>
      <c r="T14" s="399"/>
      <c r="U14" s="399"/>
      <c r="V14" s="400"/>
      <c r="W14" s="483"/>
      <c r="X14" s="484"/>
      <c r="Y14" s="484"/>
      <c r="Z14" s="484"/>
      <c r="AA14" s="484"/>
      <c r="AB14" s="474"/>
      <c r="AC14" s="405">
        <v>13.6</v>
      </c>
      <c r="AD14" s="406"/>
      <c r="AE14" s="406"/>
      <c r="AF14" s="406"/>
      <c r="AG14" s="407"/>
      <c r="AH14" s="405">
        <v>12.9</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214</v>
      </c>
      <c r="CE14" s="410"/>
      <c r="CF14" s="410"/>
      <c r="CG14" s="410"/>
      <c r="CH14" s="410"/>
      <c r="CI14" s="410"/>
      <c r="CJ14" s="410"/>
      <c r="CK14" s="410"/>
      <c r="CL14" s="410"/>
      <c r="CM14" s="410"/>
      <c r="CN14" s="410"/>
      <c r="CO14" s="410"/>
      <c r="CP14" s="410"/>
      <c r="CQ14" s="410"/>
      <c r="CR14" s="410"/>
      <c r="CS14" s="411"/>
      <c r="CT14" s="412" t="s">
        <v>138</v>
      </c>
      <c r="CU14" s="413"/>
      <c r="CV14" s="413"/>
      <c r="CW14" s="413"/>
      <c r="CX14" s="413"/>
      <c r="CY14" s="413"/>
      <c r="CZ14" s="413"/>
      <c r="DA14" s="414"/>
      <c r="DB14" s="412" t="s">
        <v>138</v>
      </c>
      <c r="DC14" s="413"/>
      <c r="DD14" s="413"/>
      <c r="DE14" s="413"/>
      <c r="DF14" s="413"/>
      <c r="DG14" s="413"/>
      <c r="DH14" s="413"/>
      <c r="DI14" s="414"/>
    </row>
    <row r="15" spans="1:119" ht="18.75" customHeight="1" x14ac:dyDescent="0.15">
      <c r="A15" s="2"/>
      <c r="B15" s="512"/>
      <c r="C15" s="513"/>
      <c r="D15" s="513"/>
      <c r="E15" s="513"/>
      <c r="F15" s="513"/>
      <c r="G15" s="513"/>
      <c r="H15" s="513"/>
      <c r="I15" s="513"/>
      <c r="J15" s="513"/>
      <c r="K15" s="514"/>
      <c r="L15" s="16"/>
      <c r="M15" s="395" t="s">
        <v>203</v>
      </c>
      <c r="N15" s="396"/>
      <c r="O15" s="396"/>
      <c r="P15" s="396"/>
      <c r="Q15" s="397"/>
      <c r="R15" s="398">
        <v>4948</v>
      </c>
      <c r="S15" s="399"/>
      <c r="T15" s="399"/>
      <c r="U15" s="399"/>
      <c r="V15" s="400"/>
      <c r="W15" s="497" t="s">
        <v>215</v>
      </c>
      <c r="X15" s="498"/>
      <c r="Y15" s="498"/>
      <c r="Z15" s="498"/>
      <c r="AA15" s="498"/>
      <c r="AB15" s="488"/>
      <c r="AC15" s="377">
        <v>670</v>
      </c>
      <c r="AD15" s="378"/>
      <c r="AE15" s="378"/>
      <c r="AF15" s="378"/>
      <c r="AG15" s="401"/>
      <c r="AH15" s="377">
        <v>718</v>
      </c>
      <c r="AI15" s="378"/>
      <c r="AJ15" s="378"/>
      <c r="AK15" s="378"/>
      <c r="AL15" s="379"/>
      <c r="AM15" s="347"/>
      <c r="AN15" s="348"/>
      <c r="AO15" s="348"/>
      <c r="AP15" s="348"/>
      <c r="AQ15" s="348"/>
      <c r="AR15" s="348"/>
      <c r="AS15" s="348"/>
      <c r="AT15" s="349"/>
      <c r="AU15" s="350"/>
      <c r="AV15" s="351"/>
      <c r="AW15" s="351"/>
      <c r="AX15" s="351"/>
      <c r="AY15" s="335" t="s">
        <v>218</v>
      </c>
      <c r="AZ15" s="336"/>
      <c r="BA15" s="336"/>
      <c r="BB15" s="336"/>
      <c r="BC15" s="336"/>
      <c r="BD15" s="336"/>
      <c r="BE15" s="336"/>
      <c r="BF15" s="336"/>
      <c r="BG15" s="336"/>
      <c r="BH15" s="336"/>
      <c r="BI15" s="336"/>
      <c r="BJ15" s="336"/>
      <c r="BK15" s="336"/>
      <c r="BL15" s="336"/>
      <c r="BM15" s="337"/>
      <c r="BN15" s="338">
        <v>461796</v>
      </c>
      <c r="BO15" s="339"/>
      <c r="BP15" s="339"/>
      <c r="BQ15" s="339"/>
      <c r="BR15" s="339"/>
      <c r="BS15" s="339"/>
      <c r="BT15" s="339"/>
      <c r="BU15" s="340"/>
      <c r="BV15" s="338">
        <v>469864</v>
      </c>
      <c r="BW15" s="339"/>
      <c r="BX15" s="339"/>
      <c r="BY15" s="339"/>
      <c r="BZ15" s="339"/>
      <c r="CA15" s="339"/>
      <c r="CB15" s="339"/>
      <c r="CC15" s="340"/>
      <c r="CD15" s="341" t="s">
        <v>202</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x14ac:dyDescent="0.15">
      <c r="A16" s="2"/>
      <c r="B16" s="512"/>
      <c r="C16" s="513"/>
      <c r="D16" s="513"/>
      <c r="E16" s="513"/>
      <c r="F16" s="513"/>
      <c r="G16" s="513"/>
      <c r="H16" s="513"/>
      <c r="I16" s="513"/>
      <c r="J16" s="513"/>
      <c r="K16" s="514"/>
      <c r="L16" s="402" t="s">
        <v>221</v>
      </c>
      <c r="M16" s="415"/>
      <c r="N16" s="415"/>
      <c r="O16" s="415"/>
      <c r="P16" s="415"/>
      <c r="Q16" s="416"/>
      <c r="R16" s="417" t="s">
        <v>222</v>
      </c>
      <c r="S16" s="418"/>
      <c r="T16" s="418"/>
      <c r="U16" s="418"/>
      <c r="V16" s="419"/>
      <c r="W16" s="483"/>
      <c r="X16" s="484"/>
      <c r="Y16" s="484"/>
      <c r="Z16" s="484"/>
      <c r="AA16" s="484"/>
      <c r="AB16" s="474"/>
      <c r="AC16" s="405">
        <v>27.9</v>
      </c>
      <c r="AD16" s="406"/>
      <c r="AE16" s="406"/>
      <c r="AF16" s="406"/>
      <c r="AG16" s="407"/>
      <c r="AH16" s="405">
        <v>29</v>
      </c>
      <c r="AI16" s="406"/>
      <c r="AJ16" s="406"/>
      <c r="AK16" s="406"/>
      <c r="AL16" s="408"/>
      <c r="AM16" s="347"/>
      <c r="AN16" s="348"/>
      <c r="AO16" s="348"/>
      <c r="AP16" s="348"/>
      <c r="AQ16" s="348"/>
      <c r="AR16" s="348"/>
      <c r="AS16" s="348"/>
      <c r="AT16" s="349"/>
      <c r="AU16" s="350"/>
      <c r="AV16" s="351"/>
      <c r="AW16" s="351"/>
      <c r="AX16" s="351"/>
      <c r="AY16" s="352" t="s">
        <v>110</v>
      </c>
      <c r="AZ16" s="353"/>
      <c r="BA16" s="353"/>
      <c r="BB16" s="353"/>
      <c r="BC16" s="353"/>
      <c r="BD16" s="353"/>
      <c r="BE16" s="353"/>
      <c r="BF16" s="353"/>
      <c r="BG16" s="353"/>
      <c r="BH16" s="353"/>
      <c r="BI16" s="353"/>
      <c r="BJ16" s="353"/>
      <c r="BK16" s="353"/>
      <c r="BL16" s="353"/>
      <c r="BM16" s="354"/>
      <c r="BN16" s="355">
        <v>1989447</v>
      </c>
      <c r="BO16" s="356"/>
      <c r="BP16" s="356"/>
      <c r="BQ16" s="356"/>
      <c r="BR16" s="356"/>
      <c r="BS16" s="356"/>
      <c r="BT16" s="356"/>
      <c r="BU16" s="357"/>
      <c r="BV16" s="355">
        <v>2020605</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515"/>
      <c r="C17" s="516"/>
      <c r="D17" s="516"/>
      <c r="E17" s="516"/>
      <c r="F17" s="516"/>
      <c r="G17" s="516"/>
      <c r="H17" s="516"/>
      <c r="I17" s="516"/>
      <c r="J17" s="516"/>
      <c r="K17" s="517"/>
      <c r="L17" s="17"/>
      <c r="M17" s="420" t="s">
        <v>101</v>
      </c>
      <c r="N17" s="421"/>
      <c r="O17" s="421"/>
      <c r="P17" s="421"/>
      <c r="Q17" s="422"/>
      <c r="R17" s="417" t="s">
        <v>222</v>
      </c>
      <c r="S17" s="418"/>
      <c r="T17" s="418"/>
      <c r="U17" s="418"/>
      <c r="V17" s="419"/>
      <c r="W17" s="497" t="s">
        <v>93</v>
      </c>
      <c r="X17" s="498"/>
      <c r="Y17" s="498"/>
      <c r="Z17" s="498"/>
      <c r="AA17" s="498"/>
      <c r="AB17" s="488"/>
      <c r="AC17" s="377">
        <v>1404</v>
      </c>
      <c r="AD17" s="378"/>
      <c r="AE17" s="378"/>
      <c r="AF17" s="378"/>
      <c r="AG17" s="401"/>
      <c r="AH17" s="377">
        <v>1437</v>
      </c>
      <c r="AI17" s="378"/>
      <c r="AJ17" s="378"/>
      <c r="AK17" s="378"/>
      <c r="AL17" s="379"/>
      <c r="AM17" s="347"/>
      <c r="AN17" s="348"/>
      <c r="AO17" s="348"/>
      <c r="AP17" s="348"/>
      <c r="AQ17" s="348"/>
      <c r="AR17" s="348"/>
      <c r="AS17" s="348"/>
      <c r="AT17" s="349"/>
      <c r="AU17" s="350"/>
      <c r="AV17" s="351"/>
      <c r="AW17" s="351"/>
      <c r="AX17" s="351"/>
      <c r="AY17" s="352" t="s">
        <v>223</v>
      </c>
      <c r="AZ17" s="353"/>
      <c r="BA17" s="353"/>
      <c r="BB17" s="353"/>
      <c r="BC17" s="353"/>
      <c r="BD17" s="353"/>
      <c r="BE17" s="353"/>
      <c r="BF17" s="353"/>
      <c r="BG17" s="353"/>
      <c r="BH17" s="353"/>
      <c r="BI17" s="353"/>
      <c r="BJ17" s="353"/>
      <c r="BK17" s="353"/>
      <c r="BL17" s="353"/>
      <c r="BM17" s="354"/>
      <c r="BN17" s="355">
        <v>578395</v>
      </c>
      <c r="BO17" s="356"/>
      <c r="BP17" s="356"/>
      <c r="BQ17" s="356"/>
      <c r="BR17" s="356"/>
      <c r="BS17" s="356"/>
      <c r="BT17" s="356"/>
      <c r="BU17" s="357"/>
      <c r="BV17" s="355">
        <v>586334</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423" t="s">
        <v>224</v>
      </c>
      <c r="C18" s="424"/>
      <c r="D18" s="424"/>
      <c r="E18" s="425"/>
      <c r="F18" s="425"/>
      <c r="G18" s="425"/>
      <c r="H18" s="425"/>
      <c r="I18" s="425"/>
      <c r="J18" s="425"/>
      <c r="K18" s="425"/>
      <c r="L18" s="426">
        <v>47.95</v>
      </c>
      <c r="M18" s="426"/>
      <c r="N18" s="426"/>
      <c r="O18" s="426"/>
      <c r="P18" s="426"/>
      <c r="Q18" s="426"/>
      <c r="R18" s="427"/>
      <c r="S18" s="427"/>
      <c r="T18" s="427"/>
      <c r="U18" s="427"/>
      <c r="V18" s="428"/>
      <c r="W18" s="499"/>
      <c r="X18" s="500"/>
      <c r="Y18" s="500"/>
      <c r="Z18" s="500"/>
      <c r="AA18" s="500"/>
      <c r="AB18" s="491"/>
      <c r="AC18" s="429">
        <v>58.5</v>
      </c>
      <c r="AD18" s="430"/>
      <c r="AE18" s="430"/>
      <c r="AF18" s="430"/>
      <c r="AG18" s="431"/>
      <c r="AH18" s="429">
        <v>58.1</v>
      </c>
      <c r="AI18" s="430"/>
      <c r="AJ18" s="430"/>
      <c r="AK18" s="430"/>
      <c r="AL18" s="432"/>
      <c r="AM18" s="347"/>
      <c r="AN18" s="348"/>
      <c r="AO18" s="348"/>
      <c r="AP18" s="348"/>
      <c r="AQ18" s="348"/>
      <c r="AR18" s="348"/>
      <c r="AS18" s="348"/>
      <c r="AT18" s="349"/>
      <c r="AU18" s="350"/>
      <c r="AV18" s="351"/>
      <c r="AW18" s="351"/>
      <c r="AX18" s="351"/>
      <c r="AY18" s="352" t="s">
        <v>226</v>
      </c>
      <c r="AZ18" s="353"/>
      <c r="BA18" s="353"/>
      <c r="BB18" s="353"/>
      <c r="BC18" s="353"/>
      <c r="BD18" s="353"/>
      <c r="BE18" s="353"/>
      <c r="BF18" s="353"/>
      <c r="BG18" s="353"/>
      <c r="BH18" s="353"/>
      <c r="BI18" s="353"/>
      <c r="BJ18" s="353"/>
      <c r="BK18" s="353"/>
      <c r="BL18" s="353"/>
      <c r="BM18" s="354"/>
      <c r="BN18" s="355">
        <v>1807706</v>
      </c>
      <c r="BO18" s="356"/>
      <c r="BP18" s="356"/>
      <c r="BQ18" s="356"/>
      <c r="BR18" s="356"/>
      <c r="BS18" s="356"/>
      <c r="BT18" s="356"/>
      <c r="BU18" s="357"/>
      <c r="BV18" s="355">
        <v>1786856</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423" t="s">
        <v>61</v>
      </c>
      <c r="C19" s="424"/>
      <c r="D19" s="424"/>
      <c r="E19" s="425"/>
      <c r="F19" s="425"/>
      <c r="G19" s="425"/>
      <c r="H19" s="425"/>
      <c r="I19" s="425"/>
      <c r="J19" s="425"/>
      <c r="K19" s="425"/>
      <c r="L19" s="433">
        <v>104</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228</v>
      </c>
      <c r="AZ19" s="353"/>
      <c r="BA19" s="353"/>
      <c r="BB19" s="353"/>
      <c r="BC19" s="353"/>
      <c r="BD19" s="353"/>
      <c r="BE19" s="353"/>
      <c r="BF19" s="353"/>
      <c r="BG19" s="353"/>
      <c r="BH19" s="353"/>
      <c r="BI19" s="353"/>
      <c r="BJ19" s="353"/>
      <c r="BK19" s="353"/>
      <c r="BL19" s="353"/>
      <c r="BM19" s="354"/>
      <c r="BN19" s="355">
        <v>2705266</v>
      </c>
      <c r="BO19" s="356"/>
      <c r="BP19" s="356"/>
      <c r="BQ19" s="356"/>
      <c r="BR19" s="356"/>
      <c r="BS19" s="356"/>
      <c r="BT19" s="356"/>
      <c r="BU19" s="357"/>
      <c r="BV19" s="355">
        <v>2638347</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423" t="s">
        <v>232</v>
      </c>
      <c r="C20" s="424"/>
      <c r="D20" s="424"/>
      <c r="E20" s="425"/>
      <c r="F20" s="425"/>
      <c r="G20" s="425"/>
      <c r="H20" s="425"/>
      <c r="I20" s="425"/>
      <c r="J20" s="425"/>
      <c r="K20" s="425"/>
      <c r="L20" s="433">
        <v>1563</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444" t="s">
        <v>233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543" t="s">
        <v>234</v>
      </c>
      <c r="C22" s="544"/>
      <c r="D22" s="545"/>
      <c r="E22" s="493" t="s">
        <v>8</v>
      </c>
      <c r="F22" s="498"/>
      <c r="G22" s="498"/>
      <c r="H22" s="498"/>
      <c r="I22" s="498"/>
      <c r="J22" s="498"/>
      <c r="K22" s="488"/>
      <c r="L22" s="493" t="s">
        <v>236</v>
      </c>
      <c r="M22" s="498"/>
      <c r="N22" s="498"/>
      <c r="O22" s="498"/>
      <c r="P22" s="488"/>
      <c r="Q22" s="520" t="s">
        <v>238</v>
      </c>
      <c r="R22" s="521"/>
      <c r="S22" s="521"/>
      <c r="T22" s="521"/>
      <c r="U22" s="521"/>
      <c r="V22" s="522"/>
      <c r="W22" s="552" t="s">
        <v>239</v>
      </c>
      <c r="X22" s="544"/>
      <c r="Y22" s="545"/>
      <c r="Z22" s="493" t="s">
        <v>8</v>
      </c>
      <c r="AA22" s="498"/>
      <c r="AB22" s="498"/>
      <c r="AC22" s="498"/>
      <c r="AD22" s="498"/>
      <c r="AE22" s="498"/>
      <c r="AF22" s="498"/>
      <c r="AG22" s="488"/>
      <c r="AH22" s="526" t="s">
        <v>173</v>
      </c>
      <c r="AI22" s="498"/>
      <c r="AJ22" s="498"/>
      <c r="AK22" s="498"/>
      <c r="AL22" s="488"/>
      <c r="AM22" s="526" t="s">
        <v>240</v>
      </c>
      <c r="AN22" s="527"/>
      <c r="AO22" s="527"/>
      <c r="AP22" s="527"/>
      <c r="AQ22" s="527"/>
      <c r="AR22" s="528"/>
      <c r="AS22" s="520" t="s">
        <v>238</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242</v>
      </c>
      <c r="AZ23" s="336"/>
      <c r="BA23" s="336"/>
      <c r="BB23" s="336"/>
      <c r="BC23" s="336"/>
      <c r="BD23" s="336"/>
      <c r="BE23" s="336"/>
      <c r="BF23" s="336"/>
      <c r="BG23" s="336"/>
      <c r="BH23" s="336"/>
      <c r="BI23" s="336"/>
      <c r="BJ23" s="336"/>
      <c r="BK23" s="336"/>
      <c r="BL23" s="336"/>
      <c r="BM23" s="337"/>
      <c r="BN23" s="355">
        <v>2916087</v>
      </c>
      <c r="BO23" s="356"/>
      <c r="BP23" s="356"/>
      <c r="BQ23" s="356"/>
      <c r="BR23" s="356"/>
      <c r="BS23" s="356"/>
      <c r="BT23" s="356"/>
      <c r="BU23" s="357"/>
      <c r="BV23" s="355">
        <v>3087501</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546"/>
      <c r="C24" s="547"/>
      <c r="D24" s="548"/>
      <c r="E24" s="376" t="s">
        <v>245</v>
      </c>
      <c r="F24" s="348"/>
      <c r="G24" s="348"/>
      <c r="H24" s="348"/>
      <c r="I24" s="348"/>
      <c r="J24" s="348"/>
      <c r="K24" s="349"/>
      <c r="L24" s="377">
        <v>1</v>
      </c>
      <c r="M24" s="378"/>
      <c r="N24" s="378"/>
      <c r="O24" s="378"/>
      <c r="P24" s="401"/>
      <c r="Q24" s="377">
        <v>7100</v>
      </c>
      <c r="R24" s="378"/>
      <c r="S24" s="378"/>
      <c r="T24" s="378"/>
      <c r="U24" s="378"/>
      <c r="V24" s="401"/>
      <c r="W24" s="553"/>
      <c r="X24" s="547"/>
      <c r="Y24" s="548"/>
      <c r="Z24" s="376" t="s">
        <v>246</v>
      </c>
      <c r="AA24" s="348"/>
      <c r="AB24" s="348"/>
      <c r="AC24" s="348"/>
      <c r="AD24" s="348"/>
      <c r="AE24" s="348"/>
      <c r="AF24" s="348"/>
      <c r="AG24" s="349"/>
      <c r="AH24" s="377">
        <v>48</v>
      </c>
      <c r="AI24" s="378"/>
      <c r="AJ24" s="378"/>
      <c r="AK24" s="378"/>
      <c r="AL24" s="401"/>
      <c r="AM24" s="377">
        <v>134544</v>
      </c>
      <c r="AN24" s="378"/>
      <c r="AO24" s="378"/>
      <c r="AP24" s="378"/>
      <c r="AQ24" s="378"/>
      <c r="AR24" s="401"/>
      <c r="AS24" s="377">
        <v>2803</v>
      </c>
      <c r="AT24" s="378"/>
      <c r="AU24" s="378"/>
      <c r="AV24" s="378"/>
      <c r="AW24" s="378"/>
      <c r="AX24" s="379"/>
      <c r="AY24" s="447" t="s">
        <v>247</v>
      </c>
      <c r="AZ24" s="448"/>
      <c r="BA24" s="448"/>
      <c r="BB24" s="448"/>
      <c r="BC24" s="448"/>
      <c r="BD24" s="448"/>
      <c r="BE24" s="448"/>
      <c r="BF24" s="448"/>
      <c r="BG24" s="448"/>
      <c r="BH24" s="448"/>
      <c r="BI24" s="448"/>
      <c r="BJ24" s="448"/>
      <c r="BK24" s="448"/>
      <c r="BL24" s="448"/>
      <c r="BM24" s="449"/>
      <c r="BN24" s="355">
        <v>1857227</v>
      </c>
      <c r="BO24" s="356"/>
      <c r="BP24" s="356"/>
      <c r="BQ24" s="356"/>
      <c r="BR24" s="356"/>
      <c r="BS24" s="356"/>
      <c r="BT24" s="356"/>
      <c r="BU24" s="357"/>
      <c r="BV24" s="355">
        <v>2015080</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546"/>
      <c r="C25" s="547"/>
      <c r="D25" s="548"/>
      <c r="E25" s="376" t="s">
        <v>250</v>
      </c>
      <c r="F25" s="348"/>
      <c r="G25" s="348"/>
      <c r="H25" s="348"/>
      <c r="I25" s="348"/>
      <c r="J25" s="348"/>
      <c r="K25" s="349"/>
      <c r="L25" s="377">
        <v>1</v>
      </c>
      <c r="M25" s="378"/>
      <c r="N25" s="378"/>
      <c r="O25" s="378"/>
      <c r="P25" s="401"/>
      <c r="Q25" s="377">
        <v>5670</v>
      </c>
      <c r="R25" s="378"/>
      <c r="S25" s="378"/>
      <c r="T25" s="378"/>
      <c r="U25" s="378"/>
      <c r="V25" s="401"/>
      <c r="W25" s="553"/>
      <c r="X25" s="547"/>
      <c r="Y25" s="548"/>
      <c r="Z25" s="376" t="s">
        <v>251</v>
      </c>
      <c r="AA25" s="348"/>
      <c r="AB25" s="348"/>
      <c r="AC25" s="348"/>
      <c r="AD25" s="348"/>
      <c r="AE25" s="348"/>
      <c r="AF25" s="348"/>
      <c r="AG25" s="349"/>
      <c r="AH25" s="377" t="s">
        <v>138</v>
      </c>
      <c r="AI25" s="378"/>
      <c r="AJ25" s="378"/>
      <c r="AK25" s="378"/>
      <c r="AL25" s="401"/>
      <c r="AM25" s="377" t="s">
        <v>138</v>
      </c>
      <c r="AN25" s="378"/>
      <c r="AO25" s="378"/>
      <c r="AP25" s="378"/>
      <c r="AQ25" s="378"/>
      <c r="AR25" s="401"/>
      <c r="AS25" s="377" t="s">
        <v>138</v>
      </c>
      <c r="AT25" s="378"/>
      <c r="AU25" s="378"/>
      <c r="AV25" s="378"/>
      <c r="AW25" s="378"/>
      <c r="AX25" s="379"/>
      <c r="AY25" s="335" t="s">
        <v>35</v>
      </c>
      <c r="AZ25" s="336"/>
      <c r="BA25" s="336"/>
      <c r="BB25" s="336"/>
      <c r="BC25" s="336"/>
      <c r="BD25" s="336"/>
      <c r="BE25" s="336"/>
      <c r="BF25" s="336"/>
      <c r="BG25" s="336"/>
      <c r="BH25" s="336"/>
      <c r="BI25" s="336"/>
      <c r="BJ25" s="336"/>
      <c r="BK25" s="336"/>
      <c r="BL25" s="336"/>
      <c r="BM25" s="337"/>
      <c r="BN25" s="338">
        <v>19824</v>
      </c>
      <c r="BO25" s="339"/>
      <c r="BP25" s="339"/>
      <c r="BQ25" s="339"/>
      <c r="BR25" s="339"/>
      <c r="BS25" s="339"/>
      <c r="BT25" s="339"/>
      <c r="BU25" s="340"/>
      <c r="BV25" s="338">
        <v>20502</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546"/>
      <c r="C26" s="547"/>
      <c r="D26" s="548"/>
      <c r="E26" s="376" t="s">
        <v>252</v>
      </c>
      <c r="F26" s="348"/>
      <c r="G26" s="348"/>
      <c r="H26" s="348"/>
      <c r="I26" s="348"/>
      <c r="J26" s="348"/>
      <c r="K26" s="349"/>
      <c r="L26" s="377">
        <v>1</v>
      </c>
      <c r="M26" s="378"/>
      <c r="N26" s="378"/>
      <c r="O26" s="378"/>
      <c r="P26" s="401"/>
      <c r="Q26" s="377">
        <v>4950</v>
      </c>
      <c r="R26" s="378"/>
      <c r="S26" s="378"/>
      <c r="T26" s="378"/>
      <c r="U26" s="378"/>
      <c r="V26" s="401"/>
      <c r="W26" s="553"/>
      <c r="X26" s="547"/>
      <c r="Y26" s="548"/>
      <c r="Z26" s="376" t="s">
        <v>253</v>
      </c>
      <c r="AA26" s="453"/>
      <c r="AB26" s="453"/>
      <c r="AC26" s="453"/>
      <c r="AD26" s="453"/>
      <c r="AE26" s="453"/>
      <c r="AF26" s="453"/>
      <c r="AG26" s="454"/>
      <c r="AH26" s="377">
        <v>1</v>
      </c>
      <c r="AI26" s="378"/>
      <c r="AJ26" s="378"/>
      <c r="AK26" s="378"/>
      <c r="AL26" s="401"/>
      <c r="AM26" s="377" t="s">
        <v>256</v>
      </c>
      <c r="AN26" s="378"/>
      <c r="AO26" s="378"/>
      <c r="AP26" s="378"/>
      <c r="AQ26" s="378"/>
      <c r="AR26" s="401"/>
      <c r="AS26" s="377" t="s">
        <v>256</v>
      </c>
      <c r="AT26" s="378"/>
      <c r="AU26" s="378"/>
      <c r="AV26" s="378"/>
      <c r="AW26" s="378"/>
      <c r="AX26" s="379"/>
      <c r="AY26" s="358" t="s">
        <v>257</v>
      </c>
      <c r="AZ26" s="359"/>
      <c r="BA26" s="359"/>
      <c r="BB26" s="359"/>
      <c r="BC26" s="359"/>
      <c r="BD26" s="359"/>
      <c r="BE26" s="359"/>
      <c r="BF26" s="359"/>
      <c r="BG26" s="359"/>
      <c r="BH26" s="359"/>
      <c r="BI26" s="359"/>
      <c r="BJ26" s="359"/>
      <c r="BK26" s="359"/>
      <c r="BL26" s="359"/>
      <c r="BM26" s="360"/>
      <c r="BN26" s="355" t="s">
        <v>138</v>
      </c>
      <c r="BO26" s="356"/>
      <c r="BP26" s="356"/>
      <c r="BQ26" s="356"/>
      <c r="BR26" s="356"/>
      <c r="BS26" s="356"/>
      <c r="BT26" s="356"/>
      <c r="BU26" s="357"/>
      <c r="BV26" s="355" t="s">
        <v>138</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546"/>
      <c r="C27" s="547"/>
      <c r="D27" s="548"/>
      <c r="E27" s="376" t="s">
        <v>258</v>
      </c>
      <c r="F27" s="348"/>
      <c r="G27" s="348"/>
      <c r="H27" s="348"/>
      <c r="I27" s="348"/>
      <c r="J27" s="348"/>
      <c r="K27" s="349"/>
      <c r="L27" s="377">
        <v>1</v>
      </c>
      <c r="M27" s="378"/>
      <c r="N27" s="378"/>
      <c r="O27" s="378"/>
      <c r="P27" s="401"/>
      <c r="Q27" s="377">
        <v>2520</v>
      </c>
      <c r="R27" s="378"/>
      <c r="S27" s="378"/>
      <c r="T27" s="378"/>
      <c r="U27" s="378"/>
      <c r="V27" s="401"/>
      <c r="W27" s="553"/>
      <c r="X27" s="547"/>
      <c r="Y27" s="548"/>
      <c r="Z27" s="376" t="s">
        <v>260</v>
      </c>
      <c r="AA27" s="348"/>
      <c r="AB27" s="348"/>
      <c r="AC27" s="348"/>
      <c r="AD27" s="348"/>
      <c r="AE27" s="348"/>
      <c r="AF27" s="348"/>
      <c r="AG27" s="349"/>
      <c r="AH27" s="377">
        <v>1</v>
      </c>
      <c r="AI27" s="378"/>
      <c r="AJ27" s="378"/>
      <c r="AK27" s="378"/>
      <c r="AL27" s="401"/>
      <c r="AM27" s="377" t="s">
        <v>256</v>
      </c>
      <c r="AN27" s="378"/>
      <c r="AO27" s="378"/>
      <c r="AP27" s="378"/>
      <c r="AQ27" s="378"/>
      <c r="AR27" s="401"/>
      <c r="AS27" s="377" t="s">
        <v>256</v>
      </c>
      <c r="AT27" s="378"/>
      <c r="AU27" s="378"/>
      <c r="AV27" s="378"/>
      <c r="AW27" s="378"/>
      <c r="AX27" s="379"/>
      <c r="AY27" s="409" t="s">
        <v>262</v>
      </c>
      <c r="AZ27" s="410"/>
      <c r="BA27" s="410"/>
      <c r="BB27" s="410"/>
      <c r="BC27" s="410"/>
      <c r="BD27" s="410"/>
      <c r="BE27" s="410"/>
      <c r="BF27" s="410"/>
      <c r="BG27" s="410"/>
      <c r="BH27" s="410"/>
      <c r="BI27" s="410"/>
      <c r="BJ27" s="410"/>
      <c r="BK27" s="410"/>
      <c r="BL27" s="410"/>
      <c r="BM27" s="411"/>
      <c r="BN27" s="450">
        <v>68355</v>
      </c>
      <c r="BO27" s="451"/>
      <c r="BP27" s="451"/>
      <c r="BQ27" s="451"/>
      <c r="BR27" s="451"/>
      <c r="BS27" s="451"/>
      <c r="BT27" s="451"/>
      <c r="BU27" s="452"/>
      <c r="BV27" s="450">
        <v>68305</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546"/>
      <c r="C28" s="547"/>
      <c r="D28" s="548"/>
      <c r="E28" s="376" t="s">
        <v>263</v>
      </c>
      <c r="F28" s="348"/>
      <c r="G28" s="348"/>
      <c r="H28" s="348"/>
      <c r="I28" s="348"/>
      <c r="J28" s="348"/>
      <c r="K28" s="349"/>
      <c r="L28" s="377">
        <v>1</v>
      </c>
      <c r="M28" s="378"/>
      <c r="N28" s="378"/>
      <c r="O28" s="378"/>
      <c r="P28" s="401"/>
      <c r="Q28" s="377">
        <v>2250</v>
      </c>
      <c r="R28" s="378"/>
      <c r="S28" s="378"/>
      <c r="T28" s="378"/>
      <c r="U28" s="378"/>
      <c r="V28" s="401"/>
      <c r="W28" s="553"/>
      <c r="X28" s="547"/>
      <c r="Y28" s="548"/>
      <c r="Z28" s="376" t="s">
        <v>36</v>
      </c>
      <c r="AA28" s="348"/>
      <c r="AB28" s="348"/>
      <c r="AC28" s="348"/>
      <c r="AD28" s="348"/>
      <c r="AE28" s="348"/>
      <c r="AF28" s="348"/>
      <c r="AG28" s="349"/>
      <c r="AH28" s="377" t="s">
        <v>138</v>
      </c>
      <c r="AI28" s="378"/>
      <c r="AJ28" s="378"/>
      <c r="AK28" s="378"/>
      <c r="AL28" s="401"/>
      <c r="AM28" s="377" t="s">
        <v>138</v>
      </c>
      <c r="AN28" s="378"/>
      <c r="AO28" s="378"/>
      <c r="AP28" s="378"/>
      <c r="AQ28" s="378"/>
      <c r="AR28" s="401"/>
      <c r="AS28" s="377" t="s">
        <v>138</v>
      </c>
      <c r="AT28" s="378"/>
      <c r="AU28" s="378"/>
      <c r="AV28" s="378"/>
      <c r="AW28" s="378"/>
      <c r="AX28" s="379"/>
      <c r="AY28" s="534" t="s">
        <v>266</v>
      </c>
      <c r="AZ28" s="535"/>
      <c r="BA28" s="535"/>
      <c r="BB28" s="536"/>
      <c r="BC28" s="335" t="s">
        <v>100</v>
      </c>
      <c r="BD28" s="336"/>
      <c r="BE28" s="336"/>
      <c r="BF28" s="336"/>
      <c r="BG28" s="336"/>
      <c r="BH28" s="336"/>
      <c r="BI28" s="336"/>
      <c r="BJ28" s="336"/>
      <c r="BK28" s="336"/>
      <c r="BL28" s="336"/>
      <c r="BM28" s="337"/>
      <c r="BN28" s="338">
        <v>461000</v>
      </c>
      <c r="BO28" s="339"/>
      <c r="BP28" s="339"/>
      <c r="BQ28" s="339"/>
      <c r="BR28" s="339"/>
      <c r="BS28" s="339"/>
      <c r="BT28" s="339"/>
      <c r="BU28" s="340"/>
      <c r="BV28" s="338">
        <v>411010</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546"/>
      <c r="C29" s="547"/>
      <c r="D29" s="548"/>
      <c r="E29" s="376" t="s">
        <v>267</v>
      </c>
      <c r="F29" s="348"/>
      <c r="G29" s="348"/>
      <c r="H29" s="348"/>
      <c r="I29" s="348"/>
      <c r="J29" s="348"/>
      <c r="K29" s="349"/>
      <c r="L29" s="377">
        <v>10</v>
      </c>
      <c r="M29" s="378"/>
      <c r="N29" s="378"/>
      <c r="O29" s="378"/>
      <c r="P29" s="401"/>
      <c r="Q29" s="377">
        <v>2120</v>
      </c>
      <c r="R29" s="378"/>
      <c r="S29" s="378"/>
      <c r="T29" s="378"/>
      <c r="U29" s="378"/>
      <c r="V29" s="401"/>
      <c r="W29" s="554"/>
      <c r="X29" s="555"/>
      <c r="Y29" s="556"/>
      <c r="Z29" s="376" t="s">
        <v>269</v>
      </c>
      <c r="AA29" s="348"/>
      <c r="AB29" s="348"/>
      <c r="AC29" s="348"/>
      <c r="AD29" s="348"/>
      <c r="AE29" s="348"/>
      <c r="AF29" s="348"/>
      <c r="AG29" s="349"/>
      <c r="AH29" s="377">
        <v>49</v>
      </c>
      <c r="AI29" s="378"/>
      <c r="AJ29" s="378"/>
      <c r="AK29" s="378"/>
      <c r="AL29" s="401"/>
      <c r="AM29" s="377">
        <v>138115</v>
      </c>
      <c r="AN29" s="378"/>
      <c r="AO29" s="378"/>
      <c r="AP29" s="378"/>
      <c r="AQ29" s="378"/>
      <c r="AR29" s="401"/>
      <c r="AS29" s="377">
        <v>2819</v>
      </c>
      <c r="AT29" s="378"/>
      <c r="AU29" s="378"/>
      <c r="AV29" s="378"/>
      <c r="AW29" s="378"/>
      <c r="AX29" s="379"/>
      <c r="AY29" s="537"/>
      <c r="AZ29" s="538"/>
      <c r="BA29" s="538"/>
      <c r="BB29" s="539"/>
      <c r="BC29" s="352" t="s">
        <v>270</v>
      </c>
      <c r="BD29" s="353"/>
      <c r="BE29" s="353"/>
      <c r="BF29" s="353"/>
      <c r="BG29" s="353"/>
      <c r="BH29" s="353"/>
      <c r="BI29" s="353"/>
      <c r="BJ29" s="353"/>
      <c r="BK29" s="353"/>
      <c r="BL29" s="353"/>
      <c r="BM29" s="354"/>
      <c r="BN29" s="355">
        <v>518000</v>
      </c>
      <c r="BO29" s="356"/>
      <c r="BP29" s="356"/>
      <c r="BQ29" s="356"/>
      <c r="BR29" s="356"/>
      <c r="BS29" s="356"/>
      <c r="BT29" s="356"/>
      <c r="BU29" s="357"/>
      <c r="BV29" s="355">
        <v>515000</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272</v>
      </c>
      <c r="X30" s="459"/>
      <c r="Y30" s="459"/>
      <c r="Z30" s="459"/>
      <c r="AA30" s="459"/>
      <c r="AB30" s="459"/>
      <c r="AC30" s="459"/>
      <c r="AD30" s="459"/>
      <c r="AE30" s="459"/>
      <c r="AF30" s="459"/>
      <c r="AG30" s="460"/>
      <c r="AH30" s="429">
        <v>90.2</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64</v>
      </c>
      <c r="BD30" s="448"/>
      <c r="BE30" s="448"/>
      <c r="BF30" s="448"/>
      <c r="BG30" s="448"/>
      <c r="BH30" s="448"/>
      <c r="BI30" s="448"/>
      <c r="BJ30" s="448"/>
      <c r="BK30" s="448"/>
      <c r="BL30" s="448"/>
      <c r="BM30" s="449"/>
      <c r="BN30" s="450">
        <v>1120575</v>
      </c>
      <c r="BO30" s="451"/>
      <c r="BP30" s="451"/>
      <c r="BQ30" s="451"/>
      <c r="BR30" s="451"/>
      <c r="BS30" s="451"/>
      <c r="BT30" s="451"/>
      <c r="BU30" s="452"/>
      <c r="BV30" s="450">
        <v>1207225</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177</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275</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154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61" t="s">
        <v>125</v>
      </c>
      <c r="D33" s="461"/>
      <c r="E33" s="462" t="s">
        <v>278</v>
      </c>
      <c r="F33" s="462"/>
      <c r="G33" s="462"/>
      <c r="H33" s="462"/>
      <c r="I33" s="462"/>
      <c r="J33" s="462"/>
      <c r="K33" s="462"/>
      <c r="L33" s="462"/>
      <c r="M33" s="462"/>
      <c r="N33" s="462"/>
      <c r="O33" s="462"/>
      <c r="P33" s="462"/>
      <c r="Q33" s="462"/>
      <c r="R33" s="462"/>
      <c r="S33" s="462"/>
      <c r="T33" s="14"/>
      <c r="U33" s="461" t="s">
        <v>125</v>
      </c>
      <c r="V33" s="461"/>
      <c r="W33" s="462" t="s">
        <v>278</v>
      </c>
      <c r="X33" s="462"/>
      <c r="Y33" s="462"/>
      <c r="Z33" s="462"/>
      <c r="AA33" s="462"/>
      <c r="AB33" s="462"/>
      <c r="AC33" s="462"/>
      <c r="AD33" s="462"/>
      <c r="AE33" s="462"/>
      <c r="AF33" s="462"/>
      <c r="AG33" s="462"/>
      <c r="AH33" s="462"/>
      <c r="AI33" s="462"/>
      <c r="AJ33" s="462"/>
      <c r="AK33" s="462"/>
      <c r="AL33" s="14"/>
      <c r="AM33" s="461" t="s">
        <v>125</v>
      </c>
      <c r="AN33" s="461"/>
      <c r="AO33" s="462" t="s">
        <v>278</v>
      </c>
      <c r="AP33" s="462"/>
      <c r="AQ33" s="462"/>
      <c r="AR33" s="462"/>
      <c r="AS33" s="462"/>
      <c r="AT33" s="462"/>
      <c r="AU33" s="462"/>
      <c r="AV33" s="462"/>
      <c r="AW33" s="462"/>
      <c r="AX33" s="462"/>
      <c r="AY33" s="462"/>
      <c r="AZ33" s="462"/>
      <c r="BA33" s="462"/>
      <c r="BB33" s="462"/>
      <c r="BC33" s="462"/>
      <c r="BD33" s="10"/>
      <c r="BE33" s="462" t="s">
        <v>281</v>
      </c>
      <c r="BF33" s="462"/>
      <c r="BG33" s="462" t="s">
        <v>156</v>
      </c>
      <c r="BH33" s="462"/>
      <c r="BI33" s="462"/>
      <c r="BJ33" s="462"/>
      <c r="BK33" s="462"/>
      <c r="BL33" s="462"/>
      <c r="BM33" s="462"/>
      <c r="BN33" s="462"/>
      <c r="BO33" s="462"/>
      <c r="BP33" s="462"/>
      <c r="BQ33" s="462"/>
      <c r="BR33" s="462"/>
      <c r="BS33" s="462"/>
      <c r="BT33" s="462"/>
      <c r="BU33" s="462"/>
      <c r="BV33" s="10"/>
      <c r="BW33" s="461" t="s">
        <v>281</v>
      </c>
      <c r="BX33" s="461"/>
      <c r="BY33" s="462" t="s">
        <v>111</v>
      </c>
      <c r="BZ33" s="462"/>
      <c r="CA33" s="462"/>
      <c r="CB33" s="462"/>
      <c r="CC33" s="462"/>
      <c r="CD33" s="462"/>
      <c r="CE33" s="462"/>
      <c r="CF33" s="462"/>
      <c r="CG33" s="462"/>
      <c r="CH33" s="462"/>
      <c r="CI33" s="462"/>
      <c r="CJ33" s="462"/>
      <c r="CK33" s="462"/>
      <c r="CL33" s="462"/>
      <c r="CM33" s="462"/>
      <c r="CN33" s="14"/>
      <c r="CO33" s="461" t="s">
        <v>125</v>
      </c>
      <c r="CP33" s="461"/>
      <c r="CQ33" s="462" t="s">
        <v>282</v>
      </c>
      <c r="CR33" s="462"/>
      <c r="CS33" s="462"/>
      <c r="CT33" s="462"/>
      <c r="CU33" s="462"/>
      <c r="CV33" s="462"/>
      <c r="CW33" s="462"/>
      <c r="CX33" s="462"/>
      <c r="CY33" s="462"/>
      <c r="CZ33" s="462"/>
      <c r="DA33" s="462"/>
      <c r="DB33" s="462"/>
      <c r="DC33" s="462"/>
      <c r="DD33" s="462"/>
      <c r="DE33" s="462"/>
      <c r="DF33" s="14"/>
      <c r="DG33" s="463" t="s">
        <v>76</v>
      </c>
      <c r="DH33" s="463"/>
      <c r="DI33" s="21"/>
    </row>
    <row r="34" spans="1:113" ht="32.25" customHeight="1" x14ac:dyDescent="0.15">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2</v>
      </c>
      <c r="V34" s="464"/>
      <c r="W34" s="465" t="str">
        <f>IF('各会計、関係団体の財政状況及び健全化判断比率'!B28="","",'各会計、関係団体の財政状況及び健全化判断比率'!B28)</f>
        <v>国民健康保険事業特別会計</v>
      </c>
      <c r="X34" s="465"/>
      <c r="Y34" s="465"/>
      <c r="Z34" s="465"/>
      <c r="AA34" s="465"/>
      <c r="AB34" s="465"/>
      <c r="AC34" s="465"/>
      <c r="AD34" s="465"/>
      <c r="AE34" s="465"/>
      <c r="AF34" s="465"/>
      <c r="AG34" s="465"/>
      <c r="AH34" s="465"/>
      <c r="AI34" s="465"/>
      <c r="AJ34" s="465"/>
      <c r="AK34" s="465"/>
      <c r="AL34" s="9"/>
      <c r="AM34" s="464">
        <f>IF(AO34="","",MAX(C34:D43,U34:V43)+1)</f>
        <v>8</v>
      </c>
      <c r="AN34" s="464"/>
      <c r="AO34" s="465" t="str">
        <f>IF('各会計、関係団体の財政状況及び健全化判断比率'!B34="","",'各会計、関係団体の財政状況及び健全化判断比率'!B34)</f>
        <v>水道事業会計</v>
      </c>
      <c r="AP34" s="465"/>
      <c r="AQ34" s="465"/>
      <c r="AR34" s="465"/>
      <c r="AS34" s="465"/>
      <c r="AT34" s="465"/>
      <c r="AU34" s="465"/>
      <c r="AV34" s="465"/>
      <c r="AW34" s="465"/>
      <c r="AX34" s="465"/>
      <c r="AY34" s="465"/>
      <c r="AZ34" s="465"/>
      <c r="BA34" s="465"/>
      <c r="BB34" s="465"/>
      <c r="BC34" s="465"/>
      <c r="BD34" s="9"/>
      <c r="BE34" s="464">
        <f>IF(BG34="","",MAX(C34:D43,U34:V43,AM34:AN43)+1)</f>
        <v>9</v>
      </c>
      <c r="BF34" s="464"/>
      <c r="BG34" s="465" t="str">
        <f>IF('各会計、関係団体の財政状況及び健全化判断比率'!B35="","",'各会計、関係団体の財政状況及び健全化判断比率'!B35)</f>
        <v>下水道事業特別会計</v>
      </c>
      <c r="BH34" s="465"/>
      <c r="BI34" s="465"/>
      <c r="BJ34" s="465"/>
      <c r="BK34" s="465"/>
      <c r="BL34" s="465"/>
      <c r="BM34" s="465"/>
      <c r="BN34" s="465"/>
      <c r="BO34" s="465"/>
      <c r="BP34" s="465"/>
      <c r="BQ34" s="465"/>
      <c r="BR34" s="465"/>
      <c r="BS34" s="465"/>
      <c r="BT34" s="465"/>
      <c r="BU34" s="465"/>
      <c r="BV34" s="9"/>
      <c r="BW34" s="464">
        <f>IF(BY34="","",MAX(C34:D43,U34:V43,AM34:AN43,BE34:BF43)+1)</f>
        <v>10</v>
      </c>
      <c r="BX34" s="464"/>
      <c r="BY34" s="465" t="str">
        <f>IF('各会計、関係団体の財政状況及び健全化判断比率'!B68="","",'各会計、関係団体の財政状況及び健全化判断比率'!B68)</f>
        <v>秋田県町村電算システム共同事業組合（一般会計）</v>
      </c>
      <c r="BZ34" s="465"/>
      <c r="CA34" s="465"/>
      <c r="CB34" s="465"/>
      <c r="CC34" s="465"/>
      <c r="CD34" s="465"/>
      <c r="CE34" s="465"/>
      <c r="CF34" s="465"/>
      <c r="CG34" s="465"/>
      <c r="CH34" s="465"/>
      <c r="CI34" s="465"/>
      <c r="CJ34" s="465"/>
      <c r="CK34" s="465"/>
      <c r="CL34" s="465"/>
      <c r="CM34" s="465"/>
      <c r="CN34" s="9"/>
      <c r="CO34" s="464" t="str">
        <f>IF(CQ34="","",MAX(C34:D43,U34:V43,AM34:AN43,BE34:BF43,BW34:BX43)+1)</f>
        <v/>
      </c>
      <c r="CP34" s="464"/>
      <c r="CQ34" s="465" t="str">
        <f>IF('各会計、関係団体の財政状況及び健全化判断比率'!BS7="","",'各会計、関係団体の財政状況及び健全化判断比率'!BS7)</f>
        <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x14ac:dyDescent="0.15">
      <c r="A35" s="2"/>
      <c r="B35" s="5"/>
      <c r="C35" s="464" t="str">
        <f t="shared" ref="C35:C43" si="0">IF(E35="","",C34+1)</f>
        <v/>
      </c>
      <c r="D35" s="464"/>
      <c r="E35" s="465" t="str">
        <f>IF('各会計、関係団体の財政状況及び健全化判断比率'!B8="","",'各会計、関係団体の財政状況及び健全化判断比率'!B8)</f>
        <v/>
      </c>
      <c r="F35" s="465"/>
      <c r="G35" s="465"/>
      <c r="H35" s="465"/>
      <c r="I35" s="465"/>
      <c r="J35" s="465"/>
      <c r="K35" s="465"/>
      <c r="L35" s="465"/>
      <c r="M35" s="465"/>
      <c r="N35" s="465"/>
      <c r="O35" s="465"/>
      <c r="P35" s="465"/>
      <c r="Q35" s="465"/>
      <c r="R35" s="465"/>
      <c r="S35" s="465"/>
      <c r="T35" s="9"/>
      <c r="U35" s="464">
        <f t="shared" ref="U35:U43" si="1">IF(W35="","",U34+1)</f>
        <v>3</v>
      </c>
      <c r="V35" s="464"/>
      <c r="W35" s="465" t="str">
        <f>IF('各会計、関係団体の財政状況及び健全化判断比率'!B29="","",'各会計、関係団体の財政状況及び健全化判断比率'!B29)</f>
        <v>国民健康保険井川町診療所特別会計</v>
      </c>
      <c r="X35" s="465"/>
      <c r="Y35" s="465"/>
      <c r="Z35" s="465"/>
      <c r="AA35" s="465"/>
      <c r="AB35" s="465"/>
      <c r="AC35" s="465"/>
      <c r="AD35" s="465"/>
      <c r="AE35" s="465"/>
      <c r="AF35" s="465"/>
      <c r="AG35" s="465"/>
      <c r="AH35" s="465"/>
      <c r="AI35" s="465"/>
      <c r="AJ35" s="465"/>
      <c r="AK35" s="465"/>
      <c r="AL35" s="9"/>
      <c r="AM35" s="464" t="str">
        <f t="shared" ref="AM35:AM43" si="2">IF(AO35="","",AM34+1)</f>
        <v/>
      </c>
      <c r="AN35" s="464"/>
      <c r="AO35" s="465"/>
      <c r="AP35" s="465"/>
      <c r="AQ35" s="465"/>
      <c r="AR35" s="465"/>
      <c r="AS35" s="465"/>
      <c r="AT35" s="465"/>
      <c r="AU35" s="465"/>
      <c r="AV35" s="465"/>
      <c r="AW35" s="465"/>
      <c r="AX35" s="465"/>
      <c r="AY35" s="465"/>
      <c r="AZ35" s="465"/>
      <c r="BA35" s="465"/>
      <c r="BB35" s="465"/>
      <c r="BC35" s="465"/>
      <c r="BD35" s="9"/>
      <c r="BE35" s="464" t="str">
        <f t="shared" ref="BE35:BE43" si="3">IF(BG35="","",BE34+1)</f>
        <v/>
      </c>
      <c r="BF35" s="464"/>
      <c r="BG35" s="465"/>
      <c r="BH35" s="465"/>
      <c r="BI35" s="465"/>
      <c r="BJ35" s="465"/>
      <c r="BK35" s="465"/>
      <c r="BL35" s="465"/>
      <c r="BM35" s="465"/>
      <c r="BN35" s="465"/>
      <c r="BO35" s="465"/>
      <c r="BP35" s="465"/>
      <c r="BQ35" s="465"/>
      <c r="BR35" s="465"/>
      <c r="BS35" s="465"/>
      <c r="BT35" s="465"/>
      <c r="BU35" s="465"/>
      <c r="BV35" s="9"/>
      <c r="BW35" s="464">
        <f t="shared" ref="BW35:BW43" si="4">IF(BY35="","",BW34+1)</f>
        <v>11</v>
      </c>
      <c r="BX35" s="464"/>
      <c r="BY35" s="465" t="str">
        <f>IF('各会計、関係団体の財政状況及び健全化判断比率'!B69="","",'各会計、関係団体の財政状況及び健全化判断比率'!B69)</f>
        <v>湖東地区行政一部事務組合（一般会計）</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x14ac:dyDescent="0.15">
      <c r="A36" s="2"/>
      <c r="B36" s="5"/>
      <c r="C36" s="464" t="str">
        <f t="shared" si="0"/>
        <v/>
      </c>
      <c r="D36" s="464"/>
      <c r="E36" s="465" t="str">
        <f>IF('各会計、関係団体の財政状況及び健全化判断比率'!B9="","",'各会計、関係団体の財政状況及び健全化判断比率'!B9)</f>
        <v/>
      </c>
      <c r="F36" s="465"/>
      <c r="G36" s="465"/>
      <c r="H36" s="465"/>
      <c r="I36" s="465"/>
      <c r="J36" s="465"/>
      <c r="K36" s="465"/>
      <c r="L36" s="465"/>
      <c r="M36" s="465"/>
      <c r="N36" s="465"/>
      <c r="O36" s="465"/>
      <c r="P36" s="465"/>
      <c r="Q36" s="465"/>
      <c r="R36" s="465"/>
      <c r="S36" s="465"/>
      <c r="T36" s="9"/>
      <c r="U36" s="464">
        <f t="shared" si="1"/>
        <v>4</v>
      </c>
      <c r="V36" s="464"/>
      <c r="W36" s="465" t="str">
        <f>IF('各会計、関係団体の財政状況及び健全化判断比率'!B30="","",'各会計、関係団体の財政状況及び健全化判断比率'!B30)</f>
        <v>介護保険事業特別会計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t="str">
        <f t="shared" si="3"/>
        <v/>
      </c>
      <c r="BF36" s="464"/>
      <c r="BG36" s="465"/>
      <c r="BH36" s="465"/>
      <c r="BI36" s="465"/>
      <c r="BJ36" s="465"/>
      <c r="BK36" s="465"/>
      <c r="BL36" s="465"/>
      <c r="BM36" s="465"/>
      <c r="BN36" s="465"/>
      <c r="BO36" s="465"/>
      <c r="BP36" s="465"/>
      <c r="BQ36" s="465"/>
      <c r="BR36" s="465"/>
      <c r="BS36" s="465"/>
      <c r="BT36" s="465"/>
      <c r="BU36" s="465"/>
      <c r="BV36" s="9"/>
      <c r="BW36" s="464">
        <f t="shared" si="4"/>
        <v>12</v>
      </c>
      <c r="BX36" s="464"/>
      <c r="BY36" s="465" t="str">
        <f>IF('各会計、関係団体の財政状況及び健全化判断比率'!B70="","",'各会計、関係団体の財政状況及び健全化判断比率'!B70)</f>
        <v>八郎潟町・井川町衛生処理施設組合（一般会計）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x14ac:dyDescent="0.15">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f t="shared" si="1"/>
        <v>5</v>
      </c>
      <c r="V37" s="464"/>
      <c r="W37" s="465" t="str">
        <f>IF('各会計、関係団体の財政状況及び健全化判断比率'!B31="","",'各会計、関係団体の財政状況及び健全化判断比率'!B31)</f>
        <v>介護認定事業特別会計</v>
      </c>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f t="shared" si="4"/>
        <v>13</v>
      </c>
      <c r="BX37" s="464"/>
      <c r="BY37" s="465" t="str">
        <f>IF('各会計、関係団体の財政状況及び健全化判断比率'!B71="","",'各会計、関係団体の財政状況及び健全化判断比率'!B71)</f>
        <v>八郎湖周辺清掃事務組合（一般会計）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x14ac:dyDescent="0.15">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f t="shared" si="1"/>
        <v>6</v>
      </c>
      <c r="V38" s="464"/>
      <c r="W38" s="465" t="str">
        <f>IF('各会計、関係団体の財政状況及び健全化判断比率'!B32="","",'各会計、関係団体の財政状況及び健全化判断比率'!B32)</f>
        <v>介護サービス事業特別会計</v>
      </c>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14</v>
      </c>
      <c r="BX38" s="464"/>
      <c r="BY38" s="465" t="str">
        <f>IF('各会計、関係団体の財政状況及び健全化判断比率'!B72="","",'各会計、関係団体の財政状況及び健全化判断比率'!B72)</f>
        <v>井川町・潟上市共有財産管理組合（一般会計）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x14ac:dyDescent="0.15">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f t="shared" si="1"/>
        <v>7</v>
      </c>
      <c r="V39" s="464"/>
      <c r="W39" s="465" t="str">
        <f>IF('各会計、関係団体の財政状況及び健全化判断比率'!B33="","",'各会計、関係団体の財政状況及び健全化判断比率'!B33)</f>
        <v>後期高齢者医療特別会計</v>
      </c>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15</v>
      </c>
      <c r="BX39" s="464"/>
      <c r="BY39" s="465" t="str">
        <f>IF('各会計、関係団体の財政状況及び健全化判断比率'!B73="","",'各会計、関係団体の財政状況及び健全化判断比率'!B73)</f>
        <v>秋田県市町村総合事務組合（一般会計）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x14ac:dyDescent="0.15">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16</v>
      </c>
      <c r="BX40" s="464"/>
      <c r="BY40" s="465" t="str">
        <f>IF('各会計、関係団体の財政状況及び健全化判断比率'!B74="","",'各会計、関係団体の財政状況及び健全化判断比率'!B74)</f>
        <v>秋田県市町村総合事務組合（交通災害共済事業等特別会計）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x14ac:dyDescent="0.15">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17</v>
      </c>
      <c r="BX41" s="464"/>
      <c r="BY41" s="465" t="str">
        <f>IF('各会計、関係団体の財政状況及び健全化判断比率'!B75="","",'各会計、関係団体の財政状況及び健全化判断比率'!B75)</f>
        <v>秋田県後期高齢者医療広域連合（一般会計）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x14ac:dyDescent="0.15">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f t="shared" si="4"/>
        <v>18</v>
      </c>
      <c r="BX42" s="464"/>
      <c r="BY42" s="465" t="str">
        <f>IF('各会計、関係団体の財政状況及び健全化判断比率'!B76="","",'各会計、関係団体の財政状況及び健全化判断比率'!B76)</f>
        <v>秋田県後期高齢者医療広域連合（後期高齢者医療特別会計）</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x14ac:dyDescent="0.15">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f t="shared" si="4"/>
        <v>19</v>
      </c>
      <c r="BX43" s="464"/>
      <c r="BY43" s="465" t="str">
        <f>IF('各会計、関係団体の財政状況及び健全化判断比率'!B77="","",'各会計、関係団体の財政状況及び健全化判断比率'!B77)</f>
        <v>秋田県市町村会館管理組合（一般会計）</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283</v>
      </c>
      <c r="E46" s="1" t="s">
        <v>284</v>
      </c>
    </row>
    <row r="47" spans="1:113" x14ac:dyDescent="0.15">
      <c r="E47" s="1" t="s">
        <v>287</v>
      </c>
    </row>
    <row r="48" spans="1:113" x14ac:dyDescent="0.15">
      <c r="E48" s="1" t="s">
        <v>289</v>
      </c>
    </row>
    <row r="49" spans="5:5" x14ac:dyDescent="0.15">
      <c r="E49" s="1" t="s">
        <v>290</v>
      </c>
    </row>
    <row r="50" spans="5:5" x14ac:dyDescent="0.15">
      <c r="E50" s="1" t="s">
        <v>186</v>
      </c>
    </row>
    <row r="51" spans="5:5" x14ac:dyDescent="0.15">
      <c r="E51" s="1" t="s">
        <v>294</v>
      </c>
    </row>
    <row r="52" spans="5:5" x14ac:dyDescent="0.15">
      <c r="E52" s="1" t="s">
        <v>95</v>
      </c>
    </row>
    <row r="53" spans="5:5" x14ac:dyDescent="0.15">
      <c r="E53" s="1" t="s">
        <v>291</v>
      </c>
    </row>
    <row r="54" spans="5:5" x14ac:dyDescent="0.15"/>
    <row r="55" spans="5:5" x14ac:dyDescent="0.15"/>
    <row r="56" spans="5:5" x14ac:dyDescent="0.15"/>
  </sheetData>
  <sheetProtection algorithmName="SHA-512" hashValue="LpG3qNH1wkcbBDb444t+IW+yw4sbWkCLj7rb8I+NvbC0H+/bLg/AUqOwuklGP250aUkcVU/qGOwJtPPD9c+QiA==" saltValue="0jHi1RwpGDH3F+YF7VDj8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295</v>
      </c>
      <c r="DI1" s="558"/>
      <c r="DJ1" s="558"/>
      <c r="DK1" s="558"/>
      <c r="DL1" s="558"/>
      <c r="DM1" s="558"/>
      <c r="DN1" s="559"/>
      <c r="DO1" s="1"/>
      <c r="DP1" s="557" t="s">
        <v>20</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15">
      <c r="B2" s="43" t="s">
        <v>297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0" t="s">
        <v>115</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298</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299</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x14ac:dyDescent="0.15">
      <c r="B4" s="350" t="s">
        <v>8</v>
      </c>
      <c r="C4" s="351"/>
      <c r="D4" s="351"/>
      <c r="E4" s="351"/>
      <c r="F4" s="351"/>
      <c r="G4" s="351"/>
      <c r="H4" s="351"/>
      <c r="I4" s="351"/>
      <c r="J4" s="351"/>
      <c r="K4" s="351"/>
      <c r="L4" s="351"/>
      <c r="M4" s="351"/>
      <c r="N4" s="351"/>
      <c r="O4" s="351"/>
      <c r="P4" s="351"/>
      <c r="Q4" s="393"/>
      <c r="R4" s="350" t="s">
        <v>302</v>
      </c>
      <c r="S4" s="351"/>
      <c r="T4" s="351"/>
      <c r="U4" s="351"/>
      <c r="V4" s="351"/>
      <c r="W4" s="351"/>
      <c r="X4" s="351"/>
      <c r="Y4" s="393"/>
      <c r="Z4" s="350" t="s">
        <v>117</v>
      </c>
      <c r="AA4" s="351"/>
      <c r="AB4" s="351"/>
      <c r="AC4" s="393"/>
      <c r="AD4" s="350" t="s">
        <v>248</v>
      </c>
      <c r="AE4" s="351"/>
      <c r="AF4" s="351"/>
      <c r="AG4" s="351"/>
      <c r="AH4" s="351"/>
      <c r="AI4" s="351"/>
      <c r="AJ4" s="351"/>
      <c r="AK4" s="393"/>
      <c r="AL4" s="350" t="s">
        <v>117</v>
      </c>
      <c r="AM4" s="351"/>
      <c r="AN4" s="351"/>
      <c r="AO4" s="393"/>
      <c r="AP4" s="560" t="s">
        <v>306</v>
      </c>
      <c r="AQ4" s="560"/>
      <c r="AR4" s="560"/>
      <c r="AS4" s="560"/>
      <c r="AT4" s="560"/>
      <c r="AU4" s="560"/>
      <c r="AV4" s="560"/>
      <c r="AW4" s="560"/>
      <c r="AX4" s="560"/>
      <c r="AY4" s="560"/>
      <c r="AZ4" s="560"/>
      <c r="BA4" s="560"/>
      <c r="BB4" s="560"/>
      <c r="BC4" s="560"/>
      <c r="BD4" s="560"/>
      <c r="BE4" s="560"/>
      <c r="BF4" s="560"/>
      <c r="BG4" s="560" t="s">
        <v>286</v>
      </c>
      <c r="BH4" s="560"/>
      <c r="BI4" s="560"/>
      <c r="BJ4" s="560"/>
      <c r="BK4" s="560"/>
      <c r="BL4" s="560"/>
      <c r="BM4" s="560"/>
      <c r="BN4" s="560"/>
      <c r="BO4" s="560" t="s">
        <v>117</v>
      </c>
      <c r="BP4" s="560"/>
      <c r="BQ4" s="560"/>
      <c r="BR4" s="560"/>
      <c r="BS4" s="560" t="s">
        <v>307</v>
      </c>
      <c r="BT4" s="560"/>
      <c r="BU4" s="560"/>
      <c r="BV4" s="560"/>
      <c r="BW4" s="560"/>
      <c r="BX4" s="560"/>
      <c r="BY4" s="560"/>
      <c r="BZ4" s="560"/>
      <c r="CA4" s="560"/>
      <c r="CB4" s="560"/>
      <c r="CD4" s="350" t="s">
        <v>308</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x14ac:dyDescent="0.15">
      <c r="B5" s="561" t="s">
        <v>304</v>
      </c>
      <c r="C5" s="562"/>
      <c r="D5" s="562"/>
      <c r="E5" s="562"/>
      <c r="F5" s="562"/>
      <c r="G5" s="562"/>
      <c r="H5" s="562"/>
      <c r="I5" s="562"/>
      <c r="J5" s="562"/>
      <c r="K5" s="562"/>
      <c r="L5" s="562"/>
      <c r="M5" s="562"/>
      <c r="N5" s="562"/>
      <c r="O5" s="562"/>
      <c r="P5" s="562"/>
      <c r="Q5" s="563"/>
      <c r="R5" s="564">
        <v>432676</v>
      </c>
      <c r="S5" s="565"/>
      <c r="T5" s="565"/>
      <c r="U5" s="565"/>
      <c r="V5" s="565"/>
      <c r="W5" s="565"/>
      <c r="X5" s="565"/>
      <c r="Y5" s="566"/>
      <c r="Z5" s="567">
        <v>11.4</v>
      </c>
      <c r="AA5" s="567"/>
      <c r="AB5" s="567"/>
      <c r="AC5" s="567"/>
      <c r="AD5" s="568">
        <v>432676</v>
      </c>
      <c r="AE5" s="568"/>
      <c r="AF5" s="568"/>
      <c r="AG5" s="568"/>
      <c r="AH5" s="568"/>
      <c r="AI5" s="568"/>
      <c r="AJ5" s="568"/>
      <c r="AK5" s="568"/>
      <c r="AL5" s="569">
        <v>20.6</v>
      </c>
      <c r="AM5" s="570"/>
      <c r="AN5" s="570"/>
      <c r="AO5" s="571"/>
      <c r="AP5" s="561" t="s">
        <v>309</v>
      </c>
      <c r="AQ5" s="562"/>
      <c r="AR5" s="562"/>
      <c r="AS5" s="562"/>
      <c r="AT5" s="562"/>
      <c r="AU5" s="562"/>
      <c r="AV5" s="562"/>
      <c r="AW5" s="562"/>
      <c r="AX5" s="562"/>
      <c r="AY5" s="562"/>
      <c r="AZ5" s="562"/>
      <c r="BA5" s="562"/>
      <c r="BB5" s="562"/>
      <c r="BC5" s="562"/>
      <c r="BD5" s="562"/>
      <c r="BE5" s="562"/>
      <c r="BF5" s="563"/>
      <c r="BG5" s="572">
        <v>432676</v>
      </c>
      <c r="BH5" s="356"/>
      <c r="BI5" s="356"/>
      <c r="BJ5" s="356"/>
      <c r="BK5" s="356"/>
      <c r="BL5" s="356"/>
      <c r="BM5" s="356"/>
      <c r="BN5" s="573"/>
      <c r="BO5" s="574">
        <v>100</v>
      </c>
      <c r="BP5" s="574"/>
      <c r="BQ5" s="574"/>
      <c r="BR5" s="574"/>
      <c r="BS5" s="575" t="s">
        <v>138</v>
      </c>
      <c r="BT5" s="575"/>
      <c r="BU5" s="575"/>
      <c r="BV5" s="575"/>
      <c r="BW5" s="575"/>
      <c r="BX5" s="575"/>
      <c r="BY5" s="575"/>
      <c r="BZ5" s="575"/>
      <c r="CA5" s="575"/>
      <c r="CB5" s="576"/>
      <c r="CD5" s="350" t="s">
        <v>306</v>
      </c>
      <c r="CE5" s="351"/>
      <c r="CF5" s="351"/>
      <c r="CG5" s="351"/>
      <c r="CH5" s="351"/>
      <c r="CI5" s="351"/>
      <c r="CJ5" s="351"/>
      <c r="CK5" s="351"/>
      <c r="CL5" s="351"/>
      <c r="CM5" s="351"/>
      <c r="CN5" s="351"/>
      <c r="CO5" s="351"/>
      <c r="CP5" s="351"/>
      <c r="CQ5" s="393"/>
      <c r="CR5" s="350" t="s">
        <v>312</v>
      </c>
      <c r="CS5" s="351"/>
      <c r="CT5" s="351"/>
      <c r="CU5" s="351"/>
      <c r="CV5" s="351"/>
      <c r="CW5" s="351"/>
      <c r="CX5" s="351"/>
      <c r="CY5" s="393"/>
      <c r="CZ5" s="350" t="s">
        <v>117</v>
      </c>
      <c r="DA5" s="351"/>
      <c r="DB5" s="351"/>
      <c r="DC5" s="393"/>
      <c r="DD5" s="350" t="s">
        <v>313</v>
      </c>
      <c r="DE5" s="351"/>
      <c r="DF5" s="351"/>
      <c r="DG5" s="351"/>
      <c r="DH5" s="351"/>
      <c r="DI5" s="351"/>
      <c r="DJ5" s="351"/>
      <c r="DK5" s="351"/>
      <c r="DL5" s="351"/>
      <c r="DM5" s="351"/>
      <c r="DN5" s="351"/>
      <c r="DO5" s="351"/>
      <c r="DP5" s="393"/>
      <c r="DQ5" s="350" t="s">
        <v>315</v>
      </c>
      <c r="DR5" s="351"/>
      <c r="DS5" s="351"/>
      <c r="DT5" s="351"/>
      <c r="DU5" s="351"/>
      <c r="DV5" s="351"/>
      <c r="DW5" s="351"/>
      <c r="DX5" s="351"/>
      <c r="DY5" s="351"/>
      <c r="DZ5" s="351"/>
      <c r="EA5" s="351"/>
      <c r="EB5" s="351"/>
      <c r="EC5" s="393"/>
    </row>
    <row r="6" spans="2:143" ht="11.25" customHeight="1" x14ac:dyDescent="0.15">
      <c r="B6" s="577" t="s">
        <v>316</v>
      </c>
      <c r="C6" s="578"/>
      <c r="D6" s="578"/>
      <c r="E6" s="578"/>
      <c r="F6" s="578"/>
      <c r="G6" s="578"/>
      <c r="H6" s="578"/>
      <c r="I6" s="578"/>
      <c r="J6" s="578"/>
      <c r="K6" s="578"/>
      <c r="L6" s="578"/>
      <c r="M6" s="578"/>
      <c r="N6" s="578"/>
      <c r="O6" s="578"/>
      <c r="P6" s="578"/>
      <c r="Q6" s="579"/>
      <c r="R6" s="572">
        <v>37516</v>
      </c>
      <c r="S6" s="356"/>
      <c r="T6" s="356"/>
      <c r="U6" s="356"/>
      <c r="V6" s="356"/>
      <c r="W6" s="356"/>
      <c r="X6" s="356"/>
      <c r="Y6" s="573"/>
      <c r="Z6" s="574">
        <v>1</v>
      </c>
      <c r="AA6" s="574"/>
      <c r="AB6" s="574"/>
      <c r="AC6" s="574"/>
      <c r="AD6" s="575">
        <v>37516</v>
      </c>
      <c r="AE6" s="575"/>
      <c r="AF6" s="575"/>
      <c r="AG6" s="575"/>
      <c r="AH6" s="575"/>
      <c r="AI6" s="575"/>
      <c r="AJ6" s="575"/>
      <c r="AK6" s="575"/>
      <c r="AL6" s="580">
        <v>1.8</v>
      </c>
      <c r="AM6" s="362"/>
      <c r="AN6" s="362"/>
      <c r="AO6" s="581"/>
      <c r="AP6" s="577" t="s">
        <v>104</v>
      </c>
      <c r="AQ6" s="578"/>
      <c r="AR6" s="578"/>
      <c r="AS6" s="578"/>
      <c r="AT6" s="578"/>
      <c r="AU6" s="578"/>
      <c r="AV6" s="578"/>
      <c r="AW6" s="578"/>
      <c r="AX6" s="578"/>
      <c r="AY6" s="578"/>
      <c r="AZ6" s="578"/>
      <c r="BA6" s="578"/>
      <c r="BB6" s="578"/>
      <c r="BC6" s="578"/>
      <c r="BD6" s="578"/>
      <c r="BE6" s="578"/>
      <c r="BF6" s="579"/>
      <c r="BG6" s="572">
        <v>432676</v>
      </c>
      <c r="BH6" s="356"/>
      <c r="BI6" s="356"/>
      <c r="BJ6" s="356"/>
      <c r="BK6" s="356"/>
      <c r="BL6" s="356"/>
      <c r="BM6" s="356"/>
      <c r="BN6" s="573"/>
      <c r="BO6" s="574">
        <v>100</v>
      </c>
      <c r="BP6" s="574"/>
      <c r="BQ6" s="574"/>
      <c r="BR6" s="574"/>
      <c r="BS6" s="575" t="s">
        <v>138</v>
      </c>
      <c r="BT6" s="575"/>
      <c r="BU6" s="575"/>
      <c r="BV6" s="575"/>
      <c r="BW6" s="575"/>
      <c r="BX6" s="575"/>
      <c r="BY6" s="575"/>
      <c r="BZ6" s="575"/>
      <c r="CA6" s="575"/>
      <c r="CB6" s="576"/>
      <c r="CD6" s="561" t="s">
        <v>317</v>
      </c>
      <c r="CE6" s="562"/>
      <c r="CF6" s="562"/>
      <c r="CG6" s="562"/>
      <c r="CH6" s="562"/>
      <c r="CI6" s="562"/>
      <c r="CJ6" s="562"/>
      <c r="CK6" s="562"/>
      <c r="CL6" s="562"/>
      <c r="CM6" s="562"/>
      <c r="CN6" s="562"/>
      <c r="CO6" s="562"/>
      <c r="CP6" s="562"/>
      <c r="CQ6" s="563"/>
      <c r="CR6" s="572">
        <v>62921</v>
      </c>
      <c r="CS6" s="356"/>
      <c r="CT6" s="356"/>
      <c r="CU6" s="356"/>
      <c r="CV6" s="356"/>
      <c r="CW6" s="356"/>
      <c r="CX6" s="356"/>
      <c r="CY6" s="573"/>
      <c r="CZ6" s="569">
        <v>1.7</v>
      </c>
      <c r="DA6" s="570"/>
      <c r="DB6" s="570"/>
      <c r="DC6" s="582"/>
      <c r="DD6" s="583" t="s">
        <v>138</v>
      </c>
      <c r="DE6" s="356"/>
      <c r="DF6" s="356"/>
      <c r="DG6" s="356"/>
      <c r="DH6" s="356"/>
      <c r="DI6" s="356"/>
      <c r="DJ6" s="356"/>
      <c r="DK6" s="356"/>
      <c r="DL6" s="356"/>
      <c r="DM6" s="356"/>
      <c r="DN6" s="356"/>
      <c r="DO6" s="356"/>
      <c r="DP6" s="573"/>
      <c r="DQ6" s="583">
        <v>62921</v>
      </c>
      <c r="DR6" s="356"/>
      <c r="DS6" s="356"/>
      <c r="DT6" s="356"/>
      <c r="DU6" s="356"/>
      <c r="DV6" s="356"/>
      <c r="DW6" s="356"/>
      <c r="DX6" s="356"/>
      <c r="DY6" s="356"/>
      <c r="DZ6" s="356"/>
      <c r="EA6" s="356"/>
      <c r="EB6" s="356"/>
      <c r="EC6" s="584"/>
    </row>
    <row r="7" spans="2:143" ht="11.25" customHeight="1" x14ac:dyDescent="0.15">
      <c r="B7" s="577" t="s">
        <v>44</v>
      </c>
      <c r="C7" s="578"/>
      <c r="D7" s="578"/>
      <c r="E7" s="578"/>
      <c r="F7" s="578"/>
      <c r="G7" s="578"/>
      <c r="H7" s="578"/>
      <c r="I7" s="578"/>
      <c r="J7" s="578"/>
      <c r="K7" s="578"/>
      <c r="L7" s="578"/>
      <c r="M7" s="578"/>
      <c r="N7" s="578"/>
      <c r="O7" s="578"/>
      <c r="P7" s="578"/>
      <c r="Q7" s="579"/>
      <c r="R7" s="572">
        <v>705</v>
      </c>
      <c r="S7" s="356"/>
      <c r="T7" s="356"/>
      <c r="U7" s="356"/>
      <c r="V7" s="356"/>
      <c r="W7" s="356"/>
      <c r="X7" s="356"/>
      <c r="Y7" s="573"/>
      <c r="Z7" s="574">
        <v>0</v>
      </c>
      <c r="AA7" s="574"/>
      <c r="AB7" s="574"/>
      <c r="AC7" s="574"/>
      <c r="AD7" s="575">
        <v>705</v>
      </c>
      <c r="AE7" s="575"/>
      <c r="AF7" s="575"/>
      <c r="AG7" s="575"/>
      <c r="AH7" s="575"/>
      <c r="AI7" s="575"/>
      <c r="AJ7" s="575"/>
      <c r="AK7" s="575"/>
      <c r="AL7" s="580">
        <v>0</v>
      </c>
      <c r="AM7" s="362"/>
      <c r="AN7" s="362"/>
      <c r="AO7" s="581"/>
      <c r="AP7" s="577" t="s">
        <v>318</v>
      </c>
      <c r="AQ7" s="578"/>
      <c r="AR7" s="578"/>
      <c r="AS7" s="578"/>
      <c r="AT7" s="578"/>
      <c r="AU7" s="578"/>
      <c r="AV7" s="578"/>
      <c r="AW7" s="578"/>
      <c r="AX7" s="578"/>
      <c r="AY7" s="578"/>
      <c r="AZ7" s="578"/>
      <c r="BA7" s="578"/>
      <c r="BB7" s="578"/>
      <c r="BC7" s="578"/>
      <c r="BD7" s="578"/>
      <c r="BE7" s="578"/>
      <c r="BF7" s="579"/>
      <c r="BG7" s="572">
        <v>159313</v>
      </c>
      <c r="BH7" s="356"/>
      <c r="BI7" s="356"/>
      <c r="BJ7" s="356"/>
      <c r="BK7" s="356"/>
      <c r="BL7" s="356"/>
      <c r="BM7" s="356"/>
      <c r="BN7" s="573"/>
      <c r="BO7" s="574">
        <v>36.799999999999997</v>
      </c>
      <c r="BP7" s="574"/>
      <c r="BQ7" s="574"/>
      <c r="BR7" s="574"/>
      <c r="BS7" s="575" t="s">
        <v>138</v>
      </c>
      <c r="BT7" s="575"/>
      <c r="BU7" s="575"/>
      <c r="BV7" s="575"/>
      <c r="BW7" s="575"/>
      <c r="BX7" s="575"/>
      <c r="BY7" s="575"/>
      <c r="BZ7" s="575"/>
      <c r="CA7" s="575"/>
      <c r="CB7" s="576"/>
      <c r="CD7" s="577" t="s">
        <v>321</v>
      </c>
      <c r="CE7" s="578"/>
      <c r="CF7" s="578"/>
      <c r="CG7" s="578"/>
      <c r="CH7" s="578"/>
      <c r="CI7" s="578"/>
      <c r="CJ7" s="578"/>
      <c r="CK7" s="578"/>
      <c r="CL7" s="578"/>
      <c r="CM7" s="578"/>
      <c r="CN7" s="578"/>
      <c r="CO7" s="578"/>
      <c r="CP7" s="578"/>
      <c r="CQ7" s="579"/>
      <c r="CR7" s="572">
        <v>459531</v>
      </c>
      <c r="CS7" s="356"/>
      <c r="CT7" s="356"/>
      <c r="CU7" s="356"/>
      <c r="CV7" s="356"/>
      <c r="CW7" s="356"/>
      <c r="CX7" s="356"/>
      <c r="CY7" s="573"/>
      <c r="CZ7" s="574">
        <v>12.7</v>
      </c>
      <c r="DA7" s="574"/>
      <c r="DB7" s="574"/>
      <c r="DC7" s="574"/>
      <c r="DD7" s="583">
        <v>53965</v>
      </c>
      <c r="DE7" s="356"/>
      <c r="DF7" s="356"/>
      <c r="DG7" s="356"/>
      <c r="DH7" s="356"/>
      <c r="DI7" s="356"/>
      <c r="DJ7" s="356"/>
      <c r="DK7" s="356"/>
      <c r="DL7" s="356"/>
      <c r="DM7" s="356"/>
      <c r="DN7" s="356"/>
      <c r="DO7" s="356"/>
      <c r="DP7" s="573"/>
      <c r="DQ7" s="583">
        <v>395637</v>
      </c>
      <c r="DR7" s="356"/>
      <c r="DS7" s="356"/>
      <c r="DT7" s="356"/>
      <c r="DU7" s="356"/>
      <c r="DV7" s="356"/>
      <c r="DW7" s="356"/>
      <c r="DX7" s="356"/>
      <c r="DY7" s="356"/>
      <c r="DZ7" s="356"/>
      <c r="EA7" s="356"/>
      <c r="EB7" s="356"/>
      <c r="EC7" s="584"/>
    </row>
    <row r="8" spans="2:143" ht="11.25" customHeight="1" x14ac:dyDescent="0.15">
      <c r="B8" s="577" t="s">
        <v>193</v>
      </c>
      <c r="C8" s="578"/>
      <c r="D8" s="578"/>
      <c r="E8" s="578"/>
      <c r="F8" s="578"/>
      <c r="G8" s="578"/>
      <c r="H8" s="578"/>
      <c r="I8" s="578"/>
      <c r="J8" s="578"/>
      <c r="K8" s="578"/>
      <c r="L8" s="578"/>
      <c r="M8" s="578"/>
      <c r="N8" s="578"/>
      <c r="O8" s="578"/>
      <c r="P8" s="578"/>
      <c r="Q8" s="579"/>
      <c r="R8" s="572">
        <v>930</v>
      </c>
      <c r="S8" s="356"/>
      <c r="T8" s="356"/>
      <c r="U8" s="356"/>
      <c r="V8" s="356"/>
      <c r="W8" s="356"/>
      <c r="X8" s="356"/>
      <c r="Y8" s="573"/>
      <c r="Z8" s="574">
        <v>0</v>
      </c>
      <c r="AA8" s="574"/>
      <c r="AB8" s="574"/>
      <c r="AC8" s="574"/>
      <c r="AD8" s="575">
        <v>930</v>
      </c>
      <c r="AE8" s="575"/>
      <c r="AF8" s="575"/>
      <c r="AG8" s="575"/>
      <c r="AH8" s="575"/>
      <c r="AI8" s="575"/>
      <c r="AJ8" s="575"/>
      <c r="AK8" s="575"/>
      <c r="AL8" s="580">
        <v>0</v>
      </c>
      <c r="AM8" s="362"/>
      <c r="AN8" s="362"/>
      <c r="AO8" s="581"/>
      <c r="AP8" s="577" t="s">
        <v>106</v>
      </c>
      <c r="AQ8" s="578"/>
      <c r="AR8" s="578"/>
      <c r="AS8" s="578"/>
      <c r="AT8" s="578"/>
      <c r="AU8" s="578"/>
      <c r="AV8" s="578"/>
      <c r="AW8" s="578"/>
      <c r="AX8" s="578"/>
      <c r="AY8" s="578"/>
      <c r="AZ8" s="578"/>
      <c r="BA8" s="578"/>
      <c r="BB8" s="578"/>
      <c r="BC8" s="578"/>
      <c r="BD8" s="578"/>
      <c r="BE8" s="578"/>
      <c r="BF8" s="579"/>
      <c r="BG8" s="572">
        <v>7556</v>
      </c>
      <c r="BH8" s="356"/>
      <c r="BI8" s="356"/>
      <c r="BJ8" s="356"/>
      <c r="BK8" s="356"/>
      <c r="BL8" s="356"/>
      <c r="BM8" s="356"/>
      <c r="BN8" s="573"/>
      <c r="BO8" s="574">
        <v>1.7</v>
      </c>
      <c r="BP8" s="574"/>
      <c r="BQ8" s="574"/>
      <c r="BR8" s="574"/>
      <c r="BS8" s="583" t="s">
        <v>138</v>
      </c>
      <c r="BT8" s="356"/>
      <c r="BU8" s="356"/>
      <c r="BV8" s="356"/>
      <c r="BW8" s="356"/>
      <c r="BX8" s="356"/>
      <c r="BY8" s="356"/>
      <c r="BZ8" s="356"/>
      <c r="CA8" s="356"/>
      <c r="CB8" s="584"/>
      <c r="CD8" s="577" t="s">
        <v>323</v>
      </c>
      <c r="CE8" s="578"/>
      <c r="CF8" s="578"/>
      <c r="CG8" s="578"/>
      <c r="CH8" s="578"/>
      <c r="CI8" s="578"/>
      <c r="CJ8" s="578"/>
      <c r="CK8" s="578"/>
      <c r="CL8" s="578"/>
      <c r="CM8" s="578"/>
      <c r="CN8" s="578"/>
      <c r="CO8" s="578"/>
      <c r="CP8" s="578"/>
      <c r="CQ8" s="579"/>
      <c r="CR8" s="572">
        <v>1071857</v>
      </c>
      <c r="CS8" s="356"/>
      <c r="CT8" s="356"/>
      <c r="CU8" s="356"/>
      <c r="CV8" s="356"/>
      <c r="CW8" s="356"/>
      <c r="CX8" s="356"/>
      <c r="CY8" s="573"/>
      <c r="CZ8" s="574">
        <v>29.6</v>
      </c>
      <c r="DA8" s="574"/>
      <c r="DB8" s="574"/>
      <c r="DC8" s="574"/>
      <c r="DD8" s="583">
        <v>297709</v>
      </c>
      <c r="DE8" s="356"/>
      <c r="DF8" s="356"/>
      <c r="DG8" s="356"/>
      <c r="DH8" s="356"/>
      <c r="DI8" s="356"/>
      <c r="DJ8" s="356"/>
      <c r="DK8" s="356"/>
      <c r="DL8" s="356"/>
      <c r="DM8" s="356"/>
      <c r="DN8" s="356"/>
      <c r="DO8" s="356"/>
      <c r="DP8" s="573"/>
      <c r="DQ8" s="583">
        <v>514844</v>
      </c>
      <c r="DR8" s="356"/>
      <c r="DS8" s="356"/>
      <c r="DT8" s="356"/>
      <c r="DU8" s="356"/>
      <c r="DV8" s="356"/>
      <c r="DW8" s="356"/>
      <c r="DX8" s="356"/>
      <c r="DY8" s="356"/>
      <c r="DZ8" s="356"/>
      <c r="EA8" s="356"/>
      <c r="EB8" s="356"/>
      <c r="EC8" s="584"/>
    </row>
    <row r="9" spans="2:143" ht="11.25" customHeight="1" x14ac:dyDescent="0.15">
      <c r="B9" s="577" t="s">
        <v>322</v>
      </c>
      <c r="C9" s="578"/>
      <c r="D9" s="578"/>
      <c r="E9" s="578"/>
      <c r="F9" s="578"/>
      <c r="G9" s="578"/>
      <c r="H9" s="578"/>
      <c r="I9" s="578"/>
      <c r="J9" s="578"/>
      <c r="K9" s="578"/>
      <c r="L9" s="578"/>
      <c r="M9" s="578"/>
      <c r="N9" s="578"/>
      <c r="O9" s="578"/>
      <c r="P9" s="578"/>
      <c r="Q9" s="579"/>
      <c r="R9" s="572">
        <v>869</v>
      </c>
      <c r="S9" s="356"/>
      <c r="T9" s="356"/>
      <c r="U9" s="356"/>
      <c r="V9" s="356"/>
      <c r="W9" s="356"/>
      <c r="X9" s="356"/>
      <c r="Y9" s="573"/>
      <c r="Z9" s="574">
        <v>0</v>
      </c>
      <c r="AA9" s="574"/>
      <c r="AB9" s="574"/>
      <c r="AC9" s="574"/>
      <c r="AD9" s="575">
        <v>869</v>
      </c>
      <c r="AE9" s="575"/>
      <c r="AF9" s="575"/>
      <c r="AG9" s="575"/>
      <c r="AH9" s="575"/>
      <c r="AI9" s="575"/>
      <c r="AJ9" s="575"/>
      <c r="AK9" s="575"/>
      <c r="AL9" s="580">
        <v>0</v>
      </c>
      <c r="AM9" s="362"/>
      <c r="AN9" s="362"/>
      <c r="AO9" s="581"/>
      <c r="AP9" s="577" t="s">
        <v>324</v>
      </c>
      <c r="AQ9" s="578"/>
      <c r="AR9" s="578"/>
      <c r="AS9" s="578"/>
      <c r="AT9" s="578"/>
      <c r="AU9" s="578"/>
      <c r="AV9" s="578"/>
      <c r="AW9" s="578"/>
      <c r="AX9" s="578"/>
      <c r="AY9" s="578"/>
      <c r="AZ9" s="578"/>
      <c r="BA9" s="578"/>
      <c r="BB9" s="578"/>
      <c r="BC9" s="578"/>
      <c r="BD9" s="578"/>
      <c r="BE9" s="578"/>
      <c r="BF9" s="579"/>
      <c r="BG9" s="572">
        <v>131423</v>
      </c>
      <c r="BH9" s="356"/>
      <c r="BI9" s="356"/>
      <c r="BJ9" s="356"/>
      <c r="BK9" s="356"/>
      <c r="BL9" s="356"/>
      <c r="BM9" s="356"/>
      <c r="BN9" s="573"/>
      <c r="BO9" s="574">
        <v>30.4</v>
      </c>
      <c r="BP9" s="574"/>
      <c r="BQ9" s="574"/>
      <c r="BR9" s="574"/>
      <c r="BS9" s="583" t="s">
        <v>138</v>
      </c>
      <c r="BT9" s="356"/>
      <c r="BU9" s="356"/>
      <c r="BV9" s="356"/>
      <c r="BW9" s="356"/>
      <c r="BX9" s="356"/>
      <c r="BY9" s="356"/>
      <c r="BZ9" s="356"/>
      <c r="CA9" s="356"/>
      <c r="CB9" s="584"/>
      <c r="CD9" s="577" t="s">
        <v>327</v>
      </c>
      <c r="CE9" s="578"/>
      <c r="CF9" s="578"/>
      <c r="CG9" s="578"/>
      <c r="CH9" s="578"/>
      <c r="CI9" s="578"/>
      <c r="CJ9" s="578"/>
      <c r="CK9" s="578"/>
      <c r="CL9" s="578"/>
      <c r="CM9" s="578"/>
      <c r="CN9" s="578"/>
      <c r="CO9" s="578"/>
      <c r="CP9" s="578"/>
      <c r="CQ9" s="579"/>
      <c r="CR9" s="572">
        <v>233349</v>
      </c>
      <c r="CS9" s="356"/>
      <c r="CT9" s="356"/>
      <c r="CU9" s="356"/>
      <c r="CV9" s="356"/>
      <c r="CW9" s="356"/>
      <c r="CX9" s="356"/>
      <c r="CY9" s="573"/>
      <c r="CZ9" s="574">
        <v>6.5</v>
      </c>
      <c r="DA9" s="574"/>
      <c r="DB9" s="574"/>
      <c r="DC9" s="574"/>
      <c r="DD9" s="583">
        <v>2411</v>
      </c>
      <c r="DE9" s="356"/>
      <c r="DF9" s="356"/>
      <c r="DG9" s="356"/>
      <c r="DH9" s="356"/>
      <c r="DI9" s="356"/>
      <c r="DJ9" s="356"/>
      <c r="DK9" s="356"/>
      <c r="DL9" s="356"/>
      <c r="DM9" s="356"/>
      <c r="DN9" s="356"/>
      <c r="DO9" s="356"/>
      <c r="DP9" s="573"/>
      <c r="DQ9" s="583">
        <v>224319</v>
      </c>
      <c r="DR9" s="356"/>
      <c r="DS9" s="356"/>
      <c r="DT9" s="356"/>
      <c r="DU9" s="356"/>
      <c r="DV9" s="356"/>
      <c r="DW9" s="356"/>
      <c r="DX9" s="356"/>
      <c r="DY9" s="356"/>
      <c r="DZ9" s="356"/>
      <c r="EA9" s="356"/>
      <c r="EB9" s="356"/>
      <c r="EC9" s="584"/>
    </row>
    <row r="10" spans="2:143" ht="11.25" customHeight="1" x14ac:dyDescent="0.15">
      <c r="B10" s="577" t="s">
        <v>53</v>
      </c>
      <c r="C10" s="578"/>
      <c r="D10" s="578"/>
      <c r="E10" s="578"/>
      <c r="F10" s="578"/>
      <c r="G10" s="578"/>
      <c r="H10" s="578"/>
      <c r="I10" s="578"/>
      <c r="J10" s="578"/>
      <c r="K10" s="578"/>
      <c r="L10" s="578"/>
      <c r="M10" s="578"/>
      <c r="N10" s="578"/>
      <c r="O10" s="578"/>
      <c r="P10" s="578"/>
      <c r="Q10" s="579"/>
      <c r="R10" s="572" t="s">
        <v>138</v>
      </c>
      <c r="S10" s="356"/>
      <c r="T10" s="356"/>
      <c r="U10" s="356"/>
      <c r="V10" s="356"/>
      <c r="W10" s="356"/>
      <c r="X10" s="356"/>
      <c r="Y10" s="573"/>
      <c r="Z10" s="574" t="s">
        <v>138</v>
      </c>
      <c r="AA10" s="574"/>
      <c r="AB10" s="574"/>
      <c r="AC10" s="574"/>
      <c r="AD10" s="575" t="s">
        <v>138</v>
      </c>
      <c r="AE10" s="575"/>
      <c r="AF10" s="575"/>
      <c r="AG10" s="575"/>
      <c r="AH10" s="575"/>
      <c r="AI10" s="575"/>
      <c r="AJ10" s="575"/>
      <c r="AK10" s="575"/>
      <c r="AL10" s="580" t="s">
        <v>138</v>
      </c>
      <c r="AM10" s="362"/>
      <c r="AN10" s="362"/>
      <c r="AO10" s="581"/>
      <c r="AP10" s="577" t="s">
        <v>183</v>
      </c>
      <c r="AQ10" s="578"/>
      <c r="AR10" s="578"/>
      <c r="AS10" s="578"/>
      <c r="AT10" s="578"/>
      <c r="AU10" s="578"/>
      <c r="AV10" s="578"/>
      <c r="AW10" s="578"/>
      <c r="AX10" s="578"/>
      <c r="AY10" s="578"/>
      <c r="AZ10" s="578"/>
      <c r="BA10" s="578"/>
      <c r="BB10" s="578"/>
      <c r="BC10" s="578"/>
      <c r="BD10" s="578"/>
      <c r="BE10" s="578"/>
      <c r="BF10" s="579"/>
      <c r="BG10" s="572">
        <v>9654</v>
      </c>
      <c r="BH10" s="356"/>
      <c r="BI10" s="356"/>
      <c r="BJ10" s="356"/>
      <c r="BK10" s="356"/>
      <c r="BL10" s="356"/>
      <c r="BM10" s="356"/>
      <c r="BN10" s="573"/>
      <c r="BO10" s="574">
        <v>2.2000000000000002</v>
      </c>
      <c r="BP10" s="574"/>
      <c r="BQ10" s="574"/>
      <c r="BR10" s="574"/>
      <c r="BS10" s="583" t="s">
        <v>138</v>
      </c>
      <c r="BT10" s="356"/>
      <c r="BU10" s="356"/>
      <c r="BV10" s="356"/>
      <c r="BW10" s="356"/>
      <c r="BX10" s="356"/>
      <c r="BY10" s="356"/>
      <c r="BZ10" s="356"/>
      <c r="CA10" s="356"/>
      <c r="CB10" s="584"/>
      <c r="CD10" s="577" t="s">
        <v>220</v>
      </c>
      <c r="CE10" s="578"/>
      <c r="CF10" s="578"/>
      <c r="CG10" s="578"/>
      <c r="CH10" s="578"/>
      <c r="CI10" s="578"/>
      <c r="CJ10" s="578"/>
      <c r="CK10" s="578"/>
      <c r="CL10" s="578"/>
      <c r="CM10" s="578"/>
      <c r="CN10" s="578"/>
      <c r="CO10" s="578"/>
      <c r="CP10" s="578"/>
      <c r="CQ10" s="579"/>
      <c r="CR10" s="572">
        <v>15030</v>
      </c>
      <c r="CS10" s="356"/>
      <c r="CT10" s="356"/>
      <c r="CU10" s="356"/>
      <c r="CV10" s="356"/>
      <c r="CW10" s="356"/>
      <c r="CX10" s="356"/>
      <c r="CY10" s="573"/>
      <c r="CZ10" s="574">
        <v>0.4</v>
      </c>
      <c r="DA10" s="574"/>
      <c r="DB10" s="574"/>
      <c r="DC10" s="574"/>
      <c r="DD10" s="583" t="s">
        <v>138</v>
      </c>
      <c r="DE10" s="356"/>
      <c r="DF10" s="356"/>
      <c r="DG10" s="356"/>
      <c r="DH10" s="356"/>
      <c r="DI10" s="356"/>
      <c r="DJ10" s="356"/>
      <c r="DK10" s="356"/>
      <c r="DL10" s="356"/>
      <c r="DM10" s="356"/>
      <c r="DN10" s="356"/>
      <c r="DO10" s="356"/>
      <c r="DP10" s="573"/>
      <c r="DQ10" s="583">
        <v>14966</v>
      </c>
      <c r="DR10" s="356"/>
      <c r="DS10" s="356"/>
      <c r="DT10" s="356"/>
      <c r="DU10" s="356"/>
      <c r="DV10" s="356"/>
      <c r="DW10" s="356"/>
      <c r="DX10" s="356"/>
      <c r="DY10" s="356"/>
      <c r="DZ10" s="356"/>
      <c r="EA10" s="356"/>
      <c r="EB10" s="356"/>
      <c r="EC10" s="584"/>
    </row>
    <row r="11" spans="2:143" ht="11.25" customHeight="1" x14ac:dyDescent="0.15">
      <c r="B11" s="577" t="s">
        <v>329</v>
      </c>
      <c r="C11" s="578"/>
      <c r="D11" s="578"/>
      <c r="E11" s="578"/>
      <c r="F11" s="578"/>
      <c r="G11" s="578"/>
      <c r="H11" s="578"/>
      <c r="I11" s="578"/>
      <c r="J11" s="578"/>
      <c r="K11" s="578"/>
      <c r="L11" s="578"/>
      <c r="M11" s="578"/>
      <c r="N11" s="578"/>
      <c r="O11" s="578"/>
      <c r="P11" s="578"/>
      <c r="Q11" s="579"/>
      <c r="R11" s="572" t="s">
        <v>138</v>
      </c>
      <c r="S11" s="356"/>
      <c r="T11" s="356"/>
      <c r="U11" s="356"/>
      <c r="V11" s="356"/>
      <c r="W11" s="356"/>
      <c r="X11" s="356"/>
      <c r="Y11" s="573"/>
      <c r="Z11" s="574" t="s">
        <v>138</v>
      </c>
      <c r="AA11" s="574"/>
      <c r="AB11" s="574"/>
      <c r="AC11" s="574"/>
      <c r="AD11" s="575" t="s">
        <v>138</v>
      </c>
      <c r="AE11" s="575"/>
      <c r="AF11" s="575"/>
      <c r="AG11" s="575"/>
      <c r="AH11" s="575"/>
      <c r="AI11" s="575"/>
      <c r="AJ11" s="575"/>
      <c r="AK11" s="575"/>
      <c r="AL11" s="580" t="s">
        <v>138</v>
      </c>
      <c r="AM11" s="362"/>
      <c r="AN11" s="362"/>
      <c r="AO11" s="581"/>
      <c r="AP11" s="577" t="s">
        <v>330</v>
      </c>
      <c r="AQ11" s="578"/>
      <c r="AR11" s="578"/>
      <c r="AS11" s="578"/>
      <c r="AT11" s="578"/>
      <c r="AU11" s="578"/>
      <c r="AV11" s="578"/>
      <c r="AW11" s="578"/>
      <c r="AX11" s="578"/>
      <c r="AY11" s="578"/>
      <c r="AZ11" s="578"/>
      <c r="BA11" s="578"/>
      <c r="BB11" s="578"/>
      <c r="BC11" s="578"/>
      <c r="BD11" s="578"/>
      <c r="BE11" s="578"/>
      <c r="BF11" s="579"/>
      <c r="BG11" s="572">
        <v>10680</v>
      </c>
      <c r="BH11" s="356"/>
      <c r="BI11" s="356"/>
      <c r="BJ11" s="356"/>
      <c r="BK11" s="356"/>
      <c r="BL11" s="356"/>
      <c r="BM11" s="356"/>
      <c r="BN11" s="573"/>
      <c r="BO11" s="574">
        <v>2.5</v>
      </c>
      <c r="BP11" s="574"/>
      <c r="BQ11" s="574"/>
      <c r="BR11" s="574"/>
      <c r="BS11" s="583" t="s">
        <v>138</v>
      </c>
      <c r="BT11" s="356"/>
      <c r="BU11" s="356"/>
      <c r="BV11" s="356"/>
      <c r="BW11" s="356"/>
      <c r="BX11" s="356"/>
      <c r="BY11" s="356"/>
      <c r="BZ11" s="356"/>
      <c r="CA11" s="356"/>
      <c r="CB11" s="584"/>
      <c r="CD11" s="577" t="s">
        <v>333</v>
      </c>
      <c r="CE11" s="578"/>
      <c r="CF11" s="578"/>
      <c r="CG11" s="578"/>
      <c r="CH11" s="578"/>
      <c r="CI11" s="578"/>
      <c r="CJ11" s="578"/>
      <c r="CK11" s="578"/>
      <c r="CL11" s="578"/>
      <c r="CM11" s="578"/>
      <c r="CN11" s="578"/>
      <c r="CO11" s="578"/>
      <c r="CP11" s="578"/>
      <c r="CQ11" s="579"/>
      <c r="CR11" s="572">
        <v>103146</v>
      </c>
      <c r="CS11" s="356"/>
      <c r="CT11" s="356"/>
      <c r="CU11" s="356"/>
      <c r="CV11" s="356"/>
      <c r="CW11" s="356"/>
      <c r="CX11" s="356"/>
      <c r="CY11" s="573"/>
      <c r="CZ11" s="574">
        <v>2.9</v>
      </c>
      <c r="DA11" s="574"/>
      <c r="DB11" s="574"/>
      <c r="DC11" s="574"/>
      <c r="DD11" s="583">
        <v>25409</v>
      </c>
      <c r="DE11" s="356"/>
      <c r="DF11" s="356"/>
      <c r="DG11" s="356"/>
      <c r="DH11" s="356"/>
      <c r="DI11" s="356"/>
      <c r="DJ11" s="356"/>
      <c r="DK11" s="356"/>
      <c r="DL11" s="356"/>
      <c r="DM11" s="356"/>
      <c r="DN11" s="356"/>
      <c r="DO11" s="356"/>
      <c r="DP11" s="573"/>
      <c r="DQ11" s="583">
        <v>40701</v>
      </c>
      <c r="DR11" s="356"/>
      <c r="DS11" s="356"/>
      <c r="DT11" s="356"/>
      <c r="DU11" s="356"/>
      <c r="DV11" s="356"/>
      <c r="DW11" s="356"/>
      <c r="DX11" s="356"/>
      <c r="DY11" s="356"/>
      <c r="DZ11" s="356"/>
      <c r="EA11" s="356"/>
      <c r="EB11" s="356"/>
      <c r="EC11" s="584"/>
    </row>
    <row r="12" spans="2:143" ht="11.25" customHeight="1" x14ac:dyDescent="0.15">
      <c r="B12" s="577" t="s">
        <v>102</v>
      </c>
      <c r="C12" s="578"/>
      <c r="D12" s="578"/>
      <c r="E12" s="578"/>
      <c r="F12" s="578"/>
      <c r="G12" s="578"/>
      <c r="H12" s="578"/>
      <c r="I12" s="578"/>
      <c r="J12" s="578"/>
      <c r="K12" s="578"/>
      <c r="L12" s="578"/>
      <c r="M12" s="578"/>
      <c r="N12" s="578"/>
      <c r="O12" s="578"/>
      <c r="P12" s="578"/>
      <c r="Q12" s="579"/>
      <c r="R12" s="572">
        <v>90155</v>
      </c>
      <c r="S12" s="356"/>
      <c r="T12" s="356"/>
      <c r="U12" s="356"/>
      <c r="V12" s="356"/>
      <c r="W12" s="356"/>
      <c r="X12" s="356"/>
      <c r="Y12" s="573"/>
      <c r="Z12" s="574">
        <v>2.4</v>
      </c>
      <c r="AA12" s="574"/>
      <c r="AB12" s="574"/>
      <c r="AC12" s="574"/>
      <c r="AD12" s="575">
        <v>90155</v>
      </c>
      <c r="AE12" s="575"/>
      <c r="AF12" s="575"/>
      <c r="AG12" s="575"/>
      <c r="AH12" s="575"/>
      <c r="AI12" s="575"/>
      <c r="AJ12" s="575"/>
      <c r="AK12" s="575"/>
      <c r="AL12" s="580">
        <v>4.3</v>
      </c>
      <c r="AM12" s="362"/>
      <c r="AN12" s="362"/>
      <c r="AO12" s="581"/>
      <c r="AP12" s="577" t="s">
        <v>334</v>
      </c>
      <c r="AQ12" s="578"/>
      <c r="AR12" s="578"/>
      <c r="AS12" s="578"/>
      <c r="AT12" s="578"/>
      <c r="AU12" s="578"/>
      <c r="AV12" s="578"/>
      <c r="AW12" s="578"/>
      <c r="AX12" s="578"/>
      <c r="AY12" s="578"/>
      <c r="AZ12" s="578"/>
      <c r="BA12" s="578"/>
      <c r="BB12" s="578"/>
      <c r="BC12" s="578"/>
      <c r="BD12" s="578"/>
      <c r="BE12" s="578"/>
      <c r="BF12" s="579"/>
      <c r="BG12" s="572">
        <v>225820</v>
      </c>
      <c r="BH12" s="356"/>
      <c r="BI12" s="356"/>
      <c r="BJ12" s="356"/>
      <c r="BK12" s="356"/>
      <c r="BL12" s="356"/>
      <c r="BM12" s="356"/>
      <c r="BN12" s="573"/>
      <c r="BO12" s="574">
        <v>52.2</v>
      </c>
      <c r="BP12" s="574"/>
      <c r="BQ12" s="574"/>
      <c r="BR12" s="574"/>
      <c r="BS12" s="583" t="s">
        <v>138</v>
      </c>
      <c r="BT12" s="356"/>
      <c r="BU12" s="356"/>
      <c r="BV12" s="356"/>
      <c r="BW12" s="356"/>
      <c r="BX12" s="356"/>
      <c r="BY12" s="356"/>
      <c r="BZ12" s="356"/>
      <c r="CA12" s="356"/>
      <c r="CB12" s="584"/>
      <c r="CD12" s="577" t="s">
        <v>86</v>
      </c>
      <c r="CE12" s="578"/>
      <c r="CF12" s="578"/>
      <c r="CG12" s="578"/>
      <c r="CH12" s="578"/>
      <c r="CI12" s="578"/>
      <c r="CJ12" s="578"/>
      <c r="CK12" s="578"/>
      <c r="CL12" s="578"/>
      <c r="CM12" s="578"/>
      <c r="CN12" s="578"/>
      <c r="CO12" s="578"/>
      <c r="CP12" s="578"/>
      <c r="CQ12" s="579"/>
      <c r="CR12" s="572">
        <v>4926</v>
      </c>
      <c r="CS12" s="356"/>
      <c r="CT12" s="356"/>
      <c r="CU12" s="356"/>
      <c r="CV12" s="356"/>
      <c r="CW12" s="356"/>
      <c r="CX12" s="356"/>
      <c r="CY12" s="573"/>
      <c r="CZ12" s="574">
        <v>0.1</v>
      </c>
      <c r="DA12" s="574"/>
      <c r="DB12" s="574"/>
      <c r="DC12" s="574"/>
      <c r="DD12" s="583" t="s">
        <v>138</v>
      </c>
      <c r="DE12" s="356"/>
      <c r="DF12" s="356"/>
      <c r="DG12" s="356"/>
      <c r="DH12" s="356"/>
      <c r="DI12" s="356"/>
      <c r="DJ12" s="356"/>
      <c r="DK12" s="356"/>
      <c r="DL12" s="356"/>
      <c r="DM12" s="356"/>
      <c r="DN12" s="356"/>
      <c r="DO12" s="356"/>
      <c r="DP12" s="573"/>
      <c r="DQ12" s="583">
        <v>4916</v>
      </c>
      <c r="DR12" s="356"/>
      <c r="DS12" s="356"/>
      <c r="DT12" s="356"/>
      <c r="DU12" s="356"/>
      <c r="DV12" s="356"/>
      <c r="DW12" s="356"/>
      <c r="DX12" s="356"/>
      <c r="DY12" s="356"/>
      <c r="DZ12" s="356"/>
      <c r="EA12" s="356"/>
      <c r="EB12" s="356"/>
      <c r="EC12" s="584"/>
    </row>
    <row r="13" spans="2:143" ht="11.25" customHeight="1" x14ac:dyDescent="0.15">
      <c r="B13" s="577" t="s">
        <v>136</v>
      </c>
      <c r="C13" s="578"/>
      <c r="D13" s="578"/>
      <c r="E13" s="578"/>
      <c r="F13" s="578"/>
      <c r="G13" s="578"/>
      <c r="H13" s="578"/>
      <c r="I13" s="578"/>
      <c r="J13" s="578"/>
      <c r="K13" s="578"/>
      <c r="L13" s="578"/>
      <c r="M13" s="578"/>
      <c r="N13" s="578"/>
      <c r="O13" s="578"/>
      <c r="P13" s="578"/>
      <c r="Q13" s="579"/>
      <c r="R13" s="572" t="s">
        <v>138</v>
      </c>
      <c r="S13" s="356"/>
      <c r="T13" s="356"/>
      <c r="U13" s="356"/>
      <c r="V13" s="356"/>
      <c r="W13" s="356"/>
      <c r="X13" s="356"/>
      <c r="Y13" s="573"/>
      <c r="Z13" s="574" t="s">
        <v>138</v>
      </c>
      <c r="AA13" s="574"/>
      <c r="AB13" s="574"/>
      <c r="AC13" s="574"/>
      <c r="AD13" s="575" t="s">
        <v>138</v>
      </c>
      <c r="AE13" s="575"/>
      <c r="AF13" s="575"/>
      <c r="AG13" s="575"/>
      <c r="AH13" s="575"/>
      <c r="AI13" s="575"/>
      <c r="AJ13" s="575"/>
      <c r="AK13" s="575"/>
      <c r="AL13" s="580" t="s">
        <v>138</v>
      </c>
      <c r="AM13" s="362"/>
      <c r="AN13" s="362"/>
      <c r="AO13" s="581"/>
      <c r="AP13" s="577" t="s">
        <v>336</v>
      </c>
      <c r="AQ13" s="578"/>
      <c r="AR13" s="578"/>
      <c r="AS13" s="578"/>
      <c r="AT13" s="578"/>
      <c r="AU13" s="578"/>
      <c r="AV13" s="578"/>
      <c r="AW13" s="578"/>
      <c r="AX13" s="578"/>
      <c r="AY13" s="578"/>
      <c r="AZ13" s="578"/>
      <c r="BA13" s="578"/>
      <c r="BB13" s="578"/>
      <c r="BC13" s="578"/>
      <c r="BD13" s="578"/>
      <c r="BE13" s="578"/>
      <c r="BF13" s="579"/>
      <c r="BG13" s="572">
        <v>224369</v>
      </c>
      <c r="BH13" s="356"/>
      <c r="BI13" s="356"/>
      <c r="BJ13" s="356"/>
      <c r="BK13" s="356"/>
      <c r="BL13" s="356"/>
      <c r="BM13" s="356"/>
      <c r="BN13" s="573"/>
      <c r="BO13" s="574">
        <v>51.9</v>
      </c>
      <c r="BP13" s="574"/>
      <c r="BQ13" s="574"/>
      <c r="BR13" s="574"/>
      <c r="BS13" s="583" t="s">
        <v>138</v>
      </c>
      <c r="BT13" s="356"/>
      <c r="BU13" s="356"/>
      <c r="BV13" s="356"/>
      <c r="BW13" s="356"/>
      <c r="BX13" s="356"/>
      <c r="BY13" s="356"/>
      <c r="BZ13" s="356"/>
      <c r="CA13" s="356"/>
      <c r="CB13" s="584"/>
      <c r="CD13" s="577" t="s">
        <v>337</v>
      </c>
      <c r="CE13" s="578"/>
      <c r="CF13" s="578"/>
      <c r="CG13" s="578"/>
      <c r="CH13" s="578"/>
      <c r="CI13" s="578"/>
      <c r="CJ13" s="578"/>
      <c r="CK13" s="578"/>
      <c r="CL13" s="578"/>
      <c r="CM13" s="578"/>
      <c r="CN13" s="578"/>
      <c r="CO13" s="578"/>
      <c r="CP13" s="578"/>
      <c r="CQ13" s="579"/>
      <c r="CR13" s="572">
        <v>436245</v>
      </c>
      <c r="CS13" s="356"/>
      <c r="CT13" s="356"/>
      <c r="CU13" s="356"/>
      <c r="CV13" s="356"/>
      <c r="CW13" s="356"/>
      <c r="CX13" s="356"/>
      <c r="CY13" s="573"/>
      <c r="CZ13" s="574">
        <v>12.1</v>
      </c>
      <c r="DA13" s="574"/>
      <c r="DB13" s="574"/>
      <c r="DC13" s="574"/>
      <c r="DD13" s="583">
        <v>207056</v>
      </c>
      <c r="DE13" s="356"/>
      <c r="DF13" s="356"/>
      <c r="DG13" s="356"/>
      <c r="DH13" s="356"/>
      <c r="DI13" s="356"/>
      <c r="DJ13" s="356"/>
      <c r="DK13" s="356"/>
      <c r="DL13" s="356"/>
      <c r="DM13" s="356"/>
      <c r="DN13" s="356"/>
      <c r="DO13" s="356"/>
      <c r="DP13" s="573"/>
      <c r="DQ13" s="583">
        <v>259389</v>
      </c>
      <c r="DR13" s="356"/>
      <c r="DS13" s="356"/>
      <c r="DT13" s="356"/>
      <c r="DU13" s="356"/>
      <c r="DV13" s="356"/>
      <c r="DW13" s="356"/>
      <c r="DX13" s="356"/>
      <c r="DY13" s="356"/>
      <c r="DZ13" s="356"/>
      <c r="EA13" s="356"/>
      <c r="EB13" s="356"/>
      <c r="EC13" s="584"/>
    </row>
    <row r="14" spans="2:143" ht="11.25" customHeight="1" x14ac:dyDescent="0.15">
      <c r="B14" s="577" t="s">
        <v>338</v>
      </c>
      <c r="C14" s="578"/>
      <c r="D14" s="578"/>
      <c r="E14" s="578"/>
      <c r="F14" s="578"/>
      <c r="G14" s="578"/>
      <c r="H14" s="578"/>
      <c r="I14" s="578"/>
      <c r="J14" s="578"/>
      <c r="K14" s="578"/>
      <c r="L14" s="578"/>
      <c r="M14" s="578"/>
      <c r="N14" s="578"/>
      <c r="O14" s="578"/>
      <c r="P14" s="578"/>
      <c r="Q14" s="579"/>
      <c r="R14" s="572" t="s">
        <v>138</v>
      </c>
      <c r="S14" s="356"/>
      <c r="T14" s="356"/>
      <c r="U14" s="356"/>
      <c r="V14" s="356"/>
      <c r="W14" s="356"/>
      <c r="X14" s="356"/>
      <c r="Y14" s="573"/>
      <c r="Z14" s="574" t="s">
        <v>138</v>
      </c>
      <c r="AA14" s="574"/>
      <c r="AB14" s="574"/>
      <c r="AC14" s="574"/>
      <c r="AD14" s="575" t="s">
        <v>138</v>
      </c>
      <c r="AE14" s="575"/>
      <c r="AF14" s="575"/>
      <c r="AG14" s="575"/>
      <c r="AH14" s="575"/>
      <c r="AI14" s="575"/>
      <c r="AJ14" s="575"/>
      <c r="AK14" s="575"/>
      <c r="AL14" s="580" t="s">
        <v>138</v>
      </c>
      <c r="AM14" s="362"/>
      <c r="AN14" s="362"/>
      <c r="AO14" s="581"/>
      <c r="AP14" s="577" t="s">
        <v>207</v>
      </c>
      <c r="AQ14" s="578"/>
      <c r="AR14" s="578"/>
      <c r="AS14" s="578"/>
      <c r="AT14" s="578"/>
      <c r="AU14" s="578"/>
      <c r="AV14" s="578"/>
      <c r="AW14" s="578"/>
      <c r="AX14" s="578"/>
      <c r="AY14" s="578"/>
      <c r="AZ14" s="578"/>
      <c r="BA14" s="578"/>
      <c r="BB14" s="578"/>
      <c r="BC14" s="578"/>
      <c r="BD14" s="578"/>
      <c r="BE14" s="578"/>
      <c r="BF14" s="579"/>
      <c r="BG14" s="572">
        <v>15525</v>
      </c>
      <c r="BH14" s="356"/>
      <c r="BI14" s="356"/>
      <c r="BJ14" s="356"/>
      <c r="BK14" s="356"/>
      <c r="BL14" s="356"/>
      <c r="BM14" s="356"/>
      <c r="BN14" s="573"/>
      <c r="BO14" s="574">
        <v>3.6</v>
      </c>
      <c r="BP14" s="574"/>
      <c r="BQ14" s="574"/>
      <c r="BR14" s="574"/>
      <c r="BS14" s="583" t="s">
        <v>138</v>
      </c>
      <c r="BT14" s="356"/>
      <c r="BU14" s="356"/>
      <c r="BV14" s="356"/>
      <c r="BW14" s="356"/>
      <c r="BX14" s="356"/>
      <c r="BY14" s="356"/>
      <c r="BZ14" s="356"/>
      <c r="CA14" s="356"/>
      <c r="CB14" s="584"/>
      <c r="CD14" s="577" t="s">
        <v>339</v>
      </c>
      <c r="CE14" s="578"/>
      <c r="CF14" s="578"/>
      <c r="CG14" s="578"/>
      <c r="CH14" s="578"/>
      <c r="CI14" s="578"/>
      <c r="CJ14" s="578"/>
      <c r="CK14" s="578"/>
      <c r="CL14" s="578"/>
      <c r="CM14" s="578"/>
      <c r="CN14" s="578"/>
      <c r="CO14" s="578"/>
      <c r="CP14" s="578"/>
      <c r="CQ14" s="579"/>
      <c r="CR14" s="572">
        <v>146716</v>
      </c>
      <c r="CS14" s="356"/>
      <c r="CT14" s="356"/>
      <c r="CU14" s="356"/>
      <c r="CV14" s="356"/>
      <c r="CW14" s="356"/>
      <c r="CX14" s="356"/>
      <c r="CY14" s="573"/>
      <c r="CZ14" s="574">
        <v>4.0999999999999996</v>
      </c>
      <c r="DA14" s="574"/>
      <c r="DB14" s="574"/>
      <c r="DC14" s="574"/>
      <c r="DD14" s="583">
        <v>3565</v>
      </c>
      <c r="DE14" s="356"/>
      <c r="DF14" s="356"/>
      <c r="DG14" s="356"/>
      <c r="DH14" s="356"/>
      <c r="DI14" s="356"/>
      <c r="DJ14" s="356"/>
      <c r="DK14" s="356"/>
      <c r="DL14" s="356"/>
      <c r="DM14" s="356"/>
      <c r="DN14" s="356"/>
      <c r="DO14" s="356"/>
      <c r="DP14" s="573"/>
      <c r="DQ14" s="583">
        <v>146493</v>
      </c>
      <c r="DR14" s="356"/>
      <c r="DS14" s="356"/>
      <c r="DT14" s="356"/>
      <c r="DU14" s="356"/>
      <c r="DV14" s="356"/>
      <c r="DW14" s="356"/>
      <c r="DX14" s="356"/>
      <c r="DY14" s="356"/>
      <c r="DZ14" s="356"/>
      <c r="EA14" s="356"/>
      <c r="EB14" s="356"/>
      <c r="EC14" s="584"/>
    </row>
    <row r="15" spans="2:143" ht="11.25" customHeight="1" x14ac:dyDescent="0.15">
      <c r="B15" s="577" t="s">
        <v>341</v>
      </c>
      <c r="C15" s="578"/>
      <c r="D15" s="578"/>
      <c r="E15" s="578"/>
      <c r="F15" s="578"/>
      <c r="G15" s="578"/>
      <c r="H15" s="578"/>
      <c r="I15" s="578"/>
      <c r="J15" s="578"/>
      <c r="K15" s="578"/>
      <c r="L15" s="578"/>
      <c r="M15" s="578"/>
      <c r="N15" s="578"/>
      <c r="O15" s="578"/>
      <c r="P15" s="578"/>
      <c r="Q15" s="579"/>
      <c r="R15" s="572">
        <v>7432</v>
      </c>
      <c r="S15" s="356"/>
      <c r="T15" s="356"/>
      <c r="U15" s="356"/>
      <c r="V15" s="356"/>
      <c r="W15" s="356"/>
      <c r="X15" s="356"/>
      <c r="Y15" s="573"/>
      <c r="Z15" s="574">
        <v>0.2</v>
      </c>
      <c r="AA15" s="574"/>
      <c r="AB15" s="574"/>
      <c r="AC15" s="574"/>
      <c r="AD15" s="575">
        <v>7432</v>
      </c>
      <c r="AE15" s="575"/>
      <c r="AF15" s="575"/>
      <c r="AG15" s="575"/>
      <c r="AH15" s="575"/>
      <c r="AI15" s="575"/>
      <c r="AJ15" s="575"/>
      <c r="AK15" s="575"/>
      <c r="AL15" s="580">
        <v>0.4</v>
      </c>
      <c r="AM15" s="362"/>
      <c r="AN15" s="362"/>
      <c r="AO15" s="581"/>
      <c r="AP15" s="577" t="s">
        <v>342</v>
      </c>
      <c r="AQ15" s="578"/>
      <c r="AR15" s="578"/>
      <c r="AS15" s="578"/>
      <c r="AT15" s="578"/>
      <c r="AU15" s="578"/>
      <c r="AV15" s="578"/>
      <c r="AW15" s="578"/>
      <c r="AX15" s="578"/>
      <c r="AY15" s="578"/>
      <c r="AZ15" s="578"/>
      <c r="BA15" s="578"/>
      <c r="BB15" s="578"/>
      <c r="BC15" s="578"/>
      <c r="BD15" s="578"/>
      <c r="BE15" s="578"/>
      <c r="BF15" s="579"/>
      <c r="BG15" s="572">
        <v>32018</v>
      </c>
      <c r="BH15" s="356"/>
      <c r="BI15" s="356"/>
      <c r="BJ15" s="356"/>
      <c r="BK15" s="356"/>
      <c r="BL15" s="356"/>
      <c r="BM15" s="356"/>
      <c r="BN15" s="573"/>
      <c r="BO15" s="574">
        <v>7.4</v>
      </c>
      <c r="BP15" s="574"/>
      <c r="BQ15" s="574"/>
      <c r="BR15" s="574"/>
      <c r="BS15" s="583" t="s">
        <v>138</v>
      </c>
      <c r="BT15" s="356"/>
      <c r="BU15" s="356"/>
      <c r="BV15" s="356"/>
      <c r="BW15" s="356"/>
      <c r="BX15" s="356"/>
      <c r="BY15" s="356"/>
      <c r="BZ15" s="356"/>
      <c r="CA15" s="356"/>
      <c r="CB15" s="584"/>
      <c r="CD15" s="577" t="s">
        <v>343</v>
      </c>
      <c r="CE15" s="578"/>
      <c r="CF15" s="578"/>
      <c r="CG15" s="578"/>
      <c r="CH15" s="578"/>
      <c r="CI15" s="578"/>
      <c r="CJ15" s="578"/>
      <c r="CK15" s="578"/>
      <c r="CL15" s="578"/>
      <c r="CM15" s="578"/>
      <c r="CN15" s="578"/>
      <c r="CO15" s="578"/>
      <c r="CP15" s="578"/>
      <c r="CQ15" s="579"/>
      <c r="CR15" s="572">
        <v>500497</v>
      </c>
      <c r="CS15" s="356"/>
      <c r="CT15" s="356"/>
      <c r="CU15" s="356"/>
      <c r="CV15" s="356"/>
      <c r="CW15" s="356"/>
      <c r="CX15" s="356"/>
      <c r="CY15" s="573"/>
      <c r="CZ15" s="574">
        <v>13.8</v>
      </c>
      <c r="DA15" s="574"/>
      <c r="DB15" s="574"/>
      <c r="DC15" s="574"/>
      <c r="DD15" s="583">
        <v>289511</v>
      </c>
      <c r="DE15" s="356"/>
      <c r="DF15" s="356"/>
      <c r="DG15" s="356"/>
      <c r="DH15" s="356"/>
      <c r="DI15" s="356"/>
      <c r="DJ15" s="356"/>
      <c r="DK15" s="356"/>
      <c r="DL15" s="356"/>
      <c r="DM15" s="356"/>
      <c r="DN15" s="356"/>
      <c r="DO15" s="356"/>
      <c r="DP15" s="573"/>
      <c r="DQ15" s="583">
        <v>317702</v>
      </c>
      <c r="DR15" s="356"/>
      <c r="DS15" s="356"/>
      <c r="DT15" s="356"/>
      <c r="DU15" s="356"/>
      <c r="DV15" s="356"/>
      <c r="DW15" s="356"/>
      <c r="DX15" s="356"/>
      <c r="DY15" s="356"/>
      <c r="DZ15" s="356"/>
      <c r="EA15" s="356"/>
      <c r="EB15" s="356"/>
      <c r="EC15" s="584"/>
    </row>
    <row r="16" spans="2:143" ht="11.25" customHeight="1" x14ac:dyDescent="0.15">
      <c r="B16" s="577" t="s">
        <v>310</v>
      </c>
      <c r="C16" s="578"/>
      <c r="D16" s="578"/>
      <c r="E16" s="578"/>
      <c r="F16" s="578"/>
      <c r="G16" s="578"/>
      <c r="H16" s="578"/>
      <c r="I16" s="578"/>
      <c r="J16" s="578"/>
      <c r="K16" s="578"/>
      <c r="L16" s="578"/>
      <c r="M16" s="578"/>
      <c r="N16" s="578"/>
      <c r="O16" s="578"/>
      <c r="P16" s="578"/>
      <c r="Q16" s="579"/>
      <c r="R16" s="572" t="s">
        <v>138</v>
      </c>
      <c r="S16" s="356"/>
      <c r="T16" s="356"/>
      <c r="U16" s="356"/>
      <c r="V16" s="356"/>
      <c r="W16" s="356"/>
      <c r="X16" s="356"/>
      <c r="Y16" s="573"/>
      <c r="Z16" s="574" t="s">
        <v>138</v>
      </c>
      <c r="AA16" s="574"/>
      <c r="AB16" s="574"/>
      <c r="AC16" s="574"/>
      <c r="AD16" s="575" t="s">
        <v>138</v>
      </c>
      <c r="AE16" s="575"/>
      <c r="AF16" s="575"/>
      <c r="AG16" s="575"/>
      <c r="AH16" s="575"/>
      <c r="AI16" s="575"/>
      <c r="AJ16" s="575"/>
      <c r="AK16" s="575"/>
      <c r="AL16" s="580" t="s">
        <v>138</v>
      </c>
      <c r="AM16" s="362"/>
      <c r="AN16" s="362"/>
      <c r="AO16" s="581"/>
      <c r="AP16" s="577" t="s">
        <v>344</v>
      </c>
      <c r="AQ16" s="578"/>
      <c r="AR16" s="578"/>
      <c r="AS16" s="578"/>
      <c r="AT16" s="578"/>
      <c r="AU16" s="578"/>
      <c r="AV16" s="578"/>
      <c r="AW16" s="578"/>
      <c r="AX16" s="578"/>
      <c r="AY16" s="578"/>
      <c r="AZ16" s="578"/>
      <c r="BA16" s="578"/>
      <c r="BB16" s="578"/>
      <c r="BC16" s="578"/>
      <c r="BD16" s="578"/>
      <c r="BE16" s="578"/>
      <c r="BF16" s="579"/>
      <c r="BG16" s="572" t="s">
        <v>138</v>
      </c>
      <c r="BH16" s="356"/>
      <c r="BI16" s="356"/>
      <c r="BJ16" s="356"/>
      <c r="BK16" s="356"/>
      <c r="BL16" s="356"/>
      <c r="BM16" s="356"/>
      <c r="BN16" s="573"/>
      <c r="BO16" s="574" t="s">
        <v>138</v>
      </c>
      <c r="BP16" s="574"/>
      <c r="BQ16" s="574"/>
      <c r="BR16" s="574"/>
      <c r="BS16" s="583" t="s">
        <v>138</v>
      </c>
      <c r="BT16" s="356"/>
      <c r="BU16" s="356"/>
      <c r="BV16" s="356"/>
      <c r="BW16" s="356"/>
      <c r="BX16" s="356"/>
      <c r="BY16" s="356"/>
      <c r="BZ16" s="356"/>
      <c r="CA16" s="356"/>
      <c r="CB16" s="584"/>
      <c r="CD16" s="577" t="s">
        <v>345</v>
      </c>
      <c r="CE16" s="578"/>
      <c r="CF16" s="578"/>
      <c r="CG16" s="578"/>
      <c r="CH16" s="578"/>
      <c r="CI16" s="578"/>
      <c r="CJ16" s="578"/>
      <c r="CK16" s="578"/>
      <c r="CL16" s="578"/>
      <c r="CM16" s="578"/>
      <c r="CN16" s="578"/>
      <c r="CO16" s="578"/>
      <c r="CP16" s="578"/>
      <c r="CQ16" s="579"/>
      <c r="CR16" s="572">
        <v>31269</v>
      </c>
      <c r="CS16" s="356"/>
      <c r="CT16" s="356"/>
      <c r="CU16" s="356"/>
      <c r="CV16" s="356"/>
      <c r="CW16" s="356"/>
      <c r="CX16" s="356"/>
      <c r="CY16" s="573"/>
      <c r="CZ16" s="574">
        <v>0.9</v>
      </c>
      <c r="DA16" s="574"/>
      <c r="DB16" s="574"/>
      <c r="DC16" s="574"/>
      <c r="DD16" s="583" t="s">
        <v>138</v>
      </c>
      <c r="DE16" s="356"/>
      <c r="DF16" s="356"/>
      <c r="DG16" s="356"/>
      <c r="DH16" s="356"/>
      <c r="DI16" s="356"/>
      <c r="DJ16" s="356"/>
      <c r="DK16" s="356"/>
      <c r="DL16" s="356"/>
      <c r="DM16" s="356"/>
      <c r="DN16" s="356"/>
      <c r="DO16" s="356"/>
      <c r="DP16" s="573"/>
      <c r="DQ16" s="583">
        <v>16597</v>
      </c>
      <c r="DR16" s="356"/>
      <c r="DS16" s="356"/>
      <c r="DT16" s="356"/>
      <c r="DU16" s="356"/>
      <c r="DV16" s="356"/>
      <c r="DW16" s="356"/>
      <c r="DX16" s="356"/>
      <c r="DY16" s="356"/>
      <c r="DZ16" s="356"/>
      <c r="EA16" s="356"/>
      <c r="EB16" s="356"/>
      <c r="EC16" s="584"/>
    </row>
    <row r="17" spans="2:133" ht="11.25" customHeight="1" x14ac:dyDescent="0.15">
      <c r="B17" s="577" t="s">
        <v>151</v>
      </c>
      <c r="C17" s="578"/>
      <c r="D17" s="578"/>
      <c r="E17" s="578"/>
      <c r="F17" s="578"/>
      <c r="G17" s="578"/>
      <c r="H17" s="578"/>
      <c r="I17" s="578"/>
      <c r="J17" s="578"/>
      <c r="K17" s="578"/>
      <c r="L17" s="578"/>
      <c r="M17" s="578"/>
      <c r="N17" s="578"/>
      <c r="O17" s="578"/>
      <c r="P17" s="578"/>
      <c r="Q17" s="579"/>
      <c r="R17" s="572">
        <v>1386</v>
      </c>
      <c r="S17" s="356"/>
      <c r="T17" s="356"/>
      <c r="U17" s="356"/>
      <c r="V17" s="356"/>
      <c r="W17" s="356"/>
      <c r="X17" s="356"/>
      <c r="Y17" s="573"/>
      <c r="Z17" s="574">
        <v>0</v>
      </c>
      <c r="AA17" s="574"/>
      <c r="AB17" s="574"/>
      <c r="AC17" s="574"/>
      <c r="AD17" s="575">
        <v>1386</v>
      </c>
      <c r="AE17" s="575"/>
      <c r="AF17" s="575"/>
      <c r="AG17" s="575"/>
      <c r="AH17" s="575"/>
      <c r="AI17" s="575"/>
      <c r="AJ17" s="575"/>
      <c r="AK17" s="575"/>
      <c r="AL17" s="580">
        <v>0.1</v>
      </c>
      <c r="AM17" s="362"/>
      <c r="AN17" s="362"/>
      <c r="AO17" s="581"/>
      <c r="AP17" s="577" t="s">
        <v>346</v>
      </c>
      <c r="AQ17" s="578"/>
      <c r="AR17" s="578"/>
      <c r="AS17" s="578"/>
      <c r="AT17" s="578"/>
      <c r="AU17" s="578"/>
      <c r="AV17" s="578"/>
      <c r="AW17" s="578"/>
      <c r="AX17" s="578"/>
      <c r="AY17" s="578"/>
      <c r="AZ17" s="578"/>
      <c r="BA17" s="578"/>
      <c r="BB17" s="578"/>
      <c r="BC17" s="578"/>
      <c r="BD17" s="578"/>
      <c r="BE17" s="578"/>
      <c r="BF17" s="579"/>
      <c r="BG17" s="572" t="s">
        <v>138</v>
      </c>
      <c r="BH17" s="356"/>
      <c r="BI17" s="356"/>
      <c r="BJ17" s="356"/>
      <c r="BK17" s="356"/>
      <c r="BL17" s="356"/>
      <c r="BM17" s="356"/>
      <c r="BN17" s="573"/>
      <c r="BO17" s="574" t="s">
        <v>138</v>
      </c>
      <c r="BP17" s="574"/>
      <c r="BQ17" s="574"/>
      <c r="BR17" s="574"/>
      <c r="BS17" s="583" t="s">
        <v>138</v>
      </c>
      <c r="BT17" s="356"/>
      <c r="BU17" s="356"/>
      <c r="BV17" s="356"/>
      <c r="BW17" s="356"/>
      <c r="BX17" s="356"/>
      <c r="BY17" s="356"/>
      <c r="BZ17" s="356"/>
      <c r="CA17" s="356"/>
      <c r="CB17" s="584"/>
      <c r="CD17" s="577" t="s">
        <v>348</v>
      </c>
      <c r="CE17" s="578"/>
      <c r="CF17" s="578"/>
      <c r="CG17" s="578"/>
      <c r="CH17" s="578"/>
      <c r="CI17" s="578"/>
      <c r="CJ17" s="578"/>
      <c r="CK17" s="578"/>
      <c r="CL17" s="578"/>
      <c r="CM17" s="578"/>
      <c r="CN17" s="578"/>
      <c r="CO17" s="578"/>
      <c r="CP17" s="578"/>
      <c r="CQ17" s="579"/>
      <c r="CR17" s="572">
        <v>551916</v>
      </c>
      <c r="CS17" s="356"/>
      <c r="CT17" s="356"/>
      <c r="CU17" s="356"/>
      <c r="CV17" s="356"/>
      <c r="CW17" s="356"/>
      <c r="CX17" s="356"/>
      <c r="CY17" s="573"/>
      <c r="CZ17" s="574">
        <v>15.3</v>
      </c>
      <c r="DA17" s="574"/>
      <c r="DB17" s="574"/>
      <c r="DC17" s="574"/>
      <c r="DD17" s="583" t="s">
        <v>138</v>
      </c>
      <c r="DE17" s="356"/>
      <c r="DF17" s="356"/>
      <c r="DG17" s="356"/>
      <c r="DH17" s="356"/>
      <c r="DI17" s="356"/>
      <c r="DJ17" s="356"/>
      <c r="DK17" s="356"/>
      <c r="DL17" s="356"/>
      <c r="DM17" s="356"/>
      <c r="DN17" s="356"/>
      <c r="DO17" s="356"/>
      <c r="DP17" s="573"/>
      <c r="DQ17" s="583">
        <v>539601</v>
      </c>
      <c r="DR17" s="356"/>
      <c r="DS17" s="356"/>
      <c r="DT17" s="356"/>
      <c r="DU17" s="356"/>
      <c r="DV17" s="356"/>
      <c r="DW17" s="356"/>
      <c r="DX17" s="356"/>
      <c r="DY17" s="356"/>
      <c r="DZ17" s="356"/>
      <c r="EA17" s="356"/>
      <c r="EB17" s="356"/>
      <c r="EC17" s="584"/>
    </row>
    <row r="18" spans="2:133" ht="11.25" customHeight="1" x14ac:dyDescent="0.15">
      <c r="B18" s="577" t="s">
        <v>331</v>
      </c>
      <c r="C18" s="578"/>
      <c r="D18" s="578"/>
      <c r="E18" s="578"/>
      <c r="F18" s="578"/>
      <c r="G18" s="578"/>
      <c r="H18" s="578"/>
      <c r="I18" s="578"/>
      <c r="J18" s="578"/>
      <c r="K18" s="578"/>
      <c r="L18" s="578"/>
      <c r="M18" s="578"/>
      <c r="N18" s="578"/>
      <c r="O18" s="578"/>
      <c r="P18" s="578"/>
      <c r="Q18" s="579"/>
      <c r="R18" s="572">
        <v>1678315</v>
      </c>
      <c r="S18" s="356"/>
      <c r="T18" s="356"/>
      <c r="U18" s="356"/>
      <c r="V18" s="356"/>
      <c r="W18" s="356"/>
      <c r="X18" s="356"/>
      <c r="Y18" s="573"/>
      <c r="Z18" s="574">
        <v>44.3</v>
      </c>
      <c r="AA18" s="574"/>
      <c r="AB18" s="574"/>
      <c r="AC18" s="574"/>
      <c r="AD18" s="575">
        <v>1526082</v>
      </c>
      <c r="AE18" s="575"/>
      <c r="AF18" s="575"/>
      <c r="AG18" s="575"/>
      <c r="AH18" s="575"/>
      <c r="AI18" s="575"/>
      <c r="AJ18" s="575"/>
      <c r="AK18" s="575"/>
      <c r="AL18" s="580">
        <v>72.599999999999994</v>
      </c>
      <c r="AM18" s="362"/>
      <c r="AN18" s="362"/>
      <c r="AO18" s="581"/>
      <c r="AP18" s="577" t="s">
        <v>99</v>
      </c>
      <c r="AQ18" s="578"/>
      <c r="AR18" s="578"/>
      <c r="AS18" s="578"/>
      <c r="AT18" s="578"/>
      <c r="AU18" s="578"/>
      <c r="AV18" s="578"/>
      <c r="AW18" s="578"/>
      <c r="AX18" s="578"/>
      <c r="AY18" s="578"/>
      <c r="AZ18" s="578"/>
      <c r="BA18" s="578"/>
      <c r="BB18" s="578"/>
      <c r="BC18" s="578"/>
      <c r="BD18" s="578"/>
      <c r="BE18" s="578"/>
      <c r="BF18" s="579"/>
      <c r="BG18" s="572" t="s">
        <v>138</v>
      </c>
      <c r="BH18" s="356"/>
      <c r="BI18" s="356"/>
      <c r="BJ18" s="356"/>
      <c r="BK18" s="356"/>
      <c r="BL18" s="356"/>
      <c r="BM18" s="356"/>
      <c r="BN18" s="573"/>
      <c r="BO18" s="574" t="s">
        <v>138</v>
      </c>
      <c r="BP18" s="574"/>
      <c r="BQ18" s="574"/>
      <c r="BR18" s="574"/>
      <c r="BS18" s="583" t="s">
        <v>138</v>
      </c>
      <c r="BT18" s="356"/>
      <c r="BU18" s="356"/>
      <c r="BV18" s="356"/>
      <c r="BW18" s="356"/>
      <c r="BX18" s="356"/>
      <c r="BY18" s="356"/>
      <c r="BZ18" s="356"/>
      <c r="CA18" s="356"/>
      <c r="CB18" s="584"/>
      <c r="CD18" s="577" t="s">
        <v>349</v>
      </c>
      <c r="CE18" s="578"/>
      <c r="CF18" s="578"/>
      <c r="CG18" s="578"/>
      <c r="CH18" s="578"/>
      <c r="CI18" s="578"/>
      <c r="CJ18" s="578"/>
      <c r="CK18" s="578"/>
      <c r="CL18" s="578"/>
      <c r="CM18" s="578"/>
      <c r="CN18" s="578"/>
      <c r="CO18" s="578"/>
      <c r="CP18" s="578"/>
      <c r="CQ18" s="579"/>
      <c r="CR18" s="572" t="s">
        <v>138</v>
      </c>
      <c r="CS18" s="356"/>
      <c r="CT18" s="356"/>
      <c r="CU18" s="356"/>
      <c r="CV18" s="356"/>
      <c r="CW18" s="356"/>
      <c r="CX18" s="356"/>
      <c r="CY18" s="573"/>
      <c r="CZ18" s="574" t="s">
        <v>138</v>
      </c>
      <c r="DA18" s="574"/>
      <c r="DB18" s="574"/>
      <c r="DC18" s="574"/>
      <c r="DD18" s="583" t="s">
        <v>138</v>
      </c>
      <c r="DE18" s="356"/>
      <c r="DF18" s="356"/>
      <c r="DG18" s="356"/>
      <c r="DH18" s="356"/>
      <c r="DI18" s="356"/>
      <c r="DJ18" s="356"/>
      <c r="DK18" s="356"/>
      <c r="DL18" s="356"/>
      <c r="DM18" s="356"/>
      <c r="DN18" s="356"/>
      <c r="DO18" s="356"/>
      <c r="DP18" s="573"/>
      <c r="DQ18" s="583" t="s">
        <v>138</v>
      </c>
      <c r="DR18" s="356"/>
      <c r="DS18" s="356"/>
      <c r="DT18" s="356"/>
      <c r="DU18" s="356"/>
      <c r="DV18" s="356"/>
      <c r="DW18" s="356"/>
      <c r="DX18" s="356"/>
      <c r="DY18" s="356"/>
      <c r="DZ18" s="356"/>
      <c r="EA18" s="356"/>
      <c r="EB18" s="356"/>
      <c r="EC18" s="584"/>
    </row>
    <row r="19" spans="2:133" ht="11.25" customHeight="1" x14ac:dyDescent="0.15">
      <c r="B19" s="577" t="s">
        <v>292</v>
      </c>
      <c r="C19" s="578"/>
      <c r="D19" s="578"/>
      <c r="E19" s="578"/>
      <c r="F19" s="578"/>
      <c r="G19" s="578"/>
      <c r="H19" s="578"/>
      <c r="I19" s="578"/>
      <c r="J19" s="578"/>
      <c r="K19" s="578"/>
      <c r="L19" s="578"/>
      <c r="M19" s="578"/>
      <c r="N19" s="578"/>
      <c r="O19" s="578"/>
      <c r="P19" s="578"/>
      <c r="Q19" s="579"/>
      <c r="R19" s="572">
        <v>1526082</v>
      </c>
      <c r="S19" s="356"/>
      <c r="T19" s="356"/>
      <c r="U19" s="356"/>
      <c r="V19" s="356"/>
      <c r="W19" s="356"/>
      <c r="X19" s="356"/>
      <c r="Y19" s="573"/>
      <c r="Z19" s="574">
        <v>40.299999999999997</v>
      </c>
      <c r="AA19" s="574"/>
      <c r="AB19" s="574"/>
      <c r="AC19" s="574"/>
      <c r="AD19" s="575">
        <v>1526082</v>
      </c>
      <c r="AE19" s="575"/>
      <c r="AF19" s="575"/>
      <c r="AG19" s="575"/>
      <c r="AH19" s="575"/>
      <c r="AI19" s="575"/>
      <c r="AJ19" s="575"/>
      <c r="AK19" s="575"/>
      <c r="AL19" s="580">
        <v>72.599999999999994</v>
      </c>
      <c r="AM19" s="362"/>
      <c r="AN19" s="362"/>
      <c r="AO19" s="581"/>
      <c r="AP19" s="577" t="s">
        <v>350</v>
      </c>
      <c r="AQ19" s="578"/>
      <c r="AR19" s="578"/>
      <c r="AS19" s="578"/>
      <c r="AT19" s="578"/>
      <c r="AU19" s="578"/>
      <c r="AV19" s="578"/>
      <c r="AW19" s="578"/>
      <c r="AX19" s="578"/>
      <c r="AY19" s="578"/>
      <c r="AZ19" s="578"/>
      <c r="BA19" s="578"/>
      <c r="BB19" s="578"/>
      <c r="BC19" s="578"/>
      <c r="BD19" s="578"/>
      <c r="BE19" s="578"/>
      <c r="BF19" s="579"/>
      <c r="BG19" s="572" t="s">
        <v>138</v>
      </c>
      <c r="BH19" s="356"/>
      <c r="BI19" s="356"/>
      <c r="BJ19" s="356"/>
      <c r="BK19" s="356"/>
      <c r="BL19" s="356"/>
      <c r="BM19" s="356"/>
      <c r="BN19" s="573"/>
      <c r="BO19" s="574" t="s">
        <v>138</v>
      </c>
      <c r="BP19" s="574"/>
      <c r="BQ19" s="574"/>
      <c r="BR19" s="574"/>
      <c r="BS19" s="583" t="s">
        <v>138</v>
      </c>
      <c r="BT19" s="356"/>
      <c r="BU19" s="356"/>
      <c r="BV19" s="356"/>
      <c r="BW19" s="356"/>
      <c r="BX19" s="356"/>
      <c r="BY19" s="356"/>
      <c r="BZ19" s="356"/>
      <c r="CA19" s="356"/>
      <c r="CB19" s="584"/>
      <c r="CD19" s="577" t="s">
        <v>351</v>
      </c>
      <c r="CE19" s="578"/>
      <c r="CF19" s="578"/>
      <c r="CG19" s="578"/>
      <c r="CH19" s="578"/>
      <c r="CI19" s="578"/>
      <c r="CJ19" s="578"/>
      <c r="CK19" s="578"/>
      <c r="CL19" s="578"/>
      <c r="CM19" s="578"/>
      <c r="CN19" s="578"/>
      <c r="CO19" s="578"/>
      <c r="CP19" s="578"/>
      <c r="CQ19" s="579"/>
      <c r="CR19" s="572" t="s">
        <v>138</v>
      </c>
      <c r="CS19" s="356"/>
      <c r="CT19" s="356"/>
      <c r="CU19" s="356"/>
      <c r="CV19" s="356"/>
      <c r="CW19" s="356"/>
      <c r="CX19" s="356"/>
      <c r="CY19" s="573"/>
      <c r="CZ19" s="574" t="s">
        <v>138</v>
      </c>
      <c r="DA19" s="574"/>
      <c r="DB19" s="574"/>
      <c r="DC19" s="574"/>
      <c r="DD19" s="583" t="s">
        <v>138</v>
      </c>
      <c r="DE19" s="356"/>
      <c r="DF19" s="356"/>
      <c r="DG19" s="356"/>
      <c r="DH19" s="356"/>
      <c r="DI19" s="356"/>
      <c r="DJ19" s="356"/>
      <c r="DK19" s="356"/>
      <c r="DL19" s="356"/>
      <c r="DM19" s="356"/>
      <c r="DN19" s="356"/>
      <c r="DO19" s="356"/>
      <c r="DP19" s="573"/>
      <c r="DQ19" s="583" t="s">
        <v>138</v>
      </c>
      <c r="DR19" s="356"/>
      <c r="DS19" s="356"/>
      <c r="DT19" s="356"/>
      <c r="DU19" s="356"/>
      <c r="DV19" s="356"/>
      <c r="DW19" s="356"/>
      <c r="DX19" s="356"/>
      <c r="DY19" s="356"/>
      <c r="DZ19" s="356"/>
      <c r="EA19" s="356"/>
      <c r="EB19" s="356"/>
      <c r="EC19" s="584"/>
    </row>
    <row r="20" spans="2:133" ht="11.25" customHeight="1" x14ac:dyDescent="0.15">
      <c r="B20" s="577" t="s">
        <v>288</v>
      </c>
      <c r="C20" s="578"/>
      <c r="D20" s="578"/>
      <c r="E20" s="578"/>
      <c r="F20" s="578"/>
      <c r="G20" s="578"/>
      <c r="H20" s="578"/>
      <c r="I20" s="578"/>
      <c r="J20" s="578"/>
      <c r="K20" s="578"/>
      <c r="L20" s="578"/>
      <c r="M20" s="578"/>
      <c r="N20" s="578"/>
      <c r="O20" s="578"/>
      <c r="P20" s="578"/>
      <c r="Q20" s="579"/>
      <c r="R20" s="572">
        <v>152233</v>
      </c>
      <c r="S20" s="356"/>
      <c r="T20" s="356"/>
      <c r="U20" s="356"/>
      <c r="V20" s="356"/>
      <c r="W20" s="356"/>
      <c r="X20" s="356"/>
      <c r="Y20" s="573"/>
      <c r="Z20" s="574">
        <v>4</v>
      </c>
      <c r="AA20" s="574"/>
      <c r="AB20" s="574"/>
      <c r="AC20" s="574"/>
      <c r="AD20" s="575" t="s">
        <v>138</v>
      </c>
      <c r="AE20" s="575"/>
      <c r="AF20" s="575"/>
      <c r="AG20" s="575"/>
      <c r="AH20" s="575"/>
      <c r="AI20" s="575"/>
      <c r="AJ20" s="575"/>
      <c r="AK20" s="575"/>
      <c r="AL20" s="580" t="s">
        <v>138</v>
      </c>
      <c r="AM20" s="362"/>
      <c r="AN20" s="362"/>
      <c r="AO20" s="581"/>
      <c r="AP20" s="577" t="s">
        <v>353</v>
      </c>
      <c r="AQ20" s="578"/>
      <c r="AR20" s="578"/>
      <c r="AS20" s="578"/>
      <c r="AT20" s="578"/>
      <c r="AU20" s="578"/>
      <c r="AV20" s="578"/>
      <c r="AW20" s="578"/>
      <c r="AX20" s="578"/>
      <c r="AY20" s="578"/>
      <c r="AZ20" s="578"/>
      <c r="BA20" s="578"/>
      <c r="BB20" s="578"/>
      <c r="BC20" s="578"/>
      <c r="BD20" s="578"/>
      <c r="BE20" s="578"/>
      <c r="BF20" s="579"/>
      <c r="BG20" s="572" t="s">
        <v>138</v>
      </c>
      <c r="BH20" s="356"/>
      <c r="BI20" s="356"/>
      <c r="BJ20" s="356"/>
      <c r="BK20" s="356"/>
      <c r="BL20" s="356"/>
      <c r="BM20" s="356"/>
      <c r="BN20" s="573"/>
      <c r="BO20" s="574" t="s">
        <v>138</v>
      </c>
      <c r="BP20" s="574"/>
      <c r="BQ20" s="574"/>
      <c r="BR20" s="574"/>
      <c r="BS20" s="583" t="s">
        <v>138</v>
      </c>
      <c r="BT20" s="356"/>
      <c r="BU20" s="356"/>
      <c r="BV20" s="356"/>
      <c r="BW20" s="356"/>
      <c r="BX20" s="356"/>
      <c r="BY20" s="356"/>
      <c r="BZ20" s="356"/>
      <c r="CA20" s="356"/>
      <c r="CB20" s="584"/>
      <c r="CD20" s="577" t="s">
        <v>58</v>
      </c>
      <c r="CE20" s="578"/>
      <c r="CF20" s="578"/>
      <c r="CG20" s="578"/>
      <c r="CH20" s="578"/>
      <c r="CI20" s="578"/>
      <c r="CJ20" s="578"/>
      <c r="CK20" s="578"/>
      <c r="CL20" s="578"/>
      <c r="CM20" s="578"/>
      <c r="CN20" s="578"/>
      <c r="CO20" s="578"/>
      <c r="CP20" s="578"/>
      <c r="CQ20" s="579"/>
      <c r="CR20" s="572">
        <v>3617403</v>
      </c>
      <c r="CS20" s="356"/>
      <c r="CT20" s="356"/>
      <c r="CU20" s="356"/>
      <c r="CV20" s="356"/>
      <c r="CW20" s="356"/>
      <c r="CX20" s="356"/>
      <c r="CY20" s="573"/>
      <c r="CZ20" s="574">
        <v>100</v>
      </c>
      <c r="DA20" s="574"/>
      <c r="DB20" s="574"/>
      <c r="DC20" s="574"/>
      <c r="DD20" s="583">
        <v>879626</v>
      </c>
      <c r="DE20" s="356"/>
      <c r="DF20" s="356"/>
      <c r="DG20" s="356"/>
      <c r="DH20" s="356"/>
      <c r="DI20" s="356"/>
      <c r="DJ20" s="356"/>
      <c r="DK20" s="356"/>
      <c r="DL20" s="356"/>
      <c r="DM20" s="356"/>
      <c r="DN20" s="356"/>
      <c r="DO20" s="356"/>
      <c r="DP20" s="573"/>
      <c r="DQ20" s="583">
        <v>2538086</v>
      </c>
      <c r="DR20" s="356"/>
      <c r="DS20" s="356"/>
      <c r="DT20" s="356"/>
      <c r="DU20" s="356"/>
      <c r="DV20" s="356"/>
      <c r="DW20" s="356"/>
      <c r="DX20" s="356"/>
      <c r="DY20" s="356"/>
      <c r="DZ20" s="356"/>
      <c r="EA20" s="356"/>
      <c r="EB20" s="356"/>
      <c r="EC20" s="584"/>
    </row>
    <row r="21" spans="2:133" ht="11.25" customHeight="1" x14ac:dyDescent="0.15">
      <c r="B21" s="577" t="s">
        <v>355</v>
      </c>
      <c r="C21" s="578"/>
      <c r="D21" s="578"/>
      <c r="E21" s="578"/>
      <c r="F21" s="578"/>
      <c r="G21" s="578"/>
      <c r="H21" s="578"/>
      <c r="I21" s="578"/>
      <c r="J21" s="578"/>
      <c r="K21" s="578"/>
      <c r="L21" s="578"/>
      <c r="M21" s="578"/>
      <c r="N21" s="578"/>
      <c r="O21" s="578"/>
      <c r="P21" s="578"/>
      <c r="Q21" s="579"/>
      <c r="R21" s="572" t="s">
        <v>138</v>
      </c>
      <c r="S21" s="356"/>
      <c r="T21" s="356"/>
      <c r="U21" s="356"/>
      <c r="V21" s="356"/>
      <c r="W21" s="356"/>
      <c r="X21" s="356"/>
      <c r="Y21" s="573"/>
      <c r="Z21" s="574" t="s">
        <v>138</v>
      </c>
      <c r="AA21" s="574"/>
      <c r="AB21" s="574"/>
      <c r="AC21" s="574"/>
      <c r="AD21" s="575" t="s">
        <v>138</v>
      </c>
      <c r="AE21" s="575"/>
      <c r="AF21" s="575"/>
      <c r="AG21" s="575"/>
      <c r="AH21" s="575"/>
      <c r="AI21" s="575"/>
      <c r="AJ21" s="575"/>
      <c r="AK21" s="575"/>
      <c r="AL21" s="580" t="s">
        <v>138</v>
      </c>
      <c r="AM21" s="362"/>
      <c r="AN21" s="362"/>
      <c r="AO21" s="581"/>
      <c r="AP21" s="585" t="s">
        <v>356</v>
      </c>
      <c r="AQ21" s="586"/>
      <c r="AR21" s="586"/>
      <c r="AS21" s="586"/>
      <c r="AT21" s="586"/>
      <c r="AU21" s="586"/>
      <c r="AV21" s="586"/>
      <c r="AW21" s="586"/>
      <c r="AX21" s="586"/>
      <c r="AY21" s="586"/>
      <c r="AZ21" s="586"/>
      <c r="BA21" s="586"/>
      <c r="BB21" s="586"/>
      <c r="BC21" s="586"/>
      <c r="BD21" s="586"/>
      <c r="BE21" s="586"/>
      <c r="BF21" s="587"/>
      <c r="BG21" s="572" t="s">
        <v>138</v>
      </c>
      <c r="BH21" s="356"/>
      <c r="BI21" s="356"/>
      <c r="BJ21" s="356"/>
      <c r="BK21" s="356"/>
      <c r="BL21" s="356"/>
      <c r="BM21" s="356"/>
      <c r="BN21" s="573"/>
      <c r="BO21" s="574" t="s">
        <v>138</v>
      </c>
      <c r="BP21" s="574"/>
      <c r="BQ21" s="574"/>
      <c r="BR21" s="574"/>
      <c r="BS21" s="583" t="s">
        <v>138</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x14ac:dyDescent="0.15">
      <c r="B22" s="577" t="s">
        <v>78</v>
      </c>
      <c r="C22" s="578"/>
      <c r="D22" s="578"/>
      <c r="E22" s="578"/>
      <c r="F22" s="578"/>
      <c r="G22" s="578"/>
      <c r="H22" s="578"/>
      <c r="I22" s="578"/>
      <c r="J22" s="578"/>
      <c r="K22" s="578"/>
      <c r="L22" s="578"/>
      <c r="M22" s="578"/>
      <c r="N22" s="578"/>
      <c r="O22" s="578"/>
      <c r="P22" s="578"/>
      <c r="Q22" s="579"/>
      <c r="R22" s="572">
        <v>2249984</v>
      </c>
      <c r="S22" s="356"/>
      <c r="T22" s="356"/>
      <c r="U22" s="356"/>
      <c r="V22" s="356"/>
      <c r="W22" s="356"/>
      <c r="X22" s="356"/>
      <c r="Y22" s="573"/>
      <c r="Z22" s="574">
        <v>59.5</v>
      </c>
      <c r="AA22" s="574"/>
      <c r="AB22" s="574"/>
      <c r="AC22" s="574"/>
      <c r="AD22" s="575">
        <v>2097751</v>
      </c>
      <c r="AE22" s="575"/>
      <c r="AF22" s="575"/>
      <c r="AG22" s="575"/>
      <c r="AH22" s="575"/>
      <c r="AI22" s="575"/>
      <c r="AJ22" s="575"/>
      <c r="AK22" s="575"/>
      <c r="AL22" s="580">
        <v>99.9</v>
      </c>
      <c r="AM22" s="362"/>
      <c r="AN22" s="362"/>
      <c r="AO22" s="581"/>
      <c r="AP22" s="585" t="s">
        <v>358</v>
      </c>
      <c r="AQ22" s="586"/>
      <c r="AR22" s="586"/>
      <c r="AS22" s="586"/>
      <c r="AT22" s="586"/>
      <c r="AU22" s="586"/>
      <c r="AV22" s="586"/>
      <c r="AW22" s="586"/>
      <c r="AX22" s="586"/>
      <c r="AY22" s="586"/>
      <c r="AZ22" s="586"/>
      <c r="BA22" s="586"/>
      <c r="BB22" s="586"/>
      <c r="BC22" s="586"/>
      <c r="BD22" s="586"/>
      <c r="BE22" s="586"/>
      <c r="BF22" s="587"/>
      <c r="BG22" s="572" t="s">
        <v>138</v>
      </c>
      <c r="BH22" s="356"/>
      <c r="BI22" s="356"/>
      <c r="BJ22" s="356"/>
      <c r="BK22" s="356"/>
      <c r="BL22" s="356"/>
      <c r="BM22" s="356"/>
      <c r="BN22" s="573"/>
      <c r="BO22" s="574" t="s">
        <v>138</v>
      </c>
      <c r="BP22" s="574"/>
      <c r="BQ22" s="574"/>
      <c r="BR22" s="574"/>
      <c r="BS22" s="583" t="s">
        <v>138</v>
      </c>
      <c r="BT22" s="356"/>
      <c r="BU22" s="356"/>
      <c r="BV22" s="356"/>
      <c r="BW22" s="356"/>
      <c r="BX22" s="356"/>
      <c r="BY22" s="356"/>
      <c r="BZ22" s="356"/>
      <c r="CA22" s="356"/>
      <c r="CB22" s="584"/>
      <c r="CD22" s="350" t="s">
        <v>359</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x14ac:dyDescent="0.15">
      <c r="B23" s="577" t="s">
        <v>360</v>
      </c>
      <c r="C23" s="578"/>
      <c r="D23" s="578"/>
      <c r="E23" s="578"/>
      <c r="F23" s="578"/>
      <c r="G23" s="578"/>
      <c r="H23" s="578"/>
      <c r="I23" s="578"/>
      <c r="J23" s="578"/>
      <c r="K23" s="578"/>
      <c r="L23" s="578"/>
      <c r="M23" s="578"/>
      <c r="N23" s="578"/>
      <c r="O23" s="578"/>
      <c r="P23" s="578"/>
      <c r="Q23" s="579"/>
      <c r="R23" s="572">
        <v>708</v>
      </c>
      <c r="S23" s="356"/>
      <c r="T23" s="356"/>
      <c r="U23" s="356"/>
      <c r="V23" s="356"/>
      <c r="W23" s="356"/>
      <c r="X23" s="356"/>
      <c r="Y23" s="573"/>
      <c r="Z23" s="574">
        <v>0</v>
      </c>
      <c r="AA23" s="574"/>
      <c r="AB23" s="574"/>
      <c r="AC23" s="574"/>
      <c r="AD23" s="575">
        <v>708</v>
      </c>
      <c r="AE23" s="575"/>
      <c r="AF23" s="575"/>
      <c r="AG23" s="575"/>
      <c r="AH23" s="575"/>
      <c r="AI23" s="575"/>
      <c r="AJ23" s="575"/>
      <c r="AK23" s="575"/>
      <c r="AL23" s="580">
        <v>0</v>
      </c>
      <c r="AM23" s="362"/>
      <c r="AN23" s="362"/>
      <c r="AO23" s="581"/>
      <c r="AP23" s="585" t="s">
        <v>127</v>
      </c>
      <c r="AQ23" s="586"/>
      <c r="AR23" s="586"/>
      <c r="AS23" s="586"/>
      <c r="AT23" s="586"/>
      <c r="AU23" s="586"/>
      <c r="AV23" s="586"/>
      <c r="AW23" s="586"/>
      <c r="AX23" s="586"/>
      <c r="AY23" s="586"/>
      <c r="AZ23" s="586"/>
      <c r="BA23" s="586"/>
      <c r="BB23" s="586"/>
      <c r="BC23" s="586"/>
      <c r="BD23" s="586"/>
      <c r="BE23" s="586"/>
      <c r="BF23" s="587"/>
      <c r="BG23" s="572" t="s">
        <v>138</v>
      </c>
      <c r="BH23" s="356"/>
      <c r="BI23" s="356"/>
      <c r="BJ23" s="356"/>
      <c r="BK23" s="356"/>
      <c r="BL23" s="356"/>
      <c r="BM23" s="356"/>
      <c r="BN23" s="573"/>
      <c r="BO23" s="574" t="s">
        <v>138</v>
      </c>
      <c r="BP23" s="574"/>
      <c r="BQ23" s="574"/>
      <c r="BR23" s="574"/>
      <c r="BS23" s="583" t="s">
        <v>138</v>
      </c>
      <c r="BT23" s="356"/>
      <c r="BU23" s="356"/>
      <c r="BV23" s="356"/>
      <c r="BW23" s="356"/>
      <c r="BX23" s="356"/>
      <c r="BY23" s="356"/>
      <c r="BZ23" s="356"/>
      <c r="CA23" s="356"/>
      <c r="CB23" s="584"/>
      <c r="CD23" s="350" t="s">
        <v>306</v>
      </c>
      <c r="CE23" s="351"/>
      <c r="CF23" s="351"/>
      <c r="CG23" s="351"/>
      <c r="CH23" s="351"/>
      <c r="CI23" s="351"/>
      <c r="CJ23" s="351"/>
      <c r="CK23" s="351"/>
      <c r="CL23" s="351"/>
      <c r="CM23" s="351"/>
      <c r="CN23" s="351"/>
      <c r="CO23" s="351"/>
      <c r="CP23" s="351"/>
      <c r="CQ23" s="393"/>
      <c r="CR23" s="350" t="s">
        <v>362</v>
      </c>
      <c r="CS23" s="351"/>
      <c r="CT23" s="351"/>
      <c r="CU23" s="351"/>
      <c r="CV23" s="351"/>
      <c r="CW23" s="351"/>
      <c r="CX23" s="351"/>
      <c r="CY23" s="393"/>
      <c r="CZ23" s="350" t="s">
        <v>366</v>
      </c>
      <c r="DA23" s="351"/>
      <c r="DB23" s="351"/>
      <c r="DC23" s="393"/>
      <c r="DD23" s="350" t="s">
        <v>368</v>
      </c>
      <c r="DE23" s="351"/>
      <c r="DF23" s="351"/>
      <c r="DG23" s="351"/>
      <c r="DH23" s="351"/>
      <c r="DI23" s="351"/>
      <c r="DJ23" s="351"/>
      <c r="DK23" s="393"/>
      <c r="DL23" s="597" t="s">
        <v>369</v>
      </c>
      <c r="DM23" s="598"/>
      <c r="DN23" s="598"/>
      <c r="DO23" s="598"/>
      <c r="DP23" s="598"/>
      <c r="DQ23" s="598"/>
      <c r="DR23" s="598"/>
      <c r="DS23" s="598"/>
      <c r="DT23" s="598"/>
      <c r="DU23" s="598"/>
      <c r="DV23" s="599"/>
      <c r="DW23" s="350" t="s">
        <v>370</v>
      </c>
      <c r="DX23" s="351"/>
      <c r="DY23" s="351"/>
      <c r="DZ23" s="351"/>
      <c r="EA23" s="351"/>
      <c r="EB23" s="351"/>
      <c r="EC23" s="393"/>
    </row>
    <row r="24" spans="2:133" ht="11.25" customHeight="1" x14ac:dyDescent="0.15">
      <c r="B24" s="577" t="s">
        <v>146</v>
      </c>
      <c r="C24" s="578"/>
      <c r="D24" s="578"/>
      <c r="E24" s="578"/>
      <c r="F24" s="578"/>
      <c r="G24" s="578"/>
      <c r="H24" s="578"/>
      <c r="I24" s="578"/>
      <c r="J24" s="578"/>
      <c r="K24" s="578"/>
      <c r="L24" s="578"/>
      <c r="M24" s="578"/>
      <c r="N24" s="578"/>
      <c r="O24" s="578"/>
      <c r="P24" s="578"/>
      <c r="Q24" s="579"/>
      <c r="R24" s="572">
        <v>9305</v>
      </c>
      <c r="S24" s="356"/>
      <c r="T24" s="356"/>
      <c r="U24" s="356"/>
      <c r="V24" s="356"/>
      <c r="W24" s="356"/>
      <c r="X24" s="356"/>
      <c r="Y24" s="573"/>
      <c r="Z24" s="574">
        <v>0.2</v>
      </c>
      <c r="AA24" s="574"/>
      <c r="AB24" s="574"/>
      <c r="AC24" s="574"/>
      <c r="AD24" s="575" t="s">
        <v>138</v>
      </c>
      <c r="AE24" s="575"/>
      <c r="AF24" s="575"/>
      <c r="AG24" s="575"/>
      <c r="AH24" s="575"/>
      <c r="AI24" s="575"/>
      <c r="AJ24" s="575"/>
      <c r="AK24" s="575"/>
      <c r="AL24" s="580" t="s">
        <v>138</v>
      </c>
      <c r="AM24" s="362"/>
      <c r="AN24" s="362"/>
      <c r="AO24" s="581"/>
      <c r="AP24" s="585" t="s">
        <v>372</v>
      </c>
      <c r="AQ24" s="586"/>
      <c r="AR24" s="586"/>
      <c r="AS24" s="586"/>
      <c r="AT24" s="586"/>
      <c r="AU24" s="586"/>
      <c r="AV24" s="586"/>
      <c r="AW24" s="586"/>
      <c r="AX24" s="586"/>
      <c r="AY24" s="586"/>
      <c r="AZ24" s="586"/>
      <c r="BA24" s="586"/>
      <c r="BB24" s="586"/>
      <c r="BC24" s="586"/>
      <c r="BD24" s="586"/>
      <c r="BE24" s="586"/>
      <c r="BF24" s="587"/>
      <c r="BG24" s="572" t="s">
        <v>138</v>
      </c>
      <c r="BH24" s="356"/>
      <c r="BI24" s="356"/>
      <c r="BJ24" s="356"/>
      <c r="BK24" s="356"/>
      <c r="BL24" s="356"/>
      <c r="BM24" s="356"/>
      <c r="BN24" s="573"/>
      <c r="BO24" s="574" t="s">
        <v>138</v>
      </c>
      <c r="BP24" s="574"/>
      <c r="BQ24" s="574"/>
      <c r="BR24" s="574"/>
      <c r="BS24" s="583" t="s">
        <v>138</v>
      </c>
      <c r="BT24" s="356"/>
      <c r="BU24" s="356"/>
      <c r="BV24" s="356"/>
      <c r="BW24" s="356"/>
      <c r="BX24" s="356"/>
      <c r="BY24" s="356"/>
      <c r="BZ24" s="356"/>
      <c r="CA24" s="356"/>
      <c r="CB24" s="584"/>
      <c r="CD24" s="561" t="s">
        <v>373</v>
      </c>
      <c r="CE24" s="562"/>
      <c r="CF24" s="562"/>
      <c r="CG24" s="562"/>
      <c r="CH24" s="562"/>
      <c r="CI24" s="562"/>
      <c r="CJ24" s="562"/>
      <c r="CK24" s="562"/>
      <c r="CL24" s="562"/>
      <c r="CM24" s="562"/>
      <c r="CN24" s="562"/>
      <c r="CO24" s="562"/>
      <c r="CP24" s="562"/>
      <c r="CQ24" s="563"/>
      <c r="CR24" s="564">
        <v>1241212</v>
      </c>
      <c r="CS24" s="565"/>
      <c r="CT24" s="565"/>
      <c r="CU24" s="565"/>
      <c r="CV24" s="565"/>
      <c r="CW24" s="565"/>
      <c r="CX24" s="565"/>
      <c r="CY24" s="566"/>
      <c r="CZ24" s="569">
        <v>34.299999999999997</v>
      </c>
      <c r="DA24" s="570"/>
      <c r="DB24" s="570"/>
      <c r="DC24" s="582"/>
      <c r="DD24" s="600">
        <v>995990</v>
      </c>
      <c r="DE24" s="565"/>
      <c r="DF24" s="565"/>
      <c r="DG24" s="565"/>
      <c r="DH24" s="565"/>
      <c r="DI24" s="565"/>
      <c r="DJ24" s="565"/>
      <c r="DK24" s="566"/>
      <c r="DL24" s="600">
        <v>889673</v>
      </c>
      <c r="DM24" s="565"/>
      <c r="DN24" s="565"/>
      <c r="DO24" s="565"/>
      <c r="DP24" s="565"/>
      <c r="DQ24" s="565"/>
      <c r="DR24" s="565"/>
      <c r="DS24" s="565"/>
      <c r="DT24" s="565"/>
      <c r="DU24" s="565"/>
      <c r="DV24" s="566"/>
      <c r="DW24" s="569">
        <v>40.6</v>
      </c>
      <c r="DX24" s="570"/>
      <c r="DY24" s="570"/>
      <c r="DZ24" s="570"/>
      <c r="EA24" s="570"/>
      <c r="EB24" s="570"/>
      <c r="EC24" s="571"/>
    </row>
    <row r="25" spans="2:133" ht="11.25" customHeight="1" x14ac:dyDescent="0.15">
      <c r="B25" s="577" t="s">
        <v>118</v>
      </c>
      <c r="C25" s="578"/>
      <c r="D25" s="578"/>
      <c r="E25" s="578"/>
      <c r="F25" s="578"/>
      <c r="G25" s="578"/>
      <c r="H25" s="578"/>
      <c r="I25" s="578"/>
      <c r="J25" s="578"/>
      <c r="K25" s="578"/>
      <c r="L25" s="578"/>
      <c r="M25" s="578"/>
      <c r="N25" s="578"/>
      <c r="O25" s="578"/>
      <c r="P25" s="578"/>
      <c r="Q25" s="579"/>
      <c r="R25" s="572">
        <v>80476</v>
      </c>
      <c r="S25" s="356"/>
      <c r="T25" s="356"/>
      <c r="U25" s="356"/>
      <c r="V25" s="356"/>
      <c r="W25" s="356"/>
      <c r="X25" s="356"/>
      <c r="Y25" s="573"/>
      <c r="Z25" s="574">
        <v>2.1</v>
      </c>
      <c r="AA25" s="574"/>
      <c r="AB25" s="574"/>
      <c r="AC25" s="574"/>
      <c r="AD25" s="575">
        <v>556</v>
      </c>
      <c r="AE25" s="575"/>
      <c r="AF25" s="575"/>
      <c r="AG25" s="575"/>
      <c r="AH25" s="575"/>
      <c r="AI25" s="575"/>
      <c r="AJ25" s="575"/>
      <c r="AK25" s="575"/>
      <c r="AL25" s="580">
        <v>0</v>
      </c>
      <c r="AM25" s="362"/>
      <c r="AN25" s="362"/>
      <c r="AO25" s="581"/>
      <c r="AP25" s="585" t="s">
        <v>268</v>
      </c>
      <c r="AQ25" s="586"/>
      <c r="AR25" s="586"/>
      <c r="AS25" s="586"/>
      <c r="AT25" s="586"/>
      <c r="AU25" s="586"/>
      <c r="AV25" s="586"/>
      <c r="AW25" s="586"/>
      <c r="AX25" s="586"/>
      <c r="AY25" s="586"/>
      <c r="AZ25" s="586"/>
      <c r="BA25" s="586"/>
      <c r="BB25" s="586"/>
      <c r="BC25" s="586"/>
      <c r="BD25" s="586"/>
      <c r="BE25" s="586"/>
      <c r="BF25" s="587"/>
      <c r="BG25" s="572" t="s">
        <v>138</v>
      </c>
      <c r="BH25" s="356"/>
      <c r="BI25" s="356"/>
      <c r="BJ25" s="356"/>
      <c r="BK25" s="356"/>
      <c r="BL25" s="356"/>
      <c r="BM25" s="356"/>
      <c r="BN25" s="573"/>
      <c r="BO25" s="574" t="s">
        <v>138</v>
      </c>
      <c r="BP25" s="574"/>
      <c r="BQ25" s="574"/>
      <c r="BR25" s="574"/>
      <c r="BS25" s="583" t="s">
        <v>138</v>
      </c>
      <c r="BT25" s="356"/>
      <c r="BU25" s="356"/>
      <c r="BV25" s="356"/>
      <c r="BW25" s="356"/>
      <c r="BX25" s="356"/>
      <c r="BY25" s="356"/>
      <c r="BZ25" s="356"/>
      <c r="CA25" s="356"/>
      <c r="CB25" s="584"/>
      <c r="CD25" s="577" t="s">
        <v>187</v>
      </c>
      <c r="CE25" s="578"/>
      <c r="CF25" s="578"/>
      <c r="CG25" s="578"/>
      <c r="CH25" s="578"/>
      <c r="CI25" s="578"/>
      <c r="CJ25" s="578"/>
      <c r="CK25" s="578"/>
      <c r="CL25" s="578"/>
      <c r="CM25" s="578"/>
      <c r="CN25" s="578"/>
      <c r="CO25" s="578"/>
      <c r="CP25" s="578"/>
      <c r="CQ25" s="579"/>
      <c r="CR25" s="572">
        <v>439349</v>
      </c>
      <c r="CS25" s="601"/>
      <c r="CT25" s="601"/>
      <c r="CU25" s="601"/>
      <c r="CV25" s="601"/>
      <c r="CW25" s="601"/>
      <c r="CX25" s="601"/>
      <c r="CY25" s="602"/>
      <c r="CZ25" s="580">
        <v>12.1</v>
      </c>
      <c r="DA25" s="603"/>
      <c r="DB25" s="603"/>
      <c r="DC25" s="604"/>
      <c r="DD25" s="583">
        <v>401020</v>
      </c>
      <c r="DE25" s="601"/>
      <c r="DF25" s="601"/>
      <c r="DG25" s="601"/>
      <c r="DH25" s="601"/>
      <c r="DI25" s="601"/>
      <c r="DJ25" s="601"/>
      <c r="DK25" s="602"/>
      <c r="DL25" s="583">
        <v>395852</v>
      </c>
      <c r="DM25" s="601"/>
      <c r="DN25" s="601"/>
      <c r="DO25" s="601"/>
      <c r="DP25" s="601"/>
      <c r="DQ25" s="601"/>
      <c r="DR25" s="601"/>
      <c r="DS25" s="601"/>
      <c r="DT25" s="601"/>
      <c r="DU25" s="601"/>
      <c r="DV25" s="602"/>
      <c r="DW25" s="580">
        <v>18.100000000000001</v>
      </c>
      <c r="DX25" s="603"/>
      <c r="DY25" s="603"/>
      <c r="DZ25" s="603"/>
      <c r="EA25" s="603"/>
      <c r="EB25" s="603"/>
      <c r="EC25" s="605"/>
    </row>
    <row r="26" spans="2:133" ht="11.25" customHeight="1" x14ac:dyDescent="0.15">
      <c r="B26" s="577" t="s">
        <v>16</v>
      </c>
      <c r="C26" s="578"/>
      <c r="D26" s="578"/>
      <c r="E26" s="578"/>
      <c r="F26" s="578"/>
      <c r="G26" s="578"/>
      <c r="H26" s="578"/>
      <c r="I26" s="578"/>
      <c r="J26" s="578"/>
      <c r="K26" s="578"/>
      <c r="L26" s="578"/>
      <c r="M26" s="578"/>
      <c r="N26" s="578"/>
      <c r="O26" s="578"/>
      <c r="P26" s="578"/>
      <c r="Q26" s="579"/>
      <c r="R26" s="572">
        <v>5121</v>
      </c>
      <c r="S26" s="356"/>
      <c r="T26" s="356"/>
      <c r="U26" s="356"/>
      <c r="V26" s="356"/>
      <c r="W26" s="356"/>
      <c r="X26" s="356"/>
      <c r="Y26" s="573"/>
      <c r="Z26" s="574">
        <v>0.1</v>
      </c>
      <c r="AA26" s="574"/>
      <c r="AB26" s="574"/>
      <c r="AC26" s="574"/>
      <c r="AD26" s="575" t="s">
        <v>138</v>
      </c>
      <c r="AE26" s="575"/>
      <c r="AF26" s="575"/>
      <c r="AG26" s="575"/>
      <c r="AH26" s="575"/>
      <c r="AI26" s="575"/>
      <c r="AJ26" s="575"/>
      <c r="AK26" s="575"/>
      <c r="AL26" s="580" t="s">
        <v>138</v>
      </c>
      <c r="AM26" s="362"/>
      <c r="AN26" s="362"/>
      <c r="AO26" s="581"/>
      <c r="AP26" s="585" t="s">
        <v>377</v>
      </c>
      <c r="AQ26" s="606"/>
      <c r="AR26" s="606"/>
      <c r="AS26" s="606"/>
      <c r="AT26" s="606"/>
      <c r="AU26" s="606"/>
      <c r="AV26" s="606"/>
      <c r="AW26" s="606"/>
      <c r="AX26" s="606"/>
      <c r="AY26" s="606"/>
      <c r="AZ26" s="606"/>
      <c r="BA26" s="606"/>
      <c r="BB26" s="606"/>
      <c r="BC26" s="606"/>
      <c r="BD26" s="606"/>
      <c r="BE26" s="606"/>
      <c r="BF26" s="587"/>
      <c r="BG26" s="572" t="s">
        <v>138</v>
      </c>
      <c r="BH26" s="356"/>
      <c r="BI26" s="356"/>
      <c r="BJ26" s="356"/>
      <c r="BK26" s="356"/>
      <c r="BL26" s="356"/>
      <c r="BM26" s="356"/>
      <c r="BN26" s="573"/>
      <c r="BO26" s="574" t="s">
        <v>138</v>
      </c>
      <c r="BP26" s="574"/>
      <c r="BQ26" s="574"/>
      <c r="BR26" s="574"/>
      <c r="BS26" s="583" t="s">
        <v>138</v>
      </c>
      <c r="BT26" s="356"/>
      <c r="BU26" s="356"/>
      <c r="BV26" s="356"/>
      <c r="BW26" s="356"/>
      <c r="BX26" s="356"/>
      <c r="BY26" s="356"/>
      <c r="BZ26" s="356"/>
      <c r="CA26" s="356"/>
      <c r="CB26" s="584"/>
      <c r="CD26" s="577" t="s">
        <v>107</v>
      </c>
      <c r="CE26" s="578"/>
      <c r="CF26" s="578"/>
      <c r="CG26" s="578"/>
      <c r="CH26" s="578"/>
      <c r="CI26" s="578"/>
      <c r="CJ26" s="578"/>
      <c r="CK26" s="578"/>
      <c r="CL26" s="578"/>
      <c r="CM26" s="578"/>
      <c r="CN26" s="578"/>
      <c r="CO26" s="578"/>
      <c r="CP26" s="578"/>
      <c r="CQ26" s="579"/>
      <c r="CR26" s="572">
        <v>235863</v>
      </c>
      <c r="CS26" s="356"/>
      <c r="CT26" s="356"/>
      <c r="CU26" s="356"/>
      <c r="CV26" s="356"/>
      <c r="CW26" s="356"/>
      <c r="CX26" s="356"/>
      <c r="CY26" s="573"/>
      <c r="CZ26" s="580">
        <v>6.5</v>
      </c>
      <c r="DA26" s="603"/>
      <c r="DB26" s="603"/>
      <c r="DC26" s="604"/>
      <c r="DD26" s="583">
        <v>199445</v>
      </c>
      <c r="DE26" s="356"/>
      <c r="DF26" s="356"/>
      <c r="DG26" s="356"/>
      <c r="DH26" s="356"/>
      <c r="DI26" s="356"/>
      <c r="DJ26" s="356"/>
      <c r="DK26" s="573"/>
      <c r="DL26" s="583" t="s">
        <v>138</v>
      </c>
      <c r="DM26" s="356"/>
      <c r="DN26" s="356"/>
      <c r="DO26" s="356"/>
      <c r="DP26" s="356"/>
      <c r="DQ26" s="356"/>
      <c r="DR26" s="356"/>
      <c r="DS26" s="356"/>
      <c r="DT26" s="356"/>
      <c r="DU26" s="356"/>
      <c r="DV26" s="573"/>
      <c r="DW26" s="580" t="s">
        <v>138</v>
      </c>
      <c r="DX26" s="603"/>
      <c r="DY26" s="603"/>
      <c r="DZ26" s="603"/>
      <c r="EA26" s="603"/>
      <c r="EB26" s="603"/>
      <c r="EC26" s="605"/>
    </row>
    <row r="27" spans="2:133" ht="11.25" customHeight="1" x14ac:dyDescent="0.15">
      <c r="B27" s="577" t="s">
        <v>332</v>
      </c>
      <c r="C27" s="578"/>
      <c r="D27" s="578"/>
      <c r="E27" s="578"/>
      <c r="F27" s="578"/>
      <c r="G27" s="578"/>
      <c r="H27" s="578"/>
      <c r="I27" s="578"/>
      <c r="J27" s="578"/>
      <c r="K27" s="578"/>
      <c r="L27" s="578"/>
      <c r="M27" s="578"/>
      <c r="N27" s="578"/>
      <c r="O27" s="578"/>
      <c r="P27" s="578"/>
      <c r="Q27" s="579"/>
      <c r="R27" s="572">
        <v>237119</v>
      </c>
      <c r="S27" s="356"/>
      <c r="T27" s="356"/>
      <c r="U27" s="356"/>
      <c r="V27" s="356"/>
      <c r="W27" s="356"/>
      <c r="X27" s="356"/>
      <c r="Y27" s="573"/>
      <c r="Z27" s="574">
        <v>6.3</v>
      </c>
      <c r="AA27" s="574"/>
      <c r="AB27" s="574"/>
      <c r="AC27" s="574"/>
      <c r="AD27" s="575" t="s">
        <v>138</v>
      </c>
      <c r="AE27" s="575"/>
      <c r="AF27" s="575"/>
      <c r="AG27" s="575"/>
      <c r="AH27" s="575"/>
      <c r="AI27" s="575"/>
      <c r="AJ27" s="575"/>
      <c r="AK27" s="575"/>
      <c r="AL27" s="580" t="s">
        <v>138</v>
      </c>
      <c r="AM27" s="362"/>
      <c r="AN27" s="362"/>
      <c r="AO27" s="581"/>
      <c r="AP27" s="577" t="s">
        <v>378</v>
      </c>
      <c r="AQ27" s="578"/>
      <c r="AR27" s="578"/>
      <c r="AS27" s="578"/>
      <c r="AT27" s="578"/>
      <c r="AU27" s="578"/>
      <c r="AV27" s="578"/>
      <c r="AW27" s="578"/>
      <c r="AX27" s="578"/>
      <c r="AY27" s="578"/>
      <c r="AZ27" s="578"/>
      <c r="BA27" s="578"/>
      <c r="BB27" s="578"/>
      <c r="BC27" s="578"/>
      <c r="BD27" s="578"/>
      <c r="BE27" s="578"/>
      <c r="BF27" s="579"/>
      <c r="BG27" s="572">
        <v>432676</v>
      </c>
      <c r="BH27" s="356"/>
      <c r="BI27" s="356"/>
      <c r="BJ27" s="356"/>
      <c r="BK27" s="356"/>
      <c r="BL27" s="356"/>
      <c r="BM27" s="356"/>
      <c r="BN27" s="573"/>
      <c r="BO27" s="574">
        <v>100</v>
      </c>
      <c r="BP27" s="574"/>
      <c r="BQ27" s="574"/>
      <c r="BR27" s="574"/>
      <c r="BS27" s="583" t="s">
        <v>138</v>
      </c>
      <c r="BT27" s="356"/>
      <c r="BU27" s="356"/>
      <c r="BV27" s="356"/>
      <c r="BW27" s="356"/>
      <c r="BX27" s="356"/>
      <c r="BY27" s="356"/>
      <c r="BZ27" s="356"/>
      <c r="CA27" s="356"/>
      <c r="CB27" s="584"/>
      <c r="CD27" s="577" t="s">
        <v>212</v>
      </c>
      <c r="CE27" s="578"/>
      <c r="CF27" s="578"/>
      <c r="CG27" s="578"/>
      <c r="CH27" s="578"/>
      <c r="CI27" s="578"/>
      <c r="CJ27" s="578"/>
      <c r="CK27" s="578"/>
      <c r="CL27" s="578"/>
      <c r="CM27" s="578"/>
      <c r="CN27" s="578"/>
      <c r="CO27" s="578"/>
      <c r="CP27" s="578"/>
      <c r="CQ27" s="579"/>
      <c r="CR27" s="572">
        <v>249947</v>
      </c>
      <c r="CS27" s="601"/>
      <c r="CT27" s="601"/>
      <c r="CU27" s="601"/>
      <c r="CV27" s="601"/>
      <c r="CW27" s="601"/>
      <c r="CX27" s="601"/>
      <c r="CY27" s="602"/>
      <c r="CZ27" s="580">
        <v>6.9</v>
      </c>
      <c r="DA27" s="603"/>
      <c r="DB27" s="603"/>
      <c r="DC27" s="604"/>
      <c r="DD27" s="583">
        <v>55369</v>
      </c>
      <c r="DE27" s="601"/>
      <c r="DF27" s="601"/>
      <c r="DG27" s="601"/>
      <c r="DH27" s="601"/>
      <c r="DI27" s="601"/>
      <c r="DJ27" s="601"/>
      <c r="DK27" s="602"/>
      <c r="DL27" s="583">
        <v>49320</v>
      </c>
      <c r="DM27" s="601"/>
      <c r="DN27" s="601"/>
      <c r="DO27" s="601"/>
      <c r="DP27" s="601"/>
      <c r="DQ27" s="601"/>
      <c r="DR27" s="601"/>
      <c r="DS27" s="601"/>
      <c r="DT27" s="601"/>
      <c r="DU27" s="601"/>
      <c r="DV27" s="602"/>
      <c r="DW27" s="580">
        <v>2.2000000000000002</v>
      </c>
      <c r="DX27" s="603"/>
      <c r="DY27" s="603"/>
      <c r="DZ27" s="603"/>
      <c r="EA27" s="603"/>
      <c r="EB27" s="603"/>
      <c r="EC27" s="605"/>
    </row>
    <row r="28" spans="2:133" ht="11.25" customHeight="1" x14ac:dyDescent="0.15">
      <c r="B28" s="607" t="s">
        <v>56</v>
      </c>
      <c r="C28" s="608"/>
      <c r="D28" s="608"/>
      <c r="E28" s="608"/>
      <c r="F28" s="608"/>
      <c r="G28" s="608"/>
      <c r="H28" s="608"/>
      <c r="I28" s="608"/>
      <c r="J28" s="608"/>
      <c r="K28" s="608"/>
      <c r="L28" s="608"/>
      <c r="M28" s="608"/>
      <c r="N28" s="608"/>
      <c r="O28" s="608"/>
      <c r="P28" s="608"/>
      <c r="Q28" s="609"/>
      <c r="R28" s="572" t="s">
        <v>138</v>
      </c>
      <c r="S28" s="356"/>
      <c r="T28" s="356"/>
      <c r="U28" s="356"/>
      <c r="V28" s="356"/>
      <c r="W28" s="356"/>
      <c r="X28" s="356"/>
      <c r="Y28" s="573"/>
      <c r="Z28" s="574" t="s">
        <v>138</v>
      </c>
      <c r="AA28" s="574"/>
      <c r="AB28" s="574"/>
      <c r="AC28" s="574"/>
      <c r="AD28" s="575" t="s">
        <v>138</v>
      </c>
      <c r="AE28" s="575"/>
      <c r="AF28" s="575"/>
      <c r="AG28" s="575"/>
      <c r="AH28" s="575"/>
      <c r="AI28" s="575"/>
      <c r="AJ28" s="575"/>
      <c r="AK28" s="575"/>
      <c r="AL28" s="580" t="s">
        <v>138</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374</v>
      </c>
      <c r="CE28" s="578"/>
      <c r="CF28" s="578"/>
      <c r="CG28" s="578"/>
      <c r="CH28" s="578"/>
      <c r="CI28" s="578"/>
      <c r="CJ28" s="578"/>
      <c r="CK28" s="578"/>
      <c r="CL28" s="578"/>
      <c r="CM28" s="578"/>
      <c r="CN28" s="578"/>
      <c r="CO28" s="578"/>
      <c r="CP28" s="578"/>
      <c r="CQ28" s="579"/>
      <c r="CR28" s="572">
        <v>551916</v>
      </c>
      <c r="CS28" s="356"/>
      <c r="CT28" s="356"/>
      <c r="CU28" s="356"/>
      <c r="CV28" s="356"/>
      <c r="CW28" s="356"/>
      <c r="CX28" s="356"/>
      <c r="CY28" s="573"/>
      <c r="CZ28" s="580">
        <v>15.3</v>
      </c>
      <c r="DA28" s="603"/>
      <c r="DB28" s="603"/>
      <c r="DC28" s="604"/>
      <c r="DD28" s="583">
        <v>539601</v>
      </c>
      <c r="DE28" s="356"/>
      <c r="DF28" s="356"/>
      <c r="DG28" s="356"/>
      <c r="DH28" s="356"/>
      <c r="DI28" s="356"/>
      <c r="DJ28" s="356"/>
      <c r="DK28" s="573"/>
      <c r="DL28" s="583">
        <v>444501</v>
      </c>
      <c r="DM28" s="356"/>
      <c r="DN28" s="356"/>
      <c r="DO28" s="356"/>
      <c r="DP28" s="356"/>
      <c r="DQ28" s="356"/>
      <c r="DR28" s="356"/>
      <c r="DS28" s="356"/>
      <c r="DT28" s="356"/>
      <c r="DU28" s="356"/>
      <c r="DV28" s="573"/>
      <c r="DW28" s="580">
        <v>20.3</v>
      </c>
      <c r="DX28" s="603"/>
      <c r="DY28" s="603"/>
      <c r="DZ28" s="603"/>
      <c r="EA28" s="603"/>
      <c r="EB28" s="603"/>
      <c r="EC28" s="605"/>
    </row>
    <row r="29" spans="2:133" ht="11.25" customHeight="1" x14ac:dyDescent="0.15">
      <c r="B29" s="577" t="s">
        <v>380</v>
      </c>
      <c r="C29" s="578"/>
      <c r="D29" s="578"/>
      <c r="E29" s="578"/>
      <c r="F29" s="578"/>
      <c r="G29" s="578"/>
      <c r="H29" s="578"/>
      <c r="I29" s="578"/>
      <c r="J29" s="578"/>
      <c r="K29" s="578"/>
      <c r="L29" s="578"/>
      <c r="M29" s="578"/>
      <c r="N29" s="578"/>
      <c r="O29" s="578"/>
      <c r="P29" s="578"/>
      <c r="Q29" s="579"/>
      <c r="R29" s="572">
        <v>314796</v>
      </c>
      <c r="S29" s="356"/>
      <c r="T29" s="356"/>
      <c r="U29" s="356"/>
      <c r="V29" s="356"/>
      <c r="W29" s="356"/>
      <c r="X29" s="356"/>
      <c r="Y29" s="573"/>
      <c r="Z29" s="574">
        <v>8.3000000000000007</v>
      </c>
      <c r="AA29" s="574"/>
      <c r="AB29" s="574"/>
      <c r="AC29" s="574"/>
      <c r="AD29" s="575" t="s">
        <v>138</v>
      </c>
      <c r="AE29" s="575"/>
      <c r="AF29" s="575"/>
      <c r="AG29" s="575"/>
      <c r="AH29" s="575"/>
      <c r="AI29" s="575"/>
      <c r="AJ29" s="575"/>
      <c r="AK29" s="575"/>
      <c r="AL29" s="580" t="s">
        <v>138</v>
      </c>
      <c r="AM29" s="362"/>
      <c r="AN29" s="362"/>
      <c r="AO29" s="581"/>
      <c r="AP29" s="350" t="s">
        <v>306</v>
      </c>
      <c r="AQ29" s="351"/>
      <c r="AR29" s="351"/>
      <c r="AS29" s="351"/>
      <c r="AT29" s="351"/>
      <c r="AU29" s="351"/>
      <c r="AV29" s="351"/>
      <c r="AW29" s="351"/>
      <c r="AX29" s="351"/>
      <c r="AY29" s="351"/>
      <c r="AZ29" s="351"/>
      <c r="BA29" s="351"/>
      <c r="BB29" s="351"/>
      <c r="BC29" s="351"/>
      <c r="BD29" s="351"/>
      <c r="BE29" s="351"/>
      <c r="BF29" s="393"/>
      <c r="BG29" s="350" t="s">
        <v>249</v>
      </c>
      <c r="BH29" s="610"/>
      <c r="BI29" s="610"/>
      <c r="BJ29" s="610"/>
      <c r="BK29" s="610"/>
      <c r="BL29" s="610"/>
      <c r="BM29" s="610"/>
      <c r="BN29" s="610"/>
      <c r="BO29" s="610"/>
      <c r="BP29" s="610"/>
      <c r="BQ29" s="611"/>
      <c r="BR29" s="350" t="s">
        <v>381</v>
      </c>
      <c r="BS29" s="610"/>
      <c r="BT29" s="610"/>
      <c r="BU29" s="610"/>
      <c r="BV29" s="610"/>
      <c r="BW29" s="610"/>
      <c r="BX29" s="610"/>
      <c r="BY29" s="610"/>
      <c r="BZ29" s="610"/>
      <c r="CA29" s="610"/>
      <c r="CB29" s="611"/>
      <c r="CD29" s="552" t="s">
        <v>166</v>
      </c>
      <c r="CE29" s="545"/>
      <c r="CF29" s="577" t="s">
        <v>23</v>
      </c>
      <c r="CG29" s="578"/>
      <c r="CH29" s="578"/>
      <c r="CI29" s="578"/>
      <c r="CJ29" s="578"/>
      <c r="CK29" s="578"/>
      <c r="CL29" s="578"/>
      <c r="CM29" s="578"/>
      <c r="CN29" s="578"/>
      <c r="CO29" s="578"/>
      <c r="CP29" s="578"/>
      <c r="CQ29" s="579"/>
      <c r="CR29" s="572">
        <v>551906</v>
      </c>
      <c r="CS29" s="601"/>
      <c r="CT29" s="601"/>
      <c r="CU29" s="601"/>
      <c r="CV29" s="601"/>
      <c r="CW29" s="601"/>
      <c r="CX29" s="601"/>
      <c r="CY29" s="602"/>
      <c r="CZ29" s="580">
        <v>15.3</v>
      </c>
      <c r="DA29" s="603"/>
      <c r="DB29" s="603"/>
      <c r="DC29" s="604"/>
      <c r="DD29" s="583">
        <v>539591</v>
      </c>
      <c r="DE29" s="601"/>
      <c r="DF29" s="601"/>
      <c r="DG29" s="601"/>
      <c r="DH29" s="601"/>
      <c r="DI29" s="601"/>
      <c r="DJ29" s="601"/>
      <c r="DK29" s="602"/>
      <c r="DL29" s="583">
        <v>444491</v>
      </c>
      <c r="DM29" s="601"/>
      <c r="DN29" s="601"/>
      <c r="DO29" s="601"/>
      <c r="DP29" s="601"/>
      <c r="DQ29" s="601"/>
      <c r="DR29" s="601"/>
      <c r="DS29" s="601"/>
      <c r="DT29" s="601"/>
      <c r="DU29" s="601"/>
      <c r="DV29" s="602"/>
      <c r="DW29" s="580">
        <v>20.3</v>
      </c>
      <c r="DX29" s="603"/>
      <c r="DY29" s="603"/>
      <c r="DZ29" s="603"/>
      <c r="EA29" s="603"/>
      <c r="EB29" s="603"/>
      <c r="EC29" s="605"/>
    </row>
    <row r="30" spans="2:133" ht="11.25" customHeight="1" x14ac:dyDescent="0.15">
      <c r="B30" s="577" t="s">
        <v>229</v>
      </c>
      <c r="C30" s="578"/>
      <c r="D30" s="578"/>
      <c r="E30" s="578"/>
      <c r="F30" s="578"/>
      <c r="G30" s="578"/>
      <c r="H30" s="578"/>
      <c r="I30" s="578"/>
      <c r="J30" s="578"/>
      <c r="K30" s="578"/>
      <c r="L30" s="578"/>
      <c r="M30" s="578"/>
      <c r="N30" s="578"/>
      <c r="O30" s="578"/>
      <c r="P30" s="578"/>
      <c r="Q30" s="579"/>
      <c r="R30" s="572">
        <v>9228</v>
      </c>
      <c r="S30" s="356"/>
      <c r="T30" s="356"/>
      <c r="U30" s="356"/>
      <c r="V30" s="356"/>
      <c r="W30" s="356"/>
      <c r="X30" s="356"/>
      <c r="Y30" s="573"/>
      <c r="Z30" s="574">
        <v>0.2</v>
      </c>
      <c r="AA30" s="574"/>
      <c r="AB30" s="574"/>
      <c r="AC30" s="574"/>
      <c r="AD30" s="575">
        <v>1780</v>
      </c>
      <c r="AE30" s="575"/>
      <c r="AF30" s="575"/>
      <c r="AG30" s="575"/>
      <c r="AH30" s="575"/>
      <c r="AI30" s="575"/>
      <c r="AJ30" s="575"/>
      <c r="AK30" s="575"/>
      <c r="AL30" s="580">
        <v>0.1</v>
      </c>
      <c r="AM30" s="362"/>
      <c r="AN30" s="362"/>
      <c r="AO30" s="581"/>
      <c r="AP30" s="526" t="s">
        <v>9</v>
      </c>
      <c r="AQ30" s="527"/>
      <c r="AR30" s="527"/>
      <c r="AS30" s="527"/>
      <c r="AT30" s="657" t="s">
        <v>383</v>
      </c>
      <c r="AU30" s="46"/>
      <c r="AV30" s="46"/>
      <c r="AW30" s="46"/>
      <c r="AX30" s="561" t="s">
        <v>269</v>
      </c>
      <c r="AY30" s="562"/>
      <c r="AZ30" s="562"/>
      <c r="BA30" s="562"/>
      <c r="BB30" s="562"/>
      <c r="BC30" s="562"/>
      <c r="BD30" s="562"/>
      <c r="BE30" s="562"/>
      <c r="BF30" s="563"/>
      <c r="BG30" s="612">
        <v>99</v>
      </c>
      <c r="BH30" s="613"/>
      <c r="BI30" s="613"/>
      <c r="BJ30" s="613"/>
      <c r="BK30" s="613"/>
      <c r="BL30" s="613"/>
      <c r="BM30" s="570">
        <v>96.5</v>
      </c>
      <c r="BN30" s="613"/>
      <c r="BO30" s="613"/>
      <c r="BP30" s="613"/>
      <c r="BQ30" s="614"/>
      <c r="BR30" s="612">
        <v>99</v>
      </c>
      <c r="BS30" s="613"/>
      <c r="BT30" s="613"/>
      <c r="BU30" s="613"/>
      <c r="BV30" s="613"/>
      <c r="BW30" s="613"/>
      <c r="BX30" s="570">
        <v>96.6</v>
      </c>
      <c r="BY30" s="613"/>
      <c r="BZ30" s="613"/>
      <c r="CA30" s="613"/>
      <c r="CB30" s="614"/>
      <c r="CD30" s="553"/>
      <c r="CE30" s="548"/>
      <c r="CF30" s="577" t="s">
        <v>385</v>
      </c>
      <c r="CG30" s="578"/>
      <c r="CH30" s="578"/>
      <c r="CI30" s="578"/>
      <c r="CJ30" s="578"/>
      <c r="CK30" s="578"/>
      <c r="CL30" s="578"/>
      <c r="CM30" s="578"/>
      <c r="CN30" s="578"/>
      <c r="CO30" s="578"/>
      <c r="CP30" s="578"/>
      <c r="CQ30" s="579"/>
      <c r="CR30" s="572">
        <v>535914</v>
      </c>
      <c r="CS30" s="356"/>
      <c r="CT30" s="356"/>
      <c r="CU30" s="356"/>
      <c r="CV30" s="356"/>
      <c r="CW30" s="356"/>
      <c r="CX30" s="356"/>
      <c r="CY30" s="573"/>
      <c r="CZ30" s="580">
        <v>14.8</v>
      </c>
      <c r="DA30" s="603"/>
      <c r="DB30" s="603"/>
      <c r="DC30" s="604"/>
      <c r="DD30" s="583">
        <v>524190</v>
      </c>
      <c r="DE30" s="356"/>
      <c r="DF30" s="356"/>
      <c r="DG30" s="356"/>
      <c r="DH30" s="356"/>
      <c r="DI30" s="356"/>
      <c r="DJ30" s="356"/>
      <c r="DK30" s="573"/>
      <c r="DL30" s="583">
        <v>429090</v>
      </c>
      <c r="DM30" s="356"/>
      <c r="DN30" s="356"/>
      <c r="DO30" s="356"/>
      <c r="DP30" s="356"/>
      <c r="DQ30" s="356"/>
      <c r="DR30" s="356"/>
      <c r="DS30" s="356"/>
      <c r="DT30" s="356"/>
      <c r="DU30" s="356"/>
      <c r="DV30" s="573"/>
      <c r="DW30" s="580">
        <v>19.600000000000001</v>
      </c>
      <c r="DX30" s="603"/>
      <c r="DY30" s="603"/>
      <c r="DZ30" s="603"/>
      <c r="EA30" s="603"/>
      <c r="EB30" s="603"/>
      <c r="EC30" s="605"/>
    </row>
    <row r="31" spans="2:133" ht="11.25" customHeight="1" x14ac:dyDescent="0.15">
      <c r="B31" s="577" t="s">
        <v>137</v>
      </c>
      <c r="C31" s="578"/>
      <c r="D31" s="578"/>
      <c r="E31" s="578"/>
      <c r="F31" s="578"/>
      <c r="G31" s="578"/>
      <c r="H31" s="578"/>
      <c r="I31" s="578"/>
      <c r="J31" s="578"/>
      <c r="K31" s="578"/>
      <c r="L31" s="578"/>
      <c r="M31" s="578"/>
      <c r="N31" s="578"/>
      <c r="O31" s="578"/>
      <c r="P31" s="578"/>
      <c r="Q31" s="579"/>
      <c r="R31" s="572">
        <v>2463</v>
      </c>
      <c r="S31" s="356"/>
      <c r="T31" s="356"/>
      <c r="U31" s="356"/>
      <c r="V31" s="356"/>
      <c r="W31" s="356"/>
      <c r="X31" s="356"/>
      <c r="Y31" s="573"/>
      <c r="Z31" s="574">
        <v>0.1</v>
      </c>
      <c r="AA31" s="574"/>
      <c r="AB31" s="574"/>
      <c r="AC31" s="574"/>
      <c r="AD31" s="575" t="s">
        <v>138</v>
      </c>
      <c r="AE31" s="575"/>
      <c r="AF31" s="575"/>
      <c r="AG31" s="575"/>
      <c r="AH31" s="575"/>
      <c r="AI31" s="575"/>
      <c r="AJ31" s="575"/>
      <c r="AK31" s="575"/>
      <c r="AL31" s="580" t="s">
        <v>138</v>
      </c>
      <c r="AM31" s="362"/>
      <c r="AN31" s="362"/>
      <c r="AO31" s="581"/>
      <c r="AP31" s="656"/>
      <c r="AQ31" s="513"/>
      <c r="AR31" s="513"/>
      <c r="AS31" s="513"/>
      <c r="AT31" s="658"/>
      <c r="AU31" s="8" t="s">
        <v>243</v>
      </c>
      <c r="AV31" s="8"/>
      <c r="AW31" s="8"/>
      <c r="AX31" s="577" t="s">
        <v>363</v>
      </c>
      <c r="AY31" s="578"/>
      <c r="AZ31" s="578"/>
      <c r="BA31" s="578"/>
      <c r="BB31" s="578"/>
      <c r="BC31" s="578"/>
      <c r="BD31" s="578"/>
      <c r="BE31" s="578"/>
      <c r="BF31" s="579"/>
      <c r="BG31" s="615">
        <v>99.1</v>
      </c>
      <c r="BH31" s="601"/>
      <c r="BI31" s="601"/>
      <c r="BJ31" s="601"/>
      <c r="BK31" s="601"/>
      <c r="BL31" s="601"/>
      <c r="BM31" s="362">
        <v>97.1</v>
      </c>
      <c r="BN31" s="616"/>
      <c r="BO31" s="616"/>
      <c r="BP31" s="616"/>
      <c r="BQ31" s="617"/>
      <c r="BR31" s="615">
        <v>98.9</v>
      </c>
      <c r="BS31" s="601"/>
      <c r="BT31" s="601"/>
      <c r="BU31" s="601"/>
      <c r="BV31" s="601"/>
      <c r="BW31" s="601"/>
      <c r="BX31" s="362">
        <v>97.1</v>
      </c>
      <c r="BY31" s="616"/>
      <c r="BZ31" s="616"/>
      <c r="CA31" s="616"/>
      <c r="CB31" s="617"/>
      <c r="CD31" s="553"/>
      <c r="CE31" s="548"/>
      <c r="CF31" s="577" t="s">
        <v>305</v>
      </c>
      <c r="CG31" s="578"/>
      <c r="CH31" s="578"/>
      <c r="CI31" s="578"/>
      <c r="CJ31" s="578"/>
      <c r="CK31" s="578"/>
      <c r="CL31" s="578"/>
      <c r="CM31" s="578"/>
      <c r="CN31" s="578"/>
      <c r="CO31" s="578"/>
      <c r="CP31" s="578"/>
      <c r="CQ31" s="579"/>
      <c r="CR31" s="572">
        <v>15992</v>
      </c>
      <c r="CS31" s="601"/>
      <c r="CT31" s="601"/>
      <c r="CU31" s="601"/>
      <c r="CV31" s="601"/>
      <c r="CW31" s="601"/>
      <c r="CX31" s="601"/>
      <c r="CY31" s="602"/>
      <c r="CZ31" s="580">
        <v>0.4</v>
      </c>
      <c r="DA31" s="603"/>
      <c r="DB31" s="603"/>
      <c r="DC31" s="604"/>
      <c r="DD31" s="583">
        <v>15401</v>
      </c>
      <c r="DE31" s="601"/>
      <c r="DF31" s="601"/>
      <c r="DG31" s="601"/>
      <c r="DH31" s="601"/>
      <c r="DI31" s="601"/>
      <c r="DJ31" s="601"/>
      <c r="DK31" s="602"/>
      <c r="DL31" s="583">
        <v>15401</v>
      </c>
      <c r="DM31" s="601"/>
      <c r="DN31" s="601"/>
      <c r="DO31" s="601"/>
      <c r="DP31" s="601"/>
      <c r="DQ31" s="601"/>
      <c r="DR31" s="601"/>
      <c r="DS31" s="601"/>
      <c r="DT31" s="601"/>
      <c r="DU31" s="601"/>
      <c r="DV31" s="602"/>
      <c r="DW31" s="580">
        <v>0.7</v>
      </c>
      <c r="DX31" s="603"/>
      <c r="DY31" s="603"/>
      <c r="DZ31" s="603"/>
      <c r="EA31" s="603"/>
      <c r="EB31" s="603"/>
      <c r="EC31" s="605"/>
    </row>
    <row r="32" spans="2:133" ht="11.25" customHeight="1" x14ac:dyDescent="0.15">
      <c r="B32" s="577" t="s">
        <v>386</v>
      </c>
      <c r="C32" s="578"/>
      <c r="D32" s="578"/>
      <c r="E32" s="578"/>
      <c r="F32" s="578"/>
      <c r="G32" s="578"/>
      <c r="H32" s="578"/>
      <c r="I32" s="578"/>
      <c r="J32" s="578"/>
      <c r="K32" s="578"/>
      <c r="L32" s="578"/>
      <c r="M32" s="578"/>
      <c r="N32" s="578"/>
      <c r="O32" s="578"/>
      <c r="P32" s="578"/>
      <c r="Q32" s="579"/>
      <c r="R32" s="572">
        <v>114000</v>
      </c>
      <c r="S32" s="356"/>
      <c r="T32" s="356"/>
      <c r="U32" s="356"/>
      <c r="V32" s="356"/>
      <c r="W32" s="356"/>
      <c r="X32" s="356"/>
      <c r="Y32" s="573"/>
      <c r="Z32" s="574">
        <v>3</v>
      </c>
      <c r="AA32" s="574"/>
      <c r="AB32" s="574"/>
      <c r="AC32" s="574"/>
      <c r="AD32" s="575" t="s">
        <v>138</v>
      </c>
      <c r="AE32" s="575"/>
      <c r="AF32" s="575"/>
      <c r="AG32" s="575"/>
      <c r="AH32" s="575"/>
      <c r="AI32" s="575"/>
      <c r="AJ32" s="575"/>
      <c r="AK32" s="575"/>
      <c r="AL32" s="580" t="s">
        <v>138</v>
      </c>
      <c r="AM32" s="362"/>
      <c r="AN32" s="362"/>
      <c r="AO32" s="581"/>
      <c r="AP32" s="529"/>
      <c r="AQ32" s="530"/>
      <c r="AR32" s="530"/>
      <c r="AS32" s="530"/>
      <c r="AT32" s="659"/>
      <c r="AU32" s="47"/>
      <c r="AV32" s="47"/>
      <c r="AW32" s="47"/>
      <c r="AX32" s="588" t="s">
        <v>150</v>
      </c>
      <c r="AY32" s="589"/>
      <c r="AZ32" s="589"/>
      <c r="BA32" s="589"/>
      <c r="BB32" s="589"/>
      <c r="BC32" s="589"/>
      <c r="BD32" s="589"/>
      <c r="BE32" s="589"/>
      <c r="BF32" s="590"/>
      <c r="BG32" s="618">
        <v>98.8</v>
      </c>
      <c r="BH32" s="619"/>
      <c r="BI32" s="619"/>
      <c r="BJ32" s="619"/>
      <c r="BK32" s="619"/>
      <c r="BL32" s="619"/>
      <c r="BM32" s="620">
        <v>95.7</v>
      </c>
      <c r="BN32" s="619"/>
      <c r="BO32" s="619"/>
      <c r="BP32" s="619"/>
      <c r="BQ32" s="621"/>
      <c r="BR32" s="618">
        <v>99</v>
      </c>
      <c r="BS32" s="619"/>
      <c r="BT32" s="619"/>
      <c r="BU32" s="619"/>
      <c r="BV32" s="619"/>
      <c r="BW32" s="619"/>
      <c r="BX32" s="620">
        <v>95.8</v>
      </c>
      <c r="BY32" s="619"/>
      <c r="BZ32" s="619"/>
      <c r="CA32" s="619"/>
      <c r="CB32" s="621"/>
      <c r="CD32" s="554"/>
      <c r="CE32" s="556"/>
      <c r="CF32" s="577" t="s">
        <v>388</v>
      </c>
      <c r="CG32" s="578"/>
      <c r="CH32" s="578"/>
      <c r="CI32" s="578"/>
      <c r="CJ32" s="578"/>
      <c r="CK32" s="578"/>
      <c r="CL32" s="578"/>
      <c r="CM32" s="578"/>
      <c r="CN32" s="578"/>
      <c r="CO32" s="578"/>
      <c r="CP32" s="578"/>
      <c r="CQ32" s="579"/>
      <c r="CR32" s="572">
        <v>10</v>
      </c>
      <c r="CS32" s="356"/>
      <c r="CT32" s="356"/>
      <c r="CU32" s="356"/>
      <c r="CV32" s="356"/>
      <c r="CW32" s="356"/>
      <c r="CX32" s="356"/>
      <c r="CY32" s="573"/>
      <c r="CZ32" s="580">
        <v>0</v>
      </c>
      <c r="DA32" s="603"/>
      <c r="DB32" s="603"/>
      <c r="DC32" s="604"/>
      <c r="DD32" s="583">
        <v>10</v>
      </c>
      <c r="DE32" s="356"/>
      <c r="DF32" s="356"/>
      <c r="DG32" s="356"/>
      <c r="DH32" s="356"/>
      <c r="DI32" s="356"/>
      <c r="DJ32" s="356"/>
      <c r="DK32" s="573"/>
      <c r="DL32" s="583">
        <v>10</v>
      </c>
      <c r="DM32" s="356"/>
      <c r="DN32" s="356"/>
      <c r="DO32" s="356"/>
      <c r="DP32" s="356"/>
      <c r="DQ32" s="356"/>
      <c r="DR32" s="356"/>
      <c r="DS32" s="356"/>
      <c r="DT32" s="356"/>
      <c r="DU32" s="356"/>
      <c r="DV32" s="573"/>
      <c r="DW32" s="580">
        <v>0</v>
      </c>
      <c r="DX32" s="603"/>
      <c r="DY32" s="603"/>
      <c r="DZ32" s="603"/>
      <c r="EA32" s="603"/>
      <c r="EB32" s="603"/>
      <c r="EC32" s="605"/>
    </row>
    <row r="33" spans="2:133" ht="11.25" customHeight="1" x14ac:dyDescent="0.15">
      <c r="B33" s="577" t="s">
        <v>364</v>
      </c>
      <c r="C33" s="578"/>
      <c r="D33" s="578"/>
      <c r="E33" s="578"/>
      <c r="F33" s="578"/>
      <c r="G33" s="578"/>
      <c r="H33" s="578"/>
      <c r="I33" s="578"/>
      <c r="J33" s="578"/>
      <c r="K33" s="578"/>
      <c r="L33" s="578"/>
      <c r="M33" s="578"/>
      <c r="N33" s="578"/>
      <c r="O33" s="578"/>
      <c r="P33" s="578"/>
      <c r="Q33" s="579"/>
      <c r="R33" s="572">
        <v>338438</v>
      </c>
      <c r="S33" s="356"/>
      <c r="T33" s="356"/>
      <c r="U33" s="356"/>
      <c r="V33" s="356"/>
      <c r="W33" s="356"/>
      <c r="X33" s="356"/>
      <c r="Y33" s="573"/>
      <c r="Z33" s="574">
        <v>8.9</v>
      </c>
      <c r="AA33" s="574"/>
      <c r="AB33" s="574"/>
      <c r="AC33" s="574"/>
      <c r="AD33" s="575" t="s">
        <v>138</v>
      </c>
      <c r="AE33" s="575"/>
      <c r="AF33" s="575"/>
      <c r="AG33" s="575"/>
      <c r="AH33" s="575"/>
      <c r="AI33" s="575"/>
      <c r="AJ33" s="575"/>
      <c r="AK33" s="575"/>
      <c r="AL33" s="580" t="s">
        <v>138</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389</v>
      </c>
      <c r="CE33" s="578"/>
      <c r="CF33" s="578"/>
      <c r="CG33" s="578"/>
      <c r="CH33" s="578"/>
      <c r="CI33" s="578"/>
      <c r="CJ33" s="578"/>
      <c r="CK33" s="578"/>
      <c r="CL33" s="578"/>
      <c r="CM33" s="578"/>
      <c r="CN33" s="578"/>
      <c r="CO33" s="578"/>
      <c r="CP33" s="578"/>
      <c r="CQ33" s="579"/>
      <c r="CR33" s="572">
        <v>1465296</v>
      </c>
      <c r="CS33" s="601"/>
      <c r="CT33" s="601"/>
      <c r="CU33" s="601"/>
      <c r="CV33" s="601"/>
      <c r="CW33" s="601"/>
      <c r="CX33" s="601"/>
      <c r="CY33" s="602"/>
      <c r="CZ33" s="580">
        <v>40.5</v>
      </c>
      <c r="DA33" s="603"/>
      <c r="DB33" s="603"/>
      <c r="DC33" s="604"/>
      <c r="DD33" s="583">
        <v>1232071</v>
      </c>
      <c r="DE33" s="601"/>
      <c r="DF33" s="601"/>
      <c r="DG33" s="601"/>
      <c r="DH33" s="601"/>
      <c r="DI33" s="601"/>
      <c r="DJ33" s="601"/>
      <c r="DK33" s="602"/>
      <c r="DL33" s="583">
        <v>918033</v>
      </c>
      <c r="DM33" s="601"/>
      <c r="DN33" s="601"/>
      <c r="DO33" s="601"/>
      <c r="DP33" s="601"/>
      <c r="DQ33" s="601"/>
      <c r="DR33" s="601"/>
      <c r="DS33" s="601"/>
      <c r="DT33" s="601"/>
      <c r="DU33" s="601"/>
      <c r="DV33" s="602"/>
      <c r="DW33" s="580">
        <v>41.9</v>
      </c>
      <c r="DX33" s="603"/>
      <c r="DY33" s="603"/>
      <c r="DZ33" s="603"/>
      <c r="EA33" s="603"/>
      <c r="EB33" s="603"/>
      <c r="EC33" s="605"/>
    </row>
    <row r="34" spans="2:133" ht="11.25" customHeight="1" x14ac:dyDescent="0.15">
      <c r="B34" s="577" t="s">
        <v>390</v>
      </c>
      <c r="C34" s="578"/>
      <c r="D34" s="578"/>
      <c r="E34" s="578"/>
      <c r="F34" s="578"/>
      <c r="G34" s="578"/>
      <c r="H34" s="578"/>
      <c r="I34" s="578"/>
      <c r="J34" s="578"/>
      <c r="K34" s="578"/>
      <c r="L34" s="578"/>
      <c r="M34" s="578"/>
      <c r="N34" s="578"/>
      <c r="O34" s="578"/>
      <c r="P34" s="578"/>
      <c r="Q34" s="579"/>
      <c r="R34" s="572">
        <v>58445</v>
      </c>
      <c r="S34" s="356"/>
      <c r="T34" s="356"/>
      <c r="U34" s="356"/>
      <c r="V34" s="356"/>
      <c r="W34" s="356"/>
      <c r="X34" s="356"/>
      <c r="Y34" s="573"/>
      <c r="Z34" s="574">
        <v>1.5</v>
      </c>
      <c r="AA34" s="574"/>
      <c r="AB34" s="574"/>
      <c r="AC34" s="574"/>
      <c r="AD34" s="575">
        <v>83</v>
      </c>
      <c r="AE34" s="575"/>
      <c r="AF34" s="575"/>
      <c r="AG34" s="575"/>
      <c r="AH34" s="575"/>
      <c r="AI34" s="575"/>
      <c r="AJ34" s="575"/>
      <c r="AK34" s="575"/>
      <c r="AL34" s="580">
        <v>0</v>
      </c>
      <c r="AM34" s="362"/>
      <c r="AN34" s="362"/>
      <c r="AO34" s="581"/>
      <c r="AP34" s="18"/>
      <c r="AQ34" s="350" t="s">
        <v>392</v>
      </c>
      <c r="AR34" s="351"/>
      <c r="AS34" s="351"/>
      <c r="AT34" s="351"/>
      <c r="AU34" s="351"/>
      <c r="AV34" s="351"/>
      <c r="AW34" s="351"/>
      <c r="AX34" s="351"/>
      <c r="AY34" s="351"/>
      <c r="AZ34" s="351"/>
      <c r="BA34" s="351"/>
      <c r="BB34" s="351"/>
      <c r="BC34" s="351"/>
      <c r="BD34" s="351"/>
      <c r="BE34" s="351"/>
      <c r="BF34" s="393"/>
      <c r="BG34" s="350" t="s">
        <v>200</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393</v>
      </c>
      <c r="CE34" s="578"/>
      <c r="CF34" s="578"/>
      <c r="CG34" s="578"/>
      <c r="CH34" s="578"/>
      <c r="CI34" s="578"/>
      <c r="CJ34" s="578"/>
      <c r="CK34" s="578"/>
      <c r="CL34" s="578"/>
      <c r="CM34" s="578"/>
      <c r="CN34" s="578"/>
      <c r="CO34" s="578"/>
      <c r="CP34" s="578"/>
      <c r="CQ34" s="579"/>
      <c r="CR34" s="572">
        <v>426462</v>
      </c>
      <c r="CS34" s="356"/>
      <c r="CT34" s="356"/>
      <c r="CU34" s="356"/>
      <c r="CV34" s="356"/>
      <c r="CW34" s="356"/>
      <c r="CX34" s="356"/>
      <c r="CY34" s="573"/>
      <c r="CZ34" s="580">
        <v>11.8</v>
      </c>
      <c r="DA34" s="603"/>
      <c r="DB34" s="603"/>
      <c r="DC34" s="604"/>
      <c r="DD34" s="583">
        <v>294553</v>
      </c>
      <c r="DE34" s="356"/>
      <c r="DF34" s="356"/>
      <c r="DG34" s="356"/>
      <c r="DH34" s="356"/>
      <c r="DI34" s="356"/>
      <c r="DJ34" s="356"/>
      <c r="DK34" s="573"/>
      <c r="DL34" s="583">
        <v>232061</v>
      </c>
      <c r="DM34" s="356"/>
      <c r="DN34" s="356"/>
      <c r="DO34" s="356"/>
      <c r="DP34" s="356"/>
      <c r="DQ34" s="356"/>
      <c r="DR34" s="356"/>
      <c r="DS34" s="356"/>
      <c r="DT34" s="356"/>
      <c r="DU34" s="356"/>
      <c r="DV34" s="573"/>
      <c r="DW34" s="580">
        <v>10.6</v>
      </c>
      <c r="DX34" s="603"/>
      <c r="DY34" s="603"/>
      <c r="DZ34" s="603"/>
      <c r="EA34" s="603"/>
      <c r="EB34" s="603"/>
      <c r="EC34" s="605"/>
    </row>
    <row r="35" spans="2:133" ht="11.25" customHeight="1" x14ac:dyDescent="0.15">
      <c r="B35" s="577" t="s">
        <v>395</v>
      </c>
      <c r="C35" s="578"/>
      <c r="D35" s="578"/>
      <c r="E35" s="578"/>
      <c r="F35" s="578"/>
      <c r="G35" s="578"/>
      <c r="H35" s="578"/>
      <c r="I35" s="578"/>
      <c r="J35" s="578"/>
      <c r="K35" s="578"/>
      <c r="L35" s="578"/>
      <c r="M35" s="578"/>
      <c r="N35" s="578"/>
      <c r="O35" s="578"/>
      <c r="P35" s="578"/>
      <c r="Q35" s="579"/>
      <c r="R35" s="572">
        <v>364500</v>
      </c>
      <c r="S35" s="356"/>
      <c r="T35" s="356"/>
      <c r="U35" s="356"/>
      <c r="V35" s="356"/>
      <c r="W35" s="356"/>
      <c r="X35" s="356"/>
      <c r="Y35" s="573"/>
      <c r="Z35" s="574">
        <v>9.6</v>
      </c>
      <c r="AA35" s="574"/>
      <c r="AB35" s="574"/>
      <c r="AC35" s="574"/>
      <c r="AD35" s="575" t="s">
        <v>138</v>
      </c>
      <c r="AE35" s="575"/>
      <c r="AF35" s="575"/>
      <c r="AG35" s="575"/>
      <c r="AH35" s="575"/>
      <c r="AI35" s="575"/>
      <c r="AJ35" s="575"/>
      <c r="AK35" s="575"/>
      <c r="AL35" s="580" t="s">
        <v>138</v>
      </c>
      <c r="AM35" s="362"/>
      <c r="AN35" s="362"/>
      <c r="AO35" s="581"/>
      <c r="AP35" s="18"/>
      <c r="AQ35" s="622" t="s">
        <v>378</v>
      </c>
      <c r="AR35" s="623"/>
      <c r="AS35" s="623"/>
      <c r="AT35" s="623"/>
      <c r="AU35" s="623"/>
      <c r="AV35" s="623"/>
      <c r="AW35" s="623"/>
      <c r="AX35" s="623"/>
      <c r="AY35" s="624"/>
      <c r="AZ35" s="564">
        <v>510582</v>
      </c>
      <c r="BA35" s="565"/>
      <c r="BB35" s="565"/>
      <c r="BC35" s="565"/>
      <c r="BD35" s="565"/>
      <c r="BE35" s="565"/>
      <c r="BF35" s="625"/>
      <c r="BG35" s="561" t="s">
        <v>396</v>
      </c>
      <c r="BH35" s="562"/>
      <c r="BI35" s="562"/>
      <c r="BJ35" s="562"/>
      <c r="BK35" s="562"/>
      <c r="BL35" s="562"/>
      <c r="BM35" s="562"/>
      <c r="BN35" s="562"/>
      <c r="BO35" s="562"/>
      <c r="BP35" s="562"/>
      <c r="BQ35" s="562"/>
      <c r="BR35" s="562"/>
      <c r="BS35" s="562"/>
      <c r="BT35" s="562"/>
      <c r="BU35" s="563"/>
      <c r="BV35" s="564">
        <v>109639</v>
      </c>
      <c r="BW35" s="565"/>
      <c r="BX35" s="565"/>
      <c r="BY35" s="565"/>
      <c r="BZ35" s="565"/>
      <c r="CA35" s="565"/>
      <c r="CB35" s="625"/>
      <c r="CD35" s="577" t="s">
        <v>397</v>
      </c>
      <c r="CE35" s="578"/>
      <c r="CF35" s="578"/>
      <c r="CG35" s="578"/>
      <c r="CH35" s="578"/>
      <c r="CI35" s="578"/>
      <c r="CJ35" s="578"/>
      <c r="CK35" s="578"/>
      <c r="CL35" s="578"/>
      <c r="CM35" s="578"/>
      <c r="CN35" s="578"/>
      <c r="CO35" s="578"/>
      <c r="CP35" s="578"/>
      <c r="CQ35" s="579"/>
      <c r="CR35" s="572">
        <v>76753</v>
      </c>
      <c r="CS35" s="601"/>
      <c r="CT35" s="601"/>
      <c r="CU35" s="601"/>
      <c r="CV35" s="601"/>
      <c r="CW35" s="601"/>
      <c r="CX35" s="601"/>
      <c r="CY35" s="602"/>
      <c r="CZ35" s="580">
        <v>2.1</v>
      </c>
      <c r="DA35" s="603"/>
      <c r="DB35" s="603"/>
      <c r="DC35" s="604"/>
      <c r="DD35" s="583">
        <v>69304</v>
      </c>
      <c r="DE35" s="601"/>
      <c r="DF35" s="601"/>
      <c r="DG35" s="601"/>
      <c r="DH35" s="601"/>
      <c r="DI35" s="601"/>
      <c r="DJ35" s="601"/>
      <c r="DK35" s="602"/>
      <c r="DL35" s="583">
        <v>54305</v>
      </c>
      <c r="DM35" s="601"/>
      <c r="DN35" s="601"/>
      <c r="DO35" s="601"/>
      <c r="DP35" s="601"/>
      <c r="DQ35" s="601"/>
      <c r="DR35" s="601"/>
      <c r="DS35" s="601"/>
      <c r="DT35" s="601"/>
      <c r="DU35" s="601"/>
      <c r="DV35" s="602"/>
      <c r="DW35" s="580">
        <v>2.5</v>
      </c>
      <c r="DX35" s="603"/>
      <c r="DY35" s="603"/>
      <c r="DZ35" s="603"/>
      <c r="EA35" s="603"/>
      <c r="EB35" s="603"/>
      <c r="EC35" s="605"/>
    </row>
    <row r="36" spans="2:133" ht="11.25" customHeight="1" x14ac:dyDescent="0.15">
      <c r="B36" s="577" t="s">
        <v>400</v>
      </c>
      <c r="C36" s="578"/>
      <c r="D36" s="578"/>
      <c r="E36" s="578"/>
      <c r="F36" s="578"/>
      <c r="G36" s="578"/>
      <c r="H36" s="578"/>
      <c r="I36" s="578"/>
      <c r="J36" s="578"/>
      <c r="K36" s="578"/>
      <c r="L36" s="578"/>
      <c r="M36" s="578"/>
      <c r="N36" s="578"/>
      <c r="O36" s="578"/>
      <c r="P36" s="578"/>
      <c r="Q36" s="579"/>
      <c r="R36" s="572" t="s">
        <v>138</v>
      </c>
      <c r="S36" s="356"/>
      <c r="T36" s="356"/>
      <c r="U36" s="356"/>
      <c r="V36" s="356"/>
      <c r="W36" s="356"/>
      <c r="X36" s="356"/>
      <c r="Y36" s="573"/>
      <c r="Z36" s="574" t="s">
        <v>138</v>
      </c>
      <c r="AA36" s="574"/>
      <c r="AB36" s="574"/>
      <c r="AC36" s="574"/>
      <c r="AD36" s="575" t="s">
        <v>138</v>
      </c>
      <c r="AE36" s="575"/>
      <c r="AF36" s="575"/>
      <c r="AG36" s="575"/>
      <c r="AH36" s="575"/>
      <c r="AI36" s="575"/>
      <c r="AJ36" s="575"/>
      <c r="AK36" s="575"/>
      <c r="AL36" s="580" t="s">
        <v>138</v>
      </c>
      <c r="AM36" s="362"/>
      <c r="AN36" s="362"/>
      <c r="AO36" s="581"/>
      <c r="AQ36" s="626" t="s">
        <v>401</v>
      </c>
      <c r="AR36" s="359"/>
      <c r="AS36" s="359"/>
      <c r="AT36" s="359"/>
      <c r="AU36" s="359"/>
      <c r="AV36" s="359"/>
      <c r="AW36" s="359"/>
      <c r="AX36" s="359"/>
      <c r="AY36" s="627"/>
      <c r="AZ36" s="572">
        <v>141887</v>
      </c>
      <c r="BA36" s="356"/>
      <c r="BB36" s="356"/>
      <c r="BC36" s="356"/>
      <c r="BD36" s="601"/>
      <c r="BE36" s="601"/>
      <c r="BF36" s="617"/>
      <c r="BG36" s="577" t="s">
        <v>404</v>
      </c>
      <c r="BH36" s="578"/>
      <c r="BI36" s="578"/>
      <c r="BJ36" s="578"/>
      <c r="BK36" s="578"/>
      <c r="BL36" s="578"/>
      <c r="BM36" s="578"/>
      <c r="BN36" s="578"/>
      <c r="BO36" s="578"/>
      <c r="BP36" s="578"/>
      <c r="BQ36" s="578"/>
      <c r="BR36" s="578"/>
      <c r="BS36" s="578"/>
      <c r="BT36" s="578"/>
      <c r="BU36" s="579"/>
      <c r="BV36" s="572">
        <v>101707</v>
      </c>
      <c r="BW36" s="356"/>
      <c r="BX36" s="356"/>
      <c r="BY36" s="356"/>
      <c r="BZ36" s="356"/>
      <c r="CA36" s="356"/>
      <c r="CB36" s="584"/>
      <c r="CD36" s="577" t="s">
        <v>406</v>
      </c>
      <c r="CE36" s="578"/>
      <c r="CF36" s="578"/>
      <c r="CG36" s="578"/>
      <c r="CH36" s="578"/>
      <c r="CI36" s="578"/>
      <c r="CJ36" s="578"/>
      <c r="CK36" s="578"/>
      <c r="CL36" s="578"/>
      <c r="CM36" s="578"/>
      <c r="CN36" s="578"/>
      <c r="CO36" s="578"/>
      <c r="CP36" s="578"/>
      <c r="CQ36" s="579"/>
      <c r="CR36" s="572">
        <v>371159</v>
      </c>
      <c r="CS36" s="356"/>
      <c r="CT36" s="356"/>
      <c r="CU36" s="356"/>
      <c r="CV36" s="356"/>
      <c r="CW36" s="356"/>
      <c r="CX36" s="356"/>
      <c r="CY36" s="573"/>
      <c r="CZ36" s="580">
        <v>10.3</v>
      </c>
      <c r="DA36" s="603"/>
      <c r="DB36" s="603"/>
      <c r="DC36" s="604"/>
      <c r="DD36" s="583">
        <v>318065</v>
      </c>
      <c r="DE36" s="356"/>
      <c r="DF36" s="356"/>
      <c r="DG36" s="356"/>
      <c r="DH36" s="356"/>
      <c r="DI36" s="356"/>
      <c r="DJ36" s="356"/>
      <c r="DK36" s="573"/>
      <c r="DL36" s="583">
        <v>287595</v>
      </c>
      <c r="DM36" s="356"/>
      <c r="DN36" s="356"/>
      <c r="DO36" s="356"/>
      <c r="DP36" s="356"/>
      <c r="DQ36" s="356"/>
      <c r="DR36" s="356"/>
      <c r="DS36" s="356"/>
      <c r="DT36" s="356"/>
      <c r="DU36" s="356"/>
      <c r="DV36" s="573"/>
      <c r="DW36" s="580">
        <v>13.1</v>
      </c>
      <c r="DX36" s="603"/>
      <c r="DY36" s="603"/>
      <c r="DZ36" s="603"/>
      <c r="EA36" s="603"/>
      <c r="EB36" s="603"/>
      <c r="EC36" s="605"/>
    </row>
    <row r="37" spans="2:133" ht="11.25" customHeight="1" x14ac:dyDescent="0.15">
      <c r="B37" s="577" t="s">
        <v>407</v>
      </c>
      <c r="C37" s="578"/>
      <c r="D37" s="578"/>
      <c r="E37" s="578"/>
      <c r="F37" s="578"/>
      <c r="G37" s="578"/>
      <c r="H37" s="578"/>
      <c r="I37" s="578"/>
      <c r="J37" s="578"/>
      <c r="K37" s="578"/>
      <c r="L37" s="578"/>
      <c r="M37" s="578"/>
      <c r="N37" s="578"/>
      <c r="O37" s="578"/>
      <c r="P37" s="578"/>
      <c r="Q37" s="579"/>
      <c r="R37" s="572">
        <v>91500</v>
      </c>
      <c r="S37" s="356"/>
      <c r="T37" s="356"/>
      <c r="U37" s="356"/>
      <c r="V37" s="356"/>
      <c r="W37" s="356"/>
      <c r="X37" s="356"/>
      <c r="Y37" s="573"/>
      <c r="Z37" s="574">
        <v>2.4</v>
      </c>
      <c r="AA37" s="574"/>
      <c r="AB37" s="574"/>
      <c r="AC37" s="574"/>
      <c r="AD37" s="575" t="s">
        <v>138</v>
      </c>
      <c r="AE37" s="575"/>
      <c r="AF37" s="575"/>
      <c r="AG37" s="575"/>
      <c r="AH37" s="575"/>
      <c r="AI37" s="575"/>
      <c r="AJ37" s="575"/>
      <c r="AK37" s="575"/>
      <c r="AL37" s="580" t="s">
        <v>138</v>
      </c>
      <c r="AM37" s="362"/>
      <c r="AN37" s="362"/>
      <c r="AO37" s="581"/>
      <c r="AQ37" s="626" t="s">
        <v>409</v>
      </c>
      <c r="AR37" s="359"/>
      <c r="AS37" s="359"/>
      <c r="AT37" s="359"/>
      <c r="AU37" s="359"/>
      <c r="AV37" s="359"/>
      <c r="AW37" s="359"/>
      <c r="AX37" s="359"/>
      <c r="AY37" s="627"/>
      <c r="AZ37" s="572">
        <v>12806</v>
      </c>
      <c r="BA37" s="356"/>
      <c r="BB37" s="356"/>
      <c r="BC37" s="356"/>
      <c r="BD37" s="601"/>
      <c r="BE37" s="601"/>
      <c r="BF37" s="617"/>
      <c r="BG37" s="577" t="s">
        <v>410</v>
      </c>
      <c r="BH37" s="578"/>
      <c r="BI37" s="578"/>
      <c r="BJ37" s="578"/>
      <c r="BK37" s="578"/>
      <c r="BL37" s="578"/>
      <c r="BM37" s="578"/>
      <c r="BN37" s="578"/>
      <c r="BO37" s="578"/>
      <c r="BP37" s="578"/>
      <c r="BQ37" s="578"/>
      <c r="BR37" s="578"/>
      <c r="BS37" s="578"/>
      <c r="BT37" s="578"/>
      <c r="BU37" s="579"/>
      <c r="BV37" s="572">
        <v>587</v>
      </c>
      <c r="BW37" s="356"/>
      <c r="BX37" s="356"/>
      <c r="BY37" s="356"/>
      <c r="BZ37" s="356"/>
      <c r="CA37" s="356"/>
      <c r="CB37" s="584"/>
      <c r="CD37" s="577" t="s">
        <v>149</v>
      </c>
      <c r="CE37" s="578"/>
      <c r="CF37" s="578"/>
      <c r="CG37" s="578"/>
      <c r="CH37" s="578"/>
      <c r="CI37" s="578"/>
      <c r="CJ37" s="578"/>
      <c r="CK37" s="578"/>
      <c r="CL37" s="578"/>
      <c r="CM37" s="578"/>
      <c r="CN37" s="578"/>
      <c r="CO37" s="578"/>
      <c r="CP37" s="578"/>
      <c r="CQ37" s="579"/>
      <c r="CR37" s="572">
        <v>246601</v>
      </c>
      <c r="CS37" s="601"/>
      <c r="CT37" s="601"/>
      <c r="CU37" s="601"/>
      <c r="CV37" s="601"/>
      <c r="CW37" s="601"/>
      <c r="CX37" s="601"/>
      <c r="CY37" s="602"/>
      <c r="CZ37" s="580">
        <v>6.8</v>
      </c>
      <c r="DA37" s="603"/>
      <c r="DB37" s="603"/>
      <c r="DC37" s="604"/>
      <c r="DD37" s="583">
        <v>246527</v>
      </c>
      <c r="DE37" s="601"/>
      <c r="DF37" s="601"/>
      <c r="DG37" s="601"/>
      <c r="DH37" s="601"/>
      <c r="DI37" s="601"/>
      <c r="DJ37" s="601"/>
      <c r="DK37" s="602"/>
      <c r="DL37" s="583">
        <v>239091</v>
      </c>
      <c r="DM37" s="601"/>
      <c r="DN37" s="601"/>
      <c r="DO37" s="601"/>
      <c r="DP37" s="601"/>
      <c r="DQ37" s="601"/>
      <c r="DR37" s="601"/>
      <c r="DS37" s="601"/>
      <c r="DT37" s="601"/>
      <c r="DU37" s="601"/>
      <c r="DV37" s="602"/>
      <c r="DW37" s="580">
        <v>10.9</v>
      </c>
      <c r="DX37" s="603"/>
      <c r="DY37" s="603"/>
      <c r="DZ37" s="603"/>
      <c r="EA37" s="603"/>
      <c r="EB37" s="603"/>
      <c r="EC37" s="605"/>
    </row>
    <row r="38" spans="2:133" ht="11.25" customHeight="1" x14ac:dyDescent="0.15">
      <c r="B38" s="588" t="s">
        <v>408</v>
      </c>
      <c r="C38" s="589"/>
      <c r="D38" s="589"/>
      <c r="E38" s="589"/>
      <c r="F38" s="589"/>
      <c r="G38" s="589"/>
      <c r="H38" s="589"/>
      <c r="I38" s="589"/>
      <c r="J38" s="589"/>
      <c r="K38" s="589"/>
      <c r="L38" s="589"/>
      <c r="M38" s="589"/>
      <c r="N38" s="589"/>
      <c r="O38" s="589"/>
      <c r="P38" s="589"/>
      <c r="Q38" s="590"/>
      <c r="R38" s="628">
        <v>3784583</v>
      </c>
      <c r="S38" s="629"/>
      <c r="T38" s="629"/>
      <c r="U38" s="629"/>
      <c r="V38" s="629"/>
      <c r="W38" s="629"/>
      <c r="X38" s="629"/>
      <c r="Y38" s="630"/>
      <c r="Z38" s="631">
        <v>100</v>
      </c>
      <c r="AA38" s="631"/>
      <c r="AB38" s="631"/>
      <c r="AC38" s="631"/>
      <c r="AD38" s="632">
        <v>2100878</v>
      </c>
      <c r="AE38" s="632"/>
      <c r="AF38" s="632"/>
      <c r="AG38" s="632"/>
      <c r="AH38" s="632"/>
      <c r="AI38" s="632"/>
      <c r="AJ38" s="632"/>
      <c r="AK38" s="632"/>
      <c r="AL38" s="633">
        <v>100</v>
      </c>
      <c r="AM38" s="620"/>
      <c r="AN38" s="620"/>
      <c r="AO38" s="634"/>
      <c r="AQ38" s="626" t="s">
        <v>300</v>
      </c>
      <c r="AR38" s="359"/>
      <c r="AS38" s="359"/>
      <c r="AT38" s="359"/>
      <c r="AU38" s="359"/>
      <c r="AV38" s="359"/>
      <c r="AW38" s="359"/>
      <c r="AX38" s="359"/>
      <c r="AY38" s="627"/>
      <c r="AZ38" s="572" t="s">
        <v>138</v>
      </c>
      <c r="BA38" s="356"/>
      <c r="BB38" s="356"/>
      <c r="BC38" s="356"/>
      <c r="BD38" s="601"/>
      <c r="BE38" s="601"/>
      <c r="BF38" s="617"/>
      <c r="BG38" s="577" t="s">
        <v>326</v>
      </c>
      <c r="BH38" s="578"/>
      <c r="BI38" s="578"/>
      <c r="BJ38" s="578"/>
      <c r="BK38" s="578"/>
      <c r="BL38" s="578"/>
      <c r="BM38" s="578"/>
      <c r="BN38" s="578"/>
      <c r="BO38" s="578"/>
      <c r="BP38" s="578"/>
      <c r="BQ38" s="578"/>
      <c r="BR38" s="578"/>
      <c r="BS38" s="578"/>
      <c r="BT38" s="578"/>
      <c r="BU38" s="579"/>
      <c r="BV38" s="572">
        <v>941</v>
      </c>
      <c r="BW38" s="356"/>
      <c r="BX38" s="356"/>
      <c r="BY38" s="356"/>
      <c r="BZ38" s="356"/>
      <c r="CA38" s="356"/>
      <c r="CB38" s="584"/>
      <c r="CD38" s="577" t="s">
        <v>412</v>
      </c>
      <c r="CE38" s="578"/>
      <c r="CF38" s="578"/>
      <c r="CG38" s="578"/>
      <c r="CH38" s="578"/>
      <c r="CI38" s="578"/>
      <c r="CJ38" s="578"/>
      <c r="CK38" s="578"/>
      <c r="CL38" s="578"/>
      <c r="CM38" s="578"/>
      <c r="CN38" s="578"/>
      <c r="CO38" s="578"/>
      <c r="CP38" s="578"/>
      <c r="CQ38" s="579"/>
      <c r="CR38" s="572">
        <v>510582</v>
      </c>
      <c r="CS38" s="356"/>
      <c r="CT38" s="356"/>
      <c r="CU38" s="356"/>
      <c r="CV38" s="356"/>
      <c r="CW38" s="356"/>
      <c r="CX38" s="356"/>
      <c r="CY38" s="573"/>
      <c r="CZ38" s="580">
        <v>14.1</v>
      </c>
      <c r="DA38" s="603"/>
      <c r="DB38" s="603"/>
      <c r="DC38" s="604"/>
      <c r="DD38" s="583">
        <v>473345</v>
      </c>
      <c r="DE38" s="356"/>
      <c r="DF38" s="356"/>
      <c r="DG38" s="356"/>
      <c r="DH38" s="356"/>
      <c r="DI38" s="356"/>
      <c r="DJ38" s="356"/>
      <c r="DK38" s="573"/>
      <c r="DL38" s="583">
        <v>344072</v>
      </c>
      <c r="DM38" s="356"/>
      <c r="DN38" s="356"/>
      <c r="DO38" s="356"/>
      <c r="DP38" s="356"/>
      <c r="DQ38" s="356"/>
      <c r="DR38" s="356"/>
      <c r="DS38" s="356"/>
      <c r="DT38" s="356"/>
      <c r="DU38" s="356"/>
      <c r="DV38" s="573"/>
      <c r="DW38" s="580">
        <v>15.7</v>
      </c>
      <c r="DX38" s="603"/>
      <c r="DY38" s="603"/>
      <c r="DZ38" s="603"/>
      <c r="EA38" s="603"/>
      <c r="EB38" s="603"/>
      <c r="EC38" s="605"/>
    </row>
    <row r="39" spans="2:133" ht="11.25" customHeight="1" x14ac:dyDescent="0.15">
      <c r="AQ39" s="626" t="s">
        <v>413</v>
      </c>
      <c r="AR39" s="359"/>
      <c r="AS39" s="359"/>
      <c r="AT39" s="359"/>
      <c r="AU39" s="359"/>
      <c r="AV39" s="359"/>
      <c r="AW39" s="359"/>
      <c r="AX39" s="359"/>
      <c r="AY39" s="627"/>
      <c r="AZ39" s="572" t="s">
        <v>138</v>
      </c>
      <c r="BA39" s="356"/>
      <c r="BB39" s="356"/>
      <c r="BC39" s="356"/>
      <c r="BD39" s="601"/>
      <c r="BE39" s="601"/>
      <c r="BF39" s="617"/>
      <c r="BG39" s="656" t="s">
        <v>414</v>
      </c>
      <c r="BH39" s="513"/>
      <c r="BI39" s="513"/>
      <c r="BJ39" s="513"/>
      <c r="BK39" s="513"/>
      <c r="BL39" s="7"/>
      <c r="BM39" s="578" t="s">
        <v>415</v>
      </c>
      <c r="BN39" s="578"/>
      <c r="BO39" s="578"/>
      <c r="BP39" s="578"/>
      <c r="BQ39" s="578"/>
      <c r="BR39" s="578"/>
      <c r="BS39" s="578"/>
      <c r="BT39" s="578"/>
      <c r="BU39" s="579"/>
      <c r="BV39" s="572">
        <v>88</v>
      </c>
      <c r="BW39" s="356"/>
      <c r="BX39" s="356"/>
      <c r="BY39" s="356"/>
      <c r="BZ39" s="356"/>
      <c r="CA39" s="356"/>
      <c r="CB39" s="584"/>
      <c r="CD39" s="577" t="s">
        <v>419</v>
      </c>
      <c r="CE39" s="578"/>
      <c r="CF39" s="578"/>
      <c r="CG39" s="578"/>
      <c r="CH39" s="578"/>
      <c r="CI39" s="578"/>
      <c r="CJ39" s="578"/>
      <c r="CK39" s="578"/>
      <c r="CL39" s="578"/>
      <c r="CM39" s="578"/>
      <c r="CN39" s="578"/>
      <c r="CO39" s="578"/>
      <c r="CP39" s="578"/>
      <c r="CQ39" s="579"/>
      <c r="CR39" s="572">
        <v>80340</v>
      </c>
      <c r="CS39" s="601"/>
      <c r="CT39" s="601"/>
      <c r="CU39" s="601"/>
      <c r="CV39" s="601"/>
      <c r="CW39" s="601"/>
      <c r="CX39" s="601"/>
      <c r="CY39" s="602"/>
      <c r="CZ39" s="580">
        <v>2.2000000000000002</v>
      </c>
      <c r="DA39" s="603"/>
      <c r="DB39" s="603"/>
      <c r="DC39" s="604"/>
      <c r="DD39" s="583">
        <v>76804</v>
      </c>
      <c r="DE39" s="601"/>
      <c r="DF39" s="601"/>
      <c r="DG39" s="601"/>
      <c r="DH39" s="601"/>
      <c r="DI39" s="601"/>
      <c r="DJ39" s="601"/>
      <c r="DK39" s="602"/>
      <c r="DL39" s="583" t="s">
        <v>138</v>
      </c>
      <c r="DM39" s="601"/>
      <c r="DN39" s="601"/>
      <c r="DO39" s="601"/>
      <c r="DP39" s="601"/>
      <c r="DQ39" s="601"/>
      <c r="DR39" s="601"/>
      <c r="DS39" s="601"/>
      <c r="DT39" s="601"/>
      <c r="DU39" s="601"/>
      <c r="DV39" s="602"/>
      <c r="DW39" s="580" t="s">
        <v>138</v>
      </c>
      <c r="DX39" s="603"/>
      <c r="DY39" s="603"/>
      <c r="DZ39" s="603"/>
      <c r="EA39" s="603"/>
      <c r="EB39" s="603"/>
      <c r="EC39" s="605"/>
    </row>
    <row r="40" spans="2:133" ht="11.25" customHeight="1" x14ac:dyDescent="0.15">
      <c r="AQ40" s="626" t="s">
        <v>420</v>
      </c>
      <c r="AR40" s="359"/>
      <c r="AS40" s="359"/>
      <c r="AT40" s="359"/>
      <c r="AU40" s="359"/>
      <c r="AV40" s="359"/>
      <c r="AW40" s="359"/>
      <c r="AX40" s="359"/>
      <c r="AY40" s="627"/>
      <c r="AZ40" s="572">
        <v>90125</v>
      </c>
      <c r="BA40" s="356"/>
      <c r="BB40" s="356"/>
      <c r="BC40" s="356"/>
      <c r="BD40" s="601"/>
      <c r="BE40" s="601"/>
      <c r="BF40" s="617"/>
      <c r="BG40" s="656"/>
      <c r="BH40" s="513"/>
      <c r="BI40" s="513"/>
      <c r="BJ40" s="513"/>
      <c r="BK40" s="513"/>
      <c r="BL40" s="7"/>
      <c r="BM40" s="578" t="s">
        <v>332</v>
      </c>
      <c r="BN40" s="578"/>
      <c r="BO40" s="578"/>
      <c r="BP40" s="578"/>
      <c r="BQ40" s="578"/>
      <c r="BR40" s="578"/>
      <c r="BS40" s="578"/>
      <c r="BT40" s="578"/>
      <c r="BU40" s="579"/>
      <c r="BV40" s="572">
        <v>95</v>
      </c>
      <c r="BW40" s="356"/>
      <c r="BX40" s="356"/>
      <c r="BY40" s="356"/>
      <c r="BZ40" s="356"/>
      <c r="CA40" s="356"/>
      <c r="CB40" s="584"/>
      <c r="CD40" s="577" t="s">
        <v>357</v>
      </c>
      <c r="CE40" s="578"/>
      <c r="CF40" s="578"/>
      <c r="CG40" s="578"/>
      <c r="CH40" s="578"/>
      <c r="CI40" s="578"/>
      <c r="CJ40" s="578"/>
      <c r="CK40" s="578"/>
      <c r="CL40" s="578"/>
      <c r="CM40" s="578"/>
      <c r="CN40" s="578"/>
      <c r="CO40" s="578"/>
      <c r="CP40" s="578"/>
      <c r="CQ40" s="579"/>
      <c r="CR40" s="572" t="s">
        <v>138</v>
      </c>
      <c r="CS40" s="356"/>
      <c r="CT40" s="356"/>
      <c r="CU40" s="356"/>
      <c r="CV40" s="356"/>
      <c r="CW40" s="356"/>
      <c r="CX40" s="356"/>
      <c r="CY40" s="573"/>
      <c r="CZ40" s="580" t="s">
        <v>138</v>
      </c>
      <c r="DA40" s="603"/>
      <c r="DB40" s="603"/>
      <c r="DC40" s="604"/>
      <c r="DD40" s="583" t="s">
        <v>138</v>
      </c>
      <c r="DE40" s="356"/>
      <c r="DF40" s="356"/>
      <c r="DG40" s="356"/>
      <c r="DH40" s="356"/>
      <c r="DI40" s="356"/>
      <c r="DJ40" s="356"/>
      <c r="DK40" s="573"/>
      <c r="DL40" s="583" t="s">
        <v>138</v>
      </c>
      <c r="DM40" s="356"/>
      <c r="DN40" s="356"/>
      <c r="DO40" s="356"/>
      <c r="DP40" s="356"/>
      <c r="DQ40" s="356"/>
      <c r="DR40" s="356"/>
      <c r="DS40" s="356"/>
      <c r="DT40" s="356"/>
      <c r="DU40" s="356"/>
      <c r="DV40" s="573"/>
      <c r="DW40" s="580" t="s">
        <v>138</v>
      </c>
      <c r="DX40" s="603"/>
      <c r="DY40" s="603"/>
      <c r="DZ40" s="603"/>
      <c r="EA40" s="603"/>
      <c r="EB40" s="603"/>
      <c r="EC40" s="605"/>
    </row>
    <row r="41" spans="2:133" ht="11.25" customHeight="1" x14ac:dyDescent="0.15">
      <c r="AQ41" s="635" t="s">
        <v>421</v>
      </c>
      <c r="AR41" s="636"/>
      <c r="AS41" s="636"/>
      <c r="AT41" s="636"/>
      <c r="AU41" s="636"/>
      <c r="AV41" s="636"/>
      <c r="AW41" s="636"/>
      <c r="AX41" s="636"/>
      <c r="AY41" s="637"/>
      <c r="AZ41" s="628">
        <v>265764</v>
      </c>
      <c r="BA41" s="629"/>
      <c r="BB41" s="629"/>
      <c r="BC41" s="629"/>
      <c r="BD41" s="619"/>
      <c r="BE41" s="619"/>
      <c r="BF41" s="621"/>
      <c r="BG41" s="529"/>
      <c r="BH41" s="530"/>
      <c r="BI41" s="530"/>
      <c r="BJ41" s="530"/>
      <c r="BK41" s="530"/>
      <c r="BL41" s="23"/>
      <c r="BM41" s="589" t="s">
        <v>422</v>
      </c>
      <c r="BN41" s="589"/>
      <c r="BO41" s="589"/>
      <c r="BP41" s="589"/>
      <c r="BQ41" s="589"/>
      <c r="BR41" s="589"/>
      <c r="BS41" s="589"/>
      <c r="BT41" s="589"/>
      <c r="BU41" s="590"/>
      <c r="BV41" s="628">
        <v>389</v>
      </c>
      <c r="BW41" s="629"/>
      <c r="BX41" s="629"/>
      <c r="BY41" s="629"/>
      <c r="BZ41" s="629"/>
      <c r="CA41" s="629"/>
      <c r="CB41" s="638"/>
      <c r="CD41" s="577" t="s">
        <v>280</v>
      </c>
      <c r="CE41" s="578"/>
      <c r="CF41" s="578"/>
      <c r="CG41" s="578"/>
      <c r="CH41" s="578"/>
      <c r="CI41" s="578"/>
      <c r="CJ41" s="578"/>
      <c r="CK41" s="578"/>
      <c r="CL41" s="578"/>
      <c r="CM41" s="578"/>
      <c r="CN41" s="578"/>
      <c r="CO41" s="578"/>
      <c r="CP41" s="578"/>
      <c r="CQ41" s="579"/>
      <c r="CR41" s="572" t="s">
        <v>138</v>
      </c>
      <c r="CS41" s="601"/>
      <c r="CT41" s="601"/>
      <c r="CU41" s="601"/>
      <c r="CV41" s="601"/>
      <c r="CW41" s="601"/>
      <c r="CX41" s="601"/>
      <c r="CY41" s="602"/>
      <c r="CZ41" s="580" t="s">
        <v>138</v>
      </c>
      <c r="DA41" s="603"/>
      <c r="DB41" s="603"/>
      <c r="DC41" s="604"/>
      <c r="DD41" s="583" t="s">
        <v>138</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273</v>
      </c>
      <c r="CE42" s="578"/>
      <c r="CF42" s="578"/>
      <c r="CG42" s="578"/>
      <c r="CH42" s="578"/>
      <c r="CI42" s="578"/>
      <c r="CJ42" s="578"/>
      <c r="CK42" s="578"/>
      <c r="CL42" s="578"/>
      <c r="CM42" s="578"/>
      <c r="CN42" s="578"/>
      <c r="CO42" s="578"/>
      <c r="CP42" s="578"/>
      <c r="CQ42" s="579"/>
      <c r="CR42" s="572">
        <v>910895</v>
      </c>
      <c r="CS42" s="356"/>
      <c r="CT42" s="356"/>
      <c r="CU42" s="356"/>
      <c r="CV42" s="356"/>
      <c r="CW42" s="356"/>
      <c r="CX42" s="356"/>
      <c r="CY42" s="573"/>
      <c r="CZ42" s="580">
        <v>25.2</v>
      </c>
      <c r="DA42" s="362"/>
      <c r="DB42" s="362"/>
      <c r="DC42" s="645"/>
      <c r="DD42" s="583">
        <v>310025</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44" t="s">
        <v>399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81</v>
      </c>
      <c r="CE43" s="578"/>
      <c r="CF43" s="578"/>
      <c r="CG43" s="578"/>
      <c r="CH43" s="578"/>
      <c r="CI43" s="578"/>
      <c r="CJ43" s="578"/>
      <c r="CK43" s="578"/>
      <c r="CL43" s="578"/>
      <c r="CM43" s="578"/>
      <c r="CN43" s="578"/>
      <c r="CO43" s="578"/>
      <c r="CP43" s="578"/>
      <c r="CQ43" s="579"/>
      <c r="CR43" s="572">
        <v>8070</v>
      </c>
      <c r="CS43" s="601"/>
      <c r="CT43" s="601"/>
      <c r="CU43" s="601"/>
      <c r="CV43" s="601"/>
      <c r="CW43" s="601"/>
      <c r="CX43" s="601"/>
      <c r="CY43" s="602"/>
      <c r="CZ43" s="580">
        <v>0.2</v>
      </c>
      <c r="DA43" s="603"/>
      <c r="DB43" s="603"/>
      <c r="DC43" s="604"/>
      <c r="DD43" s="583">
        <v>8070</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45" t="s">
        <v>261</v>
      </c>
      <c r="CD44" s="552" t="s">
        <v>166</v>
      </c>
      <c r="CE44" s="545"/>
      <c r="CF44" s="577" t="s">
        <v>423</v>
      </c>
      <c r="CG44" s="578"/>
      <c r="CH44" s="578"/>
      <c r="CI44" s="578"/>
      <c r="CJ44" s="578"/>
      <c r="CK44" s="578"/>
      <c r="CL44" s="578"/>
      <c r="CM44" s="578"/>
      <c r="CN44" s="578"/>
      <c r="CO44" s="578"/>
      <c r="CP44" s="578"/>
      <c r="CQ44" s="579"/>
      <c r="CR44" s="572">
        <v>879626</v>
      </c>
      <c r="CS44" s="356"/>
      <c r="CT44" s="356"/>
      <c r="CU44" s="356"/>
      <c r="CV44" s="356"/>
      <c r="CW44" s="356"/>
      <c r="CX44" s="356"/>
      <c r="CY44" s="573"/>
      <c r="CZ44" s="580">
        <v>24.3</v>
      </c>
      <c r="DA44" s="362"/>
      <c r="DB44" s="362"/>
      <c r="DC44" s="645"/>
      <c r="DD44" s="583">
        <v>293428</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553"/>
      <c r="CE45" s="548"/>
      <c r="CF45" s="577" t="s">
        <v>424</v>
      </c>
      <c r="CG45" s="578"/>
      <c r="CH45" s="578"/>
      <c r="CI45" s="578"/>
      <c r="CJ45" s="578"/>
      <c r="CK45" s="578"/>
      <c r="CL45" s="578"/>
      <c r="CM45" s="578"/>
      <c r="CN45" s="578"/>
      <c r="CO45" s="578"/>
      <c r="CP45" s="578"/>
      <c r="CQ45" s="579"/>
      <c r="CR45" s="572">
        <v>317133</v>
      </c>
      <c r="CS45" s="601"/>
      <c r="CT45" s="601"/>
      <c r="CU45" s="601"/>
      <c r="CV45" s="601"/>
      <c r="CW45" s="601"/>
      <c r="CX45" s="601"/>
      <c r="CY45" s="602"/>
      <c r="CZ45" s="580">
        <v>8.8000000000000007</v>
      </c>
      <c r="DA45" s="603"/>
      <c r="DB45" s="603"/>
      <c r="DC45" s="604"/>
      <c r="DD45" s="583">
        <v>78854</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553"/>
      <c r="CE46" s="548"/>
      <c r="CF46" s="577" t="s">
        <v>425</v>
      </c>
      <c r="CG46" s="578"/>
      <c r="CH46" s="578"/>
      <c r="CI46" s="578"/>
      <c r="CJ46" s="578"/>
      <c r="CK46" s="578"/>
      <c r="CL46" s="578"/>
      <c r="CM46" s="578"/>
      <c r="CN46" s="578"/>
      <c r="CO46" s="578"/>
      <c r="CP46" s="578"/>
      <c r="CQ46" s="579"/>
      <c r="CR46" s="572">
        <v>555942</v>
      </c>
      <c r="CS46" s="356"/>
      <c r="CT46" s="356"/>
      <c r="CU46" s="356"/>
      <c r="CV46" s="356"/>
      <c r="CW46" s="356"/>
      <c r="CX46" s="356"/>
      <c r="CY46" s="573"/>
      <c r="CZ46" s="580">
        <v>15.4</v>
      </c>
      <c r="DA46" s="362"/>
      <c r="DB46" s="362"/>
      <c r="DC46" s="645"/>
      <c r="DD46" s="583">
        <v>214223</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553"/>
      <c r="CE47" s="548"/>
      <c r="CF47" s="577" t="s">
        <v>427</v>
      </c>
      <c r="CG47" s="578"/>
      <c r="CH47" s="578"/>
      <c r="CI47" s="578"/>
      <c r="CJ47" s="578"/>
      <c r="CK47" s="578"/>
      <c r="CL47" s="578"/>
      <c r="CM47" s="578"/>
      <c r="CN47" s="578"/>
      <c r="CO47" s="578"/>
      <c r="CP47" s="578"/>
      <c r="CQ47" s="579"/>
      <c r="CR47" s="572">
        <v>31269</v>
      </c>
      <c r="CS47" s="601"/>
      <c r="CT47" s="601"/>
      <c r="CU47" s="601"/>
      <c r="CV47" s="601"/>
      <c r="CW47" s="601"/>
      <c r="CX47" s="601"/>
      <c r="CY47" s="602"/>
      <c r="CZ47" s="580">
        <v>0.9</v>
      </c>
      <c r="DA47" s="603"/>
      <c r="DB47" s="603"/>
      <c r="DC47" s="604"/>
      <c r="DD47" s="583">
        <v>16597</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554"/>
      <c r="CE48" s="556"/>
      <c r="CF48" s="577" t="s">
        <v>428</v>
      </c>
      <c r="CG48" s="578"/>
      <c r="CH48" s="578"/>
      <c r="CI48" s="578"/>
      <c r="CJ48" s="578"/>
      <c r="CK48" s="578"/>
      <c r="CL48" s="578"/>
      <c r="CM48" s="578"/>
      <c r="CN48" s="578"/>
      <c r="CO48" s="578"/>
      <c r="CP48" s="578"/>
      <c r="CQ48" s="579"/>
      <c r="CR48" s="572" t="s">
        <v>138</v>
      </c>
      <c r="CS48" s="356"/>
      <c r="CT48" s="356"/>
      <c r="CU48" s="356"/>
      <c r="CV48" s="356"/>
      <c r="CW48" s="356"/>
      <c r="CX48" s="356"/>
      <c r="CY48" s="573"/>
      <c r="CZ48" s="580" t="s">
        <v>138</v>
      </c>
      <c r="DA48" s="362"/>
      <c r="DB48" s="362"/>
      <c r="DC48" s="645"/>
      <c r="DD48" s="583" t="s">
        <v>138</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588" t="s">
        <v>58</v>
      </c>
      <c r="CE49" s="589"/>
      <c r="CF49" s="589"/>
      <c r="CG49" s="589"/>
      <c r="CH49" s="589"/>
      <c r="CI49" s="589"/>
      <c r="CJ49" s="589"/>
      <c r="CK49" s="589"/>
      <c r="CL49" s="589"/>
      <c r="CM49" s="589"/>
      <c r="CN49" s="589"/>
      <c r="CO49" s="589"/>
      <c r="CP49" s="589"/>
      <c r="CQ49" s="590"/>
      <c r="CR49" s="628">
        <v>3617403</v>
      </c>
      <c r="CS49" s="619"/>
      <c r="CT49" s="619"/>
      <c r="CU49" s="619"/>
      <c r="CV49" s="619"/>
      <c r="CW49" s="619"/>
      <c r="CX49" s="619"/>
      <c r="CY49" s="646"/>
      <c r="CZ49" s="633">
        <v>100</v>
      </c>
      <c r="DA49" s="647"/>
      <c r="DB49" s="647"/>
      <c r="DC49" s="648"/>
      <c r="DD49" s="649">
        <v>2538086</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x14ac:dyDescent="0.15"/>
    <row r="51" spans="82:133" hidden="1" x14ac:dyDescent="0.15"/>
    <row r="52" spans="82:133" hidden="1" x14ac:dyDescent="0.15"/>
    <row r="53" spans="82:133" hidden="1" x14ac:dyDescent="0.15"/>
  </sheetData>
  <sheetProtection algorithmName="SHA-512" hashValue="n1jii4S2SrFxC0v3AA0tPzH0azaxAxxWWQeIBEofPVs5wxk6d1dFD0fQlQyxY6v1lj6fsdqR1mx1Hc7PfK1cdw==" saltValue="9uI7OxWZS37TeRqh+tB0W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295</v>
      </c>
      <c r="DK2" s="661"/>
      <c r="DL2" s="661"/>
      <c r="DM2" s="661"/>
      <c r="DN2" s="661"/>
      <c r="DO2" s="662"/>
      <c r="DP2" s="69"/>
      <c r="DQ2" s="660" t="s">
        <v>20</v>
      </c>
      <c r="DR2" s="661"/>
      <c r="DS2" s="661"/>
      <c r="DT2" s="661"/>
      <c r="DU2" s="661"/>
      <c r="DV2" s="661"/>
      <c r="DW2" s="661"/>
      <c r="DX2" s="661"/>
      <c r="DY2" s="661"/>
      <c r="DZ2" s="66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63" t="s">
        <v>429</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8" t="s">
        <v>431</v>
      </c>
      <c r="B5" s="929"/>
      <c r="C5" s="929"/>
      <c r="D5" s="929"/>
      <c r="E5" s="929"/>
      <c r="F5" s="929"/>
      <c r="G5" s="929"/>
      <c r="H5" s="929"/>
      <c r="I5" s="929"/>
      <c r="J5" s="929"/>
      <c r="K5" s="929"/>
      <c r="L5" s="929"/>
      <c r="M5" s="929"/>
      <c r="N5" s="929"/>
      <c r="O5" s="929"/>
      <c r="P5" s="930"/>
      <c r="Q5" s="934" t="s">
        <v>170</v>
      </c>
      <c r="R5" s="935"/>
      <c r="S5" s="935"/>
      <c r="T5" s="935"/>
      <c r="U5" s="936"/>
      <c r="V5" s="934" t="s">
        <v>432</v>
      </c>
      <c r="W5" s="935"/>
      <c r="X5" s="935"/>
      <c r="Y5" s="935"/>
      <c r="Z5" s="936"/>
      <c r="AA5" s="934" t="s">
        <v>433</v>
      </c>
      <c r="AB5" s="935"/>
      <c r="AC5" s="935"/>
      <c r="AD5" s="935"/>
      <c r="AE5" s="935"/>
      <c r="AF5" s="940" t="s">
        <v>167</v>
      </c>
      <c r="AG5" s="935"/>
      <c r="AH5" s="935"/>
      <c r="AI5" s="935"/>
      <c r="AJ5" s="941"/>
      <c r="AK5" s="935" t="s">
        <v>434</v>
      </c>
      <c r="AL5" s="935"/>
      <c r="AM5" s="935"/>
      <c r="AN5" s="935"/>
      <c r="AO5" s="936"/>
      <c r="AP5" s="934" t="s">
        <v>435</v>
      </c>
      <c r="AQ5" s="935"/>
      <c r="AR5" s="935"/>
      <c r="AS5" s="935"/>
      <c r="AT5" s="936"/>
      <c r="AU5" s="934" t="s">
        <v>437</v>
      </c>
      <c r="AV5" s="935"/>
      <c r="AW5" s="935"/>
      <c r="AX5" s="935"/>
      <c r="AY5" s="941"/>
      <c r="AZ5" s="72"/>
      <c r="BA5" s="72"/>
      <c r="BB5" s="72"/>
      <c r="BC5" s="72"/>
      <c r="BD5" s="72"/>
      <c r="BE5" s="84"/>
      <c r="BF5" s="84"/>
      <c r="BG5" s="84"/>
      <c r="BH5" s="84"/>
      <c r="BI5" s="84"/>
      <c r="BJ5" s="84"/>
      <c r="BK5" s="84"/>
      <c r="BL5" s="84"/>
      <c r="BM5" s="84"/>
      <c r="BN5" s="84"/>
      <c r="BO5" s="84"/>
      <c r="BP5" s="84"/>
      <c r="BQ5" s="928" t="s">
        <v>438</v>
      </c>
      <c r="BR5" s="929"/>
      <c r="BS5" s="929"/>
      <c r="BT5" s="929"/>
      <c r="BU5" s="929"/>
      <c r="BV5" s="929"/>
      <c r="BW5" s="929"/>
      <c r="BX5" s="929"/>
      <c r="BY5" s="929"/>
      <c r="BZ5" s="929"/>
      <c r="CA5" s="929"/>
      <c r="CB5" s="929"/>
      <c r="CC5" s="929"/>
      <c r="CD5" s="929"/>
      <c r="CE5" s="929"/>
      <c r="CF5" s="929"/>
      <c r="CG5" s="930"/>
      <c r="CH5" s="934" t="s">
        <v>354</v>
      </c>
      <c r="CI5" s="935"/>
      <c r="CJ5" s="935"/>
      <c r="CK5" s="935"/>
      <c r="CL5" s="936"/>
      <c r="CM5" s="934" t="s">
        <v>311</v>
      </c>
      <c r="CN5" s="935"/>
      <c r="CO5" s="935"/>
      <c r="CP5" s="935"/>
      <c r="CQ5" s="936"/>
      <c r="CR5" s="934" t="s">
        <v>237</v>
      </c>
      <c r="CS5" s="935"/>
      <c r="CT5" s="935"/>
      <c r="CU5" s="935"/>
      <c r="CV5" s="936"/>
      <c r="CW5" s="934" t="s">
        <v>54</v>
      </c>
      <c r="CX5" s="935"/>
      <c r="CY5" s="935"/>
      <c r="CZ5" s="935"/>
      <c r="DA5" s="936"/>
      <c r="DB5" s="934" t="s">
        <v>441</v>
      </c>
      <c r="DC5" s="935"/>
      <c r="DD5" s="935"/>
      <c r="DE5" s="935"/>
      <c r="DF5" s="936"/>
      <c r="DG5" s="944" t="s">
        <v>235</v>
      </c>
      <c r="DH5" s="945"/>
      <c r="DI5" s="945"/>
      <c r="DJ5" s="945"/>
      <c r="DK5" s="946"/>
      <c r="DL5" s="944" t="s">
        <v>443</v>
      </c>
      <c r="DM5" s="945"/>
      <c r="DN5" s="945"/>
      <c r="DO5" s="945"/>
      <c r="DP5" s="946"/>
      <c r="DQ5" s="934" t="s">
        <v>445</v>
      </c>
      <c r="DR5" s="935"/>
      <c r="DS5" s="935"/>
      <c r="DT5" s="935"/>
      <c r="DU5" s="936"/>
      <c r="DV5" s="934" t="s">
        <v>437</v>
      </c>
      <c r="DW5" s="935"/>
      <c r="DX5" s="935"/>
      <c r="DY5" s="935"/>
      <c r="DZ5" s="941"/>
      <c r="EA5" s="81"/>
    </row>
    <row r="6" spans="1:131" s="53" customFormat="1" ht="26.25" customHeight="1" x14ac:dyDescent="0.15">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x14ac:dyDescent="0.15">
      <c r="A7" s="58">
        <v>1</v>
      </c>
      <c r="B7" s="664" t="s">
        <v>254</v>
      </c>
      <c r="C7" s="665"/>
      <c r="D7" s="665"/>
      <c r="E7" s="665"/>
      <c r="F7" s="665"/>
      <c r="G7" s="665"/>
      <c r="H7" s="665"/>
      <c r="I7" s="665"/>
      <c r="J7" s="665"/>
      <c r="K7" s="665"/>
      <c r="L7" s="665"/>
      <c r="M7" s="665"/>
      <c r="N7" s="665"/>
      <c r="O7" s="665"/>
      <c r="P7" s="666"/>
      <c r="Q7" s="667">
        <v>3796</v>
      </c>
      <c r="R7" s="668"/>
      <c r="S7" s="668"/>
      <c r="T7" s="668"/>
      <c r="U7" s="668"/>
      <c r="V7" s="668">
        <v>3629</v>
      </c>
      <c r="W7" s="668"/>
      <c r="X7" s="668"/>
      <c r="Y7" s="668"/>
      <c r="Z7" s="668"/>
      <c r="AA7" s="668">
        <v>167</v>
      </c>
      <c r="AB7" s="668"/>
      <c r="AC7" s="668"/>
      <c r="AD7" s="668"/>
      <c r="AE7" s="669"/>
      <c r="AF7" s="670">
        <v>165</v>
      </c>
      <c r="AG7" s="671"/>
      <c r="AH7" s="671"/>
      <c r="AI7" s="671"/>
      <c r="AJ7" s="672"/>
      <c r="AK7" s="673">
        <v>125</v>
      </c>
      <c r="AL7" s="668"/>
      <c r="AM7" s="668"/>
      <c r="AN7" s="668"/>
      <c r="AO7" s="668"/>
      <c r="AP7" s="668">
        <v>2916</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c r="BT7" s="665"/>
      <c r="BU7" s="665"/>
      <c r="BV7" s="665"/>
      <c r="BW7" s="665"/>
      <c r="BX7" s="665"/>
      <c r="BY7" s="665"/>
      <c r="BZ7" s="665"/>
      <c r="CA7" s="665"/>
      <c r="CB7" s="665"/>
      <c r="CC7" s="665"/>
      <c r="CD7" s="665"/>
      <c r="CE7" s="665"/>
      <c r="CF7" s="665"/>
      <c r="CG7" s="666"/>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664"/>
      <c r="DW7" s="665"/>
      <c r="DX7" s="665"/>
      <c r="DY7" s="665"/>
      <c r="DZ7" s="679"/>
      <c r="EA7" s="81"/>
    </row>
    <row r="8" spans="1:131" s="53" customFormat="1" ht="26.25" customHeight="1" x14ac:dyDescent="0.15">
      <c r="A8" s="59">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x14ac:dyDescent="0.15">
      <c r="A9" s="59">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x14ac:dyDescent="0.15">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x14ac:dyDescent="0.15">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x14ac:dyDescent="0.15">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x14ac:dyDescent="0.15">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x14ac:dyDescent="0.15">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x14ac:dyDescent="0.15">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x14ac:dyDescent="0.15">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x14ac:dyDescent="0.15">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x14ac:dyDescent="0.15">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x14ac:dyDescent="0.15">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x14ac:dyDescent="0.15">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x14ac:dyDescent="0.15">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x14ac:dyDescent="0.15">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446</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x14ac:dyDescent="0.15">
      <c r="A23" s="60" t="s">
        <v>244</v>
      </c>
      <c r="B23" s="703" t="s">
        <v>296</v>
      </c>
      <c r="C23" s="704"/>
      <c r="D23" s="704"/>
      <c r="E23" s="704"/>
      <c r="F23" s="704"/>
      <c r="G23" s="704"/>
      <c r="H23" s="704"/>
      <c r="I23" s="704"/>
      <c r="J23" s="704"/>
      <c r="K23" s="704"/>
      <c r="L23" s="704"/>
      <c r="M23" s="704"/>
      <c r="N23" s="704"/>
      <c r="O23" s="704"/>
      <c r="P23" s="705"/>
      <c r="Q23" s="706">
        <v>3785</v>
      </c>
      <c r="R23" s="707"/>
      <c r="S23" s="707"/>
      <c r="T23" s="707"/>
      <c r="U23" s="707"/>
      <c r="V23" s="707">
        <v>3617</v>
      </c>
      <c r="W23" s="707"/>
      <c r="X23" s="707"/>
      <c r="Y23" s="707"/>
      <c r="Z23" s="707"/>
      <c r="AA23" s="707">
        <v>167</v>
      </c>
      <c r="AB23" s="707"/>
      <c r="AC23" s="707"/>
      <c r="AD23" s="707"/>
      <c r="AE23" s="708"/>
      <c r="AF23" s="709">
        <v>165</v>
      </c>
      <c r="AG23" s="707"/>
      <c r="AH23" s="707"/>
      <c r="AI23" s="707"/>
      <c r="AJ23" s="710"/>
      <c r="AK23" s="711"/>
      <c r="AL23" s="712"/>
      <c r="AM23" s="712"/>
      <c r="AN23" s="712"/>
      <c r="AO23" s="712"/>
      <c r="AP23" s="707">
        <v>2916</v>
      </c>
      <c r="AQ23" s="707"/>
      <c r="AR23" s="707"/>
      <c r="AS23" s="707"/>
      <c r="AT23" s="707"/>
      <c r="AU23" s="713"/>
      <c r="AV23" s="713"/>
      <c r="AW23" s="713"/>
      <c r="AX23" s="713"/>
      <c r="AY23" s="714"/>
      <c r="AZ23" s="715" t="s">
        <v>138</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x14ac:dyDescent="0.15">
      <c r="A24" s="718" t="s">
        <v>361</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x14ac:dyDescent="0.15">
      <c r="A25" s="663" t="s">
        <v>416</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x14ac:dyDescent="0.15">
      <c r="A26" s="928" t="s">
        <v>431</v>
      </c>
      <c r="B26" s="929"/>
      <c r="C26" s="929"/>
      <c r="D26" s="929"/>
      <c r="E26" s="929"/>
      <c r="F26" s="929"/>
      <c r="G26" s="929"/>
      <c r="H26" s="929"/>
      <c r="I26" s="929"/>
      <c r="J26" s="929"/>
      <c r="K26" s="929"/>
      <c r="L26" s="929"/>
      <c r="M26" s="929"/>
      <c r="N26" s="929"/>
      <c r="O26" s="929"/>
      <c r="P26" s="930"/>
      <c r="Q26" s="934" t="s">
        <v>448</v>
      </c>
      <c r="R26" s="935"/>
      <c r="S26" s="935"/>
      <c r="T26" s="935"/>
      <c r="U26" s="936"/>
      <c r="V26" s="934" t="s">
        <v>449</v>
      </c>
      <c r="W26" s="935"/>
      <c r="X26" s="935"/>
      <c r="Y26" s="935"/>
      <c r="Z26" s="936"/>
      <c r="AA26" s="934" t="s">
        <v>450</v>
      </c>
      <c r="AB26" s="935"/>
      <c r="AC26" s="935"/>
      <c r="AD26" s="935"/>
      <c r="AE26" s="935"/>
      <c r="AF26" s="950" t="s">
        <v>241</v>
      </c>
      <c r="AG26" s="951"/>
      <c r="AH26" s="951"/>
      <c r="AI26" s="951"/>
      <c r="AJ26" s="952"/>
      <c r="AK26" s="935" t="s">
        <v>379</v>
      </c>
      <c r="AL26" s="935"/>
      <c r="AM26" s="935"/>
      <c r="AN26" s="935"/>
      <c r="AO26" s="936"/>
      <c r="AP26" s="934" t="s">
        <v>347</v>
      </c>
      <c r="AQ26" s="935"/>
      <c r="AR26" s="935"/>
      <c r="AS26" s="935"/>
      <c r="AT26" s="936"/>
      <c r="AU26" s="934" t="s">
        <v>451</v>
      </c>
      <c r="AV26" s="935"/>
      <c r="AW26" s="935"/>
      <c r="AX26" s="935"/>
      <c r="AY26" s="936"/>
      <c r="AZ26" s="934" t="s">
        <v>452</v>
      </c>
      <c r="BA26" s="935"/>
      <c r="BB26" s="935"/>
      <c r="BC26" s="935"/>
      <c r="BD26" s="936"/>
      <c r="BE26" s="934" t="s">
        <v>437</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x14ac:dyDescent="0.15">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x14ac:dyDescent="0.15">
      <c r="A28" s="61">
        <v>1</v>
      </c>
      <c r="B28" s="664" t="s">
        <v>453</v>
      </c>
      <c r="C28" s="665"/>
      <c r="D28" s="665"/>
      <c r="E28" s="665"/>
      <c r="F28" s="665"/>
      <c r="G28" s="665"/>
      <c r="H28" s="665"/>
      <c r="I28" s="665"/>
      <c r="J28" s="665"/>
      <c r="K28" s="665"/>
      <c r="L28" s="665"/>
      <c r="M28" s="665"/>
      <c r="N28" s="665"/>
      <c r="O28" s="665"/>
      <c r="P28" s="666"/>
      <c r="Q28" s="719">
        <v>702</v>
      </c>
      <c r="R28" s="720"/>
      <c r="S28" s="720"/>
      <c r="T28" s="720"/>
      <c r="U28" s="720"/>
      <c r="V28" s="720">
        <v>592</v>
      </c>
      <c r="W28" s="720"/>
      <c r="X28" s="720"/>
      <c r="Y28" s="720"/>
      <c r="Z28" s="720"/>
      <c r="AA28" s="720">
        <v>110</v>
      </c>
      <c r="AB28" s="720"/>
      <c r="AC28" s="720"/>
      <c r="AD28" s="720"/>
      <c r="AE28" s="721"/>
      <c r="AF28" s="722">
        <v>110</v>
      </c>
      <c r="AG28" s="720"/>
      <c r="AH28" s="720"/>
      <c r="AI28" s="720"/>
      <c r="AJ28" s="723"/>
      <c r="AK28" s="724">
        <v>48</v>
      </c>
      <c r="AL28" s="720"/>
      <c r="AM28" s="720"/>
      <c r="AN28" s="720"/>
      <c r="AO28" s="720"/>
      <c r="AP28" s="720" t="s">
        <v>138</v>
      </c>
      <c r="AQ28" s="720"/>
      <c r="AR28" s="720"/>
      <c r="AS28" s="720"/>
      <c r="AT28" s="720"/>
      <c r="AU28" s="720" t="s">
        <v>138</v>
      </c>
      <c r="AV28" s="720"/>
      <c r="AW28" s="720"/>
      <c r="AX28" s="720"/>
      <c r="AY28" s="720"/>
      <c r="AZ28" s="725" t="s">
        <v>138</v>
      </c>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x14ac:dyDescent="0.15">
      <c r="A29" s="61">
        <v>2</v>
      </c>
      <c r="B29" s="680" t="s">
        <v>454</v>
      </c>
      <c r="C29" s="681"/>
      <c r="D29" s="681"/>
      <c r="E29" s="681"/>
      <c r="F29" s="681"/>
      <c r="G29" s="681"/>
      <c r="H29" s="681"/>
      <c r="I29" s="681"/>
      <c r="J29" s="681"/>
      <c r="K29" s="681"/>
      <c r="L29" s="681"/>
      <c r="M29" s="681"/>
      <c r="N29" s="681"/>
      <c r="O29" s="681"/>
      <c r="P29" s="682"/>
      <c r="Q29" s="683">
        <v>105</v>
      </c>
      <c r="R29" s="684"/>
      <c r="S29" s="684"/>
      <c r="T29" s="684"/>
      <c r="U29" s="684"/>
      <c r="V29" s="684">
        <v>105</v>
      </c>
      <c r="W29" s="684"/>
      <c r="X29" s="684"/>
      <c r="Y29" s="684"/>
      <c r="Z29" s="684"/>
      <c r="AA29" s="684" t="s">
        <v>138</v>
      </c>
      <c r="AB29" s="684"/>
      <c r="AC29" s="684"/>
      <c r="AD29" s="684"/>
      <c r="AE29" s="685"/>
      <c r="AF29" s="686" t="s">
        <v>138</v>
      </c>
      <c r="AG29" s="687"/>
      <c r="AH29" s="687"/>
      <c r="AI29" s="687"/>
      <c r="AJ29" s="688"/>
      <c r="AK29" s="689">
        <v>42</v>
      </c>
      <c r="AL29" s="684"/>
      <c r="AM29" s="684"/>
      <c r="AN29" s="684"/>
      <c r="AO29" s="684"/>
      <c r="AP29" s="684">
        <v>132</v>
      </c>
      <c r="AQ29" s="684"/>
      <c r="AR29" s="684"/>
      <c r="AS29" s="684"/>
      <c r="AT29" s="684"/>
      <c r="AU29" s="684">
        <v>62</v>
      </c>
      <c r="AV29" s="684"/>
      <c r="AW29" s="684"/>
      <c r="AX29" s="684"/>
      <c r="AY29" s="684"/>
      <c r="AZ29" s="728" t="s">
        <v>138</v>
      </c>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x14ac:dyDescent="0.15">
      <c r="A30" s="61">
        <v>3</v>
      </c>
      <c r="B30" s="680" t="s">
        <v>279</v>
      </c>
      <c r="C30" s="681"/>
      <c r="D30" s="681"/>
      <c r="E30" s="681"/>
      <c r="F30" s="681"/>
      <c r="G30" s="681"/>
      <c r="H30" s="681"/>
      <c r="I30" s="681"/>
      <c r="J30" s="681"/>
      <c r="K30" s="681"/>
      <c r="L30" s="681"/>
      <c r="M30" s="681"/>
      <c r="N30" s="681"/>
      <c r="O30" s="681"/>
      <c r="P30" s="682"/>
      <c r="Q30" s="683">
        <v>900</v>
      </c>
      <c r="R30" s="684"/>
      <c r="S30" s="684"/>
      <c r="T30" s="684"/>
      <c r="U30" s="684"/>
      <c r="V30" s="684">
        <v>863</v>
      </c>
      <c r="W30" s="684"/>
      <c r="X30" s="684"/>
      <c r="Y30" s="684"/>
      <c r="Z30" s="684"/>
      <c r="AA30" s="684">
        <v>37</v>
      </c>
      <c r="AB30" s="684"/>
      <c r="AC30" s="684"/>
      <c r="AD30" s="684"/>
      <c r="AE30" s="685"/>
      <c r="AF30" s="686">
        <v>37</v>
      </c>
      <c r="AG30" s="687"/>
      <c r="AH30" s="687"/>
      <c r="AI30" s="687"/>
      <c r="AJ30" s="688"/>
      <c r="AK30" s="689">
        <v>180</v>
      </c>
      <c r="AL30" s="684"/>
      <c r="AM30" s="684"/>
      <c r="AN30" s="684"/>
      <c r="AO30" s="684"/>
      <c r="AP30" s="684" t="s">
        <v>138</v>
      </c>
      <c r="AQ30" s="684"/>
      <c r="AR30" s="684"/>
      <c r="AS30" s="684"/>
      <c r="AT30" s="684"/>
      <c r="AU30" s="684" t="s">
        <v>138</v>
      </c>
      <c r="AV30" s="684"/>
      <c r="AW30" s="684"/>
      <c r="AX30" s="684"/>
      <c r="AY30" s="684"/>
      <c r="AZ30" s="728" t="s">
        <v>138</v>
      </c>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x14ac:dyDescent="0.15">
      <c r="A31" s="61">
        <v>4</v>
      </c>
      <c r="B31" s="680" t="s">
        <v>352</v>
      </c>
      <c r="C31" s="681"/>
      <c r="D31" s="681"/>
      <c r="E31" s="681"/>
      <c r="F31" s="681"/>
      <c r="G31" s="681"/>
      <c r="H31" s="681"/>
      <c r="I31" s="681"/>
      <c r="J31" s="681"/>
      <c r="K31" s="681"/>
      <c r="L31" s="681"/>
      <c r="M31" s="681"/>
      <c r="N31" s="681"/>
      <c r="O31" s="681"/>
      <c r="P31" s="682"/>
      <c r="Q31" s="683">
        <v>31</v>
      </c>
      <c r="R31" s="684"/>
      <c r="S31" s="684"/>
      <c r="T31" s="684"/>
      <c r="U31" s="684"/>
      <c r="V31" s="684">
        <v>27</v>
      </c>
      <c r="W31" s="684"/>
      <c r="X31" s="684"/>
      <c r="Y31" s="684"/>
      <c r="Z31" s="684"/>
      <c r="AA31" s="684">
        <v>4</v>
      </c>
      <c r="AB31" s="684"/>
      <c r="AC31" s="684"/>
      <c r="AD31" s="684"/>
      <c r="AE31" s="685"/>
      <c r="AF31" s="686">
        <v>4</v>
      </c>
      <c r="AG31" s="687"/>
      <c r="AH31" s="687"/>
      <c r="AI31" s="687"/>
      <c r="AJ31" s="688"/>
      <c r="AK31" s="689">
        <v>3</v>
      </c>
      <c r="AL31" s="684"/>
      <c r="AM31" s="684"/>
      <c r="AN31" s="684"/>
      <c r="AO31" s="684"/>
      <c r="AP31" s="684" t="s">
        <v>138</v>
      </c>
      <c r="AQ31" s="684"/>
      <c r="AR31" s="684"/>
      <c r="AS31" s="684"/>
      <c r="AT31" s="684"/>
      <c r="AU31" s="684" t="s">
        <v>138</v>
      </c>
      <c r="AV31" s="684"/>
      <c r="AW31" s="684"/>
      <c r="AX31" s="684"/>
      <c r="AY31" s="684"/>
      <c r="AZ31" s="728" t="s">
        <v>138</v>
      </c>
      <c r="BA31" s="728"/>
      <c r="BB31" s="728"/>
      <c r="BC31" s="728"/>
      <c r="BD31" s="728"/>
      <c r="BE31" s="690"/>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x14ac:dyDescent="0.15">
      <c r="A32" s="61">
        <v>5</v>
      </c>
      <c r="B32" s="680" t="s">
        <v>161</v>
      </c>
      <c r="C32" s="681"/>
      <c r="D32" s="681"/>
      <c r="E32" s="681"/>
      <c r="F32" s="681"/>
      <c r="G32" s="681"/>
      <c r="H32" s="681"/>
      <c r="I32" s="681"/>
      <c r="J32" s="681"/>
      <c r="K32" s="681"/>
      <c r="L32" s="681"/>
      <c r="M32" s="681"/>
      <c r="N32" s="681"/>
      <c r="O32" s="681"/>
      <c r="P32" s="682"/>
      <c r="Q32" s="683">
        <v>484</v>
      </c>
      <c r="R32" s="684"/>
      <c r="S32" s="684"/>
      <c r="T32" s="684"/>
      <c r="U32" s="684"/>
      <c r="V32" s="684">
        <v>484</v>
      </c>
      <c r="W32" s="684"/>
      <c r="X32" s="684"/>
      <c r="Y32" s="684"/>
      <c r="Z32" s="684"/>
      <c r="AA32" s="684">
        <v>0</v>
      </c>
      <c r="AB32" s="684"/>
      <c r="AC32" s="684"/>
      <c r="AD32" s="684"/>
      <c r="AE32" s="685"/>
      <c r="AF32" s="686">
        <v>0</v>
      </c>
      <c r="AG32" s="687"/>
      <c r="AH32" s="687"/>
      <c r="AI32" s="687"/>
      <c r="AJ32" s="688"/>
      <c r="AK32" s="689">
        <v>13</v>
      </c>
      <c r="AL32" s="684"/>
      <c r="AM32" s="684"/>
      <c r="AN32" s="684"/>
      <c r="AO32" s="684"/>
      <c r="AP32" s="684">
        <v>255</v>
      </c>
      <c r="AQ32" s="684"/>
      <c r="AR32" s="684"/>
      <c r="AS32" s="684"/>
      <c r="AT32" s="684"/>
      <c r="AU32" s="684">
        <v>7</v>
      </c>
      <c r="AV32" s="684"/>
      <c r="AW32" s="684"/>
      <c r="AX32" s="684"/>
      <c r="AY32" s="684"/>
      <c r="AZ32" s="728" t="s">
        <v>138</v>
      </c>
      <c r="BA32" s="728"/>
      <c r="BB32" s="728"/>
      <c r="BC32" s="728"/>
      <c r="BD32" s="728"/>
      <c r="BE32" s="690"/>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x14ac:dyDescent="0.15">
      <c r="A33" s="61">
        <v>6</v>
      </c>
      <c r="B33" s="680" t="s">
        <v>217</v>
      </c>
      <c r="C33" s="681"/>
      <c r="D33" s="681"/>
      <c r="E33" s="681"/>
      <c r="F33" s="681"/>
      <c r="G33" s="681"/>
      <c r="H33" s="681"/>
      <c r="I33" s="681"/>
      <c r="J33" s="681"/>
      <c r="K33" s="681"/>
      <c r="L33" s="681"/>
      <c r="M33" s="681"/>
      <c r="N33" s="681"/>
      <c r="O33" s="681"/>
      <c r="P33" s="682"/>
      <c r="Q33" s="683">
        <v>48</v>
      </c>
      <c r="R33" s="684"/>
      <c r="S33" s="684"/>
      <c r="T33" s="684"/>
      <c r="U33" s="684"/>
      <c r="V33" s="684">
        <v>48</v>
      </c>
      <c r="W33" s="684"/>
      <c r="X33" s="684"/>
      <c r="Y33" s="684"/>
      <c r="Z33" s="684"/>
      <c r="AA33" s="684">
        <v>0</v>
      </c>
      <c r="AB33" s="684"/>
      <c r="AC33" s="684"/>
      <c r="AD33" s="684"/>
      <c r="AE33" s="685"/>
      <c r="AF33" s="686">
        <v>0</v>
      </c>
      <c r="AG33" s="687"/>
      <c r="AH33" s="687"/>
      <c r="AI33" s="687"/>
      <c r="AJ33" s="688"/>
      <c r="AK33" s="689">
        <v>21</v>
      </c>
      <c r="AL33" s="684"/>
      <c r="AM33" s="684"/>
      <c r="AN33" s="684"/>
      <c r="AO33" s="684"/>
      <c r="AP33" s="684" t="s">
        <v>138</v>
      </c>
      <c r="AQ33" s="684"/>
      <c r="AR33" s="684"/>
      <c r="AS33" s="684"/>
      <c r="AT33" s="684"/>
      <c r="AU33" s="684" t="s">
        <v>138</v>
      </c>
      <c r="AV33" s="684"/>
      <c r="AW33" s="684"/>
      <c r="AX33" s="684"/>
      <c r="AY33" s="684"/>
      <c r="AZ33" s="728" t="s">
        <v>138</v>
      </c>
      <c r="BA33" s="728"/>
      <c r="BB33" s="728"/>
      <c r="BC33" s="728"/>
      <c r="BD33" s="728"/>
      <c r="BE33" s="690"/>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x14ac:dyDescent="0.15">
      <c r="A34" s="61">
        <v>7</v>
      </c>
      <c r="B34" s="680" t="s">
        <v>456</v>
      </c>
      <c r="C34" s="681"/>
      <c r="D34" s="681"/>
      <c r="E34" s="681"/>
      <c r="F34" s="681"/>
      <c r="G34" s="681"/>
      <c r="H34" s="681"/>
      <c r="I34" s="681"/>
      <c r="J34" s="681"/>
      <c r="K34" s="681"/>
      <c r="L34" s="681"/>
      <c r="M34" s="681"/>
      <c r="N34" s="681"/>
      <c r="O34" s="681"/>
      <c r="P34" s="682"/>
      <c r="Q34" s="683">
        <v>117</v>
      </c>
      <c r="R34" s="684"/>
      <c r="S34" s="684"/>
      <c r="T34" s="684"/>
      <c r="U34" s="684"/>
      <c r="V34" s="684">
        <v>97</v>
      </c>
      <c r="W34" s="684"/>
      <c r="X34" s="684"/>
      <c r="Y34" s="684"/>
      <c r="Z34" s="684"/>
      <c r="AA34" s="684">
        <v>20</v>
      </c>
      <c r="AB34" s="684"/>
      <c r="AC34" s="684"/>
      <c r="AD34" s="684"/>
      <c r="AE34" s="685"/>
      <c r="AF34" s="686">
        <v>53</v>
      </c>
      <c r="AG34" s="687"/>
      <c r="AH34" s="687"/>
      <c r="AI34" s="687"/>
      <c r="AJ34" s="688"/>
      <c r="AK34" s="689" t="s">
        <v>138</v>
      </c>
      <c r="AL34" s="684"/>
      <c r="AM34" s="684"/>
      <c r="AN34" s="684"/>
      <c r="AO34" s="684"/>
      <c r="AP34" s="684">
        <v>347</v>
      </c>
      <c r="AQ34" s="684"/>
      <c r="AR34" s="684"/>
      <c r="AS34" s="684"/>
      <c r="AT34" s="684"/>
      <c r="AU34" s="684" t="s">
        <v>138</v>
      </c>
      <c r="AV34" s="684"/>
      <c r="AW34" s="684"/>
      <c r="AX34" s="684"/>
      <c r="AY34" s="684"/>
      <c r="AZ34" s="728" t="s">
        <v>138</v>
      </c>
      <c r="BA34" s="728"/>
      <c r="BB34" s="728"/>
      <c r="BC34" s="728"/>
      <c r="BD34" s="728"/>
      <c r="BE34" s="690" t="s">
        <v>175</v>
      </c>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x14ac:dyDescent="0.15">
      <c r="A35" s="61">
        <v>8</v>
      </c>
      <c r="B35" s="680" t="s">
        <v>46</v>
      </c>
      <c r="C35" s="681"/>
      <c r="D35" s="681"/>
      <c r="E35" s="681"/>
      <c r="F35" s="681"/>
      <c r="G35" s="681"/>
      <c r="H35" s="681"/>
      <c r="I35" s="681"/>
      <c r="J35" s="681"/>
      <c r="K35" s="681"/>
      <c r="L35" s="681"/>
      <c r="M35" s="681"/>
      <c r="N35" s="681"/>
      <c r="O35" s="681"/>
      <c r="P35" s="682"/>
      <c r="Q35" s="683">
        <v>258</v>
      </c>
      <c r="R35" s="684"/>
      <c r="S35" s="684"/>
      <c r="T35" s="684"/>
      <c r="U35" s="684"/>
      <c r="V35" s="684">
        <v>258</v>
      </c>
      <c r="W35" s="684"/>
      <c r="X35" s="684"/>
      <c r="Y35" s="684"/>
      <c r="Z35" s="684"/>
      <c r="AA35" s="684">
        <v>0</v>
      </c>
      <c r="AB35" s="684"/>
      <c r="AC35" s="684"/>
      <c r="AD35" s="684"/>
      <c r="AE35" s="685"/>
      <c r="AF35" s="686">
        <v>0</v>
      </c>
      <c r="AG35" s="687"/>
      <c r="AH35" s="687"/>
      <c r="AI35" s="687"/>
      <c r="AJ35" s="688"/>
      <c r="AK35" s="689">
        <v>142</v>
      </c>
      <c r="AL35" s="684"/>
      <c r="AM35" s="684"/>
      <c r="AN35" s="684"/>
      <c r="AO35" s="684"/>
      <c r="AP35" s="684">
        <v>1463</v>
      </c>
      <c r="AQ35" s="684"/>
      <c r="AR35" s="684"/>
      <c r="AS35" s="684"/>
      <c r="AT35" s="684"/>
      <c r="AU35" s="684">
        <v>1066</v>
      </c>
      <c r="AV35" s="684"/>
      <c r="AW35" s="684"/>
      <c r="AX35" s="684"/>
      <c r="AY35" s="684"/>
      <c r="AZ35" s="728" t="s">
        <v>138</v>
      </c>
      <c r="BA35" s="728"/>
      <c r="BB35" s="728"/>
      <c r="BC35" s="728"/>
      <c r="BD35" s="728"/>
      <c r="BE35" s="690" t="s">
        <v>22</v>
      </c>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x14ac:dyDescent="0.15">
      <c r="A36" s="61">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28"/>
      <c r="BA36" s="728"/>
      <c r="BB36" s="728"/>
      <c r="BC36" s="728"/>
      <c r="BD36" s="728"/>
      <c r="BE36" s="690"/>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x14ac:dyDescent="0.15">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x14ac:dyDescent="0.15">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x14ac:dyDescent="0.15">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x14ac:dyDescent="0.15">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x14ac:dyDescent="0.15">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x14ac:dyDescent="0.15">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x14ac:dyDescent="0.15">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x14ac:dyDescent="0.15">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x14ac:dyDescent="0.15">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x14ac:dyDescent="0.15">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x14ac:dyDescent="0.15">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x14ac:dyDescent="0.15">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x14ac:dyDescent="0.15">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x14ac:dyDescent="0.15">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x14ac:dyDescent="0.15">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x14ac:dyDescent="0.15">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x14ac:dyDescent="0.15">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x14ac:dyDescent="0.15">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x14ac:dyDescent="0.15">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x14ac:dyDescent="0.15">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x14ac:dyDescent="0.15">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x14ac:dyDescent="0.15">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x14ac:dyDescent="0.15">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x14ac:dyDescent="0.15">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x14ac:dyDescent="0.15">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x14ac:dyDescent="0.15">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457</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x14ac:dyDescent="0.15">
      <c r="A63" s="60" t="s">
        <v>244</v>
      </c>
      <c r="B63" s="703" t="s">
        <v>367</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204</v>
      </c>
      <c r="AG63" s="707"/>
      <c r="AH63" s="707"/>
      <c r="AI63" s="707"/>
      <c r="AJ63" s="710"/>
      <c r="AK63" s="711"/>
      <c r="AL63" s="712"/>
      <c r="AM63" s="712"/>
      <c r="AN63" s="712"/>
      <c r="AO63" s="712"/>
      <c r="AP63" s="707">
        <v>2197</v>
      </c>
      <c r="AQ63" s="707"/>
      <c r="AR63" s="707"/>
      <c r="AS63" s="707"/>
      <c r="AT63" s="707"/>
      <c r="AU63" s="707">
        <v>1136</v>
      </c>
      <c r="AV63" s="707"/>
      <c r="AW63" s="707"/>
      <c r="AX63" s="707"/>
      <c r="AY63" s="707"/>
      <c r="AZ63" s="737"/>
      <c r="BA63" s="737"/>
      <c r="BB63" s="737"/>
      <c r="BC63" s="737"/>
      <c r="BD63" s="737"/>
      <c r="BE63" s="713"/>
      <c r="BF63" s="713"/>
      <c r="BG63" s="713"/>
      <c r="BH63" s="713"/>
      <c r="BI63" s="714"/>
      <c r="BJ63" s="715" t="s">
        <v>138</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x14ac:dyDescent="0.15">
      <c r="A65" s="63" t="s">
        <v>255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x14ac:dyDescent="0.15">
      <c r="A66" s="928" t="s">
        <v>442</v>
      </c>
      <c r="B66" s="929"/>
      <c r="C66" s="929"/>
      <c r="D66" s="929"/>
      <c r="E66" s="929"/>
      <c r="F66" s="929"/>
      <c r="G66" s="929"/>
      <c r="H66" s="929"/>
      <c r="I66" s="929"/>
      <c r="J66" s="929"/>
      <c r="K66" s="929"/>
      <c r="L66" s="929"/>
      <c r="M66" s="929"/>
      <c r="N66" s="929"/>
      <c r="O66" s="929"/>
      <c r="P66" s="930"/>
      <c r="Q66" s="934" t="s">
        <v>448</v>
      </c>
      <c r="R66" s="935"/>
      <c r="S66" s="935"/>
      <c r="T66" s="935"/>
      <c r="U66" s="936"/>
      <c r="V66" s="934" t="s">
        <v>449</v>
      </c>
      <c r="W66" s="935"/>
      <c r="X66" s="935"/>
      <c r="Y66" s="935"/>
      <c r="Z66" s="936"/>
      <c r="AA66" s="934" t="s">
        <v>450</v>
      </c>
      <c r="AB66" s="935"/>
      <c r="AC66" s="935"/>
      <c r="AD66" s="935"/>
      <c r="AE66" s="936"/>
      <c r="AF66" s="956" t="s">
        <v>241</v>
      </c>
      <c r="AG66" s="951"/>
      <c r="AH66" s="951"/>
      <c r="AI66" s="951"/>
      <c r="AJ66" s="957"/>
      <c r="AK66" s="934" t="s">
        <v>379</v>
      </c>
      <c r="AL66" s="929"/>
      <c r="AM66" s="929"/>
      <c r="AN66" s="929"/>
      <c r="AO66" s="930"/>
      <c r="AP66" s="934" t="s">
        <v>347</v>
      </c>
      <c r="AQ66" s="935"/>
      <c r="AR66" s="935"/>
      <c r="AS66" s="935"/>
      <c r="AT66" s="936"/>
      <c r="AU66" s="934" t="s">
        <v>458</v>
      </c>
      <c r="AV66" s="935"/>
      <c r="AW66" s="935"/>
      <c r="AX66" s="935"/>
      <c r="AY66" s="936"/>
      <c r="AZ66" s="934" t="s">
        <v>437</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x14ac:dyDescent="0.15">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x14ac:dyDescent="0.15">
      <c r="A68" s="58">
        <v>1</v>
      </c>
      <c r="B68" s="664" t="s">
        <v>74</v>
      </c>
      <c r="C68" s="665"/>
      <c r="D68" s="665"/>
      <c r="E68" s="665"/>
      <c r="F68" s="665"/>
      <c r="G68" s="665"/>
      <c r="H68" s="665"/>
      <c r="I68" s="665"/>
      <c r="J68" s="665"/>
      <c r="K68" s="665"/>
      <c r="L68" s="665"/>
      <c r="M68" s="665"/>
      <c r="N68" s="665"/>
      <c r="O68" s="665"/>
      <c r="P68" s="666"/>
      <c r="Q68" s="667">
        <v>770</v>
      </c>
      <c r="R68" s="668"/>
      <c r="S68" s="668"/>
      <c r="T68" s="668"/>
      <c r="U68" s="668"/>
      <c r="V68" s="668">
        <v>762</v>
      </c>
      <c r="W68" s="668"/>
      <c r="X68" s="668"/>
      <c r="Y68" s="668"/>
      <c r="Z68" s="668"/>
      <c r="AA68" s="668">
        <v>8</v>
      </c>
      <c r="AB68" s="668"/>
      <c r="AC68" s="668"/>
      <c r="AD68" s="668"/>
      <c r="AE68" s="668"/>
      <c r="AF68" s="668">
        <v>8</v>
      </c>
      <c r="AG68" s="668"/>
      <c r="AH68" s="668"/>
      <c r="AI68" s="668"/>
      <c r="AJ68" s="668"/>
      <c r="AK68" s="668" t="s">
        <v>138</v>
      </c>
      <c r="AL68" s="668"/>
      <c r="AM68" s="668"/>
      <c r="AN68" s="668"/>
      <c r="AO68" s="668"/>
      <c r="AP68" s="668" t="s">
        <v>138</v>
      </c>
      <c r="AQ68" s="668"/>
      <c r="AR68" s="668"/>
      <c r="AS68" s="668"/>
      <c r="AT68" s="668"/>
      <c r="AU68" s="668" t="s">
        <v>138</v>
      </c>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x14ac:dyDescent="0.15">
      <c r="A69" s="59">
        <v>2</v>
      </c>
      <c r="B69" s="680" t="s">
        <v>219</v>
      </c>
      <c r="C69" s="681"/>
      <c r="D69" s="681"/>
      <c r="E69" s="681"/>
      <c r="F69" s="681"/>
      <c r="G69" s="681"/>
      <c r="H69" s="681"/>
      <c r="I69" s="681"/>
      <c r="J69" s="681"/>
      <c r="K69" s="681"/>
      <c r="L69" s="681"/>
      <c r="M69" s="681"/>
      <c r="N69" s="681"/>
      <c r="O69" s="681"/>
      <c r="P69" s="682"/>
      <c r="Q69" s="683">
        <v>593</v>
      </c>
      <c r="R69" s="684"/>
      <c r="S69" s="684"/>
      <c r="T69" s="684"/>
      <c r="U69" s="684"/>
      <c r="V69" s="684">
        <v>573</v>
      </c>
      <c r="W69" s="684"/>
      <c r="X69" s="684"/>
      <c r="Y69" s="684"/>
      <c r="Z69" s="684"/>
      <c r="AA69" s="684">
        <v>20</v>
      </c>
      <c r="AB69" s="684"/>
      <c r="AC69" s="684"/>
      <c r="AD69" s="684"/>
      <c r="AE69" s="684"/>
      <c r="AF69" s="684">
        <v>20</v>
      </c>
      <c r="AG69" s="684"/>
      <c r="AH69" s="684"/>
      <c r="AI69" s="684"/>
      <c r="AJ69" s="684"/>
      <c r="AK69" s="684" t="s">
        <v>138</v>
      </c>
      <c r="AL69" s="684"/>
      <c r="AM69" s="684"/>
      <c r="AN69" s="684"/>
      <c r="AO69" s="684"/>
      <c r="AP69" s="684">
        <v>203</v>
      </c>
      <c r="AQ69" s="684"/>
      <c r="AR69" s="684"/>
      <c r="AS69" s="684"/>
      <c r="AT69" s="684"/>
      <c r="AU69" s="684">
        <v>137</v>
      </c>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x14ac:dyDescent="0.15">
      <c r="A70" s="59">
        <v>3</v>
      </c>
      <c r="B70" s="680" t="s">
        <v>526</v>
      </c>
      <c r="C70" s="681"/>
      <c r="D70" s="681"/>
      <c r="E70" s="681"/>
      <c r="F70" s="681"/>
      <c r="G70" s="681"/>
      <c r="H70" s="681"/>
      <c r="I70" s="681"/>
      <c r="J70" s="681"/>
      <c r="K70" s="681"/>
      <c r="L70" s="681"/>
      <c r="M70" s="681"/>
      <c r="N70" s="681"/>
      <c r="O70" s="681"/>
      <c r="P70" s="682"/>
      <c r="Q70" s="683">
        <v>55</v>
      </c>
      <c r="R70" s="684"/>
      <c r="S70" s="684"/>
      <c r="T70" s="684"/>
      <c r="U70" s="684"/>
      <c r="V70" s="684">
        <v>54</v>
      </c>
      <c r="W70" s="684"/>
      <c r="X70" s="684"/>
      <c r="Y70" s="684"/>
      <c r="Z70" s="684"/>
      <c r="AA70" s="684">
        <v>2</v>
      </c>
      <c r="AB70" s="684"/>
      <c r="AC70" s="684"/>
      <c r="AD70" s="684"/>
      <c r="AE70" s="684"/>
      <c r="AF70" s="684">
        <v>2</v>
      </c>
      <c r="AG70" s="684"/>
      <c r="AH70" s="684"/>
      <c r="AI70" s="684"/>
      <c r="AJ70" s="684"/>
      <c r="AK70" s="684" t="s">
        <v>138</v>
      </c>
      <c r="AL70" s="684"/>
      <c r="AM70" s="684"/>
      <c r="AN70" s="684"/>
      <c r="AO70" s="684"/>
      <c r="AP70" s="684" t="s">
        <v>138</v>
      </c>
      <c r="AQ70" s="684"/>
      <c r="AR70" s="684"/>
      <c r="AS70" s="684"/>
      <c r="AT70" s="684"/>
      <c r="AU70" s="684" t="s">
        <v>138</v>
      </c>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x14ac:dyDescent="0.15">
      <c r="A71" s="59">
        <v>4</v>
      </c>
      <c r="B71" s="680" t="s">
        <v>527</v>
      </c>
      <c r="C71" s="681"/>
      <c r="D71" s="681"/>
      <c r="E71" s="681"/>
      <c r="F71" s="681"/>
      <c r="G71" s="681"/>
      <c r="H71" s="681"/>
      <c r="I71" s="681"/>
      <c r="J71" s="681"/>
      <c r="K71" s="681"/>
      <c r="L71" s="681"/>
      <c r="M71" s="681"/>
      <c r="N71" s="681"/>
      <c r="O71" s="681"/>
      <c r="P71" s="682"/>
      <c r="Q71" s="683">
        <v>631</v>
      </c>
      <c r="R71" s="684"/>
      <c r="S71" s="684"/>
      <c r="T71" s="684"/>
      <c r="U71" s="684"/>
      <c r="V71" s="684">
        <v>624</v>
      </c>
      <c r="W71" s="684"/>
      <c r="X71" s="684"/>
      <c r="Y71" s="684"/>
      <c r="Z71" s="684"/>
      <c r="AA71" s="684">
        <v>7</v>
      </c>
      <c r="AB71" s="684"/>
      <c r="AC71" s="684"/>
      <c r="AD71" s="684"/>
      <c r="AE71" s="684"/>
      <c r="AF71" s="684">
        <v>7</v>
      </c>
      <c r="AG71" s="684"/>
      <c r="AH71" s="684"/>
      <c r="AI71" s="684"/>
      <c r="AJ71" s="684"/>
      <c r="AK71" s="684" t="s">
        <v>138</v>
      </c>
      <c r="AL71" s="684"/>
      <c r="AM71" s="684"/>
      <c r="AN71" s="684"/>
      <c r="AO71" s="684"/>
      <c r="AP71" s="684">
        <v>782</v>
      </c>
      <c r="AQ71" s="684"/>
      <c r="AR71" s="684"/>
      <c r="AS71" s="684"/>
      <c r="AT71" s="684"/>
      <c r="AU71" s="684">
        <v>84</v>
      </c>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x14ac:dyDescent="0.15">
      <c r="A72" s="59">
        <v>5</v>
      </c>
      <c r="B72" s="680" t="s">
        <v>528</v>
      </c>
      <c r="C72" s="681"/>
      <c r="D72" s="681"/>
      <c r="E72" s="681"/>
      <c r="F72" s="681"/>
      <c r="G72" s="681"/>
      <c r="H72" s="681"/>
      <c r="I72" s="681"/>
      <c r="J72" s="681"/>
      <c r="K72" s="681"/>
      <c r="L72" s="681"/>
      <c r="M72" s="681"/>
      <c r="N72" s="681"/>
      <c r="O72" s="681"/>
      <c r="P72" s="682"/>
      <c r="Q72" s="683">
        <v>8</v>
      </c>
      <c r="R72" s="684"/>
      <c r="S72" s="684"/>
      <c r="T72" s="684"/>
      <c r="U72" s="684"/>
      <c r="V72" s="684">
        <v>6</v>
      </c>
      <c r="W72" s="684"/>
      <c r="X72" s="684"/>
      <c r="Y72" s="684"/>
      <c r="Z72" s="684"/>
      <c r="AA72" s="684">
        <v>2</v>
      </c>
      <c r="AB72" s="684"/>
      <c r="AC72" s="684"/>
      <c r="AD72" s="684"/>
      <c r="AE72" s="684"/>
      <c r="AF72" s="684">
        <v>2</v>
      </c>
      <c r="AG72" s="684"/>
      <c r="AH72" s="684"/>
      <c r="AI72" s="684"/>
      <c r="AJ72" s="684"/>
      <c r="AK72" s="684" t="s">
        <v>138</v>
      </c>
      <c r="AL72" s="684"/>
      <c r="AM72" s="684"/>
      <c r="AN72" s="684"/>
      <c r="AO72" s="684"/>
      <c r="AP72" s="684" t="s">
        <v>138</v>
      </c>
      <c r="AQ72" s="684"/>
      <c r="AR72" s="684"/>
      <c r="AS72" s="684"/>
      <c r="AT72" s="684"/>
      <c r="AU72" s="684" t="s">
        <v>138</v>
      </c>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x14ac:dyDescent="0.15">
      <c r="A73" s="59">
        <v>6</v>
      </c>
      <c r="B73" s="680" t="s">
        <v>531</v>
      </c>
      <c r="C73" s="681"/>
      <c r="D73" s="681"/>
      <c r="E73" s="681"/>
      <c r="F73" s="681"/>
      <c r="G73" s="681"/>
      <c r="H73" s="681"/>
      <c r="I73" s="681"/>
      <c r="J73" s="681"/>
      <c r="K73" s="681"/>
      <c r="L73" s="681"/>
      <c r="M73" s="681"/>
      <c r="N73" s="681"/>
      <c r="O73" s="681"/>
      <c r="P73" s="682"/>
      <c r="Q73" s="683">
        <v>10130</v>
      </c>
      <c r="R73" s="684"/>
      <c r="S73" s="684"/>
      <c r="T73" s="684"/>
      <c r="U73" s="684"/>
      <c r="V73" s="684">
        <v>9908</v>
      </c>
      <c r="W73" s="684"/>
      <c r="X73" s="684"/>
      <c r="Y73" s="684"/>
      <c r="Z73" s="684"/>
      <c r="AA73" s="684">
        <v>222</v>
      </c>
      <c r="AB73" s="684"/>
      <c r="AC73" s="684"/>
      <c r="AD73" s="684"/>
      <c r="AE73" s="684"/>
      <c r="AF73" s="684">
        <v>222</v>
      </c>
      <c r="AG73" s="684"/>
      <c r="AH73" s="684"/>
      <c r="AI73" s="684"/>
      <c r="AJ73" s="684"/>
      <c r="AK73" s="684">
        <v>640</v>
      </c>
      <c r="AL73" s="684"/>
      <c r="AM73" s="684"/>
      <c r="AN73" s="684"/>
      <c r="AO73" s="684"/>
      <c r="AP73" s="684" t="s">
        <v>138</v>
      </c>
      <c r="AQ73" s="684"/>
      <c r="AR73" s="684"/>
      <c r="AS73" s="684"/>
      <c r="AT73" s="684"/>
      <c r="AU73" s="684" t="s">
        <v>138</v>
      </c>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x14ac:dyDescent="0.15">
      <c r="A74" s="59">
        <v>7</v>
      </c>
      <c r="B74" s="680" t="s">
        <v>530</v>
      </c>
      <c r="C74" s="681"/>
      <c r="D74" s="681"/>
      <c r="E74" s="681"/>
      <c r="F74" s="681"/>
      <c r="G74" s="681"/>
      <c r="H74" s="681"/>
      <c r="I74" s="681"/>
      <c r="J74" s="681"/>
      <c r="K74" s="681"/>
      <c r="L74" s="681"/>
      <c r="M74" s="681"/>
      <c r="N74" s="681"/>
      <c r="O74" s="681"/>
      <c r="P74" s="682"/>
      <c r="Q74" s="683">
        <v>116</v>
      </c>
      <c r="R74" s="684"/>
      <c r="S74" s="684"/>
      <c r="T74" s="684"/>
      <c r="U74" s="684"/>
      <c r="V74" s="684">
        <v>102</v>
      </c>
      <c r="W74" s="684"/>
      <c r="X74" s="684"/>
      <c r="Y74" s="684"/>
      <c r="Z74" s="684"/>
      <c r="AA74" s="684">
        <v>14</v>
      </c>
      <c r="AB74" s="684"/>
      <c r="AC74" s="684"/>
      <c r="AD74" s="684"/>
      <c r="AE74" s="684"/>
      <c r="AF74" s="684">
        <v>14</v>
      </c>
      <c r="AG74" s="684"/>
      <c r="AH74" s="684"/>
      <c r="AI74" s="684"/>
      <c r="AJ74" s="684"/>
      <c r="AK74" s="684" t="s">
        <v>138</v>
      </c>
      <c r="AL74" s="684"/>
      <c r="AM74" s="684"/>
      <c r="AN74" s="684"/>
      <c r="AO74" s="684"/>
      <c r="AP74" s="684" t="s">
        <v>138</v>
      </c>
      <c r="AQ74" s="684"/>
      <c r="AR74" s="684"/>
      <c r="AS74" s="684"/>
      <c r="AT74" s="684"/>
      <c r="AU74" s="684" t="s">
        <v>138</v>
      </c>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x14ac:dyDescent="0.15">
      <c r="A75" s="59">
        <v>8</v>
      </c>
      <c r="B75" s="680" t="s">
        <v>505</v>
      </c>
      <c r="C75" s="681"/>
      <c r="D75" s="681"/>
      <c r="E75" s="681"/>
      <c r="F75" s="681"/>
      <c r="G75" s="681"/>
      <c r="H75" s="681"/>
      <c r="I75" s="681"/>
      <c r="J75" s="681"/>
      <c r="K75" s="681"/>
      <c r="L75" s="681"/>
      <c r="M75" s="681"/>
      <c r="N75" s="681"/>
      <c r="O75" s="681"/>
      <c r="P75" s="682"/>
      <c r="Q75" s="692">
        <v>467</v>
      </c>
      <c r="R75" s="687"/>
      <c r="S75" s="687"/>
      <c r="T75" s="687"/>
      <c r="U75" s="689"/>
      <c r="V75" s="685">
        <v>440</v>
      </c>
      <c r="W75" s="687"/>
      <c r="X75" s="687"/>
      <c r="Y75" s="687"/>
      <c r="Z75" s="689"/>
      <c r="AA75" s="685">
        <v>27</v>
      </c>
      <c r="AB75" s="687"/>
      <c r="AC75" s="687"/>
      <c r="AD75" s="687"/>
      <c r="AE75" s="689"/>
      <c r="AF75" s="685">
        <v>27</v>
      </c>
      <c r="AG75" s="687"/>
      <c r="AH75" s="687"/>
      <c r="AI75" s="687"/>
      <c r="AJ75" s="689"/>
      <c r="AK75" s="685" t="s">
        <v>138</v>
      </c>
      <c r="AL75" s="687"/>
      <c r="AM75" s="687"/>
      <c r="AN75" s="687"/>
      <c r="AO75" s="689"/>
      <c r="AP75" s="685" t="s">
        <v>138</v>
      </c>
      <c r="AQ75" s="687"/>
      <c r="AR75" s="687"/>
      <c r="AS75" s="687"/>
      <c r="AT75" s="689"/>
      <c r="AU75" s="685" t="s">
        <v>138</v>
      </c>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x14ac:dyDescent="0.15">
      <c r="A76" s="59">
        <v>9</v>
      </c>
      <c r="B76" s="680" t="s">
        <v>529</v>
      </c>
      <c r="C76" s="681"/>
      <c r="D76" s="681"/>
      <c r="E76" s="681"/>
      <c r="F76" s="681"/>
      <c r="G76" s="681"/>
      <c r="H76" s="681"/>
      <c r="I76" s="681"/>
      <c r="J76" s="681"/>
      <c r="K76" s="681"/>
      <c r="L76" s="681"/>
      <c r="M76" s="681"/>
      <c r="N76" s="681"/>
      <c r="O76" s="681"/>
      <c r="P76" s="682"/>
      <c r="Q76" s="692">
        <v>154711</v>
      </c>
      <c r="R76" s="687"/>
      <c r="S76" s="687"/>
      <c r="T76" s="687"/>
      <c r="U76" s="689"/>
      <c r="V76" s="685">
        <v>149499</v>
      </c>
      <c r="W76" s="687"/>
      <c r="X76" s="687"/>
      <c r="Y76" s="687"/>
      <c r="Z76" s="689"/>
      <c r="AA76" s="685">
        <v>5212</v>
      </c>
      <c r="AB76" s="687"/>
      <c r="AC76" s="687"/>
      <c r="AD76" s="687"/>
      <c r="AE76" s="689"/>
      <c r="AF76" s="685">
        <v>5212</v>
      </c>
      <c r="AG76" s="687"/>
      <c r="AH76" s="687"/>
      <c r="AI76" s="687"/>
      <c r="AJ76" s="689"/>
      <c r="AK76" s="685">
        <v>1449</v>
      </c>
      <c r="AL76" s="687"/>
      <c r="AM76" s="687"/>
      <c r="AN76" s="687"/>
      <c r="AO76" s="689"/>
      <c r="AP76" s="685" t="s">
        <v>138</v>
      </c>
      <c r="AQ76" s="687"/>
      <c r="AR76" s="687"/>
      <c r="AS76" s="687"/>
      <c r="AT76" s="689"/>
      <c r="AU76" s="685" t="s">
        <v>138</v>
      </c>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x14ac:dyDescent="0.15">
      <c r="A77" s="59">
        <v>10</v>
      </c>
      <c r="B77" s="680" t="s">
        <v>470</v>
      </c>
      <c r="C77" s="681"/>
      <c r="D77" s="681"/>
      <c r="E77" s="681"/>
      <c r="F77" s="681"/>
      <c r="G77" s="681"/>
      <c r="H77" s="681"/>
      <c r="I77" s="681"/>
      <c r="J77" s="681"/>
      <c r="K77" s="681"/>
      <c r="L77" s="681"/>
      <c r="M77" s="681"/>
      <c r="N77" s="681"/>
      <c r="O77" s="681"/>
      <c r="P77" s="682"/>
      <c r="Q77" s="692">
        <v>119</v>
      </c>
      <c r="R77" s="687"/>
      <c r="S77" s="687"/>
      <c r="T77" s="687"/>
      <c r="U77" s="689"/>
      <c r="V77" s="685">
        <v>110</v>
      </c>
      <c r="W77" s="687"/>
      <c r="X77" s="687"/>
      <c r="Y77" s="687"/>
      <c r="Z77" s="689"/>
      <c r="AA77" s="685">
        <v>9</v>
      </c>
      <c r="AB77" s="687"/>
      <c r="AC77" s="687"/>
      <c r="AD77" s="687"/>
      <c r="AE77" s="689"/>
      <c r="AF77" s="685">
        <v>9</v>
      </c>
      <c r="AG77" s="687"/>
      <c r="AH77" s="687"/>
      <c r="AI77" s="687"/>
      <c r="AJ77" s="689"/>
      <c r="AK77" s="685" t="s">
        <v>138</v>
      </c>
      <c r="AL77" s="687"/>
      <c r="AM77" s="687"/>
      <c r="AN77" s="687"/>
      <c r="AO77" s="689"/>
      <c r="AP77" s="685" t="s">
        <v>138</v>
      </c>
      <c r="AQ77" s="687"/>
      <c r="AR77" s="687"/>
      <c r="AS77" s="687"/>
      <c r="AT77" s="689"/>
      <c r="AU77" s="685" t="s">
        <v>138</v>
      </c>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x14ac:dyDescent="0.15">
      <c r="A78" s="59">
        <v>11</v>
      </c>
      <c r="B78" s="680"/>
      <c r="C78" s="681"/>
      <c r="D78" s="681"/>
      <c r="E78" s="681"/>
      <c r="F78" s="681"/>
      <c r="G78" s="681"/>
      <c r="H78" s="681"/>
      <c r="I78" s="681"/>
      <c r="J78" s="681"/>
      <c r="K78" s="681"/>
      <c r="L78" s="681"/>
      <c r="M78" s="681"/>
      <c r="N78" s="681"/>
      <c r="O78" s="681"/>
      <c r="P78" s="682"/>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x14ac:dyDescent="0.15">
      <c r="A79" s="59">
        <v>12</v>
      </c>
      <c r="B79" s="680"/>
      <c r="C79" s="681"/>
      <c r="D79" s="681"/>
      <c r="E79" s="681"/>
      <c r="F79" s="681"/>
      <c r="G79" s="681"/>
      <c r="H79" s="681"/>
      <c r="I79" s="681"/>
      <c r="J79" s="681"/>
      <c r="K79" s="681"/>
      <c r="L79" s="681"/>
      <c r="M79" s="681"/>
      <c r="N79" s="681"/>
      <c r="O79" s="681"/>
      <c r="P79" s="682"/>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x14ac:dyDescent="0.15">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x14ac:dyDescent="0.15">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x14ac:dyDescent="0.15">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x14ac:dyDescent="0.15">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x14ac:dyDescent="0.15">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x14ac:dyDescent="0.15">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x14ac:dyDescent="0.15">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x14ac:dyDescent="0.15">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x14ac:dyDescent="0.15">
      <c r="A88" s="60" t="s">
        <v>244</v>
      </c>
      <c r="B88" s="703" t="s">
        <v>4</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v>5523</v>
      </c>
      <c r="AG88" s="707"/>
      <c r="AH88" s="707"/>
      <c r="AI88" s="707"/>
      <c r="AJ88" s="707"/>
      <c r="AK88" s="712"/>
      <c r="AL88" s="712"/>
      <c r="AM88" s="712"/>
      <c r="AN88" s="712"/>
      <c r="AO88" s="712"/>
      <c r="AP88" s="707">
        <v>985</v>
      </c>
      <c r="AQ88" s="707"/>
      <c r="AR88" s="707"/>
      <c r="AS88" s="707"/>
      <c r="AT88" s="707"/>
      <c r="AU88" s="707">
        <v>222</v>
      </c>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244</v>
      </c>
      <c r="BR102" s="703" t="s">
        <v>444</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459</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460</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60" t="s">
        <v>462</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189</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x14ac:dyDescent="0.15">
      <c r="A109" s="763" t="s">
        <v>463</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405</v>
      </c>
      <c r="AB109" s="764"/>
      <c r="AC109" s="764"/>
      <c r="AD109" s="764"/>
      <c r="AE109" s="765"/>
      <c r="AF109" s="766" t="s">
        <v>381</v>
      </c>
      <c r="AG109" s="764"/>
      <c r="AH109" s="764"/>
      <c r="AI109" s="764"/>
      <c r="AJ109" s="765"/>
      <c r="AK109" s="766" t="s">
        <v>249</v>
      </c>
      <c r="AL109" s="764"/>
      <c r="AM109" s="764"/>
      <c r="AN109" s="764"/>
      <c r="AO109" s="765"/>
      <c r="AP109" s="766" t="s">
        <v>464</v>
      </c>
      <c r="AQ109" s="764"/>
      <c r="AR109" s="764"/>
      <c r="AS109" s="764"/>
      <c r="AT109" s="767"/>
      <c r="AU109" s="763" t="s">
        <v>463</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405</v>
      </c>
      <c r="BR109" s="764"/>
      <c r="BS109" s="764"/>
      <c r="BT109" s="764"/>
      <c r="BU109" s="765"/>
      <c r="BV109" s="766" t="s">
        <v>381</v>
      </c>
      <c r="BW109" s="764"/>
      <c r="BX109" s="764"/>
      <c r="BY109" s="764"/>
      <c r="BZ109" s="765"/>
      <c r="CA109" s="766" t="s">
        <v>249</v>
      </c>
      <c r="CB109" s="764"/>
      <c r="CC109" s="764"/>
      <c r="CD109" s="764"/>
      <c r="CE109" s="765"/>
      <c r="CF109" s="768" t="s">
        <v>464</v>
      </c>
      <c r="CG109" s="768"/>
      <c r="CH109" s="768"/>
      <c r="CI109" s="768"/>
      <c r="CJ109" s="768"/>
      <c r="CK109" s="766" t="s">
        <v>91</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405</v>
      </c>
      <c r="DH109" s="764"/>
      <c r="DI109" s="764"/>
      <c r="DJ109" s="764"/>
      <c r="DK109" s="765"/>
      <c r="DL109" s="766" t="s">
        <v>381</v>
      </c>
      <c r="DM109" s="764"/>
      <c r="DN109" s="764"/>
      <c r="DO109" s="764"/>
      <c r="DP109" s="765"/>
      <c r="DQ109" s="766" t="s">
        <v>249</v>
      </c>
      <c r="DR109" s="764"/>
      <c r="DS109" s="764"/>
      <c r="DT109" s="764"/>
      <c r="DU109" s="765"/>
      <c r="DV109" s="766" t="s">
        <v>464</v>
      </c>
      <c r="DW109" s="764"/>
      <c r="DX109" s="764"/>
      <c r="DY109" s="764"/>
      <c r="DZ109" s="767"/>
    </row>
    <row r="110" spans="1:131" s="54" customFormat="1" ht="26.25" customHeight="1" x14ac:dyDescent="0.15">
      <c r="A110" s="769" t="s">
        <v>319</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443988</v>
      </c>
      <c r="AB110" s="773"/>
      <c r="AC110" s="773"/>
      <c r="AD110" s="773"/>
      <c r="AE110" s="774"/>
      <c r="AF110" s="775">
        <v>443722</v>
      </c>
      <c r="AG110" s="773"/>
      <c r="AH110" s="773"/>
      <c r="AI110" s="773"/>
      <c r="AJ110" s="774"/>
      <c r="AK110" s="775">
        <v>456806</v>
      </c>
      <c r="AL110" s="773"/>
      <c r="AM110" s="773"/>
      <c r="AN110" s="773"/>
      <c r="AO110" s="774"/>
      <c r="AP110" s="776">
        <v>25.7</v>
      </c>
      <c r="AQ110" s="777"/>
      <c r="AR110" s="777"/>
      <c r="AS110" s="777"/>
      <c r="AT110" s="778"/>
      <c r="AU110" s="992" t="s">
        <v>105</v>
      </c>
      <c r="AV110" s="993"/>
      <c r="AW110" s="993"/>
      <c r="AX110" s="993"/>
      <c r="AY110" s="993"/>
      <c r="AZ110" s="779" t="s">
        <v>465</v>
      </c>
      <c r="BA110" s="770"/>
      <c r="BB110" s="770"/>
      <c r="BC110" s="770"/>
      <c r="BD110" s="770"/>
      <c r="BE110" s="770"/>
      <c r="BF110" s="770"/>
      <c r="BG110" s="770"/>
      <c r="BH110" s="770"/>
      <c r="BI110" s="770"/>
      <c r="BJ110" s="770"/>
      <c r="BK110" s="770"/>
      <c r="BL110" s="770"/>
      <c r="BM110" s="770"/>
      <c r="BN110" s="770"/>
      <c r="BO110" s="770"/>
      <c r="BP110" s="771"/>
      <c r="BQ110" s="780">
        <v>3350658</v>
      </c>
      <c r="BR110" s="781"/>
      <c r="BS110" s="781"/>
      <c r="BT110" s="781"/>
      <c r="BU110" s="781"/>
      <c r="BV110" s="781">
        <v>3087500</v>
      </c>
      <c r="BW110" s="781"/>
      <c r="BX110" s="781"/>
      <c r="BY110" s="781"/>
      <c r="BZ110" s="781"/>
      <c r="CA110" s="781">
        <v>2916087</v>
      </c>
      <c r="CB110" s="781"/>
      <c r="CC110" s="781"/>
      <c r="CD110" s="781"/>
      <c r="CE110" s="781"/>
      <c r="CF110" s="782">
        <v>163.80000000000001</v>
      </c>
      <c r="CG110" s="783"/>
      <c r="CH110" s="783"/>
      <c r="CI110" s="783"/>
      <c r="CJ110" s="783"/>
      <c r="CK110" s="998" t="s">
        <v>376</v>
      </c>
      <c r="CL110" s="999"/>
      <c r="CM110" s="784" t="s">
        <v>467</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138</v>
      </c>
      <c r="DH110" s="781"/>
      <c r="DI110" s="781"/>
      <c r="DJ110" s="781"/>
      <c r="DK110" s="781"/>
      <c r="DL110" s="781" t="s">
        <v>138</v>
      </c>
      <c r="DM110" s="781"/>
      <c r="DN110" s="781"/>
      <c r="DO110" s="781"/>
      <c r="DP110" s="781"/>
      <c r="DQ110" s="781" t="s">
        <v>138</v>
      </c>
      <c r="DR110" s="781"/>
      <c r="DS110" s="781"/>
      <c r="DT110" s="781"/>
      <c r="DU110" s="781"/>
      <c r="DV110" s="787" t="s">
        <v>138</v>
      </c>
      <c r="DW110" s="787"/>
      <c r="DX110" s="787"/>
      <c r="DY110" s="787"/>
      <c r="DZ110" s="788"/>
    </row>
    <row r="111" spans="1:131" s="54" customFormat="1" ht="26.25" customHeight="1" x14ac:dyDescent="0.15">
      <c r="A111" s="789" t="s">
        <v>447</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138</v>
      </c>
      <c r="AB111" s="793"/>
      <c r="AC111" s="793"/>
      <c r="AD111" s="793"/>
      <c r="AE111" s="794"/>
      <c r="AF111" s="795" t="s">
        <v>138</v>
      </c>
      <c r="AG111" s="793"/>
      <c r="AH111" s="793"/>
      <c r="AI111" s="793"/>
      <c r="AJ111" s="794"/>
      <c r="AK111" s="795" t="s">
        <v>138</v>
      </c>
      <c r="AL111" s="793"/>
      <c r="AM111" s="793"/>
      <c r="AN111" s="793"/>
      <c r="AO111" s="794"/>
      <c r="AP111" s="796" t="s">
        <v>138</v>
      </c>
      <c r="AQ111" s="797"/>
      <c r="AR111" s="797"/>
      <c r="AS111" s="797"/>
      <c r="AT111" s="798"/>
      <c r="AU111" s="994"/>
      <c r="AV111" s="995"/>
      <c r="AW111" s="995"/>
      <c r="AX111" s="995"/>
      <c r="AY111" s="995"/>
      <c r="AZ111" s="799" t="s">
        <v>468</v>
      </c>
      <c r="BA111" s="800"/>
      <c r="BB111" s="800"/>
      <c r="BC111" s="800"/>
      <c r="BD111" s="800"/>
      <c r="BE111" s="800"/>
      <c r="BF111" s="800"/>
      <c r="BG111" s="800"/>
      <c r="BH111" s="800"/>
      <c r="BI111" s="800"/>
      <c r="BJ111" s="800"/>
      <c r="BK111" s="800"/>
      <c r="BL111" s="800"/>
      <c r="BM111" s="800"/>
      <c r="BN111" s="800"/>
      <c r="BO111" s="800"/>
      <c r="BP111" s="801"/>
      <c r="BQ111" s="802">
        <v>16626</v>
      </c>
      <c r="BR111" s="803"/>
      <c r="BS111" s="803"/>
      <c r="BT111" s="803"/>
      <c r="BU111" s="803"/>
      <c r="BV111" s="803">
        <v>18340</v>
      </c>
      <c r="BW111" s="803"/>
      <c r="BX111" s="803"/>
      <c r="BY111" s="803"/>
      <c r="BZ111" s="803"/>
      <c r="CA111" s="803">
        <v>16711</v>
      </c>
      <c r="CB111" s="803"/>
      <c r="CC111" s="803"/>
      <c r="CD111" s="803"/>
      <c r="CE111" s="803"/>
      <c r="CF111" s="804">
        <v>0.9</v>
      </c>
      <c r="CG111" s="805"/>
      <c r="CH111" s="805"/>
      <c r="CI111" s="805"/>
      <c r="CJ111" s="805"/>
      <c r="CK111" s="1000"/>
      <c r="CL111" s="1001"/>
      <c r="CM111" s="806" t="s">
        <v>130</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v>2938</v>
      </c>
      <c r="DH111" s="803"/>
      <c r="DI111" s="803"/>
      <c r="DJ111" s="803"/>
      <c r="DK111" s="803"/>
      <c r="DL111" s="803">
        <v>2430</v>
      </c>
      <c r="DM111" s="803"/>
      <c r="DN111" s="803"/>
      <c r="DO111" s="803"/>
      <c r="DP111" s="803"/>
      <c r="DQ111" s="803">
        <v>1922</v>
      </c>
      <c r="DR111" s="803"/>
      <c r="DS111" s="803"/>
      <c r="DT111" s="803"/>
      <c r="DU111" s="803"/>
      <c r="DV111" s="809">
        <v>0.1</v>
      </c>
      <c r="DW111" s="809"/>
      <c r="DX111" s="809"/>
      <c r="DY111" s="809"/>
      <c r="DZ111" s="810"/>
    </row>
    <row r="112" spans="1:131" s="54" customFormat="1" ht="26.25" customHeight="1" x14ac:dyDescent="0.15">
      <c r="A112" s="961" t="s">
        <v>143</v>
      </c>
      <c r="B112" s="962"/>
      <c r="C112" s="800" t="s">
        <v>471</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138</v>
      </c>
      <c r="AB112" s="793"/>
      <c r="AC112" s="793"/>
      <c r="AD112" s="793"/>
      <c r="AE112" s="794"/>
      <c r="AF112" s="795" t="s">
        <v>138</v>
      </c>
      <c r="AG112" s="793"/>
      <c r="AH112" s="793"/>
      <c r="AI112" s="793"/>
      <c r="AJ112" s="794"/>
      <c r="AK112" s="795" t="s">
        <v>138</v>
      </c>
      <c r="AL112" s="793"/>
      <c r="AM112" s="793"/>
      <c r="AN112" s="793"/>
      <c r="AO112" s="794"/>
      <c r="AP112" s="796" t="s">
        <v>138</v>
      </c>
      <c r="AQ112" s="797"/>
      <c r="AR112" s="797"/>
      <c r="AS112" s="797"/>
      <c r="AT112" s="798"/>
      <c r="AU112" s="994"/>
      <c r="AV112" s="995"/>
      <c r="AW112" s="995"/>
      <c r="AX112" s="995"/>
      <c r="AY112" s="995"/>
      <c r="AZ112" s="799" t="s">
        <v>264</v>
      </c>
      <c r="BA112" s="800"/>
      <c r="BB112" s="800"/>
      <c r="BC112" s="800"/>
      <c r="BD112" s="800"/>
      <c r="BE112" s="800"/>
      <c r="BF112" s="800"/>
      <c r="BG112" s="800"/>
      <c r="BH112" s="800"/>
      <c r="BI112" s="800"/>
      <c r="BJ112" s="800"/>
      <c r="BK112" s="800"/>
      <c r="BL112" s="800"/>
      <c r="BM112" s="800"/>
      <c r="BN112" s="800"/>
      <c r="BO112" s="800"/>
      <c r="BP112" s="801"/>
      <c r="BQ112" s="802">
        <v>1201572</v>
      </c>
      <c r="BR112" s="803"/>
      <c r="BS112" s="803"/>
      <c r="BT112" s="803"/>
      <c r="BU112" s="803"/>
      <c r="BV112" s="803">
        <v>1137990</v>
      </c>
      <c r="BW112" s="803"/>
      <c r="BX112" s="803"/>
      <c r="BY112" s="803"/>
      <c r="BZ112" s="803"/>
      <c r="CA112" s="803">
        <v>1135809</v>
      </c>
      <c r="CB112" s="803"/>
      <c r="CC112" s="803"/>
      <c r="CD112" s="803"/>
      <c r="CE112" s="803"/>
      <c r="CF112" s="804">
        <v>63.8</v>
      </c>
      <c r="CG112" s="805"/>
      <c r="CH112" s="805"/>
      <c r="CI112" s="805"/>
      <c r="CJ112" s="805"/>
      <c r="CK112" s="1000"/>
      <c r="CL112" s="1001"/>
      <c r="CM112" s="806" t="s">
        <v>387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138</v>
      </c>
      <c r="DH112" s="803"/>
      <c r="DI112" s="803"/>
      <c r="DJ112" s="803"/>
      <c r="DK112" s="803"/>
      <c r="DL112" s="803" t="s">
        <v>138</v>
      </c>
      <c r="DM112" s="803"/>
      <c r="DN112" s="803"/>
      <c r="DO112" s="803"/>
      <c r="DP112" s="803"/>
      <c r="DQ112" s="803" t="s">
        <v>138</v>
      </c>
      <c r="DR112" s="803"/>
      <c r="DS112" s="803"/>
      <c r="DT112" s="803"/>
      <c r="DU112" s="803"/>
      <c r="DV112" s="809" t="s">
        <v>138</v>
      </c>
      <c r="DW112" s="809"/>
      <c r="DX112" s="809"/>
      <c r="DY112" s="809"/>
      <c r="DZ112" s="810"/>
    </row>
    <row r="113" spans="1:130" s="54" customFormat="1" ht="26.25" customHeight="1" x14ac:dyDescent="0.15">
      <c r="A113" s="963"/>
      <c r="B113" s="964"/>
      <c r="C113" s="800" t="s">
        <v>472</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87901</v>
      </c>
      <c r="AB113" s="793"/>
      <c r="AC113" s="793"/>
      <c r="AD113" s="793"/>
      <c r="AE113" s="794"/>
      <c r="AF113" s="795">
        <v>94720</v>
      </c>
      <c r="AG113" s="793"/>
      <c r="AH113" s="793"/>
      <c r="AI113" s="793"/>
      <c r="AJ113" s="794"/>
      <c r="AK113" s="795">
        <v>107838</v>
      </c>
      <c r="AL113" s="793"/>
      <c r="AM113" s="793"/>
      <c r="AN113" s="793"/>
      <c r="AO113" s="794"/>
      <c r="AP113" s="796">
        <v>6.1</v>
      </c>
      <c r="AQ113" s="797"/>
      <c r="AR113" s="797"/>
      <c r="AS113" s="797"/>
      <c r="AT113" s="798"/>
      <c r="AU113" s="994"/>
      <c r="AV113" s="995"/>
      <c r="AW113" s="995"/>
      <c r="AX113" s="995"/>
      <c r="AY113" s="995"/>
      <c r="AZ113" s="799" t="s">
        <v>473</v>
      </c>
      <c r="BA113" s="800"/>
      <c r="BB113" s="800"/>
      <c r="BC113" s="800"/>
      <c r="BD113" s="800"/>
      <c r="BE113" s="800"/>
      <c r="BF113" s="800"/>
      <c r="BG113" s="800"/>
      <c r="BH113" s="800"/>
      <c r="BI113" s="800"/>
      <c r="BJ113" s="800"/>
      <c r="BK113" s="800"/>
      <c r="BL113" s="800"/>
      <c r="BM113" s="800"/>
      <c r="BN113" s="800"/>
      <c r="BO113" s="800"/>
      <c r="BP113" s="801"/>
      <c r="BQ113" s="802">
        <v>289168</v>
      </c>
      <c r="BR113" s="803"/>
      <c r="BS113" s="803"/>
      <c r="BT113" s="803"/>
      <c r="BU113" s="803"/>
      <c r="BV113" s="803">
        <v>259030</v>
      </c>
      <c r="BW113" s="803"/>
      <c r="BX113" s="803"/>
      <c r="BY113" s="803"/>
      <c r="BZ113" s="803"/>
      <c r="CA113" s="803">
        <v>221572</v>
      </c>
      <c r="CB113" s="803"/>
      <c r="CC113" s="803"/>
      <c r="CD113" s="803"/>
      <c r="CE113" s="803"/>
      <c r="CF113" s="804">
        <v>12.4</v>
      </c>
      <c r="CG113" s="805"/>
      <c r="CH113" s="805"/>
      <c r="CI113" s="805"/>
      <c r="CJ113" s="805"/>
      <c r="CK113" s="1000"/>
      <c r="CL113" s="1001"/>
      <c r="CM113" s="806" t="s">
        <v>398</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138</v>
      </c>
      <c r="DH113" s="793"/>
      <c r="DI113" s="793"/>
      <c r="DJ113" s="793"/>
      <c r="DK113" s="794"/>
      <c r="DL113" s="795" t="s">
        <v>138</v>
      </c>
      <c r="DM113" s="793"/>
      <c r="DN113" s="793"/>
      <c r="DO113" s="793"/>
      <c r="DP113" s="794"/>
      <c r="DQ113" s="795" t="s">
        <v>138</v>
      </c>
      <c r="DR113" s="793"/>
      <c r="DS113" s="793"/>
      <c r="DT113" s="793"/>
      <c r="DU113" s="794"/>
      <c r="DV113" s="796" t="s">
        <v>138</v>
      </c>
      <c r="DW113" s="797"/>
      <c r="DX113" s="797"/>
      <c r="DY113" s="797"/>
      <c r="DZ113" s="798"/>
    </row>
    <row r="114" spans="1:130" s="54" customFormat="1" ht="26.25" customHeight="1" x14ac:dyDescent="0.15">
      <c r="A114" s="963"/>
      <c r="B114" s="964"/>
      <c r="C114" s="800" t="s">
        <v>474</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16031</v>
      </c>
      <c r="AB114" s="793"/>
      <c r="AC114" s="793"/>
      <c r="AD114" s="793"/>
      <c r="AE114" s="794"/>
      <c r="AF114" s="795">
        <v>15153</v>
      </c>
      <c r="AG114" s="793"/>
      <c r="AH114" s="793"/>
      <c r="AI114" s="793"/>
      <c r="AJ114" s="794"/>
      <c r="AK114" s="795">
        <v>17855</v>
      </c>
      <c r="AL114" s="793"/>
      <c r="AM114" s="793"/>
      <c r="AN114" s="793"/>
      <c r="AO114" s="794"/>
      <c r="AP114" s="796">
        <v>1</v>
      </c>
      <c r="AQ114" s="797"/>
      <c r="AR114" s="797"/>
      <c r="AS114" s="797"/>
      <c r="AT114" s="798"/>
      <c r="AU114" s="994"/>
      <c r="AV114" s="995"/>
      <c r="AW114" s="995"/>
      <c r="AX114" s="995"/>
      <c r="AY114" s="995"/>
      <c r="AZ114" s="799" t="s">
        <v>475</v>
      </c>
      <c r="BA114" s="800"/>
      <c r="BB114" s="800"/>
      <c r="BC114" s="800"/>
      <c r="BD114" s="800"/>
      <c r="BE114" s="800"/>
      <c r="BF114" s="800"/>
      <c r="BG114" s="800"/>
      <c r="BH114" s="800"/>
      <c r="BI114" s="800"/>
      <c r="BJ114" s="800"/>
      <c r="BK114" s="800"/>
      <c r="BL114" s="800"/>
      <c r="BM114" s="800"/>
      <c r="BN114" s="800"/>
      <c r="BO114" s="800"/>
      <c r="BP114" s="801"/>
      <c r="BQ114" s="802">
        <v>444143</v>
      </c>
      <c r="BR114" s="803"/>
      <c r="BS114" s="803"/>
      <c r="BT114" s="803"/>
      <c r="BU114" s="803"/>
      <c r="BV114" s="803">
        <v>497130</v>
      </c>
      <c r="BW114" s="803"/>
      <c r="BX114" s="803"/>
      <c r="BY114" s="803"/>
      <c r="BZ114" s="803"/>
      <c r="CA114" s="803">
        <v>365807</v>
      </c>
      <c r="CB114" s="803"/>
      <c r="CC114" s="803"/>
      <c r="CD114" s="803"/>
      <c r="CE114" s="803"/>
      <c r="CF114" s="804">
        <v>20.6</v>
      </c>
      <c r="CG114" s="805"/>
      <c r="CH114" s="805"/>
      <c r="CI114" s="805"/>
      <c r="CJ114" s="805"/>
      <c r="CK114" s="1000"/>
      <c r="CL114" s="1001"/>
      <c r="CM114" s="806" t="s">
        <v>476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138</v>
      </c>
      <c r="DH114" s="793"/>
      <c r="DI114" s="793"/>
      <c r="DJ114" s="793"/>
      <c r="DK114" s="794"/>
      <c r="DL114" s="795" t="s">
        <v>138</v>
      </c>
      <c r="DM114" s="793"/>
      <c r="DN114" s="793"/>
      <c r="DO114" s="793"/>
      <c r="DP114" s="794"/>
      <c r="DQ114" s="795" t="s">
        <v>138</v>
      </c>
      <c r="DR114" s="793"/>
      <c r="DS114" s="793"/>
      <c r="DT114" s="793"/>
      <c r="DU114" s="794"/>
      <c r="DV114" s="796" t="s">
        <v>138</v>
      </c>
      <c r="DW114" s="797"/>
      <c r="DX114" s="797"/>
      <c r="DY114" s="797"/>
      <c r="DZ114" s="798"/>
    </row>
    <row r="115" spans="1:130" s="54" customFormat="1" ht="26.25" customHeight="1" x14ac:dyDescent="0.15">
      <c r="A115" s="963"/>
      <c r="B115" s="964"/>
      <c r="C115" s="800" t="s">
        <v>365</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1604</v>
      </c>
      <c r="AB115" s="793"/>
      <c r="AC115" s="793"/>
      <c r="AD115" s="793"/>
      <c r="AE115" s="794"/>
      <c r="AF115" s="795">
        <v>1667</v>
      </c>
      <c r="AG115" s="793"/>
      <c r="AH115" s="793"/>
      <c r="AI115" s="793"/>
      <c r="AJ115" s="794"/>
      <c r="AK115" s="795">
        <v>1653</v>
      </c>
      <c r="AL115" s="793"/>
      <c r="AM115" s="793"/>
      <c r="AN115" s="793"/>
      <c r="AO115" s="794"/>
      <c r="AP115" s="796">
        <v>0.1</v>
      </c>
      <c r="AQ115" s="797"/>
      <c r="AR115" s="797"/>
      <c r="AS115" s="797"/>
      <c r="AT115" s="798"/>
      <c r="AU115" s="994"/>
      <c r="AV115" s="995"/>
      <c r="AW115" s="995"/>
      <c r="AX115" s="995"/>
      <c r="AY115" s="995"/>
      <c r="AZ115" s="799" t="s">
        <v>335</v>
      </c>
      <c r="BA115" s="800"/>
      <c r="BB115" s="800"/>
      <c r="BC115" s="800"/>
      <c r="BD115" s="800"/>
      <c r="BE115" s="800"/>
      <c r="BF115" s="800"/>
      <c r="BG115" s="800"/>
      <c r="BH115" s="800"/>
      <c r="BI115" s="800"/>
      <c r="BJ115" s="800"/>
      <c r="BK115" s="800"/>
      <c r="BL115" s="800"/>
      <c r="BM115" s="800"/>
      <c r="BN115" s="800"/>
      <c r="BO115" s="800"/>
      <c r="BP115" s="801"/>
      <c r="BQ115" s="802" t="s">
        <v>138</v>
      </c>
      <c r="BR115" s="803"/>
      <c r="BS115" s="803"/>
      <c r="BT115" s="803"/>
      <c r="BU115" s="803"/>
      <c r="BV115" s="803" t="s">
        <v>138</v>
      </c>
      <c r="BW115" s="803"/>
      <c r="BX115" s="803"/>
      <c r="BY115" s="803"/>
      <c r="BZ115" s="803"/>
      <c r="CA115" s="803" t="s">
        <v>138</v>
      </c>
      <c r="CB115" s="803"/>
      <c r="CC115" s="803"/>
      <c r="CD115" s="803"/>
      <c r="CE115" s="803"/>
      <c r="CF115" s="804" t="s">
        <v>138</v>
      </c>
      <c r="CG115" s="805"/>
      <c r="CH115" s="805"/>
      <c r="CI115" s="805"/>
      <c r="CJ115" s="805"/>
      <c r="CK115" s="1000"/>
      <c r="CL115" s="1001"/>
      <c r="CM115" s="799" t="s">
        <v>30</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138</v>
      </c>
      <c r="DH115" s="793"/>
      <c r="DI115" s="793"/>
      <c r="DJ115" s="793"/>
      <c r="DK115" s="794"/>
      <c r="DL115" s="795" t="s">
        <v>138</v>
      </c>
      <c r="DM115" s="793"/>
      <c r="DN115" s="793"/>
      <c r="DO115" s="793"/>
      <c r="DP115" s="794"/>
      <c r="DQ115" s="795" t="s">
        <v>138</v>
      </c>
      <c r="DR115" s="793"/>
      <c r="DS115" s="793"/>
      <c r="DT115" s="793"/>
      <c r="DU115" s="794"/>
      <c r="DV115" s="796" t="s">
        <v>138</v>
      </c>
      <c r="DW115" s="797"/>
      <c r="DX115" s="797"/>
      <c r="DY115" s="797"/>
      <c r="DZ115" s="798"/>
    </row>
    <row r="116" spans="1:130" s="54" customFormat="1" ht="26.25" customHeight="1" x14ac:dyDescent="0.15">
      <c r="A116" s="965"/>
      <c r="B116" s="966"/>
      <c r="C116" s="812" t="s">
        <v>1</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138</v>
      </c>
      <c r="AB116" s="793"/>
      <c r="AC116" s="793"/>
      <c r="AD116" s="793"/>
      <c r="AE116" s="794"/>
      <c r="AF116" s="795" t="s">
        <v>138</v>
      </c>
      <c r="AG116" s="793"/>
      <c r="AH116" s="793"/>
      <c r="AI116" s="793"/>
      <c r="AJ116" s="794"/>
      <c r="AK116" s="795" t="s">
        <v>138</v>
      </c>
      <c r="AL116" s="793"/>
      <c r="AM116" s="793"/>
      <c r="AN116" s="793"/>
      <c r="AO116" s="794"/>
      <c r="AP116" s="796" t="s">
        <v>138</v>
      </c>
      <c r="AQ116" s="797"/>
      <c r="AR116" s="797"/>
      <c r="AS116" s="797"/>
      <c r="AT116" s="798"/>
      <c r="AU116" s="994"/>
      <c r="AV116" s="995"/>
      <c r="AW116" s="995"/>
      <c r="AX116" s="995"/>
      <c r="AY116" s="995"/>
      <c r="AZ116" s="814" t="s">
        <v>213</v>
      </c>
      <c r="BA116" s="815"/>
      <c r="BB116" s="815"/>
      <c r="BC116" s="815"/>
      <c r="BD116" s="815"/>
      <c r="BE116" s="815"/>
      <c r="BF116" s="815"/>
      <c r="BG116" s="815"/>
      <c r="BH116" s="815"/>
      <c r="BI116" s="815"/>
      <c r="BJ116" s="815"/>
      <c r="BK116" s="815"/>
      <c r="BL116" s="815"/>
      <c r="BM116" s="815"/>
      <c r="BN116" s="815"/>
      <c r="BO116" s="815"/>
      <c r="BP116" s="816"/>
      <c r="BQ116" s="802" t="s">
        <v>138</v>
      </c>
      <c r="BR116" s="803"/>
      <c r="BS116" s="803"/>
      <c r="BT116" s="803"/>
      <c r="BU116" s="803"/>
      <c r="BV116" s="803" t="s">
        <v>138</v>
      </c>
      <c r="BW116" s="803"/>
      <c r="BX116" s="803"/>
      <c r="BY116" s="803"/>
      <c r="BZ116" s="803"/>
      <c r="CA116" s="803" t="s">
        <v>138</v>
      </c>
      <c r="CB116" s="803"/>
      <c r="CC116" s="803"/>
      <c r="CD116" s="803"/>
      <c r="CE116" s="803"/>
      <c r="CF116" s="804" t="s">
        <v>138</v>
      </c>
      <c r="CG116" s="805"/>
      <c r="CH116" s="805"/>
      <c r="CI116" s="805"/>
      <c r="CJ116" s="805"/>
      <c r="CK116" s="1000"/>
      <c r="CL116" s="1001"/>
      <c r="CM116" s="806" t="s">
        <v>477</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138</v>
      </c>
      <c r="DH116" s="793"/>
      <c r="DI116" s="793"/>
      <c r="DJ116" s="793"/>
      <c r="DK116" s="794"/>
      <c r="DL116" s="795" t="s">
        <v>138</v>
      </c>
      <c r="DM116" s="793"/>
      <c r="DN116" s="793"/>
      <c r="DO116" s="793"/>
      <c r="DP116" s="794"/>
      <c r="DQ116" s="795" t="s">
        <v>138</v>
      </c>
      <c r="DR116" s="793"/>
      <c r="DS116" s="793"/>
      <c r="DT116" s="793"/>
      <c r="DU116" s="794"/>
      <c r="DV116" s="796" t="s">
        <v>138</v>
      </c>
      <c r="DW116" s="797"/>
      <c r="DX116" s="797"/>
      <c r="DY116" s="797"/>
      <c r="DZ116" s="798"/>
    </row>
    <row r="117" spans="1:130" s="54" customFormat="1" ht="26.25" customHeight="1" x14ac:dyDescent="0.15">
      <c r="A117" s="763" t="s">
        <v>269</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314</v>
      </c>
      <c r="Z117" s="765"/>
      <c r="AA117" s="818">
        <v>549524</v>
      </c>
      <c r="AB117" s="819"/>
      <c r="AC117" s="819"/>
      <c r="AD117" s="819"/>
      <c r="AE117" s="820"/>
      <c r="AF117" s="821">
        <v>555262</v>
      </c>
      <c r="AG117" s="819"/>
      <c r="AH117" s="819"/>
      <c r="AI117" s="819"/>
      <c r="AJ117" s="820"/>
      <c r="AK117" s="821">
        <v>584152</v>
      </c>
      <c r="AL117" s="819"/>
      <c r="AM117" s="819"/>
      <c r="AN117" s="819"/>
      <c r="AO117" s="820"/>
      <c r="AP117" s="822"/>
      <c r="AQ117" s="823"/>
      <c r="AR117" s="823"/>
      <c r="AS117" s="823"/>
      <c r="AT117" s="824"/>
      <c r="AU117" s="994"/>
      <c r="AV117" s="995"/>
      <c r="AW117" s="995"/>
      <c r="AX117" s="995"/>
      <c r="AY117" s="995"/>
      <c r="AZ117" s="814" t="s">
        <v>478</v>
      </c>
      <c r="BA117" s="815"/>
      <c r="BB117" s="815"/>
      <c r="BC117" s="815"/>
      <c r="BD117" s="815"/>
      <c r="BE117" s="815"/>
      <c r="BF117" s="815"/>
      <c r="BG117" s="815"/>
      <c r="BH117" s="815"/>
      <c r="BI117" s="815"/>
      <c r="BJ117" s="815"/>
      <c r="BK117" s="815"/>
      <c r="BL117" s="815"/>
      <c r="BM117" s="815"/>
      <c r="BN117" s="815"/>
      <c r="BO117" s="815"/>
      <c r="BP117" s="816"/>
      <c r="BQ117" s="802" t="s">
        <v>138</v>
      </c>
      <c r="BR117" s="803"/>
      <c r="BS117" s="803"/>
      <c r="BT117" s="803"/>
      <c r="BU117" s="803"/>
      <c r="BV117" s="803" t="s">
        <v>138</v>
      </c>
      <c r="BW117" s="803"/>
      <c r="BX117" s="803"/>
      <c r="BY117" s="803"/>
      <c r="BZ117" s="803"/>
      <c r="CA117" s="803" t="s">
        <v>138</v>
      </c>
      <c r="CB117" s="803"/>
      <c r="CC117" s="803"/>
      <c r="CD117" s="803"/>
      <c r="CE117" s="803"/>
      <c r="CF117" s="804" t="s">
        <v>138</v>
      </c>
      <c r="CG117" s="805"/>
      <c r="CH117" s="805"/>
      <c r="CI117" s="805"/>
      <c r="CJ117" s="805"/>
      <c r="CK117" s="1000"/>
      <c r="CL117" s="1001"/>
      <c r="CM117" s="806" t="s">
        <v>328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138</v>
      </c>
      <c r="DH117" s="793"/>
      <c r="DI117" s="793"/>
      <c r="DJ117" s="793"/>
      <c r="DK117" s="794"/>
      <c r="DL117" s="795" t="s">
        <v>138</v>
      </c>
      <c r="DM117" s="793"/>
      <c r="DN117" s="793"/>
      <c r="DO117" s="793"/>
      <c r="DP117" s="794"/>
      <c r="DQ117" s="795" t="s">
        <v>138</v>
      </c>
      <c r="DR117" s="793"/>
      <c r="DS117" s="793"/>
      <c r="DT117" s="793"/>
      <c r="DU117" s="794"/>
      <c r="DV117" s="796" t="s">
        <v>138</v>
      </c>
      <c r="DW117" s="797"/>
      <c r="DX117" s="797"/>
      <c r="DY117" s="797"/>
      <c r="DZ117" s="798"/>
    </row>
    <row r="118" spans="1:130" s="54" customFormat="1" ht="26.25" customHeight="1" x14ac:dyDescent="0.15">
      <c r="A118" s="763" t="s">
        <v>91</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405</v>
      </c>
      <c r="AB118" s="764"/>
      <c r="AC118" s="764"/>
      <c r="AD118" s="764"/>
      <c r="AE118" s="765"/>
      <c r="AF118" s="766" t="s">
        <v>381</v>
      </c>
      <c r="AG118" s="764"/>
      <c r="AH118" s="764"/>
      <c r="AI118" s="764"/>
      <c r="AJ118" s="765"/>
      <c r="AK118" s="766" t="s">
        <v>249</v>
      </c>
      <c r="AL118" s="764"/>
      <c r="AM118" s="764"/>
      <c r="AN118" s="764"/>
      <c r="AO118" s="765"/>
      <c r="AP118" s="766" t="s">
        <v>464</v>
      </c>
      <c r="AQ118" s="764"/>
      <c r="AR118" s="764"/>
      <c r="AS118" s="764"/>
      <c r="AT118" s="767"/>
      <c r="AU118" s="994"/>
      <c r="AV118" s="995"/>
      <c r="AW118" s="995"/>
      <c r="AX118" s="995"/>
      <c r="AY118" s="995"/>
      <c r="AZ118" s="825" t="s">
        <v>479</v>
      </c>
      <c r="BA118" s="812"/>
      <c r="BB118" s="812"/>
      <c r="BC118" s="812"/>
      <c r="BD118" s="812"/>
      <c r="BE118" s="812"/>
      <c r="BF118" s="812"/>
      <c r="BG118" s="812"/>
      <c r="BH118" s="812"/>
      <c r="BI118" s="812"/>
      <c r="BJ118" s="812"/>
      <c r="BK118" s="812"/>
      <c r="BL118" s="812"/>
      <c r="BM118" s="812"/>
      <c r="BN118" s="812"/>
      <c r="BO118" s="812"/>
      <c r="BP118" s="813"/>
      <c r="BQ118" s="826" t="s">
        <v>138</v>
      </c>
      <c r="BR118" s="827"/>
      <c r="BS118" s="827"/>
      <c r="BT118" s="827"/>
      <c r="BU118" s="827"/>
      <c r="BV118" s="827" t="s">
        <v>138</v>
      </c>
      <c r="BW118" s="827"/>
      <c r="BX118" s="827"/>
      <c r="BY118" s="827"/>
      <c r="BZ118" s="827"/>
      <c r="CA118" s="827" t="s">
        <v>138</v>
      </c>
      <c r="CB118" s="827"/>
      <c r="CC118" s="827"/>
      <c r="CD118" s="827"/>
      <c r="CE118" s="827"/>
      <c r="CF118" s="804" t="s">
        <v>138</v>
      </c>
      <c r="CG118" s="805"/>
      <c r="CH118" s="805"/>
      <c r="CI118" s="805"/>
      <c r="CJ118" s="805"/>
      <c r="CK118" s="1000"/>
      <c r="CL118" s="1001"/>
      <c r="CM118" s="806" t="s">
        <v>480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138</v>
      </c>
      <c r="DH118" s="793"/>
      <c r="DI118" s="793"/>
      <c r="DJ118" s="793"/>
      <c r="DK118" s="794"/>
      <c r="DL118" s="795" t="s">
        <v>138</v>
      </c>
      <c r="DM118" s="793"/>
      <c r="DN118" s="793"/>
      <c r="DO118" s="793"/>
      <c r="DP118" s="794"/>
      <c r="DQ118" s="795" t="s">
        <v>138</v>
      </c>
      <c r="DR118" s="793"/>
      <c r="DS118" s="793"/>
      <c r="DT118" s="793"/>
      <c r="DU118" s="794"/>
      <c r="DV118" s="796" t="s">
        <v>138</v>
      </c>
      <c r="DW118" s="797"/>
      <c r="DX118" s="797"/>
      <c r="DY118" s="797"/>
      <c r="DZ118" s="798"/>
    </row>
    <row r="119" spans="1:130" s="54" customFormat="1" ht="26.25" customHeight="1" x14ac:dyDescent="0.15">
      <c r="A119" s="1004" t="s">
        <v>376</v>
      </c>
      <c r="B119" s="999"/>
      <c r="C119" s="784" t="s">
        <v>467</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138</v>
      </c>
      <c r="AB119" s="773"/>
      <c r="AC119" s="773"/>
      <c r="AD119" s="773"/>
      <c r="AE119" s="774"/>
      <c r="AF119" s="775" t="s">
        <v>138</v>
      </c>
      <c r="AG119" s="773"/>
      <c r="AH119" s="773"/>
      <c r="AI119" s="773"/>
      <c r="AJ119" s="774"/>
      <c r="AK119" s="775" t="s">
        <v>138</v>
      </c>
      <c r="AL119" s="773"/>
      <c r="AM119" s="773"/>
      <c r="AN119" s="773"/>
      <c r="AO119" s="774"/>
      <c r="AP119" s="776" t="s">
        <v>138</v>
      </c>
      <c r="AQ119" s="777"/>
      <c r="AR119" s="777"/>
      <c r="AS119" s="777"/>
      <c r="AT119" s="778"/>
      <c r="AU119" s="996"/>
      <c r="AV119" s="997"/>
      <c r="AW119" s="997"/>
      <c r="AX119" s="997"/>
      <c r="AY119" s="997"/>
      <c r="AZ119" s="83" t="s">
        <v>269</v>
      </c>
      <c r="BA119" s="83"/>
      <c r="BB119" s="83"/>
      <c r="BC119" s="83"/>
      <c r="BD119" s="83"/>
      <c r="BE119" s="83"/>
      <c r="BF119" s="83"/>
      <c r="BG119" s="83"/>
      <c r="BH119" s="83"/>
      <c r="BI119" s="83"/>
      <c r="BJ119" s="83"/>
      <c r="BK119" s="83"/>
      <c r="BL119" s="83"/>
      <c r="BM119" s="83"/>
      <c r="BN119" s="83"/>
      <c r="BO119" s="817" t="s">
        <v>157</v>
      </c>
      <c r="BP119" s="828"/>
      <c r="BQ119" s="826">
        <v>5302167</v>
      </c>
      <c r="BR119" s="827"/>
      <c r="BS119" s="827"/>
      <c r="BT119" s="827"/>
      <c r="BU119" s="827"/>
      <c r="BV119" s="827">
        <v>4999990</v>
      </c>
      <c r="BW119" s="827"/>
      <c r="BX119" s="827"/>
      <c r="BY119" s="827"/>
      <c r="BZ119" s="827"/>
      <c r="CA119" s="827">
        <v>4655986</v>
      </c>
      <c r="CB119" s="827"/>
      <c r="CC119" s="827"/>
      <c r="CD119" s="827"/>
      <c r="CE119" s="827"/>
      <c r="CF119" s="829"/>
      <c r="CG119" s="830"/>
      <c r="CH119" s="830"/>
      <c r="CI119" s="830"/>
      <c r="CJ119" s="831"/>
      <c r="CK119" s="1002"/>
      <c r="CL119" s="1003"/>
      <c r="CM119" s="832" t="s">
        <v>481</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13688</v>
      </c>
      <c r="DH119" s="836"/>
      <c r="DI119" s="836"/>
      <c r="DJ119" s="836"/>
      <c r="DK119" s="837"/>
      <c r="DL119" s="838">
        <v>15910</v>
      </c>
      <c r="DM119" s="836"/>
      <c r="DN119" s="836"/>
      <c r="DO119" s="836"/>
      <c r="DP119" s="837"/>
      <c r="DQ119" s="838">
        <v>14789</v>
      </c>
      <c r="DR119" s="836"/>
      <c r="DS119" s="836"/>
      <c r="DT119" s="836"/>
      <c r="DU119" s="837"/>
      <c r="DV119" s="839">
        <v>0.8</v>
      </c>
      <c r="DW119" s="840"/>
      <c r="DX119" s="840"/>
      <c r="DY119" s="840"/>
      <c r="DZ119" s="841"/>
    </row>
    <row r="120" spans="1:130" s="54" customFormat="1" ht="26.25" customHeight="1" x14ac:dyDescent="0.15">
      <c r="A120" s="1005"/>
      <c r="B120" s="1001"/>
      <c r="C120" s="806" t="s">
        <v>130</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138</v>
      </c>
      <c r="AB120" s="793"/>
      <c r="AC120" s="793"/>
      <c r="AD120" s="793"/>
      <c r="AE120" s="794"/>
      <c r="AF120" s="795" t="s">
        <v>138</v>
      </c>
      <c r="AG120" s="793"/>
      <c r="AH120" s="793"/>
      <c r="AI120" s="793"/>
      <c r="AJ120" s="794"/>
      <c r="AK120" s="795" t="s">
        <v>138</v>
      </c>
      <c r="AL120" s="793"/>
      <c r="AM120" s="793"/>
      <c r="AN120" s="793"/>
      <c r="AO120" s="794"/>
      <c r="AP120" s="796" t="s">
        <v>138</v>
      </c>
      <c r="AQ120" s="797"/>
      <c r="AR120" s="797"/>
      <c r="AS120" s="797"/>
      <c r="AT120" s="798"/>
      <c r="AU120" s="967" t="s">
        <v>469</v>
      </c>
      <c r="AV120" s="968"/>
      <c r="AW120" s="968"/>
      <c r="AX120" s="968"/>
      <c r="AY120" s="969"/>
      <c r="AZ120" s="779" t="s">
        <v>205</v>
      </c>
      <c r="BA120" s="770"/>
      <c r="BB120" s="770"/>
      <c r="BC120" s="770"/>
      <c r="BD120" s="770"/>
      <c r="BE120" s="770"/>
      <c r="BF120" s="770"/>
      <c r="BG120" s="770"/>
      <c r="BH120" s="770"/>
      <c r="BI120" s="770"/>
      <c r="BJ120" s="770"/>
      <c r="BK120" s="770"/>
      <c r="BL120" s="770"/>
      <c r="BM120" s="770"/>
      <c r="BN120" s="770"/>
      <c r="BO120" s="770"/>
      <c r="BP120" s="771"/>
      <c r="BQ120" s="780">
        <v>2324555</v>
      </c>
      <c r="BR120" s="781"/>
      <c r="BS120" s="781"/>
      <c r="BT120" s="781"/>
      <c r="BU120" s="781"/>
      <c r="BV120" s="781">
        <v>2280236</v>
      </c>
      <c r="BW120" s="781"/>
      <c r="BX120" s="781"/>
      <c r="BY120" s="781"/>
      <c r="BZ120" s="781"/>
      <c r="CA120" s="781">
        <v>2277468</v>
      </c>
      <c r="CB120" s="781"/>
      <c r="CC120" s="781"/>
      <c r="CD120" s="781"/>
      <c r="CE120" s="781"/>
      <c r="CF120" s="782">
        <v>127.9</v>
      </c>
      <c r="CG120" s="783"/>
      <c r="CH120" s="783"/>
      <c r="CI120" s="783"/>
      <c r="CJ120" s="783"/>
      <c r="CK120" s="975" t="s">
        <v>265</v>
      </c>
      <c r="CL120" s="976"/>
      <c r="CM120" s="976"/>
      <c r="CN120" s="976"/>
      <c r="CO120" s="977"/>
      <c r="CP120" s="842" t="s">
        <v>46</v>
      </c>
      <c r="CQ120" s="843"/>
      <c r="CR120" s="843"/>
      <c r="CS120" s="843"/>
      <c r="CT120" s="843"/>
      <c r="CU120" s="843"/>
      <c r="CV120" s="843"/>
      <c r="CW120" s="843"/>
      <c r="CX120" s="843"/>
      <c r="CY120" s="843"/>
      <c r="CZ120" s="843"/>
      <c r="DA120" s="843"/>
      <c r="DB120" s="843"/>
      <c r="DC120" s="843"/>
      <c r="DD120" s="843"/>
      <c r="DE120" s="843"/>
      <c r="DF120" s="844"/>
      <c r="DG120" s="780">
        <v>1175023</v>
      </c>
      <c r="DH120" s="781"/>
      <c r="DI120" s="781"/>
      <c r="DJ120" s="781"/>
      <c r="DK120" s="781"/>
      <c r="DL120" s="781">
        <v>1083762</v>
      </c>
      <c r="DM120" s="781"/>
      <c r="DN120" s="781"/>
      <c r="DO120" s="781"/>
      <c r="DP120" s="781"/>
      <c r="DQ120" s="781">
        <v>1066178</v>
      </c>
      <c r="DR120" s="781"/>
      <c r="DS120" s="781"/>
      <c r="DT120" s="781"/>
      <c r="DU120" s="781"/>
      <c r="DV120" s="787">
        <v>59.9</v>
      </c>
      <c r="DW120" s="787"/>
      <c r="DX120" s="787"/>
      <c r="DY120" s="787"/>
      <c r="DZ120" s="788"/>
    </row>
    <row r="121" spans="1:130" s="54" customFormat="1" ht="26.25" customHeight="1" x14ac:dyDescent="0.15">
      <c r="A121" s="1005"/>
      <c r="B121" s="1001"/>
      <c r="C121" s="814" t="s">
        <v>129</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138</v>
      </c>
      <c r="AB121" s="793"/>
      <c r="AC121" s="793"/>
      <c r="AD121" s="793"/>
      <c r="AE121" s="794"/>
      <c r="AF121" s="795" t="s">
        <v>138</v>
      </c>
      <c r="AG121" s="793"/>
      <c r="AH121" s="793"/>
      <c r="AI121" s="793"/>
      <c r="AJ121" s="794"/>
      <c r="AK121" s="795" t="s">
        <v>138</v>
      </c>
      <c r="AL121" s="793"/>
      <c r="AM121" s="793"/>
      <c r="AN121" s="793"/>
      <c r="AO121" s="794"/>
      <c r="AP121" s="796" t="s">
        <v>138</v>
      </c>
      <c r="AQ121" s="797"/>
      <c r="AR121" s="797"/>
      <c r="AS121" s="797"/>
      <c r="AT121" s="798"/>
      <c r="AU121" s="970"/>
      <c r="AV121" s="971"/>
      <c r="AW121" s="971"/>
      <c r="AX121" s="971"/>
      <c r="AY121" s="972"/>
      <c r="AZ121" s="799" t="s">
        <v>482</v>
      </c>
      <c r="BA121" s="800"/>
      <c r="BB121" s="800"/>
      <c r="BC121" s="800"/>
      <c r="BD121" s="800"/>
      <c r="BE121" s="800"/>
      <c r="BF121" s="800"/>
      <c r="BG121" s="800"/>
      <c r="BH121" s="800"/>
      <c r="BI121" s="800"/>
      <c r="BJ121" s="800"/>
      <c r="BK121" s="800"/>
      <c r="BL121" s="800"/>
      <c r="BM121" s="800"/>
      <c r="BN121" s="800"/>
      <c r="BO121" s="800"/>
      <c r="BP121" s="801"/>
      <c r="BQ121" s="802">
        <v>43857</v>
      </c>
      <c r="BR121" s="803"/>
      <c r="BS121" s="803"/>
      <c r="BT121" s="803"/>
      <c r="BU121" s="803"/>
      <c r="BV121" s="803">
        <v>32181</v>
      </c>
      <c r="BW121" s="803"/>
      <c r="BX121" s="803"/>
      <c r="BY121" s="803"/>
      <c r="BZ121" s="803"/>
      <c r="CA121" s="803">
        <v>22452</v>
      </c>
      <c r="CB121" s="803"/>
      <c r="CC121" s="803"/>
      <c r="CD121" s="803"/>
      <c r="CE121" s="803"/>
      <c r="CF121" s="804">
        <v>1.3</v>
      </c>
      <c r="CG121" s="805"/>
      <c r="CH121" s="805"/>
      <c r="CI121" s="805"/>
      <c r="CJ121" s="805"/>
      <c r="CK121" s="978"/>
      <c r="CL121" s="979"/>
      <c r="CM121" s="979"/>
      <c r="CN121" s="979"/>
      <c r="CO121" s="980"/>
      <c r="CP121" s="845" t="s">
        <v>454</v>
      </c>
      <c r="CQ121" s="846"/>
      <c r="CR121" s="846"/>
      <c r="CS121" s="846"/>
      <c r="CT121" s="846"/>
      <c r="CU121" s="846"/>
      <c r="CV121" s="846"/>
      <c r="CW121" s="846"/>
      <c r="CX121" s="846"/>
      <c r="CY121" s="846"/>
      <c r="CZ121" s="846"/>
      <c r="DA121" s="846"/>
      <c r="DB121" s="846"/>
      <c r="DC121" s="846"/>
      <c r="DD121" s="846"/>
      <c r="DE121" s="846"/>
      <c r="DF121" s="847"/>
      <c r="DG121" s="802">
        <v>24326</v>
      </c>
      <c r="DH121" s="803"/>
      <c r="DI121" s="803"/>
      <c r="DJ121" s="803"/>
      <c r="DK121" s="803"/>
      <c r="DL121" s="803">
        <v>52565</v>
      </c>
      <c r="DM121" s="803"/>
      <c r="DN121" s="803"/>
      <c r="DO121" s="803"/>
      <c r="DP121" s="803"/>
      <c r="DQ121" s="803">
        <v>62244</v>
      </c>
      <c r="DR121" s="803"/>
      <c r="DS121" s="803"/>
      <c r="DT121" s="803"/>
      <c r="DU121" s="803"/>
      <c r="DV121" s="809">
        <v>3.5</v>
      </c>
      <c r="DW121" s="809"/>
      <c r="DX121" s="809"/>
      <c r="DY121" s="809"/>
      <c r="DZ121" s="810"/>
    </row>
    <row r="122" spans="1:130" s="54" customFormat="1" ht="26.25" customHeight="1" x14ac:dyDescent="0.15">
      <c r="A122" s="1005"/>
      <c r="B122" s="1001"/>
      <c r="C122" s="806" t="s">
        <v>476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138</v>
      </c>
      <c r="AB122" s="793"/>
      <c r="AC122" s="793"/>
      <c r="AD122" s="793"/>
      <c r="AE122" s="794"/>
      <c r="AF122" s="795" t="s">
        <v>138</v>
      </c>
      <c r="AG122" s="793"/>
      <c r="AH122" s="793"/>
      <c r="AI122" s="793"/>
      <c r="AJ122" s="794"/>
      <c r="AK122" s="795" t="s">
        <v>138</v>
      </c>
      <c r="AL122" s="793"/>
      <c r="AM122" s="793"/>
      <c r="AN122" s="793"/>
      <c r="AO122" s="794"/>
      <c r="AP122" s="796" t="s">
        <v>138</v>
      </c>
      <c r="AQ122" s="797"/>
      <c r="AR122" s="797"/>
      <c r="AS122" s="797"/>
      <c r="AT122" s="798"/>
      <c r="AU122" s="970"/>
      <c r="AV122" s="971"/>
      <c r="AW122" s="971"/>
      <c r="AX122" s="971"/>
      <c r="AY122" s="972"/>
      <c r="AZ122" s="825" t="s">
        <v>483</v>
      </c>
      <c r="BA122" s="812"/>
      <c r="BB122" s="812"/>
      <c r="BC122" s="812"/>
      <c r="BD122" s="812"/>
      <c r="BE122" s="812"/>
      <c r="BF122" s="812"/>
      <c r="BG122" s="812"/>
      <c r="BH122" s="812"/>
      <c r="BI122" s="812"/>
      <c r="BJ122" s="812"/>
      <c r="BK122" s="812"/>
      <c r="BL122" s="812"/>
      <c r="BM122" s="812"/>
      <c r="BN122" s="812"/>
      <c r="BO122" s="812"/>
      <c r="BP122" s="813"/>
      <c r="BQ122" s="826">
        <v>4347587</v>
      </c>
      <c r="BR122" s="827"/>
      <c r="BS122" s="827"/>
      <c r="BT122" s="827"/>
      <c r="BU122" s="827"/>
      <c r="BV122" s="827">
        <v>4236508</v>
      </c>
      <c r="BW122" s="827"/>
      <c r="BX122" s="827"/>
      <c r="BY122" s="827"/>
      <c r="BZ122" s="827"/>
      <c r="CA122" s="827">
        <v>4152525</v>
      </c>
      <c r="CB122" s="827"/>
      <c r="CC122" s="827"/>
      <c r="CD122" s="827"/>
      <c r="CE122" s="827"/>
      <c r="CF122" s="848">
        <v>233.3</v>
      </c>
      <c r="CG122" s="849"/>
      <c r="CH122" s="849"/>
      <c r="CI122" s="849"/>
      <c r="CJ122" s="849"/>
      <c r="CK122" s="978"/>
      <c r="CL122" s="979"/>
      <c r="CM122" s="979"/>
      <c r="CN122" s="979"/>
      <c r="CO122" s="980"/>
      <c r="CP122" s="845" t="s">
        <v>161</v>
      </c>
      <c r="CQ122" s="846"/>
      <c r="CR122" s="846"/>
      <c r="CS122" s="846"/>
      <c r="CT122" s="846"/>
      <c r="CU122" s="846"/>
      <c r="CV122" s="846"/>
      <c r="CW122" s="846"/>
      <c r="CX122" s="846"/>
      <c r="CY122" s="846"/>
      <c r="CZ122" s="846"/>
      <c r="DA122" s="846"/>
      <c r="DB122" s="846"/>
      <c r="DC122" s="846"/>
      <c r="DD122" s="846"/>
      <c r="DE122" s="846"/>
      <c r="DF122" s="847"/>
      <c r="DG122" s="802">
        <v>2223</v>
      </c>
      <c r="DH122" s="803"/>
      <c r="DI122" s="803"/>
      <c r="DJ122" s="803"/>
      <c r="DK122" s="803"/>
      <c r="DL122" s="803">
        <v>1663</v>
      </c>
      <c r="DM122" s="803"/>
      <c r="DN122" s="803"/>
      <c r="DO122" s="803"/>
      <c r="DP122" s="803"/>
      <c r="DQ122" s="803">
        <v>7387</v>
      </c>
      <c r="DR122" s="803"/>
      <c r="DS122" s="803"/>
      <c r="DT122" s="803"/>
      <c r="DU122" s="803"/>
      <c r="DV122" s="809">
        <v>0.4</v>
      </c>
      <c r="DW122" s="809"/>
      <c r="DX122" s="809"/>
      <c r="DY122" s="809"/>
      <c r="DZ122" s="810"/>
    </row>
    <row r="123" spans="1:130" s="54" customFormat="1" ht="26.25" customHeight="1" x14ac:dyDescent="0.15">
      <c r="A123" s="1005"/>
      <c r="B123" s="1001"/>
      <c r="C123" s="806" t="s">
        <v>477</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138</v>
      </c>
      <c r="AB123" s="793"/>
      <c r="AC123" s="793"/>
      <c r="AD123" s="793"/>
      <c r="AE123" s="794"/>
      <c r="AF123" s="795" t="s">
        <v>138</v>
      </c>
      <c r="AG123" s="793"/>
      <c r="AH123" s="793"/>
      <c r="AI123" s="793"/>
      <c r="AJ123" s="794"/>
      <c r="AK123" s="795" t="s">
        <v>138</v>
      </c>
      <c r="AL123" s="793"/>
      <c r="AM123" s="793"/>
      <c r="AN123" s="793"/>
      <c r="AO123" s="794"/>
      <c r="AP123" s="796" t="s">
        <v>138</v>
      </c>
      <c r="AQ123" s="797"/>
      <c r="AR123" s="797"/>
      <c r="AS123" s="797"/>
      <c r="AT123" s="798"/>
      <c r="AU123" s="973"/>
      <c r="AV123" s="974"/>
      <c r="AW123" s="974"/>
      <c r="AX123" s="974"/>
      <c r="AY123" s="974"/>
      <c r="AZ123" s="83" t="s">
        <v>269</v>
      </c>
      <c r="BA123" s="83"/>
      <c r="BB123" s="83"/>
      <c r="BC123" s="83"/>
      <c r="BD123" s="83"/>
      <c r="BE123" s="83"/>
      <c r="BF123" s="83"/>
      <c r="BG123" s="83"/>
      <c r="BH123" s="83"/>
      <c r="BI123" s="83"/>
      <c r="BJ123" s="83"/>
      <c r="BK123" s="83"/>
      <c r="BL123" s="83"/>
      <c r="BM123" s="83"/>
      <c r="BN123" s="83"/>
      <c r="BO123" s="817" t="s">
        <v>485</v>
      </c>
      <c r="BP123" s="828"/>
      <c r="BQ123" s="850">
        <v>6715999</v>
      </c>
      <c r="BR123" s="851"/>
      <c r="BS123" s="851"/>
      <c r="BT123" s="851"/>
      <c r="BU123" s="851"/>
      <c r="BV123" s="851">
        <v>6548925</v>
      </c>
      <c r="BW123" s="851"/>
      <c r="BX123" s="851"/>
      <c r="BY123" s="851"/>
      <c r="BZ123" s="851"/>
      <c r="CA123" s="851">
        <v>6452445</v>
      </c>
      <c r="CB123" s="851"/>
      <c r="CC123" s="851"/>
      <c r="CD123" s="851"/>
      <c r="CE123" s="851"/>
      <c r="CF123" s="829"/>
      <c r="CG123" s="830"/>
      <c r="CH123" s="830"/>
      <c r="CI123" s="830"/>
      <c r="CJ123" s="831"/>
      <c r="CK123" s="978"/>
      <c r="CL123" s="979"/>
      <c r="CM123" s="979"/>
      <c r="CN123" s="979"/>
      <c r="CO123" s="980"/>
      <c r="CP123" s="845" t="s">
        <v>352</v>
      </c>
      <c r="CQ123" s="846"/>
      <c r="CR123" s="846"/>
      <c r="CS123" s="846"/>
      <c r="CT123" s="846"/>
      <c r="CU123" s="846"/>
      <c r="CV123" s="846"/>
      <c r="CW123" s="846"/>
      <c r="CX123" s="846"/>
      <c r="CY123" s="846"/>
      <c r="CZ123" s="846"/>
      <c r="DA123" s="846"/>
      <c r="DB123" s="846"/>
      <c r="DC123" s="846"/>
      <c r="DD123" s="846"/>
      <c r="DE123" s="846"/>
      <c r="DF123" s="847"/>
      <c r="DG123" s="792" t="s">
        <v>138</v>
      </c>
      <c r="DH123" s="793"/>
      <c r="DI123" s="793"/>
      <c r="DJ123" s="793"/>
      <c r="DK123" s="794"/>
      <c r="DL123" s="795" t="s">
        <v>138</v>
      </c>
      <c r="DM123" s="793"/>
      <c r="DN123" s="793"/>
      <c r="DO123" s="793"/>
      <c r="DP123" s="794"/>
      <c r="DQ123" s="795" t="s">
        <v>138</v>
      </c>
      <c r="DR123" s="793"/>
      <c r="DS123" s="793"/>
      <c r="DT123" s="793"/>
      <c r="DU123" s="794"/>
      <c r="DV123" s="796" t="s">
        <v>138</v>
      </c>
      <c r="DW123" s="797"/>
      <c r="DX123" s="797"/>
      <c r="DY123" s="797"/>
      <c r="DZ123" s="798"/>
    </row>
    <row r="124" spans="1:130" s="54" customFormat="1" ht="26.25" customHeight="1" x14ac:dyDescent="0.15">
      <c r="A124" s="1005"/>
      <c r="B124" s="1001"/>
      <c r="C124" s="806" t="s">
        <v>328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138</v>
      </c>
      <c r="AB124" s="793"/>
      <c r="AC124" s="793"/>
      <c r="AD124" s="793"/>
      <c r="AE124" s="794"/>
      <c r="AF124" s="795" t="s">
        <v>138</v>
      </c>
      <c r="AG124" s="793"/>
      <c r="AH124" s="793"/>
      <c r="AI124" s="793"/>
      <c r="AJ124" s="794"/>
      <c r="AK124" s="795" t="s">
        <v>138</v>
      </c>
      <c r="AL124" s="793"/>
      <c r="AM124" s="793"/>
      <c r="AN124" s="793"/>
      <c r="AO124" s="794"/>
      <c r="AP124" s="796" t="s">
        <v>138</v>
      </c>
      <c r="AQ124" s="797"/>
      <c r="AR124" s="797"/>
      <c r="AS124" s="797"/>
      <c r="AT124" s="798"/>
      <c r="AU124" s="852" t="s">
        <v>486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138</v>
      </c>
      <c r="BR124" s="856"/>
      <c r="BS124" s="856"/>
      <c r="BT124" s="856"/>
      <c r="BU124" s="856"/>
      <c r="BV124" s="856" t="s">
        <v>138</v>
      </c>
      <c r="BW124" s="856"/>
      <c r="BX124" s="856"/>
      <c r="BY124" s="856"/>
      <c r="BZ124" s="856"/>
      <c r="CA124" s="856" t="s">
        <v>138</v>
      </c>
      <c r="CB124" s="856"/>
      <c r="CC124" s="856"/>
      <c r="CD124" s="856"/>
      <c r="CE124" s="856"/>
      <c r="CF124" s="857"/>
      <c r="CG124" s="858"/>
      <c r="CH124" s="858"/>
      <c r="CI124" s="858"/>
      <c r="CJ124" s="859"/>
      <c r="CK124" s="981"/>
      <c r="CL124" s="981"/>
      <c r="CM124" s="981"/>
      <c r="CN124" s="981"/>
      <c r="CO124" s="982"/>
      <c r="CP124" s="845" t="s">
        <v>487</v>
      </c>
      <c r="CQ124" s="846"/>
      <c r="CR124" s="846"/>
      <c r="CS124" s="846"/>
      <c r="CT124" s="846"/>
      <c r="CU124" s="846"/>
      <c r="CV124" s="846"/>
      <c r="CW124" s="846"/>
      <c r="CX124" s="846"/>
      <c r="CY124" s="846"/>
      <c r="CZ124" s="846"/>
      <c r="DA124" s="846"/>
      <c r="DB124" s="846"/>
      <c r="DC124" s="846"/>
      <c r="DD124" s="846"/>
      <c r="DE124" s="846"/>
      <c r="DF124" s="847"/>
      <c r="DG124" s="835" t="s">
        <v>138</v>
      </c>
      <c r="DH124" s="836"/>
      <c r="DI124" s="836"/>
      <c r="DJ124" s="836"/>
      <c r="DK124" s="837"/>
      <c r="DL124" s="838" t="s">
        <v>138</v>
      </c>
      <c r="DM124" s="836"/>
      <c r="DN124" s="836"/>
      <c r="DO124" s="836"/>
      <c r="DP124" s="837"/>
      <c r="DQ124" s="838" t="s">
        <v>138</v>
      </c>
      <c r="DR124" s="836"/>
      <c r="DS124" s="836"/>
      <c r="DT124" s="836"/>
      <c r="DU124" s="837"/>
      <c r="DV124" s="839" t="s">
        <v>138</v>
      </c>
      <c r="DW124" s="840"/>
      <c r="DX124" s="840"/>
      <c r="DY124" s="840"/>
      <c r="DZ124" s="841"/>
    </row>
    <row r="125" spans="1:130" s="54" customFormat="1" ht="26.25" customHeight="1" x14ac:dyDescent="0.15">
      <c r="A125" s="1005"/>
      <c r="B125" s="1001"/>
      <c r="C125" s="806" t="s">
        <v>480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138</v>
      </c>
      <c r="AB125" s="793"/>
      <c r="AC125" s="793"/>
      <c r="AD125" s="793"/>
      <c r="AE125" s="794"/>
      <c r="AF125" s="795" t="s">
        <v>138</v>
      </c>
      <c r="AG125" s="793"/>
      <c r="AH125" s="793"/>
      <c r="AI125" s="793"/>
      <c r="AJ125" s="794"/>
      <c r="AK125" s="795" t="s">
        <v>138</v>
      </c>
      <c r="AL125" s="793"/>
      <c r="AM125" s="793"/>
      <c r="AN125" s="793"/>
      <c r="AO125" s="794"/>
      <c r="AP125" s="796" t="s">
        <v>138</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490</v>
      </c>
      <c r="CL125" s="976"/>
      <c r="CM125" s="976"/>
      <c r="CN125" s="976"/>
      <c r="CO125" s="977"/>
      <c r="CP125" s="779" t="s">
        <v>131</v>
      </c>
      <c r="CQ125" s="770"/>
      <c r="CR125" s="770"/>
      <c r="CS125" s="770"/>
      <c r="CT125" s="770"/>
      <c r="CU125" s="770"/>
      <c r="CV125" s="770"/>
      <c r="CW125" s="770"/>
      <c r="CX125" s="770"/>
      <c r="CY125" s="770"/>
      <c r="CZ125" s="770"/>
      <c r="DA125" s="770"/>
      <c r="DB125" s="770"/>
      <c r="DC125" s="770"/>
      <c r="DD125" s="770"/>
      <c r="DE125" s="770"/>
      <c r="DF125" s="771"/>
      <c r="DG125" s="780" t="s">
        <v>138</v>
      </c>
      <c r="DH125" s="781"/>
      <c r="DI125" s="781"/>
      <c r="DJ125" s="781"/>
      <c r="DK125" s="781"/>
      <c r="DL125" s="781" t="s">
        <v>138</v>
      </c>
      <c r="DM125" s="781"/>
      <c r="DN125" s="781"/>
      <c r="DO125" s="781"/>
      <c r="DP125" s="781"/>
      <c r="DQ125" s="781" t="s">
        <v>138</v>
      </c>
      <c r="DR125" s="781"/>
      <c r="DS125" s="781"/>
      <c r="DT125" s="781"/>
      <c r="DU125" s="781"/>
      <c r="DV125" s="787" t="s">
        <v>138</v>
      </c>
      <c r="DW125" s="787"/>
      <c r="DX125" s="787"/>
      <c r="DY125" s="787"/>
      <c r="DZ125" s="788"/>
    </row>
    <row r="126" spans="1:130" s="54" customFormat="1" ht="26.25" customHeight="1" x14ac:dyDescent="0.15">
      <c r="A126" s="1005"/>
      <c r="B126" s="1001"/>
      <c r="C126" s="806" t="s">
        <v>481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v>1604</v>
      </c>
      <c r="AB126" s="793"/>
      <c r="AC126" s="793"/>
      <c r="AD126" s="793"/>
      <c r="AE126" s="794"/>
      <c r="AF126" s="795">
        <v>1667</v>
      </c>
      <c r="AG126" s="793"/>
      <c r="AH126" s="793"/>
      <c r="AI126" s="793"/>
      <c r="AJ126" s="794"/>
      <c r="AK126" s="795">
        <v>1653</v>
      </c>
      <c r="AL126" s="793"/>
      <c r="AM126" s="793"/>
      <c r="AN126" s="793"/>
      <c r="AO126" s="794"/>
      <c r="AP126" s="796">
        <v>0.1</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417</v>
      </c>
      <c r="CQ126" s="800"/>
      <c r="CR126" s="800"/>
      <c r="CS126" s="800"/>
      <c r="CT126" s="800"/>
      <c r="CU126" s="800"/>
      <c r="CV126" s="800"/>
      <c r="CW126" s="800"/>
      <c r="CX126" s="800"/>
      <c r="CY126" s="800"/>
      <c r="CZ126" s="800"/>
      <c r="DA126" s="800"/>
      <c r="DB126" s="800"/>
      <c r="DC126" s="800"/>
      <c r="DD126" s="800"/>
      <c r="DE126" s="800"/>
      <c r="DF126" s="801"/>
      <c r="DG126" s="802" t="s">
        <v>138</v>
      </c>
      <c r="DH126" s="803"/>
      <c r="DI126" s="803"/>
      <c r="DJ126" s="803"/>
      <c r="DK126" s="803"/>
      <c r="DL126" s="803" t="s">
        <v>138</v>
      </c>
      <c r="DM126" s="803"/>
      <c r="DN126" s="803"/>
      <c r="DO126" s="803"/>
      <c r="DP126" s="803"/>
      <c r="DQ126" s="803" t="s">
        <v>138</v>
      </c>
      <c r="DR126" s="803"/>
      <c r="DS126" s="803"/>
      <c r="DT126" s="803"/>
      <c r="DU126" s="803"/>
      <c r="DV126" s="809" t="s">
        <v>138</v>
      </c>
      <c r="DW126" s="809"/>
      <c r="DX126" s="809"/>
      <c r="DY126" s="809"/>
      <c r="DZ126" s="810"/>
    </row>
    <row r="127" spans="1:130" s="54" customFormat="1" ht="26.25" customHeight="1" x14ac:dyDescent="0.15">
      <c r="A127" s="1006"/>
      <c r="B127" s="1003"/>
      <c r="C127" s="832" t="s">
        <v>73</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t="s">
        <v>138</v>
      </c>
      <c r="AB127" s="793"/>
      <c r="AC127" s="793"/>
      <c r="AD127" s="793"/>
      <c r="AE127" s="794"/>
      <c r="AF127" s="795" t="s">
        <v>138</v>
      </c>
      <c r="AG127" s="793"/>
      <c r="AH127" s="793"/>
      <c r="AI127" s="793"/>
      <c r="AJ127" s="794"/>
      <c r="AK127" s="795" t="s">
        <v>138</v>
      </c>
      <c r="AL127" s="793"/>
      <c r="AM127" s="793"/>
      <c r="AN127" s="793"/>
      <c r="AO127" s="794"/>
      <c r="AP127" s="796" t="s">
        <v>138</v>
      </c>
      <c r="AQ127" s="797"/>
      <c r="AR127" s="797"/>
      <c r="AS127" s="797"/>
      <c r="AT127" s="798"/>
      <c r="AU127" s="77"/>
      <c r="AV127" s="77"/>
      <c r="AW127" s="77"/>
      <c r="AX127" s="860" t="s">
        <v>491</v>
      </c>
      <c r="AY127" s="861"/>
      <c r="AZ127" s="861"/>
      <c r="BA127" s="861"/>
      <c r="BB127" s="861"/>
      <c r="BC127" s="861"/>
      <c r="BD127" s="861"/>
      <c r="BE127" s="862"/>
      <c r="BF127" s="863" t="s">
        <v>492</v>
      </c>
      <c r="BG127" s="861"/>
      <c r="BH127" s="861"/>
      <c r="BI127" s="861"/>
      <c r="BJ127" s="861"/>
      <c r="BK127" s="861"/>
      <c r="BL127" s="862"/>
      <c r="BM127" s="863" t="s">
        <v>418</v>
      </c>
      <c r="BN127" s="861"/>
      <c r="BO127" s="861"/>
      <c r="BP127" s="861"/>
      <c r="BQ127" s="861"/>
      <c r="BR127" s="861"/>
      <c r="BS127" s="862"/>
      <c r="BT127" s="863" t="s">
        <v>402</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439</v>
      </c>
      <c r="CQ127" s="800"/>
      <c r="CR127" s="800"/>
      <c r="CS127" s="800"/>
      <c r="CT127" s="800"/>
      <c r="CU127" s="800"/>
      <c r="CV127" s="800"/>
      <c r="CW127" s="800"/>
      <c r="CX127" s="800"/>
      <c r="CY127" s="800"/>
      <c r="CZ127" s="800"/>
      <c r="DA127" s="800"/>
      <c r="DB127" s="800"/>
      <c r="DC127" s="800"/>
      <c r="DD127" s="800"/>
      <c r="DE127" s="800"/>
      <c r="DF127" s="801"/>
      <c r="DG127" s="802" t="s">
        <v>138</v>
      </c>
      <c r="DH127" s="803"/>
      <c r="DI127" s="803"/>
      <c r="DJ127" s="803"/>
      <c r="DK127" s="803"/>
      <c r="DL127" s="803" t="s">
        <v>138</v>
      </c>
      <c r="DM127" s="803"/>
      <c r="DN127" s="803"/>
      <c r="DO127" s="803"/>
      <c r="DP127" s="803"/>
      <c r="DQ127" s="803" t="s">
        <v>138</v>
      </c>
      <c r="DR127" s="803"/>
      <c r="DS127" s="803"/>
      <c r="DT127" s="803"/>
      <c r="DU127" s="803"/>
      <c r="DV127" s="809" t="s">
        <v>138</v>
      </c>
      <c r="DW127" s="809"/>
      <c r="DX127" s="809"/>
      <c r="DY127" s="809"/>
      <c r="DZ127" s="810"/>
    </row>
    <row r="128" spans="1:130" s="54" customFormat="1" ht="26.25" customHeight="1" x14ac:dyDescent="0.15">
      <c r="A128" s="865" t="s">
        <v>493</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216</v>
      </c>
      <c r="X128" s="867"/>
      <c r="Y128" s="867"/>
      <c r="Z128" s="868"/>
      <c r="AA128" s="772">
        <v>13409</v>
      </c>
      <c r="AB128" s="773"/>
      <c r="AC128" s="773"/>
      <c r="AD128" s="773"/>
      <c r="AE128" s="774"/>
      <c r="AF128" s="775">
        <v>13409</v>
      </c>
      <c r="AG128" s="773"/>
      <c r="AH128" s="773"/>
      <c r="AI128" s="773"/>
      <c r="AJ128" s="774"/>
      <c r="AK128" s="775">
        <v>12315</v>
      </c>
      <c r="AL128" s="773"/>
      <c r="AM128" s="773"/>
      <c r="AN128" s="773"/>
      <c r="AO128" s="774"/>
      <c r="AP128" s="869"/>
      <c r="AQ128" s="870"/>
      <c r="AR128" s="870"/>
      <c r="AS128" s="870"/>
      <c r="AT128" s="871"/>
      <c r="AU128" s="77"/>
      <c r="AV128" s="77"/>
      <c r="AW128" s="77"/>
      <c r="AX128" s="769" t="s">
        <v>301</v>
      </c>
      <c r="AY128" s="770"/>
      <c r="AZ128" s="770"/>
      <c r="BA128" s="770"/>
      <c r="BB128" s="770"/>
      <c r="BC128" s="770"/>
      <c r="BD128" s="770"/>
      <c r="BE128" s="771"/>
      <c r="BF128" s="872" t="s">
        <v>138</v>
      </c>
      <c r="BG128" s="873"/>
      <c r="BH128" s="873"/>
      <c r="BI128" s="873"/>
      <c r="BJ128" s="873"/>
      <c r="BK128" s="873"/>
      <c r="BL128" s="874"/>
      <c r="BM128" s="872">
        <v>15</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394</v>
      </c>
      <c r="CQ128" s="877"/>
      <c r="CR128" s="877"/>
      <c r="CS128" s="877"/>
      <c r="CT128" s="877"/>
      <c r="CU128" s="877"/>
      <c r="CV128" s="877"/>
      <c r="CW128" s="877"/>
      <c r="CX128" s="877"/>
      <c r="CY128" s="877"/>
      <c r="CZ128" s="877"/>
      <c r="DA128" s="877"/>
      <c r="DB128" s="877"/>
      <c r="DC128" s="877"/>
      <c r="DD128" s="877"/>
      <c r="DE128" s="877"/>
      <c r="DF128" s="878"/>
      <c r="DG128" s="879" t="s">
        <v>138</v>
      </c>
      <c r="DH128" s="880"/>
      <c r="DI128" s="880"/>
      <c r="DJ128" s="880"/>
      <c r="DK128" s="880"/>
      <c r="DL128" s="880" t="s">
        <v>138</v>
      </c>
      <c r="DM128" s="880"/>
      <c r="DN128" s="880"/>
      <c r="DO128" s="880"/>
      <c r="DP128" s="880"/>
      <c r="DQ128" s="880" t="s">
        <v>138</v>
      </c>
      <c r="DR128" s="880"/>
      <c r="DS128" s="880"/>
      <c r="DT128" s="880"/>
      <c r="DU128" s="880"/>
      <c r="DV128" s="881" t="s">
        <v>138</v>
      </c>
      <c r="DW128" s="881"/>
      <c r="DX128" s="881"/>
      <c r="DY128" s="881"/>
      <c r="DZ128" s="882"/>
    </row>
    <row r="129" spans="1:131" s="54" customFormat="1" ht="26.25" customHeight="1" x14ac:dyDescent="0.15">
      <c r="A129" s="789" t="s">
        <v>163</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231</v>
      </c>
      <c r="X129" s="884"/>
      <c r="Y129" s="884"/>
      <c r="Z129" s="885"/>
      <c r="AA129" s="792">
        <v>2254541</v>
      </c>
      <c r="AB129" s="793"/>
      <c r="AC129" s="793"/>
      <c r="AD129" s="793"/>
      <c r="AE129" s="794"/>
      <c r="AF129" s="795">
        <v>2225698</v>
      </c>
      <c r="AG129" s="793"/>
      <c r="AH129" s="793"/>
      <c r="AI129" s="793"/>
      <c r="AJ129" s="794"/>
      <c r="AK129" s="795">
        <v>2196010</v>
      </c>
      <c r="AL129" s="793"/>
      <c r="AM129" s="793"/>
      <c r="AN129" s="793"/>
      <c r="AO129" s="794"/>
      <c r="AP129" s="886"/>
      <c r="AQ129" s="887"/>
      <c r="AR129" s="887"/>
      <c r="AS129" s="887"/>
      <c r="AT129" s="888"/>
      <c r="AU129" s="79"/>
      <c r="AV129" s="79"/>
      <c r="AW129" s="79"/>
      <c r="AX129" s="889" t="s">
        <v>121</v>
      </c>
      <c r="AY129" s="800"/>
      <c r="AZ129" s="800"/>
      <c r="BA129" s="800"/>
      <c r="BB129" s="800"/>
      <c r="BC129" s="800"/>
      <c r="BD129" s="800"/>
      <c r="BE129" s="801"/>
      <c r="BF129" s="890" t="s">
        <v>138</v>
      </c>
      <c r="BG129" s="891"/>
      <c r="BH129" s="891"/>
      <c r="BI129" s="891"/>
      <c r="BJ129" s="891"/>
      <c r="BK129" s="891"/>
      <c r="BL129" s="892"/>
      <c r="BM129" s="890">
        <v>20</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9" t="s">
        <v>494</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495</v>
      </c>
      <c r="X130" s="884"/>
      <c r="Y130" s="884"/>
      <c r="Z130" s="885"/>
      <c r="AA130" s="792">
        <v>407030</v>
      </c>
      <c r="AB130" s="793"/>
      <c r="AC130" s="793"/>
      <c r="AD130" s="793"/>
      <c r="AE130" s="794"/>
      <c r="AF130" s="795">
        <v>405124</v>
      </c>
      <c r="AG130" s="793"/>
      <c r="AH130" s="793"/>
      <c r="AI130" s="793"/>
      <c r="AJ130" s="794"/>
      <c r="AK130" s="795">
        <v>415969</v>
      </c>
      <c r="AL130" s="793"/>
      <c r="AM130" s="793"/>
      <c r="AN130" s="793"/>
      <c r="AO130" s="794"/>
      <c r="AP130" s="886"/>
      <c r="AQ130" s="887"/>
      <c r="AR130" s="887"/>
      <c r="AS130" s="887"/>
      <c r="AT130" s="888"/>
      <c r="AU130" s="79"/>
      <c r="AV130" s="79"/>
      <c r="AW130" s="79"/>
      <c r="AX130" s="889" t="s">
        <v>426</v>
      </c>
      <c r="AY130" s="800"/>
      <c r="AZ130" s="800"/>
      <c r="BA130" s="800"/>
      <c r="BB130" s="800"/>
      <c r="BC130" s="800"/>
      <c r="BD130" s="800"/>
      <c r="BE130" s="801"/>
      <c r="BF130" s="895">
        <v>7.7</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165</v>
      </c>
      <c r="X131" s="903"/>
      <c r="Y131" s="903"/>
      <c r="Z131" s="904"/>
      <c r="AA131" s="835">
        <v>1847511</v>
      </c>
      <c r="AB131" s="836"/>
      <c r="AC131" s="836"/>
      <c r="AD131" s="836"/>
      <c r="AE131" s="837"/>
      <c r="AF131" s="838">
        <v>1820574</v>
      </c>
      <c r="AG131" s="836"/>
      <c r="AH131" s="836"/>
      <c r="AI131" s="836"/>
      <c r="AJ131" s="837"/>
      <c r="AK131" s="838">
        <v>1780041</v>
      </c>
      <c r="AL131" s="836"/>
      <c r="AM131" s="836"/>
      <c r="AN131" s="836"/>
      <c r="AO131" s="837"/>
      <c r="AP131" s="905"/>
      <c r="AQ131" s="906"/>
      <c r="AR131" s="906"/>
      <c r="AS131" s="906"/>
      <c r="AT131" s="907"/>
      <c r="AU131" s="79"/>
      <c r="AV131" s="79"/>
      <c r="AW131" s="79"/>
      <c r="AX131" s="908" t="s">
        <v>466</v>
      </c>
      <c r="AY131" s="877"/>
      <c r="AZ131" s="877"/>
      <c r="BA131" s="877"/>
      <c r="BB131" s="877"/>
      <c r="BC131" s="877"/>
      <c r="BD131" s="877"/>
      <c r="BE131" s="878"/>
      <c r="BF131" s="909" t="s">
        <v>138</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8" t="s">
        <v>29</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496</v>
      </c>
      <c r="W132" s="915"/>
      <c r="X132" s="915"/>
      <c r="Y132" s="915"/>
      <c r="Z132" s="916"/>
      <c r="AA132" s="917">
        <v>6.9869678720000001</v>
      </c>
      <c r="AB132" s="918"/>
      <c r="AC132" s="918"/>
      <c r="AD132" s="918"/>
      <c r="AE132" s="919"/>
      <c r="AF132" s="920">
        <v>7.5102138119999999</v>
      </c>
      <c r="AG132" s="918"/>
      <c r="AH132" s="918"/>
      <c r="AI132" s="918"/>
      <c r="AJ132" s="919"/>
      <c r="AK132" s="920">
        <v>8.7564275200000008</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82</v>
      </c>
      <c r="W133" s="922"/>
      <c r="X133" s="922"/>
      <c r="Y133" s="922"/>
      <c r="Z133" s="923"/>
      <c r="AA133" s="924">
        <v>6.5</v>
      </c>
      <c r="AB133" s="925"/>
      <c r="AC133" s="925"/>
      <c r="AD133" s="925"/>
      <c r="AE133" s="926"/>
      <c r="AF133" s="924">
        <v>6.6</v>
      </c>
      <c r="AG133" s="925"/>
      <c r="AH133" s="925"/>
      <c r="AI133" s="925"/>
      <c r="AJ133" s="926"/>
      <c r="AK133" s="924">
        <v>7.7</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AeJUz8HWa+1IsdFR036jBVswkrODQZcyrd4hk2ohD6l3exSC0s8RB+6F2ExO2rDcntR6KuK+GORo71DSfNZgsg==" saltValue="NE6Va9CXcn25hoB1HhU1s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YJbwcLq2fgxW0mtYYgRkgJmVqinTDlFUtDxctf4i8jWJVut3nU7ox2uJ8DMdWlSe/YdGKKiqmC7WaJgChFedQ==" saltValue="GKHBZjITyO6ijPi77xlpx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x35Od3pIuzc6p4RLBhkTU42WhsNG0WbH64BG1IUJMSCH5m7BwZBVa+1QTBZcGmmnn5EIQHSMAnkOERzZT9svQ==" saltValue="XjssU/mfqCdaSZs54215O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83</v>
      </c>
      <c r="AP7" s="144"/>
      <c r="AQ7" s="155" t="s">
        <v>499</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500</v>
      </c>
      <c r="AQ8" s="156" t="s">
        <v>501</v>
      </c>
      <c r="AR8" s="170" t="s">
        <v>502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503</v>
      </c>
      <c r="AL9" s="1008"/>
      <c r="AM9" s="1008"/>
      <c r="AN9" s="1009"/>
      <c r="AO9" s="134">
        <v>439349</v>
      </c>
      <c r="AP9" s="134">
        <v>90086</v>
      </c>
      <c r="AQ9" s="157">
        <v>163768</v>
      </c>
      <c r="AR9" s="171">
        <v>-45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497</v>
      </c>
      <c r="AL10" s="1008"/>
      <c r="AM10" s="1008"/>
      <c r="AN10" s="1009"/>
      <c r="AO10" s="135">
        <v>77397</v>
      </c>
      <c r="AP10" s="135">
        <v>15870</v>
      </c>
      <c r="AQ10" s="158">
        <v>20420</v>
      </c>
      <c r="AR10" s="172">
        <v>-22.3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197</v>
      </c>
      <c r="AL11" s="1008"/>
      <c r="AM11" s="1008"/>
      <c r="AN11" s="1009"/>
      <c r="AO11" s="135">
        <v>116974</v>
      </c>
      <c r="AP11" s="135">
        <v>23985</v>
      </c>
      <c r="AQ11" s="158">
        <v>24792</v>
      </c>
      <c r="AR11" s="172">
        <v>-3.3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391</v>
      </c>
      <c r="AL12" s="1008"/>
      <c r="AM12" s="1008"/>
      <c r="AN12" s="1009"/>
      <c r="AO12" s="135" t="s">
        <v>138</v>
      </c>
      <c r="AP12" s="135" t="s">
        <v>138</v>
      </c>
      <c r="AQ12" s="158">
        <v>1566</v>
      </c>
      <c r="AR12" s="172" t="s">
        <v>138</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230</v>
      </c>
      <c r="AL13" s="1008"/>
      <c r="AM13" s="1008"/>
      <c r="AN13" s="1009"/>
      <c r="AO13" s="135" t="s">
        <v>138</v>
      </c>
      <c r="AP13" s="135" t="s">
        <v>138</v>
      </c>
      <c r="AQ13" s="158" t="s">
        <v>138</v>
      </c>
      <c r="AR13" s="172" t="s">
        <v>138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285</v>
      </c>
      <c r="AL14" s="1008"/>
      <c r="AM14" s="1008"/>
      <c r="AN14" s="1009"/>
      <c r="AO14" s="135">
        <v>36369</v>
      </c>
      <c r="AP14" s="135">
        <v>7457</v>
      </c>
      <c r="AQ14" s="158">
        <v>8316</v>
      </c>
      <c r="AR14" s="172">
        <v>-10.3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504</v>
      </c>
      <c r="AL15" s="1008"/>
      <c r="AM15" s="1008"/>
      <c r="AN15" s="1009"/>
      <c r="AO15" s="135">
        <v>8070</v>
      </c>
      <c r="AP15" s="135">
        <v>1655</v>
      </c>
      <c r="AQ15" s="158">
        <v>4918</v>
      </c>
      <c r="AR15" s="172">
        <v>-66.3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303</v>
      </c>
      <c r="AL16" s="1011"/>
      <c r="AM16" s="1011"/>
      <c r="AN16" s="1012"/>
      <c r="AO16" s="135">
        <v>-66422</v>
      </c>
      <c r="AP16" s="135">
        <v>-13619</v>
      </c>
      <c r="AQ16" s="158">
        <v>-16679</v>
      </c>
      <c r="AR16" s="172">
        <v>-18.3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269</v>
      </c>
      <c r="AL17" s="1011"/>
      <c r="AM17" s="1011"/>
      <c r="AN17" s="1012"/>
      <c r="AO17" s="135">
        <v>611737</v>
      </c>
      <c r="AP17" s="135">
        <v>125433</v>
      </c>
      <c r="AQ17" s="158">
        <v>207100</v>
      </c>
      <c r="AR17" s="172">
        <v>-39.4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325</v>
      </c>
      <c r="AQ20" s="159" t="s">
        <v>40</v>
      </c>
      <c r="AR20" s="173"/>
    </row>
    <row r="21" spans="1:46" s="98" customFormat="1" x14ac:dyDescent="0.15">
      <c r="A21" s="100"/>
      <c r="AK21" s="1013" t="s">
        <v>455</v>
      </c>
      <c r="AL21" s="1014"/>
      <c r="AM21" s="1014"/>
      <c r="AN21" s="1015"/>
      <c r="AO21" s="137">
        <v>10.050000000000001</v>
      </c>
      <c r="AP21" s="147">
        <v>18.739999999999998</v>
      </c>
      <c r="AQ21" s="160">
        <v>-8.69</v>
      </c>
      <c r="AS21" s="179"/>
      <c r="AT21" s="100"/>
    </row>
    <row r="22" spans="1:46" s="98" customFormat="1" x14ac:dyDescent="0.15">
      <c r="A22" s="100"/>
      <c r="AK22" s="1013" t="s">
        <v>507</v>
      </c>
      <c r="AL22" s="1014"/>
      <c r="AM22" s="1014"/>
      <c r="AN22" s="1015"/>
      <c r="AO22" s="138">
        <v>90.2</v>
      </c>
      <c r="AP22" s="148">
        <v>94.9</v>
      </c>
      <c r="AQ22" s="161">
        <v>-4.7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384</v>
      </c>
      <c r="AP26" s="149"/>
      <c r="AQ26" s="149"/>
      <c r="AR26" s="149"/>
      <c r="AS26" s="102"/>
      <c r="AT26" s="102"/>
    </row>
    <row r="27" spans="1:46" x14ac:dyDescent="0.15">
      <c r="A27" s="103" t="s">
        <v>411</v>
      </c>
      <c r="AO27" s="108"/>
      <c r="AP27" s="108"/>
      <c r="AQ27" s="108"/>
      <c r="AR27" s="108"/>
      <c r="AS27" s="108"/>
      <c r="AT27" s="108"/>
    </row>
    <row r="28" spans="1:46" ht="17.25" x14ac:dyDescent="0.15">
      <c r="A28" s="99" t="s">
        <v>259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126</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83</v>
      </c>
      <c r="AP30" s="144"/>
      <c r="AQ30" s="155" t="s">
        <v>499</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500</v>
      </c>
      <c r="AQ31" s="156" t="s">
        <v>501</v>
      </c>
      <c r="AR31" s="170" t="s">
        <v>502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508</v>
      </c>
      <c r="AL32" s="1017"/>
      <c r="AM32" s="1017"/>
      <c r="AN32" s="1018"/>
      <c r="AO32" s="135">
        <v>456806</v>
      </c>
      <c r="AP32" s="135">
        <v>93665</v>
      </c>
      <c r="AQ32" s="162">
        <v>99822</v>
      </c>
      <c r="AR32" s="172">
        <v>-6.2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509</v>
      </c>
      <c r="AL33" s="1017"/>
      <c r="AM33" s="1017"/>
      <c r="AN33" s="1018"/>
      <c r="AO33" s="135" t="s">
        <v>138</v>
      </c>
      <c r="AP33" s="135" t="s">
        <v>138</v>
      </c>
      <c r="AQ33" s="162" t="s">
        <v>138</v>
      </c>
      <c r="AR33" s="172" t="s">
        <v>138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511</v>
      </c>
      <c r="AL34" s="1017"/>
      <c r="AM34" s="1017"/>
      <c r="AN34" s="1018"/>
      <c r="AO34" s="135" t="s">
        <v>138</v>
      </c>
      <c r="AP34" s="135" t="s">
        <v>138</v>
      </c>
      <c r="AQ34" s="162" t="s">
        <v>138</v>
      </c>
      <c r="AR34" s="172" t="s">
        <v>138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512</v>
      </c>
      <c r="AL35" s="1017"/>
      <c r="AM35" s="1017"/>
      <c r="AN35" s="1018"/>
      <c r="AO35" s="135">
        <v>107838</v>
      </c>
      <c r="AP35" s="135">
        <v>22112</v>
      </c>
      <c r="AQ35" s="162">
        <v>28667</v>
      </c>
      <c r="AR35" s="172">
        <v>-22.9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37</v>
      </c>
      <c r="AL36" s="1017"/>
      <c r="AM36" s="1017"/>
      <c r="AN36" s="1018"/>
      <c r="AO36" s="135">
        <v>17855</v>
      </c>
      <c r="AP36" s="135">
        <v>3661</v>
      </c>
      <c r="AQ36" s="162">
        <v>3929</v>
      </c>
      <c r="AR36" s="172">
        <v>-6.8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340</v>
      </c>
      <c r="AL37" s="1017"/>
      <c r="AM37" s="1017"/>
      <c r="AN37" s="1018"/>
      <c r="AO37" s="135">
        <v>1653</v>
      </c>
      <c r="AP37" s="135">
        <v>339</v>
      </c>
      <c r="AQ37" s="162">
        <v>922</v>
      </c>
      <c r="AR37" s="172">
        <v>-63.2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513</v>
      </c>
      <c r="AL38" s="1020"/>
      <c r="AM38" s="1020"/>
      <c r="AN38" s="1021"/>
      <c r="AO38" s="139" t="s">
        <v>138</v>
      </c>
      <c r="AP38" s="139" t="s">
        <v>138</v>
      </c>
      <c r="AQ38" s="163">
        <v>32</v>
      </c>
      <c r="AR38" s="161" t="s">
        <v>138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80</v>
      </c>
      <c r="AL39" s="1020"/>
      <c r="AM39" s="1020"/>
      <c r="AN39" s="1021"/>
      <c r="AO39" s="135">
        <v>-12315</v>
      </c>
      <c r="AP39" s="135">
        <v>-2525</v>
      </c>
      <c r="AQ39" s="162">
        <v>-3300</v>
      </c>
      <c r="AR39" s="172">
        <v>-23.5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514</v>
      </c>
      <c r="AL40" s="1017"/>
      <c r="AM40" s="1017"/>
      <c r="AN40" s="1018"/>
      <c r="AO40" s="135">
        <v>-415969</v>
      </c>
      <c r="AP40" s="135">
        <v>-85292</v>
      </c>
      <c r="AQ40" s="162">
        <v>-100418</v>
      </c>
      <c r="AR40" s="172">
        <v>-15.1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378</v>
      </c>
      <c r="AL41" s="1023"/>
      <c r="AM41" s="1023"/>
      <c r="AN41" s="1024"/>
      <c r="AO41" s="135">
        <v>155868</v>
      </c>
      <c r="AP41" s="135">
        <v>31960</v>
      </c>
      <c r="AQ41" s="162">
        <v>29653</v>
      </c>
      <c r="AR41" s="172">
        <v>7.8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83</v>
      </c>
      <c r="AN49" s="1025" t="s">
        <v>436</v>
      </c>
      <c r="AO49" s="1026"/>
      <c r="AP49" s="1026"/>
      <c r="AQ49" s="1026"/>
      <c r="AR49" s="102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488</v>
      </c>
      <c r="AO50" s="141" t="s">
        <v>489</v>
      </c>
      <c r="AP50" s="152" t="s">
        <v>516</v>
      </c>
      <c r="AQ50" s="165" t="s">
        <v>375</v>
      </c>
      <c r="AR50" s="175" t="s">
        <v>517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33</v>
      </c>
      <c r="AL51" s="120"/>
      <c r="AM51" s="125">
        <v>959667</v>
      </c>
      <c r="AN51" s="132">
        <v>183038</v>
      </c>
      <c r="AO51" s="142">
        <v>21.7</v>
      </c>
      <c r="AP51" s="153">
        <v>119674</v>
      </c>
      <c r="AQ51" s="166">
        <v>26.2</v>
      </c>
      <c r="AR51" s="176">
        <v>-4.5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271</v>
      </c>
      <c r="AM52" s="126">
        <v>540526</v>
      </c>
      <c r="AN52" s="133">
        <v>103095</v>
      </c>
      <c r="AO52" s="143">
        <v>11.7</v>
      </c>
      <c r="AP52" s="154">
        <v>57803</v>
      </c>
      <c r="AQ52" s="167">
        <v>4.8</v>
      </c>
      <c r="AR52" s="177">
        <v>6.9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382</v>
      </c>
      <c r="AL53" s="120"/>
      <c r="AM53" s="125">
        <v>744385</v>
      </c>
      <c r="AN53" s="132">
        <v>144401</v>
      </c>
      <c r="AO53" s="142">
        <v>-21.1</v>
      </c>
      <c r="AP53" s="153">
        <v>119685</v>
      </c>
      <c r="AQ53" s="166">
        <v>0</v>
      </c>
      <c r="AR53" s="176">
        <v>-21.1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271</v>
      </c>
      <c r="AM54" s="126">
        <v>304384</v>
      </c>
      <c r="AN54" s="133">
        <v>59046</v>
      </c>
      <c r="AO54" s="143">
        <v>-42.7</v>
      </c>
      <c r="AP54" s="154">
        <v>68464</v>
      </c>
      <c r="AQ54" s="167">
        <v>18.399999999999999</v>
      </c>
      <c r="AR54" s="177">
        <v>-61.1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227</v>
      </c>
      <c r="AL55" s="120"/>
      <c r="AM55" s="125">
        <v>318345</v>
      </c>
      <c r="AN55" s="132">
        <v>63026</v>
      </c>
      <c r="AO55" s="142">
        <v>-56.4</v>
      </c>
      <c r="AP55" s="153">
        <v>245039</v>
      </c>
      <c r="AQ55" s="166">
        <v>104.7</v>
      </c>
      <c r="AR55" s="176">
        <v>-161.1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271</v>
      </c>
      <c r="AM56" s="126">
        <v>237993</v>
      </c>
      <c r="AN56" s="133">
        <v>47118</v>
      </c>
      <c r="AO56" s="143">
        <v>-20.2</v>
      </c>
      <c r="AP56" s="154">
        <v>108922</v>
      </c>
      <c r="AQ56" s="167">
        <v>59.1</v>
      </c>
      <c r="AR56" s="177">
        <v>-79.3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41</v>
      </c>
      <c r="AL57" s="120"/>
      <c r="AM57" s="125">
        <v>459967</v>
      </c>
      <c r="AN57" s="132">
        <v>92866</v>
      </c>
      <c r="AO57" s="142">
        <v>47.3</v>
      </c>
      <c r="AP57" s="153">
        <v>237994</v>
      </c>
      <c r="AQ57" s="166">
        <v>-2.9</v>
      </c>
      <c r="AR57" s="176">
        <v>50.2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271</v>
      </c>
      <c r="AM58" s="126">
        <v>254418</v>
      </c>
      <c r="AN58" s="133">
        <v>51366</v>
      </c>
      <c r="AO58" s="143">
        <v>9</v>
      </c>
      <c r="AP58" s="154">
        <v>110361</v>
      </c>
      <c r="AQ58" s="167">
        <v>1.3</v>
      </c>
      <c r="AR58" s="177">
        <v>7.7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225</v>
      </c>
      <c r="AL59" s="120"/>
      <c r="AM59" s="125">
        <v>879626</v>
      </c>
      <c r="AN59" s="132">
        <v>180362</v>
      </c>
      <c r="AO59" s="142">
        <v>94.2</v>
      </c>
      <c r="AP59" s="153">
        <v>267911</v>
      </c>
      <c r="AQ59" s="166">
        <v>12.6</v>
      </c>
      <c r="AR59" s="176">
        <v>81.599999999999994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271</v>
      </c>
      <c r="AM60" s="126">
        <v>555942</v>
      </c>
      <c r="AN60" s="133">
        <v>113993</v>
      </c>
      <c r="AO60" s="143">
        <v>121.9</v>
      </c>
      <c r="AP60" s="154">
        <v>106425</v>
      </c>
      <c r="AQ60" s="167">
        <v>-3.6</v>
      </c>
      <c r="AR60" s="177">
        <v>125.5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518</v>
      </c>
      <c r="AL61" s="123"/>
      <c r="AM61" s="125">
        <v>672398</v>
      </c>
      <c r="AN61" s="132">
        <v>132739</v>
      </c>
      <c r="AO61" s="142">
        <v>17.100000000000001</v>
      </c>
      <c r="AP61" s="153">
        <v>198061</v>
      </c>
      <c r="AQ61" s="168">
        <v>28.1</v>
      </c>
      <c r="AR61" s="176">
        <v>-11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271</v>
      </c>
      <c r="AM62" s="126">
        <v>378653</v>
      </c>
      <c r="AN62" s="133">
        <v>74924</v>
      </c>
      <c r="AO62" s="143">
        <v>15.9</v>
      </c>
      <c r="AP62" s="154">
        <v>90395</v>
      </c>
      <c r="AQ62" s="167">
        <v>16</v>
      </c>
      <c r="AR62" s="177">
        <v>-0.1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cUJGyBthVaPpcc/8SVNoZAOGXxTfJrdpJKOK2aOUy40xvRr9ADKw+weD/DaEBO9FbxvzmHtyQXYnQ1UoKPdvlg==" saltValue="gR2NuDDhzTUUA/eqWXjam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mxazpRI/1guukjJ2zW/2n1keZ30lqGQJElrXF+73Sd/enArh8D3dk0W01T0c3eQ6KHP6uFMXjEZ/PXtjEv/Q==" saltValue="59DLFkPWdPDElgrHbnrFL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uH3i+avhA+Svr6SLBuCr1TZPwnqNVryw7DwsKAG00ioqcCrnW0PuYsa7SmA0HF6713CMvvEa5Kem7CvNpNX/A==" saltValue="+6c58p3AmxxXvb/lMmrLZ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520</v>
      </c>
      <c r="G46" s="194" t="s">
        <v>521</v>
      </c>
      <c r="H46" s="194" t="s">
        <v>371</v>
      </c>
      <c r="I46" s="194" t="s">
        <v>191</v>
      </c>
      <c r="J46" s="199" t="s">
        <v>440</v>
      </c>
    </row>
    <row r="47" spans="2:10" ht="57.75" customHeight="1" x14ac:dyDescent="0.15">
      <c r="B47" s="185"/>
      <c r="C47" s="1032" t="s">
        <v>3</v>
      </c>
      <c r="D47" s="1032"/>
      <c r="E47" s="1033"/>
      <c r="F47" s="191">
        <v>18.329999999999998</v>
      </c>
      <c r="G47" s="195">
        <v>18.47</v>
      </c>
      <c r="H47" s="195">
        <v>18.100000000000001</v>
      </c>
      <c r="I47" s="195">
        <v>18.47</v>
      </c>
      <c r="J47" s="200">
        <v>20.99</v>
      </c>
    </row>
    <row r="48" spans="2:10" ht="57.75" customHeight="1" x14ac:dyDescent="0.15">
      <c r="B48" s="186"/>
      <c r="C48" s="1034" t="s">
        <v>7</v>
      </c>
      <c r="D48" s="1034"/>
      <c r="E48" s="1035"/>
      <c r="F48" s="192">
        <v>9.91</v>
      </c>
      <c r="G48" s="196">
        <v>7.65</v>
      </c>
      <c r="H48" s="196">
        <v>8.5</v>
      </c>
      <c r="I48" s="196">
        <v>8.9700000000000006</v>
      </c>
      <c r="J48" s="201">
        <v>7.51</v>
      </c>
    </row>
    <row r="49" spans="2:10" ht="57.75" customHeight="1" x14ac:dyDescent="0.15">
      <c r="B49" s="187"/>
      <c r="C49" s="1036" t="s">
        <v>12</v>
      </c>
      <c r="D49" s="1036"/>
      <c r="E49" s="1037"/>
      <c r="F49" s="193">
        <v>12.68</v>
      </c>
      <c r="G49" s="197">
        <v>4.3899999999999997</v>
      </c>
      <c r="H49" s="197">
        <v>8.86</v>
      </c>
      <c r="I49" s="197">
        <v>3.59</v>
      </c>
      <c r="J49" s="202">
        <v>5.0199999999999996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ohmbBbaqrUA2A7/Eeu90Sx7IDzleBH+dbs+qzLH5/aXmPkzsWaz26drLGv8fGRAHdcEMjiNWkGQHJVuV6if1Q==" saltValue="1Xr8RrWgLzmBIw7f7OYlf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520</v>
      </c>
      <c r="G33" s="218" t="s">
        <v>521</v>
      </c>
      <c r="H33" s="218" t="s">
        <v>371</v>
      </c>
      <c r="I33" s="218" t="s">
        <v>191</v>
      </c>
      <c r="J33" s="222" t="s">
        <v>440</v>
      </c>
      <c r="K33" s="203"/>
      <c r="L33" s="203"/>
      <c r="M33" s="203"/>
      <c r="N33" s="203"/>
      <c r="O33" s="203"/>
      <c r="P33" s="203"/>
    </row>
    <row r="34" spans="1:16" ht="39" customHeight="1" x14ac:dyDescent="0.15">
      <c r="A34" s="203"/>
      <c r="B34" s="205"/>
      <c r="C34" s="1038" t="s">
        <v>254</v>
      </c>
      <c r="D34" s="1038"/>
      <c r="E34" s="1039"/>
      <c r="F34" s="214">
        <v>9.91</v>
      </c>
      <c r="G34" s="219">
        <v>7.64</v>
      </c>
      <c r="H34" s="219">
        <v>8.5</v>
      </c>
      <c r="I34" s="219">
        <v>8.9700000000000006</v>
      </c>
      <c r="J34" s="223">
        <v>7.5</v>
      </c>
      <c r="K34" s="203"/>
      <c r="L34" s="203"/>
      <c r="M34" s="203"/>
      <c r="N34" s="203"/>
      <c r="O34" s="203"/>
      <c r="P34" s="203"/>
    </row>
    <row r="35" spans="1:16" ht="39" customHeight="1" x14ac:dyDescent="0.15">
      <c r="A35" s="203"/>
      <c r="B35" s="206"/>
      <c r="C35" s="1040" t="s">
        <v>453</v>
      </c>
      <c r="D35" s="1040"/>
      <c r="E35" s="1041"/>
      <c r="F35" s="215">
        <v>3.19</v>
      </c>
      <c r="G35" s="220">
        <v>1.84</v>
      </c>
      <c r="H35" s="220">
        <v>3.66</v>
      </c>
      <c r="I35" s="220">
        <v>3.79</v>
      </c>
      <c r="J35" s="224">
        <v>4.99</v>
      </c>
      <c r="K35" s="203"/>
      <c r="L35" s="203"/>
      <c r="M35" s="203"/>
      <c r="N35" s="203"/>
      <c r="O35" s="203"/>
      <c r="P35" s="203"/>
    </row>
    <row r="36" spans="1:16" ht="39" customHeight="1" x14ac:dyDescent="0.15">
      <c r="A36" s="203"/>
      <c r="B36" s="206"/>
      <c r="C36" s="1040" t="s">
        <v>456</v>
      </c>
      <c r="D36" s="1040"/>
      <c r="E36" s="1041"/>
      <c r="F36" s="215">
        <v>1.62</v>
      </c>
      <c r="G36" s="220">
        <v>1.84</v>
      </c>
      <c r="H36" s="220">
        <v>1.94</v>
      </c>
      <c r="I36" s="220">
        <v>2.33</v>
      </c>
      <c r="J36" s="224">
        <v>2.42</v>
      </c>
      <c r="K36" s="203"/>
      <c r="L36" s="203"/>
      <c r="M36" s="203"/>
      <c r="N36" s="203"/>
      <c r="O36" s="203"/>
      <c r="P36" s="203"/>
    </row>
    <row r="37" spans="1:16" ht="39" customHeight="1" x14ac:dyDescent="0.15">
      <c r="A37" s="203"/>
      <c r="B37" s="206"/>
      <c r="C37" s="1040" t="s">
        <v>279</v>
      </c>
      <c r="D37" s="1040"/>
      <c r="E37" s="1041"/>
      <c r="F37" s="215">
        <v>0.62</v>
      </c>
      <c r="G37" s="220">
        <v>0.62</v>
      </c>
      <c r="H37" s="220">
        <v>0.91</v>
      </c>
      <c r="I37" s="220">
        <v>0.82</v>
      </c>
      <c r="J37" s="224">
        <v>1.6800000000000002</v>
      </c>
      <c r="K37" s="203"/>
      <c r="L37" s="203"/>
      <c r="M37" s="203"/>
      <c r="N37" s="203"/>
      <c r="O37" s="203"/>
      <c r="P37" s="203"/>
    </row>
    <row r="38" spans="1:16" ht="39" customHeight="1" x14ac:dyDescent="0.15">
      <c r="A38" s="203"/>
      <c r="B38" s="206"/>
      <c r="C38" s="1040" t="s">
        <v>352</v>
      </c>
      <c r="D38" s="1040"/>
      <c r="E38" s="1041"/>
      <c r="F38" s="215">
        <v>7.0000000000000007E-2</v>
      </c>
      <c r="G38" s="220">
        <v>0.09</v>
      </c>
      <c r="H38" s="220">
        <v>0.1</v>
      </c>
      <c r="I38" s="220">
        <v>0.13</v>
      </c>
      <c r="J38" s="224">
        <v>0.16</v>
      </c>
      <c r="K38" s="203"/>
      <c r="L38" s="203"/>
      <c r="M38" s="203"/>
      <c r="N38" s="203"/>
      <c r="O38" s="203"/>
      <c r="P38" s="203"/>
    </row>
    <row r="39" spans="1:16" ht="39" customHeight="1" x14ac:dyDescent="0.15">
      <c r="A39" s="203"/>
      <c r="B39" s="206"/>
      <c r="C39" s="1040" t="s">
        <v>161</v>
      </c>
      <c r="D39" s="1040"/>
      <c r="E39" s="1041"/>
      <c r="F39" s="215">
        <v>0</v>
      </c>
      <c r="G39" s="220">
        <v>0</v>
      </c>
      <c r="H39" s="220">
        <v>0</v>
      </c>
      <c r="I39" s="220">
        <v>0.01</v>
      </c>
      <c r="J39" s="224">
        <v>0.01</v>
      </c>
      <c r="K39" s="203"/>
      <c r="L39" s="203"/>
      <c r="M39" s="203"/>
      <c r="N39" s="203"/>
      <c r="O39" s="203"/>
      <c r="P39" s="203"/>
    </row>
    <row r="40" spans="1:16" ht="39" customHeight="1" x14ac:dyDescent="0.15">
      <c r="A40" s="203"/>
      <c r="B40" s="206"/>
      <c r="C40" s="1040" t="s">
        <v>46</v>
      </c>
      <c r="D40" s="1040"/>
      <c r="E40" s="1041"/>
      <c r="F40" s="215">
        <v>0</v>
      </c>
      <c r="G40" s="220">
        <v>0</v>
      </c>
      <c r="H40" s="220">
        <v>0</v>
      </c>
      <c r="I40" s="220">
        <v>0</v>
      </c>
      <c r="J40" s="224">
        <v>0</v>
      </c>
      <c r="K40" s="203"/>
      <c r="L40" s="203"/>
      <c r="M40" s="203"/>
      <c r="N40" s="203"/>
      <c r="O40" s="203"/>
      <c r="P40" s="203"/>
    </row>
    <row r="41" spans="1:16" ht="39" customHeight="1" x14ac:dyDescent="0.15">
      <c r="A41" s="203"/>
      <c r="B41" s="206"/>
      <c r="C41" s="1040" t="s">
        <v>217</v>
      </c>
      <c r="D41" s="1040"/>
      <c r="E41" s="1041"/>
      <c r="F41" s="215">
        <v>0</v>
      </c>
      <c r="G41" s="220">
        <v>0</v>
      </c>
      <c r="H41" s="220">
        <v>0</v>
      </c>
      <c r="I41" s="220">
        <v>0</v>
      </c>
      <c r="J41" s="224">
        <v>0</v>
      </c>
      <c r="K41" s="203"/>
      <c r="L41" s="203"/>
      <c r="M41" s="203"/>
      <c r="N41" s="203"/>
      <c r="O41" s="203"/>
      <c r="P41" s="203"/>
    </row>
    <row r="42" spans="1:16" ht="39" customHeight="1" x14ac:dyDescent="0.15">
      <c r="A42" s="203"/>
      <c r="B42" s="207"/>
      <c r="C42" s="1040" t="s">
        <v>522</v>
      </c>
      <c r="D42" s="1040"/>
      <c r="E42" s="1041"/>
      <c r="F42" s="215" t="s">
        <v>138</v>
      </c>
      <c r="G42" s="220" t="s">
        <v>138</v>
      </c>
      <c r="H42" s="220" t="s">
        <v>138</v>
      </c>
      <c r="I42" s="220" t="s">
        <v>138</v>
      </c>
      <c r="J42" s="224" t="s">
        <v>138</v>
      </c>
      <c r="K42" s="203"/>
      <c r="L42" s="203"/>
      <c r="M42" s="203"/>
      <c r="N42" s="203"/>
      <c r="O42" s="203"/>
      <c r="P42" s="203"/>
    </row>
    <row r="43" spans="1:16" ht="39" customHeight="1" x14ac:dyDescent="0.15">
      <c r="A43" s="203"/>
      <c r="B43" s="208"/>
      <c r="C43" s="1042" t="s">
        <v>484</v>
      </c>
      <c r="D43" s="1042"/>
      <c r="E43" s="1043"/>
      <c r="F43" s="216">
        <v>0</v>
      </c>
      <c r="G43" s="221">
        <v>0</v>
      </c>
      <c r="H43" s="221">
        <v>0</v>
      </c>
      <c r="I43" s="221">
        <v>0</v>
      </c>
      <c r="J43" s="225">
        <v>0</v>
      </c>
      <c r="K43" s="203"/>
      <c r="L43" s="203"/>
      <c r="M43" s="203"/>
      <c r="N43" s="203"/>
      <c r="O43" s="203"/>
      <c r="P43" s="203"/>
    </row>
    <row r="44" spans="1:16" ht="39" customHeight="1" x14ac:dyDescent="0.15">
      <c r="A44" s="203"/>
      <c r="B44" s="209" t="s">
        <v>5</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KYplWrRG0pp4mBHeYaHvjeB/cVUd7Hm+ABchzmkTrSZvm02bD925A257pzik2leLJmK0XOrkZV8z6fu/FQSN4w==" saltValue="kd/Y7xYuE1OvHYBaEE6Sw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24</v>
      </c>
      <c r="C44" s="228"/>
      <c r="D44" s="228"/>
      <c r="E44" s="233"/>
      <c r="F44" s="233"/>
      <c r="G44" s="233"/>
      <c r="H44" s="233"/>
      <c r="I44" s="233"/>
      <c r="J44" s="234" t="s">
        <v>13</v>
      </c>
      <c r="K44" s="235" t="s">
        <v>520</v>
      </c>
      <c r="L44" s="239" t="s">
        <v>521</v>
      </c>
      <c r="M44" s="239" t="s">
        <v>371</v>
      </c>
      <c r="N44" s="239" t="s">
        <v>191</v>
      </c>
      <c r="O44" s="244" t="s">
        <v>440</v>
      </c>
      <c r="P44" s="103"/>
      <c r="Q44" s="103"/>
      <c r="R44" s="103"/>
      <c r="S44" s="103"/>
      <c r="T44" s="103"/>
      <c r="U44" s="103"/>
    </row>
    <row r="45" spans="1:21" ht="30.75" customHeight="1" x14ac:dyDescent="0.15">
      <c r="A45" s="103"/>
      <c r="B45" s="1054" t="s">
        <v>26</v>
      </c>
      <c r="C45" s="1055"/>
      <c r="D45" s="229"/>
      <c r="E45" s="1044" t="s">
        <v>23</v>
      </c>
      <c r="F45" s="1044"/>
      <c r="G45" s="1044"/>
      <c r="H45" s="1044"/>
      <c r="I45" s="1044"/>
      <c r="J45" s="1045"/>
      <c r="K45" s="236">
        <v>410</v>
      </c>
      <c r="L45" s="240">
        <v>424</v>
      </c>
      <c r="M45" s="240">
        <v>444</v>
      </c>
      <c r="N45" s="240">
        <v>444</v>
      </c>
      <c r="O45" s="245">
        <v>457</v>
      </c>
      <c r="P45" s="103"/>
      <c r="Q45" s="103"/>
      <c r="R45" s="103"/>
      <c r="S45" s="103"/>
      <c r="T45" s="103"/>
      <c r="U45" s="103"/>
    </row>
    <row r="46" spans="1:21" ht="30.75" customHeight="1" x14ac:dyDescent="0.15">
      <c r="A46" s="103"/>
      <c r="B46" s="1056"/>
      <c r="C46" s="1057"/>
      <c r="D46" s="230"/>
      <c r="E46" s="1046" t="s">
        <v>28</v>
      </c>
      <c r="F46" s="1046"/>
      <c r="G46" s="1046"/>
      <c r="H46" s="1046"/>
      <c r="I46" s="1046"/>
      <c r="J46" s="1047"/>
      <c r="K46" s="237" t="s">
        <v>138</v>
      </c>
      <c r="L46" s="241" t="s">
        <v>138</v>
      </c>
      <c r="M46" s="241" t="s">
        <v>138</v>
      </c>
      <c r="N46" s="241" t="s">
        <v>138</v>
      </c>
      <c r="O46" s="246" t="s">
        <v>138</v>
      </c>
      <c r="P46" s="103"/>
      <c r="Q46" s="103"/>
      <c r="R46" s="103"/>
      <c r="S46" s="103"/>
      <c r="T46" s="103"/>
      <c r="U46" s="103"/>
    </row>
    <row r="47" spans="1:21" ht="30.75" customHeight="1" x14ac:dyDescent="0.15">
      <c r="A47" s="103"/>
      <c r="B47" s="1056"/>
      <c r="C47" s="1057"/>
      <c r="D47" s="230"/>
      <c r="E47" s="1046" t="s">
        <v>31</v>
      </c>
      <c r="F47" s="1046"/>
      <c r="G47" s="1046"/>
      <c r="H47" s="1046"/>
      <c r="I47" s="1046"/>
      <c r="J47" s="1047"/>
      <c r="K47" s="237" t="s">
        <v>138</v>
      </c>
      <c r="L47" s="241" t="s">
        <v>138</v>
      </c>
      <c r="M47" s="241" t="s">
        <v>138</v>
      </c>
      <c r="N47" s="241" t="s">
        <v>138</v>
      </c>
      <c r="O47" s="246" t="s">
        <v>138</v>
      </c>
      <c r="P47" s="103"/>
      <c r="Q47" s="103"/>
      <c r="R47" s="103"/>
      <c r="S47" s="103"/>
      <c r="T47" s="103"/>
      <c r="U47" s="103"/>
    </row>
    <row r="48" spans="1:21" ht="30.75" customHeight="1" x14ac:dyDescent="0.15">
      <c r="A48" s="103"/>
      <c r="B48" s="1056"/>
      <c r="C48" s="1057"/>
      <c r="D48" s="230"/>
      <c r="E48" s="1046" t="s">
        <v>38</v>
      </c>
      <c r="F48" s="1046"/>
      <c r="G48" s="1046"/>
      <c r="H48" s="1046"/>
      <c r="I48" s="1046"/>
      <c r="J48" s="1047"/>
      <c r="K48" s="237">
        <v>95</v>
      </c>
      <c r="L48" s="241">
        <v>87</v>
      </c>
      <c r="M48" s="241">
        <v>88</v>
      </c>
      <c r="N48" s="241">
        <v>95</v>
      </c>
      <c r="O48" s="246">
        <v>108</v>
      </c>
      <c r="P48" s="103"/>
      <c r="Q48" s="103"/>
      <c r="R48" s="103"/>
      <c r="S48" s="103"/>
      <c r="T48" s="103"/>
      <c r="U48" s="103"/>
    </row>
    <row r="49" spans="1:21" ht="30.75" customHeight="1" x14ac:dyDescent="0.15">
      <c r="A49" s="103"/>
      <c r="B49" s="1056"/>
      <c r="C49" s="1057"/>
      <c r="D49" s="230"/>
      <c r="E49" s="1046" t="s">
        <v>0</v>
      </c>
      <c r="F49" s="1046"/>
      <c r="G49" s="1046"/>
      <c r="H49" s="1046"/>
      <c r="I49" s="1046"/>
      <c r="J49" s="1047"/>
      <c r="K49" s="237">
        <v>12</v>
      </c>
      <c r="L49" s="241">
        <v>11</v>
      </c>
      <c r="M49" s="241">
        <v>16</v>
      </c>
      <c r="N49" s="241">
        <v>15</v>
      </c>
      <c r="O49" s="246">
        <v>18</v>
      </c>
      <c r="P49" s="103"/>
      <c r="Q49" s="103"/>
      <c r="R49" s="103"/>
      <c r="S49" s="103"/>
      <c r="T49" s="103"/>
      <c r="U49" s="103"/>
    </row>
    <row r="50" spans="1:21" ht="30.75" customHeight="1" x14ac:dyDescent="0.15">
      <c r="A50" s="103"/>
      <c r="B50" s="1056"/>
      <c r="C50" s="1057"/>
      <c r="D50" s="230"/>
      <c r="E50" s="1046" t="s">
        <v>39</v>
      </c>
      <c r="F50" s="1046"/>
      <c r="G50" s="1046"/>
      <c r="H50" s="1046"/>
      <c r="I50" s="1046"/>
      <c r="J50" s="1047"/>
      <c r="K50" s="237">
        <v>1</v>
      </c>
      <c r="L50" s="241">
        <v>2</v>
      </c>
      <c r="M50" s="241">
        <v>2</v>
      </c>
      <c r="N50" s="241">
        <v>2</v>
      </c>
      <c r="O50" s="246">
        <v>2</v>
      </c>
      <c r="P50" s="103"/>
      <c r="Q50" s="103"/>
      <c r="R50" s="103"/>
      <c r="S50" s="103"/>
      <c r="T50" s="103"/>
      <c r="U50" s="103"/>
    </row>
    <row r="51" spans="1:21" ht="30.75" customHeight="1" x14ac:dyDescent="0.15">
      <c r="A51" s="103"/>
      <c r="B51" s="1058"/>
      <c r="C51" s="1059"/>
      <c r="D51" s="231"/>
      <c r="E51" s="1046" t="s">
        <v>45</v>
      </c>
      <c r="F51" s="1046"/>
      <c r="G51" s="1046"/>
      <c r="H51" s="1046"/>
      <c r="I51" s="1046"/>
      <c r="J51" s="1047"/>
      <c r="K51" s="237" t="s">
        <v>138</v>
      </c>
      <c r="L51" s="241" t="s">
        <v>138</v>
      </c>
      <c r="M51" s="241" t="s">
        <v>138</v>
      </c>
      <c r="N51" s="241" t="s">
        <v>138</v>
      </c>
      <c r="O51" s="246" t="s">
        <v>138</v>
      </c>
      <c r="P51" s="103"/>
      <c r="Q51" s="103"/>
      <c r="R51" s="103"/>
      <c r="S51" s="103"/>
      <c r="T51" s="103"/>
      <c r="U51" s="103"/>
    </row>
    <row r="52" spans="1:21" ht="30.75" customHeight="1" x14ac:dyDescent="0.15">
      <c r="A52" s="103"/>
      <c r="B52" s="1048" t="s">
        <v>47</v>
      </c>
      <c r="C52" s="1049"/>
      <c r="D52" s="231"/>
      <c r="E52" s="1046" t="s">
        <v>49</v>
      </c>
      <c r="F52" s="1046"/>
      <c r="G52" s="1046"/>
      <c r="H52" s="1046"/>
      <c r="I52" s="1046"/>
      <c r="J52" s="1047"/>
      <c r="K52" s="237">
        <v>387</v>
      </c>
      <c r="L52" s="241">
        <v>429</v>
      </c>
      <c r="M52" s="241">
        <v>420</v>
      </c>
      <c r="N52" s="241">
        <v>418</v>
      </c>
      <c r="O52" s="246">
        <v>429</v>
      </c>
      <c r="P52" s="103"/>
      <c r="Q52" s="103"/>
      <c r="R52" s="103"/>
      <c r="S52" s="103"/>
      <c r="T52" s="103"/>
      <c r="U52" s="103"/>
    </row>
    <row r="53" spans="1:21" ht="30.75" customHeight="1" x14ac:dyDescent="0.15">
      <c r="A53" s="103"/>
      <c r="B53" s="1050" t="s">
        <v>50</v>
      </c>
      <c r="C53" s="1051"/>
      <c r="D53" s="232"/>
      <c r="E53" s="1052" t="s">
        <v>55</v>
      </c>
      <c r="F53" s="1052"/>
      <c r="G53" s="1052"/>
      <c r="H53" s="1052"/>
      <c r="I53" s="1052"/>
      <c r="J53" s="1053"/>
      <c r="K53" s="238">
        <v>131</v>
      </c>
      <c r="L53" s="242">
        <v>95</v>
      </c>
      <c r="M53" s="242">
        <v>130</v>
      </c>
      <c r="N53" s="242">
        <v>138</v>
      </c>
      <c r="O53" s="247">
        <v>156</v>
      </c>
      <c r="P53" s="103"/>
      <c r="Q53" s="103"/>
      <c r="R53" s="103"/>
      <c r="S53" s="103"/>
      <c r="T53" s="103"/>
      <c r="U53" s="103"/>
    </row>
    <row r="54" spans="1:21" ht="24" customHeight="1" x14ac:dyDescent="0.15">
      <c r="A54" s="103"/>
      <c r="B54" s="227" t="s">
        <v>57</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jdcw+cw61Q7Avbjd/jIi6xOFoHhOzfgJa+ZL5kRBCyA7K7UWYOQ3YjEmT/d4OOXcJon1Rbv34IWnLE+lM1akhQ==" saltValue="MNDKAM8PB180Vw4x7Mt5l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24</v>
      </c>
      <c r="C40" s="228"/>
      <c r="D40" s="228"/>
      <c r="E40" s="233"/>
      <c r="F40" s="233"/>
      <c r="G40" s="233"/>
      <c r="H40" s="234" t="s">
        <v>13</v>
      </c>
      <c r="I40" s="235" t="s">
        <v>520</v>
      </c>
      <c r="J40" s="239" t="s">
        <v>521</v>
      </c>
      <c r="K40" s="239" t="s">
        <v>371</v>
      </c>
      <c r="L40" s="239" t="s">
        <v>191</v>
      </c>
      <c r="M40" s="253" t="s">
        <v>440</v>
      </c>
    </row>
    <row r="41" spans="2:13" ht="27.75" customHeight="1" x14ac:dyDescent="0.15">
      <c r="B41" s="1054" t="s">
        <v>34</v>
      </c>
      <c r="C41" s="1055"/>
      <c r="D41" s="229"/>
      <c r="E41" s="1060" t="s">
        <v>60</v>
      </c>
      <c r="F41" s="1060"/>
      <c r="G41" s="1060"/>
      <c r="H41" s="1061"/>
      <c r="I41" s="236">
        <v>3772</v>
      </c>
      <c r="J41" s="240">
        <v>3648</v>
      </c>
      <c r="K41" s="240">
        <v>3351</v>
      </c>
      <c r="L41" s="240">
        <v>3088</v>
      </c>
      <c r="M41" s="245">
        <v>2916</v>
      </c>
    </row>
    <row r="42" spans="2:13" ht="27.75" customHeight="1" x14ac:dyDescent="0.15">
      <c r="B42" s="1056"/>
      <c r="C42" s="1057"/>
      <c r="D42" s="230"/>
      <c r="E42" s="1062" t="s">
        <v>67</v>
      </c>
      <c r="F42" s="1062"/>
      <c r="G42" s="1062"/>
      <c r="H42" s="1063"/>
      <c r="I42" s="237">
        <v>16</v>
      </c>
      <c r="J42" s="241">
        <v>18</v>
      </c>
      <c r="K42" s="241">
        <v>17</v>
      </c>
      <c r="L42" s="241">
        <v>18</v>
      </c>
      <c r="M42" s="246">
        <v>17</v>
      </c>
    </row>
    <row r="43" spans="2:13" ht="27.75" customHeight="1" x14ac:dyDescent="0.15">
      <c r="B43" s="1056"/>
      <c r="C43" s="1057"/>
      <c r="D43" s="230"/>
      <c r="E43" s="1062" t="s">
        <v>68</v>
      </c>
      <c r="F43" s="1062"/>
      <c r="G43" s="1062"/>
      <c r="H43" s="1063"/>
      <c r="I43" s="237">
        <v>1326</v>
      </c>
      <c r="J43" s="241">
        <v>1235</v>
      </c>
      <c r="K43" s="241">
        <v>1202</v>
      </c>
      <c r="L43" s="241">
        <v>1138</v>
      </c>
      <c r="M43" s="246">
        <v>1136</v>
      </c>
    </row>
    <row r="44" spans="2:13" ht="27.75" customHeight="1" x14ac:dyDescent="0.15">
      <c r="B44" s="1056"/>
      <c r="C44" s="1057"/>
      <c r="D44" s="230"/>
      <c r="E44" s="1062" t="s">
        <v>70</v>
      </c>
      <c r="F44" s="1062"/>
      <c r="G44" s="1062"/>
      <c r="H44" s="1063"/>
      <c r="I44" s="237">
        <v>180</v>
      </c>
      <c r="J44" s="241">
        <v>291</v>
      </c>
      <c r="K44" s="241">
        <v>289</v>
      </c>
      <c r="L44" s="241">
        <v>259</v>
      </c>
      <c r="M44" s="246">
        <v>222</v>
      </c>
    </row>
    <row r="45" spans="2:13" ht="27.75" customHeight="1" x14ac:dyDescent="0.15">
      <c r="B45" s="1056"/>
      <c r="C45" s="1057"/>
      <c r="D45" s="230"/>
      <c r="E45" s="1062" t="s">
        <v>72</v>
      </c>
      <c r="F45" s="1062"/>
      <c r="G45" s="1062"/>
      <c r="H45" s="1063"/>
      <c r="I45" s="237">
        <v>561</v>
      </c>
      <c r="J45" s="241">
        <v>473</v>
      </c>
      <c r="K45" s="241">
        <v>444</v>
      </c>
      <c r="L45" s="241">
        <v>497</v>
      </c>
      <c r="M45" s="246">
        <v>366</v>
      </c>
    </row>
    <row r="46" spans="2:13" ht="27.75" customHeight="1" x14ac:dyDescent="0.15">
      <c r="B46" s="1056"/>
      <c r="C46" s="1057"/>
      <c r="D46" s="231"/>
      <c r="E46" s="1062" t="s">
        <v>71</v>
      </c>
      <c r="F46" s="1062"/>
      <c r="G46" s="1062"/>
      <c r="H46" s="1063"/>
      <c r="I46" s="237" t="s">
        <v>138</v>
      </c>
      <c r="J46" s="241" t="s">
        <v>138</v>
      </c>
      <c r="K46" s="241" t="s">
        <v>138</v>
      </c>
      <c r="L46" s="241" t="s">
        <v>138</v>
      </c>
      <c r="M46" s="246" t="s">
        <v>138</v>
      </c>
    </row>
    <row r="47" spans="2:13" ht="27.75" customHeight="1" x14ac:dyDescent="0.15">
      <c r="B47" s="1056"/>
      <c r="C47" s="1057"/>
      <c r="D47" s="249"/>
      <c r="E47" s="1064" t="s">
        <v>75</v>
      </c>
      <c r="F47" s="1065"/>
      <c r="G47" s="1065"/>
      <c r="H47" s="1066"/>
      <c r="I47" s="237" t="s">
        <v>138</v>
      </c>
      <c r="J47" s="241" t="s">
        <v>138</v>
      </c>
      <c r="K47" s="241" t="s">
        <v>138</v>
      </c>
      <c r="L47" s="241" t="s">
        <v>138</v>
      </c>
      <c r="M47" s="246" t="s">
        <v>138</v>
      </c>
    </row>
    <row r="48" spans="2:13" ht="27.75" customHeight="1" x14ac:dyDescent="0.15">
      <c r="B48" s="1056"/>
      <c r="C48" s="1057"/>
      <c r="D48" s="230"/>
      <c r="E48" s="1062" t="s">
        <v>79</v>
      </c>
      <c r="F48" s="1062"/>
      <c r="G48" s="1062"/>
      <c r="H48" s="1063"/>
      <c r="I48" s="237" t="s">
        <v>138</v>
      </c>
      <c r="J48" s="241" t="s">
        <v>138</v>
      </c>
      <c r="K48" s="241" t="s">
        <v>138</v>
      </c>
      <c r="L48" s="241" t="s">
        <v>138</v>
      </c>
      <c r="M48" s="246" t="s">
        <v>138</v>
      </c>
    </row>
    <row r="49" spans="2:13" ht="27.75" customHeight="1" x14ac:dyDescent="0.15">
      <c r="B49" s="1058"/>
      <c r="C49" s="1059"/>
      <c r="D49" s="230"/>
      <c r="E49" s="1062" t="s">
        <v>85</v>
      </c>
      <c r="F49" s="1062"/>
      <c r="G49" s="1062"/>
      <c r="H49" s="1063"/>
      <c r="I49" s="237">
        <v>4</v>
      </c>
      <c r="J49" s="241" t="s">
        <v>138</v>
      </c>
      <c r="K49" s="241" t="s">
        <v>138</v>
      </c>
      <c r="L49" s="241" t="s">
        <v>138</v>
      </c>
      <c r="M49" s="246" t="s">
        <v>138</v>
      </c>
    </row>
    <row r="50" spans="2:13" ht="27.75" customHeight="1" x14ac:dyDescent="0.15">
      <c r="B50" s="1069" t="s">
        <v>87</v>
      </c>
      <c r="C50" s="1070"/>
      <c r="D50" s="250"/>
      <c r="E50" s="1062" t="s">
        <v>89</v>
      </c>
      <c r="F50" s="1062"/>
      <c r="G50" s="1062"/>
      <c r="H50" s="1063"/>
      <c r="I50" s="237">
        <v>1878</v>
      </c>
      <c r="J50" s="241">
        <v>2113</v>
      </c>
      <c r="K50" s="241">
        <v>2325</v>
      </c>
      <c r="L50" s="241">
        <v>2280</v>
      </c>
      <c r="M50" s="246">
        <v>2277</v>
      </c>
    </row>
    <row r="51" spans="2:13" ht="27.75" customHeight="1" x14ac:dyDescent="0.15">
      <c r="B51" s="1056"/>
      <c r="C51" s="1057"/>
      <c r="D51" s="230"/>
      <c r="E51" s="1062" t="s">
        <v>92</v>
      </c>
      <c r="F51" s="1062"/>
      <c r="G51" s="1062"/>
      <c r="H51" s="1063"/>
      <c r="I51" s="237">
        <v>73</v>
      </c>
      <c r="J51" s="241">
        <v>55</v>
      </c>
      <c r="K51" s="241">
        <v>44</v>
      </c>
      <c r="L51" s="241">
        <v>32</v>
      </c>
      <c r="M51" s="246">
        <v>22</v>
      </c>
    </row>
    <row r="52" spans="2:13" ht="27.75" customHeight="1" x14ac:dyDescent="0.15">
      <c r="B52" s="1058"/>
      <c r="C52" s="1059"/>
      <c r="D52" s="230"/>
      <c r="E52" s="1062" t="s">
        <v>43</v>
      </c>
      <c r="F52" s="1062"/>
      <c r="G52" s="1062"/>
      <c r="H52" s="1063"/>
      <c r="I52" s="237">
        <v>4620</v>
      </c>
      <c r="J52" s="241">
        <v>4459</v>
      </c>
      <c r="K52" s="241">
        <v>4348</v>
      </c>
      <c r="L52" s="241">
        <v>4237</v>
      </c>
      <c r="M52" s="246">
        <v>4153</v>
      </c>
    </row>
    <row r="53" spans="2:13" ht="27.75" customHeight="1" x14ac:dyDescent="0.15">
      <c r="B53" s="1050" t="s">
        <v>50</v>
      </c>
      <c r="C53" s="1051"/>
      <c r="D53" s="232"/>
      <c r="E53" s="1067" t="s">
        <v>94</v>
      </c>
      <c r="F53" s="1067"/>
      <c r="G53" s="1067"/>
      <c r="H53" s="1068"/>
      <c r="I53" s="238">
        <v>-712</v>
      </c>
      <c r="J53" s="242">
        <v>-962</v>
      </c>
      <c r="K53" s="242">
        <v>-1414</v>
      </c>
      <c r="L53" s="242">
        <v>-1549</v>
      </c>
      <c r="M53" s="247">
        <v>-1796</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7/nh096HI928lxblTpRFsDRY4bbpIP1IyC/405RTzAK24Hy3yjjMOykvtbkP5y6Xyb/jz5bbfVuX6wEv1LJxg==" saltValue="M1yaHeY+qW1lfW/V6Ny0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90</v>
      </c>
    </row>
    <row r="54" spans="2:8" ht="29.25" customHeight="1" x14ac:dyDescent="0.2">
      <c r="B54" s="254" t="s">
        <v>8</v>
      </c>
      <c r="C54" s="260"/>
      <c r="D54" s="260"/>
      <c r="E54" s="261" t="s">
        <v>13</v>
      </c>
      <c r="F54" s="262" t="s">
        <v>371</v>
      </c>
      <c r="G54" s="262" t="s">
        <v>191</v>
      </c>
      <c r="H54" s="270" t="s">
        <v>440</v>
      </c>
    </row>
    <row r="55" spans="2:8" ht="52.5" customHeight="1" x14ac:dyDescent="0.15">
      <c r="B55" s="255"/>
      <c r="C55" s="1071" t="s">
        <v>100</v>
      </c>
      <c r="D55" s="1071"/>
      <c r="E55" s="1072"/>
      <c r="F55" s="263">
        <v>408</v>
      </c>
      <c r="G55" s="263">
        <v>411</v>
      </c>
      <c r="H55" s="271">
        <v>461</v>
      </c>
    </row>
    <row r="56" spans="2:8" ht="52.5" customHeight="1" x14ac:dyDescent="0.15">
      <c r="B56" s="256"/>
      <c r="C56" s="1073" t="s">
        <v>103</v>
      </c>
      <c r="D56" s="1073"/>
      <c r="E56" s="1074"/>
      <c r="F56" s="264">
        <v>512</v>
      </c>
      <c r="G56" s="264">
        <v>515</v>
      </c>
      <c r="H56" s="272">
        <v>518</v>
      </c>
    </row>
    <row r="57" spans="2:8" ht="53.25" customHeight="1" x14ac:dyDescent="0.15">
      <c r="B57" s="256"/>
      <c r="C57" s="1075" t="s">
        <v>64</v>
      </c>
      <c r="D57" s="1075"/>
      <c r="E57" s="1076"/>
      <c r="F57" s="265">
        <v>1261</v>
      </c>
      <c r="G57" s="265">
        <v>1207</v>
      </c>
      <c r="H57" s="273">
        <v>1121</v>
      </c>
    </row>
    <row r="58" spans="2:8" ht="45.75" customHeight="1" x14ac:dyDescent="0.15">
      <c r="B58" s="257"/>
      <c r="C58" s="1077" t="s">
        <v>199</v>
      </c>
      <c r="D58" s="1078"/>
      <c r="E58" s="1079"/>
      <c r="F58" s="266">
        <v>314</v>
      </c>
      <c r="G58" s="266">
        <v>334</v>
      </c>
      <c r="H58" s="274">
        <v>339</v>
      </c>
    </row>
    <row r="59" spans="2:8" ht="45.75" customHeight="1" x14ac:dyDescent="0.15">
      <c r="B59" s="257"/>
      <c r="C59" s="1077" t="s">
        <v>181</v>
      </c>
      <c r="D59" s="1078"/>
      <c r="E59" s="1079"/>
      <c r="F59" s="266">
        <v>145</v>
      </c>
      <c r="G59" s="266">
        <v>160</v>
      </c>
      <c r="H59" s="274">
        <v>161</v>
      </c>
    </row>
    <row r="60" spans="2:8" ht="45.75" customHeight="1" x14ac:dyDescent="0.15">
      <c r="B60" s="257"/>
      <c r="C60" s="1077" t="s">
        <v>523</v>
      </c>
      <c r="D60" s="1078"/>
      <c r="E60" s="1079"/>
      <c r="F60" s="266">
        <v>350</v>
      </c>
      <c r="G60" s="266">
        <v>249</v>
      </c>
      <c r="H60" s="274">
        <v>145</v>
      </c>
    </row>
    <row r="61" spans="2:8" ht="45.75" customHeight="1" x14ac:dyDescent="0.15">
      <c r="B61" s="257"/>
      <c r="C61" s="1077" t="s">
        <v>524</v>
      </c>
      <c r="D61" s="1078"/>
      <c r="E61" s="1079"/>
      <c r="F61" s="266">
        <v>115</v>
      </c>
      <c r="G61" s="266">
        <v>123</v>
      </c>
      <c r="H61" s="274">
        <v>131</v>
      </c>
    </row>
    <row r="62" spans="2:8" ht="45.75" customHeight="1" x14ac:dyDescent="0.15">
      <c r="B62" s="258"/>
      <c r="C62" s="1080" t="s">
        <v>525</v>
      </c>
      <c r="D62" s="1081"/>
      <c r="E62" s="1082"/>
      <c r="F62" s="267">
        <v>125</v>
      </c>
      <c r="G62" s="267">
        <v>125</v>
      </c>
      <c r="H62" s="275">
        <v>126</v>
      </c>
    </row>
    <row r="63" spans="2:8" ht="52.5" customHeight="1" x14ac:dyDescent="0.15">
      <c r="B63" s="259"/>
      <c r="C63" s="1083" t="s">
        <v>109</v>
      </c>
      <c r="D63" s="1083"/>
      <c r="E63" s="1084"/>
      <c r="F63" s="268">
        <v>2181</v>
      </c>
      <c r="G63" s="268">
        <v>2133</v>
      </c>
      <c r="H63" s="276">
        <v>2100</v>
      </c>
    </row>
    <row r="64" spans="2:8" ht="15" customHeight="1" x14ac:dyDescent="0.15"/>
    <row r="65" ht="0" hidden="1" customHeight="1" x14ac:dyDescent="0.15"/>
    <row r="66" ht="0" hidden="1" customHeight="1" x14ac:dyDescent="0.15"/>
  </sheetData>
  <sheetProtection algorithmName="SHA-512" hashValue="+QhaJTEV3ZWo98Bwiyq9obiEl8yejJNO/4aSufAuly4gpyMz8a3/YPfuXEyfdAPzrTVrOzfzSX74f0PFydYr9w==" saltValue="HI/v/PUHa6icqzEgQ8tWl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78"/>
      <c r="B1" s="280"/>
      <c r="DD1" s="108"/>
      <c r="DE1" s="108"/>
    </row>
    <row r="2" spans="1:143" ht="25.5" customHeight="1" x14ac:dyDescent="0.15">
      <c r="A2" s="279"/>
      <c r="C2" s="279"/>
      <c r="O2" s="279"/>
      <c r="P2" s="279"/>
      <c r="Q2" s="279"/>
      <c r="R2" s="279"/>
      <c r="S2" s="279"/>
      <c r="T2" s="279"/>
      <c r="U2" s="279"/>
      <c r="V2" s="279"/>
      <c r="W2" s="279"/>
      <c r="X2" s="279"/>
      <c r="Y2" s="279"/>
      <c r="Z2" s="279"/>
      <c r="AA2" s="279"/>
      <c r="AB2" s="279"/>
      <c r="AC2" s="279"/>
      <c r="AD2" s="279"/>
      <c r="AE2" s="279"/>
      <c r="AF2" s="279"/>
      <c r="AG2" s="279"/>
      <c r="AH2" s="279"/>
      <c r="AI2" s="279"/>
      <c r="AU2" s="279"/>
      <c r="BG2" s="279"/>
      <c r="BS2" s="279"/>
      <c r="CE2" s="279"/>
      <c r="CQ2" s="279"/>
      <c r="DD2" s="108"/>
      <c r="DE2" s="108"/>
    </row>
    <row r="3" spans="1:143" ht="25.5" customHeight="1" x14ac:dyDescent="0.15">
      <c r="A3" s="279"/>
      <c r="C3" s="279"/>
      <c r="O3" s="279"/>
      <c r="P3" s="279"/>
      <c r="Q3" s="279"/>
      <c r="R3" s="279"/>
      <c r="S3" s="279"/>
      <c r="T3" s="279"/>
      <c r="U3" s="279"/>
      <c r="V3" s="279"/>
      <c r="W3" s="279"/>
      <c r="X3" s="279"/>
      <c r="Y3" s="279"/>
      <c r="Z3" s="279"/>
      <c r="AA3" s="279"/>
      <c r="AB3" s="279"/>
      <c r="AC3" s="279"/>
      <c r="AD3" s="279"/>
      <c r="AE3" s="279"/>
      <c r="AF3" s="279"/>
      <c r="AG3" s="279"/>
      <c r="AH3" s="279"/>
      <c r="AI3" s="279"/>
      <c r="AU3" s="279"/>
      <c r="BG3" s="279"/>
      <c r="BS3" s="279"/>
      <c r="CE3" s="279"/>
      <c r="CQ3" s="279"/>
      <c r="DD3" s="108"/>
      <c r="DE3" s="108"/>
    </row>
    <row r="4" spans="1:143" s="95" customForma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301"/>
      <c r="DE4" s="301"/>
      <c r="DF4" s="94"/>
      <c r="DG4" s="94"/>
      <c r="DH4" s="94"/>
      <c r="DI4" s="94"/>
      <c r="DJ4" s="94"/>
      <c r="DK4" s="94"/>
      <c r="DL4" s="94"/>
      <c r="DM4" s="94"/>
      <c r="DN4" s="94"/>
      <c r="DO4" s="94"/>
      <c r="DP4" s="94"/>
      <c r="DQ4" s="94"/>
      <c r="DR4" s="94"/>
      <c r="DS4" s="94"/>
      <c r="DT4" s="94"/>
      <c r="DU4" s="94"/>
      <c r="DV4" s="94"/>
      <c r="DW4" s="94"/>
    </row>
    <row r="5" spans="1:143" s="95" customFormat="1"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301"/>
      <c r="DE5" s="301"/>
      <c r="DF5" s="94"/>
      <c r="DG5" s="94"/>
      <c r="DH5" s="94"/>
      <c r="DI5" s="94"/>
      <c r="DJ5" s="94"/>
      <c r="DK5" s="94"/>
      <c r="DL5" s="94"/>
      <c r="DM5" s="94"/>
      <c r="DN5" s="94"/>
      <c r="DO5" s="94"/>
      <c r="DP5" s="94"/>
      <c r="DQ5" s="94"/>
      <c r="DR5" s="94"/>
      <c r="DS5" s="94"/>
      <c r="DT5" s="94"/>
      <c r="DU5" s="94"/>
      <c r="DV5" s="94"/>
      <c r="DW5" s="94"/>
    </row>
    <row r="6" spans="1:143" s="95" customFormat="1"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301"/>
      <c r="DE6" s="301"/>
      <c r="DF6" s="94"/>
      <c r="DG6" s="94"/>
      <c r="DH6" s="94"/>
      <c r="DI6" s="94"/>
      <c r="DJ6" s="94"/>
      <c r="DK6" s="94"/>
      <c r="DL6" s="94"/>
      <c r="DM6" s="94"/>
      <c r="DN6" s="94"/>
      <c r="DO6" s="94"/>
      <c r="DP6" s="94"/>
      <c r="DQ6" s="94"/>
      <c r="DR6" s="94"/>
      <c r="DS6" s="94"/>
      <c r="DT6" s="94"/>
      <c r="DU6" s="94"/>
      <c r="DV6" s="94"/>
      <c r="DW6" s="94"/>
    </row>
    <row r="7" spans="1:143" s="95" customFormat="1"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301"/>
      <c r="DE7" s="301"/>
      <c r="DF7" s="94"/>
      <c r="DG7" s="94"/>
      <c r="DH7" s="94"/>
      <c r="DI7" s="94"/>
      <c r="DJ7" s="94"/>
      <c r="DK7" s="94"/>
      <c r="DL7" s="94"/>
      <c r="DM7" s="94"/>
      <c r="DN7" s="94"/>
      <c r="DO7" s="94"/>
      <c r="DP7" s="94"/>
      <c r="DQ7" s="94"/>
      <c r="DR7" s="94"/>
      <c r="DS7" s="94"/>
      <c r="DT7" s="94"/>
      <c r="DU7" s="94"/>
      <c r="DV7" s="94"/>
      <c r="DW7" s="94"/>
    </row>
    <row r="8" spans="1:143" s="95" customFormat="1"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301"/>
      <c r="DE8" s="301"/>
      <c r="DF8" s="94"/>
      <c r="DG8" s="94"/>
      <c r="DH8" s="94"/>
      <c r="DI8" s="94"/>
      <c r="DJ8" s="94"/>
      <c r="DK8" s="94"/>
      <c r="DL8" s="94"/>
      <c r="DM8" s="94"/>
      <c r="DN8" s="94"/>
      <c r="DO8" s="94"/>
      <c r="DP8" s="94"/>
      <c r="DQ8" s="94"/>
      <c r="DR8" s="94"/>
      <c r="DS8" s="94"/>
      <c r="DT8" s="94"/>
      <c r="DU8" s="94"/>
      <c r="DV8" s="94"/>
      <c r="DW8" s="94"/>
    </row>
    <row r="9" spans="1:143" s="95" customFormat="1"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301"/>
      <c r="DE9" s="301"/>
      <c r="DF9" s="94"/>
      <c r="DG9" s="94"/>
      <c r="DH9" s="94"/>
      <c r="DI9" s="94"/>
      <c r="DJ9" s="94"/>
      <c r="DK9" s="94"/>
      <c r="DL9" s="94"/>
      <c r="DM9" s="94"/>
      <c r="DN9" s="94"/>
      <c r="DO9" s="94"/>
      <c r="DP9" s="94"/>
      <c r="DQ9" s="94"/>
      <c r="DR9" s="94"/>
      <c r="DS9" s="94"/>
      <c r="DT9" s="94"/>
      <c r="DU9" s="94"/>
      <c r="DV9" s="94"/>
      <c r="DW9" s="94"/>
    </row>
    <row r="10" spans="1:143" s="95" customFormat="1"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301"/>
      <c r="DE10" s="301"/>
      <c r="DF10" s="94"/>
      <c r="DG10" s="94"/>
      <c r="DH10" s="94"/>
      <c r="DI10" s="94"/>
      <c r="DJ10" s="94"/>
      <c r="DK10" s="94"/>
      <c r="DL10" s="94"/>
      <c r="DM10" s="94"/>
      <c r="DN10" s="94"/>
      <c r="DO10" s="94"/>
      <c r="DP10" s="94"/>
      <c r="DQ10" s="94"/>
      <c r="DR10" s="94"/>
      <c r="DS10" s="94"/>
      <c r="DT10" s="94"/>
      <c r="DU10" s="94"/>
      <c r="DV10" s="94"/>
      <c r="DW10" s="94"/>
      <c r="EM10" s="95" t="s">
        <v>27</v>
      </c>
    </row>
    <row r="11" spans="1:143" s="95" customFormat="1"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301"/>
      <c r="DE11" s="30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301"/>
      <c r="DE12" s="301"/>
      <c r="DF12" s="94"/>
      <c r="DG12" s="94"/>
      <c r="DH12" s="94"/>
      <c r="DI12" s="94"/>
      <c r="DJ12" s="94"/>
      <c r="DK12" s="94"/>
      <c r="DL12" s="94"/>
      <c r="DM12" s="94"/>
      <c r="DN12" s="94"/>
      <c r="DO12" s="94"/>
      <c r="DP12" s="94"/>
      <c r="DQ12" s="94"/>
      <c r="DR12" s="94"/>
      <c r="DS12" s="94"/>
      <c r="DT12" s="94"/>
      <c r="DU12" s="94"/>
      <c r="DV12" s="94"/>
      <c r="DW12" s="94"/>
      <c r="EM12" s="95" t="s">
        <v>27</v>
      </c>
    </row>
    <row r="13" spans="1:143" s="95" customFormat="1"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301"/>
      <c r="DE13" s="30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301"/>
      <c r="DE14" s="30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301"/>
      <c r="DE15" s="30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301"/>
      <c r="DE16" s="30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301"/>
      <c r="DE17" s="30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301"/>
      <c r="DE18" s="30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281"/>
      <c r="C21" s="104"/>
      <c r="D21" s="104"/>
      <c r="E21" s="104"/>
      <c r="F21" s="104"/>
      <c r="G21" s="104"/>
      <c r="H21" s="104"/>
      <c r="I21" s="104"/>
      <c r="J21" s="104"/>
      <c r="K21" s="104"/>
      <c r="L21" s="104"/>
      <c r="M21" s="104"/>
      <c r="N21" s="29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99"/>
      <c r="AU21" s="104"/>
      <c r="AV21" s="104"/>
      <c r="AW21" s="104"/>
      <c r="AX21" s="104"/>
      <c r="AY21" s="104"/>
      <c r="AZ21" s="104"/>
      <c r="BA21" s="104"/>
      <c r="BB21" s="104"/>
      <c r="BC21" s="104"/>
      <c r="BD21" s="104"/>
      <c r="BE21" s="104"/>
      <c r="BF21" s="299"/>
      <c r="BG21" s="104"/>
      <c r="BH21" s="104"/>
      <c r="BI21" s="104"/>
      <c r="BJ21" s="104"/>
      <c r="BK21" s="104"/>
      <c r="BL21" s="104"/>
      <c r="BM21" s="104"/>
      <c r="BN21" s="104"/>
      <c r="BO21" s="104"/>
      <c r="BP21" s="104"/>
      <c r="BQ21" s="104"/>
      <c r="BR21" s="299"/>
      <c r="BS21" s="104"/>
      <c r="BT21" s="104"/>
      <c r="BU21" s="104"/>
      <c r="BV21" s="104"/>
      <c r="BW21" s="104"/>
      <c r="BX21" s="104"/>
      <c r="BY21" s="104"/>
      <c r="BZ21" s="104"/>
      <c r="CA21" s="104"/>
      <c r="CB21" s="104"/>
      <c r="CC21" s="104"/>
      <c r="CD21" s="299"/>
      <c r="CE21" s="104"/>
      <c r="CF21" s="104"/>
      <c r="CG21" s="104"/>
      <c r="CH21" s="104"/>
      <c r="CI21" s="104"/>
      <c r="CJ21" s="104"/>
      <c r="CK21" s="104"/>
      <c r="CL21" s="104"/>
      <c r="CM21" s="104"/>
      <c r="CN21" s="104"/>
      <c r="CO21" s="104"/>
      <c r="CP21" s="299"/>
      <c r="CQ21" s="104"/>
      <c r="CR21" s="104"/>
      <c r="CS21" s="104"/>
      <c r="CT21" s="104"/>
      <c r="CU21" s="104"/>
      <c r="CV21" s="104"/>
      <c r="CW21" s="104"/>
      <c r="CX21" s="104"/>
      <c r="CY21" s="104"/>
      <c r="CZ21" s="104"/>
      <c r="DA21" s="104"/>
      <c r="DB21" s="299"/>
      <c r="DC21" s="104"/>
      <c r="DD21" s="178"/>
      <c r="DE21" s="108"/>
      <c r="MM21" s="304"/>
    </row>
    <row r="22" spans="1:351" ht="17.25" x14ac:dyDescent="0.15">
      <c r="B22" s="97"/>
      <c r="MM22" s="30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282"/>
      <c r="DD40" s="282"/>
      <c r="DE40" s="108"/>
    </row>
    <row r="41" spans="2:109" ht="17.25" x14ac:dyDescent="0.15">
      <c r="B41" s="99" t="s">
        <v>532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286"/>
      <c r="I42" s="277"/>
      <c r="J42" s="277"/>
      <c r="K42" s="277"/>
      <c r="AM42" s="286"/>
      <c r="AN42" s="286" t="s">
        <v>533</v>
      </c>
      <c r="AP42" s="277"/>
      <c r="AQ42" s="277"/>
      <c r="AR42" s="277"/>
      <c r="AY42" s="286"/>
      <c r="BA42" s="277"/>
      <c r="BB42" s="277"/>
      <c r="BC42" s="277"/>
      <c r="BK42" s="286"/>
      <c r="BM42" s="277"/>
      <c r="BN42" s="277"/>
      <c r="BO42" s="277"/>
      <c r="BW42" s="286"/>
      <c r="BY42" s="277"/>
      <c r="BZ42" s="277"/>
      <c r="CA42" s="277"/>
      <c r="CI42" s="286"/>
      <c r="CK42" s="277"/>
      <c r="CL42" s="277"/>
      <c r="CM42" s="277"/>
      <c r="CU42" s="286"/>
      <c r="CW42" s="277"/>
      <c r="CX42" s="277"/>
      <c r="CY42" s="277"/>
    </row>
    <row r="43" spans="2:109" ht="13.5" customHeight="1" x14ac:dyDescent="0.15">
      <c r="B43" s="97"/>
      <c r="AN43" s="1088" t="s">
        <v>538</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x14ac:dyDescent="0.15">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x14ac:dyDescent="0.15">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x14ac:dyDescent="0.15">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x14ac:dyDescent="0.15">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x14ac:dyDescent="0.15">
      <c r="B48" s="97"/>
      <c r="H48" s="288"/>
      <c r="I48" s="288"/>
      <c r="J48" s="288"/>
      <c r="AN48" s="288"/>
      <c r="AO48" s="288"/>
      <c r="AP48" s="288"/>
      <c r="AZ48" s="288"/>
      <c r="BA48" s="288"/>
      <c r="BB48" s="288"/>
      <c r="BL48" s="288"/>
      <c r="BM48" s="288"/>
      <c r="BN48" s="288"/>
      <c r="BX48" s="288"/>
      <c r="BY48" s="288"/>
      <c r="BZ48" s="288"/>
      <c r="CJ48" s="288"/>
      <c r="CK48" s="288"/>
      <c r="CL48" s="288"/>
      <c r="CV48" s="288"/>
      <c r="CW48" s="288"/>
      <c r="CX48" s="288"/>
    </row>
    <row r="49" spans="1:109" x14ac:dyDescent="0.15">
      <c r="B49" s="97"/>
      <c r="AN49" s="50" t="s">
        <v>155</v>
      </c>
    </row>
    <row r="50" spans="1:109" x14ac:dyDescent="0.15">
      <c r="B50" s="97"/>
      <c r="G50" s="1085"/>
      <c r="H50" s="1085"/>
      <c r="I50" s="1085"/>
      <c r="J50" s="1085"/>
      <c r="K50" s="292"/>
      <c r="L50" s="292"/>
      <c r="M50" s="297"/>
      <c r="N50" s="297"/>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520</v>
      </c>
      <c r="BQ50" s="1087"/>
      <c r="BR50" s="1087"/>
      <c r="BS50" s="1087"/>
      <c r="BT50" s="1087"/>
      <c r="BU50" s="1087"/>
      <c r="BV50" s="1087"/>
      <c r="BW50" s="1087"/>
      <c r="BX50" s="1087" t="s">
        <v>521</v>
      </c>
      <c r="BY50" s="1087"/>
      <c r="BZ50" s="1087"/>
      <c r="CA50" s="1087"/>
      <c r="CB50" s="1087"/>
      <c r="CC50" s="1087"/>
      <c r="CD50" s="1087"/>
      <c r="CE50" s="1087"/>
      <c r="CF50" s="1087" t="s">
        <v>371</v>
      </c>
      <c r="CG50" s="1087"/>
      <c r="CH50" s="1087"/>
      <c r="CI50" s="1087"/>
      <c r="CJ50" s="1087"/>
      <c r="CK50" s="1087"/>
      <c r="CL50" s="1087"/>
      <c r="CM50" s="1087"/>
      <c r="CN50" s="1087" t="s">
        <v>191</v>
      </c>
      <c r="CO50" s="1087"/>
      <c r="CP50" s="1087"/>
      <c r="CQ50" s="1087"/>
      <c r="CR50" s="1087"/>
      <c r="CS50" s="1087"/>
      <c r="CT50" s="1087"/>
      <c r="CU50" s="1087"/>
      <c r="CV50" s="1087" t="s">
        <v>440</v>
      </c>
      <c r="CW50" s="1087"/>
      <c r="CX50" s="1087"/>
      <c r="CY50" s="1087"/>
      <c r="CZ50" s="1087"/>
      <c r="DA50" s="1087"/>
      <c r="DB50" s="1087"/>
      <c r="DC50" s="1087"/>
    </row>
    <row r="51" spans="1:109" ht="13.5" customHeight="1" x14ac:dyDescent="0.15">
      <c r="B51" s="97"/>
      <c r="G51" s="1097"/>
      <c r="H51" s="1097"/>
      <c r="I51" s="1098"/>
      <c r="J51" s="1098"/>
      <c r="K51" s="1099"/>
      <c r="L51" s="1099"/>
      <c r="M51" s="1099"/>
      <c r="N51" s="1099"/>
      <c r="AM51" s="288"/>
      <c r="AN51" s="1100" t="s">
        <v>535</v>
      </c>
      <c r="AO51" s="1100"/>
      <c r="AP51" s="1100"/>
      <c r="AQ51" s="1100"/>
      <c r="AR51" s="1100"/>
      <c r="AS51" s="1100"/>
      <c r="AT51" s="1100"/>
      <c r="AU51" s="1100"/>
      <c r="AV51" s="1100"/>
      <c r="AW51" s="1100"/>
      <c r="AX51" s="1100"/>
      <c r="AY51" s="1100"/>
      <c r="AZ51" s="1100"/>
      <c r="BA51" s="1100"/>
      <c r="BB51" s="1100" t="s">
        <v>536</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1"/>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x14ac:dyDescent="0.15">
      <c r="B52" s="97"/>
      <c r="G52" s="1097"/>
      <c r="H52" s="1097"/>
      <c r="I52" s="1098"/>
      <c r="J52" s="1098"/>
      <c r="K52" s="1099"/>
      <c r="L52" s="1099"/>
      <c r="M52" s="1099"/>
      <c r="N52" s="1099"/>
      <c r="AM52" s="28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x14ac:dyDescent="0.15">
      <c r="A53" s="277"/>
      <c r="B53" s="97"/>
      <c r="G53" s="1097"/>
      <c r="H53" s="1097"/>
      <c r="I53" s="1085"/>
      <c r="J53" s="1085"/>
      <c r="K53" s="1099"/>
      <c r="L53" s="1099"/>
      <c r="M53" s="1099"/>
      <c r="N53" s="1099"/>
      <c r="AM53" s="288"/>
      <c r="AN53" s="1100"/>
      <c r="AO53" s="1100"/>
      <c r="AP53" s="1100"/>
      <c r="AQ53" s="1100"/>
      <c r="AR53" s="1100"/>
      <c r="AS53" s="1100"/>
      <c r="AT53" s="1100"/>
      <c r="AU53" s="1100"/>
      <c r="AV53" s="1100"/>
      <c r="AW53" s="1100"/>
      <c r="AX53" s="1100"/>
      <c r="AY53" s="1100"/>
      <c r="AZ53" s="1100"/>
      <c r="BA53" s="1100"/>
      <c r="BB53" s="1100" t="s">
        <v>537</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1"/>
      <c r="CG53" s="1102"/>
      <c r="CH53" s="1102"/>
      <c r="CI53" s="1102"/>
      <c r="CJ53" s="1102"/>
      <c r="CK53" s="1102"/>
      <c r="CL53" s="1102"/>
      <c r="CM53" s="1102"/>
      <c r="CN53" s="1102">
        <v>56.4</v>
      </c>
      <c r="CO53" s="1102"/>
      <c r="CP53" s="1102"/>
      <c r="CQ53" s="1102"/>
      <c r="CR53" s="1102"/>
      <c r="CS53" s="1102"/>
      <c r="CT53" s="1102"/>
      <c r="CU53" s="1102"/>
      <c r="CV53" s="1102">
        <v>61.8</v>
      </c>
      <c r="CW53" s="1102"/>
      <c r="CX53" s="1102"/>
      <c r="CY53" s="1102"/>
      <c r="CZ53" s="1102"/>
      <c r="DA53" s="1102"/>
      <c r="DB53" s="1102"/>
      <c r="DC53" s="1102"/>
    </row>
    <row r="54" spans="1:109" x14ac:dyDescent="0.15">
      <c r="A54" s="277"/>
      <c r="B54" s="97"/>
      <c r="G54" s="1097"/>
      <c r="H54" s="1097"/>
      <c r="I54" s="1085"/>
      <c r="J54" s="1085"/>
      <c r="K54" s="1099"/>
      <c r="L54" s="1099"/>
      <c r="M54" s="1099"/>
      <c r="N54" s="1099"/>
      <c r="AM54" s="28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x14ac:dyDescent="0.15">
      <c r="A55" s="277"/>
      <c r="B55" s="97"/>
      <c r="G55" s="1085"/>
      <c r="H55" s="1085"/>
      <c r="I55" s="1085"/>
      <c r="J55" s="1085"/>
      <c r="K55" s="1099"/>
      <c r="L55" s="1099"/>
      <c r="M55" s="1099"/>
      <c r="N55" s="1099"/>
      <c r="AN55" s="1087" t="s">
        <v>510</v>
      </c>
      <c r="AO55" s="1087"/>
      <c r="AP55" s="1087"/>
      <c r="AQ55" s="1087"/>
      <c r="AR55" s="1087"/>
      <c r="AS55" s="1087"/>
      <c r="AT55" s="1087"/>
      <c r="AU55" s="1087"/>
      <c r="AV55" s="1087"/>
      <c r="AW55" s="1087"/>
      <c r="AX55" s="1087"/>
      <c r="AY55" s="1087"/>
      <c r="AZ55" s="1087"/>
      <c r="BA55" s="1087"/>
      <c r="BB55" s="1100" t="s">
        <v>536</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1"/>
      <c r="CG55" s="1102"/>
      <c r="CH55" s="1102"/>
      <c r="CI55" s="1102"/>
      <c r="CJ55" s="1102"/>
      <c r="CK55" s="1102"/>
      <c r="CL55" s="1102"/>
      <c r="CM55" s="1102"/>
      <c r="CN55" s="1102">
        <v>0</v>
      </c>
      <c r="CO55" s="1102"/>
      <c r="CP55" s="1102"/>
      <c r="CQ55" s="1102"/>
      <c r="CR55" s="1102"/>
      <c r="CS55" s="1102"/>
      <c r="CT55" s="1102"/>
      <c r="CU55" s="1102"/>
      <c r="CV55" s="1102">
        <v>0</v>
      </c>
      <c r="CW55" s="1102"/>
      <c r="CX55" s="1102"/>
      <c r="CY55" s="1102"/>
      <c r="CZ55" s="1102"/>
      <c r="DA55" s="1102"/>
      <c r="DB55" s="1102"/>
      <c r="DC55" s="1102"/>
    </row>
    <row r="56" spans="1:109" x14ac:dyDescent="0.15">
      <c r="A56" s="277"/>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277" customFormat="1" x14ac:dyDescent="0.15">
      <c r="B57" s="283"/>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537</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1"/>
      <c r="CG57" s="1102"/>
      <c r="CH57" s="1102"/>
      <c r="CI57" s="1102"/>
      <c r="CJ57" s="1102"/>
      <c r="CK57" s="1102"/>
      <c r="CL57" s="1102"/>
      <c r="CM57" s="1102"/>
      <c r="CN57" s="1102">
        <v>57.5</v>
      </c>
      <c r="CO57" s="1102"/>
      <c r="CP57" s="1102"/>
      <c r="CQ57" s="1102"/>
      <c r="CR57" s="1102"/>
      <c r="CS57" s="1102"/>
      <c r="CT57" s="1102"/>
      <c r="CU57" s="1102"/>
      <c r="CV57" s="1102">
        <v>58.5</v>
      </c>
      <c r="CW57" s="1102"/>
      <c r="CX57" s="1102"/>
      <c r="CY57" s="1102"/>
      <c r="CZ57" s="1102"/>
      <c r="DA57" s="1102"/>
      <c r="DB57" s="1102"/>
      <c r="DC57" s="1102"/>
      <c r="DD57" s="302"/>
      <c r="DE57" s="283"/>
    </row>
    <row r="58" spans="1:109" s="277" customFormat="1" x14ac:dyDescent="0.15">
      <c r="A58" s="50"/>
      <c r="B58" s="283"/>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02"/>
      <c r="DE58" s="283"/>
    </row>
    <row r="59" spans="1:109" s="277" customFormat="1" x14ac:dyDescent="0.15">
      <c r="A59" s="50"/>
      <c r="B59" s="283"/>
      <c r="K59" s="293"/>
      <c r="L59" s="293"/>
      <c r="M59" s="293"/>
      <c r="N59" s="293"/>
      <c r="AQ59" s="293"/>
      <c r="AR59" s="293"/>
      <c r="AS59" s="293"/>
      <c r="AT59" s="293"/>
      <c r="BC59" s="293"/>
      <c r="BD59" s="293"/>
      <c r="BE59" s="293"/>
      <c r="BF59" s="293"/>
      <c r="BO59" s="293"/>
      <c r="BP59" s="293"/>
      <c r="BQ59" s="293"/>
      <c r="BR59" s="293"/>
      <c r="CA59" s="293"/>
      <c r="CB59" s="293"/>
      <c r="CC59" s="293"/>
      <c r="CD59" s="293"/>
      <c r="CM59" s="293"/>
      <c r="CN59" s="293"/>
      <c r="CO59" s="293"/>
      <c r="CP59" s="293"/>
      <c r="CY59" s="293"/>
      <c r="CZ59" s="293"/>
      <c r="DA59" s="293"/>
      <c r="DB59" s="293"/>
      <c r="DC59" s="293"/>
      <c r="DD59" s="302"/>
      <c r="DE59" s="283"/>
    </row>
    <row r="60" spans="1:109" s="277" customFormat="1" x14ac:dyDescent="0.15">
      <c r="A60" s="50"/>
      <c r="B60" s="283"/>
      <c r="K60" s="293"/>
      <c r="L60" s="293"/>
      <c r="M60" s="293"/>
      <c r="N60" s="293"/>
      <c r="AQ60" s="293"/>
      <c r="AR60" s="293"/>
      <c r="AS60" s="293"/>
      <c r="AT60" s="293"/>
      <c r="BC60" s="293"/>
      <c r="BD60" s="293"/>
      <c r="BE60" s="293"/>
      <c r="BF60" s="293"/>
      <c r="BO60" s="293"/>
      <c r="BP60" s="293"/>
      <c r="BQ60" s="293"/>
      <c r="BR60" s="293"/>
      <c r="CA60" s="293"/>
      <c r="CB60" s="293"/>
      <c r="CC60" s="293"/>
      <c r="CD60" s="293"/>
      <c r="CM60" s="293"/>
      <c r="CN60" s="293"/>
      <c r="CO60" s="293"/>
      <c r="CP60" s="293"/>
      <c r="CY60" s="293"/>
      <c r="CZ60" s="293"/>
      <c r="DA60" s="293"/>
      <c r="DB60" s="293"/>
      <c r="DC60" s="293"/>
      <c r="DD60" s="302"/>
      <c r="DE60" s="283"/>
    </row>
    <row r="61" spans="1:109" s="277" customFormat="1" x14ac:dyDescent="0.15">
      <c r="A61" s="50"/>
      <c r="B61" s="284"/>
      <c r="C61" s="285"/>
      <c r="D61" s="285"/>
      <c r="E61" s="285"/>
      <c r="F61" s="285"/>
      <c r="G61" s="285"/>
      <c r="H61" s="285"/>
      <c r="I61" s="285"/>
      <c r="J61" s="285"/>
      <c r="K61" s="285"/>
      <c r="L61" s="285"/>
      <c r="M61" s="298"/>
      <c r="N61" s="298"/>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98"/>
      <c r="AT61" s="298"/>
      <c r="AU61" s="285"/>
      <c r="AV61" s="285"/>
      <c r="AW61" s="285"/>
      <c r="AX61" s="285"/>
      <c r="AY61" s="285"/>
      <c r="AZ61" s="285"/>
      <c r="BA61" s="285"/>
      <c r="BB61" s="285"/>
      <c r="BC61" s="285"/>
      <c r="BD61" s="285"/>
      <c r="BE61" s="298"/>
      <c r="BF61" s="298"/>
      <c r="BG61" s="285"/>
      <c r="BH61" s="285"/>
      <c r="BI61" s="285"/>
      <c r="BJ61" s="285"/>
      <c r="BK61" s="285"/>
      <c r="BL61" s="285"/>
      <c r="BM61" s="285"/>
      <c r="BN61" s="285"/>
      <c r="BO61" s="285"/>
      <c r="BP61" s="285"/>
      <c r="BQ61" s="298"/>
      <c r="BR61" s="298"/>
      <c r="BS61" s="285"/>
      <c r="BT61" s="285"/>
      <c r="BU61" s="285"/>
      <c r="BV61" s="285"/>
      <c r="BW61" s="285"/>
      <c r="BX61" s="285"/>
      <c r="BY61" s="285"/>
      <c r="BZ61" s="285"/>
      <c r="CA61" s="285"/>
      <c r="CB61" s="285"/>
      <c r="CC61" s="298"/>
      <c r="CD61" s="298"/>
      <c r="CE61" s="285"/>
      <c r="CF61" s="285"/>
      <c r="CG61" s="285"/>
      <c r="CH61" s="285"/>
      <c r="CI61" s="285"/>
      <c r="CJ61" s="285"/>
      <c r="CK61" s="285"/>
      <c r="CL61" s="285"/>
      <c r="CM61" s="285"/>
      <c r="CN61" s="285"/>
      <c r="CO61" s="298"/>
      <c r="CP61" s="298"/>
      <c r="CQ61" s="285"/>
      <c r="CR61" s="285"/>
      <c r="CS61" s="285"/>
      <c r="CT61" s="285"/>
      <c r="CU61" s="285"/>
      <c r="CV61" s="285"/>
      <c r="CW61" s="285"/>
      <c r="CX61" s="285"/>
      <c r="CY61" s="285"/>
      <c r="CZ61" s="285"/>
      <c r="DA61" s="298"/>
      <c r="DB61" s="298"/>
      <c r="DC61" s="298"/>
      <c r="DD61" s="303"/>
      <c r="DE61" s="283"/>
    </row>
    <row r="62" spans="1:109" x14ac:dyDescent="0.15">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108"/>
    </row>
    <row r="63" spans="1:109" ht="17.25" x14ac:dyDescent="0.15">
      <c r="B63" s="106" t="s">
        <v>320</v>
      </c>
    </row>
    <row r="64" spans="1:109" x14ac:dyDescent="0.15">
      <c r="B64" s="97"/>
      <c r="G64" s="286"/>
      <c r="N64" s="300"/>
      <c r="AM64" s="286"/>
      <c r="AN64" s="286" t="s">
        <v>533</v>
      </c>
      <c r="AP64" s="277"/>
      <c r="AQ64" s="277"/>
      <c r="AR64" s="277"/>
      <c r="AY64" s="286"/>
      <c r="BA64" s="277"/>
      <c r="BB64" s="277"/>
      <c r="BC64" s="277"/>
      <c r="BK64" s="286"/>
      <c r="BM64" s="277"/>
      <c r="BN64" s="277"/>
      <c r="BO64" s="277"/>
      <c r="BW64" s="286"/>
      <c r="BY64" s="277"/>
      <c r="BZ64" s="277"/>
      <c r="CA64" s="277"/>
      <c r="CI64" s="286"/>
      <c r="CK64" s="277"/>
      <c r="CL64" s="277"/>
      <c r="CM64" s="277"/>
      <c r="CU64" s="286"/>
      <c r="CW64" s="277"/>
      <c r="CX64" s="277"/>
      <c r="CY64" s="277"/>
    </row>
    <row r="65" spans="2:107" x14ac:dyDescent="0.15">
      <c r="B65" s="97"/>
      <c r="AN65" s="1088" t="s">
        <v>534</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0"/>
    </row>
    <row r="66" spans="2:107" x14ac:dyDescent="0.15">
      <c r="B66" s="97"/>
      <c r="AN66" s="1091"/>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3"/>
    </row>
    <row r="67" spans="2:107" x14ac:dyDescent="0.15">
      <c r="B67" s="97"/>
      <c r="AN67" s="1091"/>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3"/>
    </row>
    <row r="68" spans="2:107" x14ac:dyDescent="0.15">
      <c r="B68" s="97"/>
      <c r="AN68" s="1091"/>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3"/>
    </row>
    <row r="69" spans="2:107" x14ac:dyDescent="0.15">
      <c r="B69" s="97"/>
      <c r="AN69" s="1094"/>
      <c r="AO69" s="1095"/>
      <c r="AP69" s="1095"/>
      <c r="AQ69" s="1095"/>
      <c r="AR69" s="1095"/>
      <c r="AS69" s="1095"/>
      <c r="AT69" s="1095"/>
      <c r="AU69" s="1095"/>
      <c r="AV69" s="1095"/>
      <c r="AW69" s="1095"/>
      <c r="AX69" s="1095"/>
      <c r="AY69" s="1095"/>
      <c r="AZ69" s="1095"/>
      <c r="BA69" s="1095"/>
      <c r="BB69" s="1095"/>
      <c r="BC69" s="1095"/>
      <c r="BD69" s="1095"/>
      <c r="BE69" s="1095"/>
      <c r="BF69" s="1095"/>
      <c r="BG69" s="1095"/>
      <c r="BH69" s="1095"/>
      <c r="BI69" s="1095"/>
      <c r="BJ69" s="1095"/>
      <c r="BK69" s="1095"/>
      <c r="BL69" s="1095"/>
      <c r="BM69" s="1095"/>
      <c r="BN69" s="1095"/>
      <c r="BO69" s="1095"/>
      <c r="BP69" s="1095"/>
      <c r="BQ69" s="1095"/>
      <c r="BR69" s="1095"/>
      <c r="BS69" s="1095"/>
      <c r="BT69" s="1095"/>
      <c r="BU69" s="1095"/>
      <c r="BV69" s="1095"/>
      <c r="BW69" s="1095"/>
      <c r="BX69" s="1095"/>
      <c r="BY69" s="1095"/>
      <c r="BZ69" s="1095"/>
      <c r="CA69" s="1095"/>
      <c r="CB69" s="1095"/>
      <c r="CC69" s="1095"/>
      <c r="CD69" s="1095"/>
      <c r="CE69" s="1095"/>
      <c r="CF69" s="1095"/>
      <c r="CG69" s="1095"/>
      <c r="CH69" s="1095"/>
      <c r="CI69" s="1095"/>
      <c r="CJ69" s="1095"/>
      <c r="CK69" s="1095"/>
      <c r="CL69" s="1095"/>
      <c r="CM69" s="1095"/>
      <c r="CN69" s="1095"/>
      <c r="CO69" s="1095"/>
      <c r="CP69" s="1095"/>
      <c r="CQ69" s="1095"/>
      <c r="CR69" s="1095"/>
      <c r="CS69" s="1095"/>
      <c r="CT69" s="1095"/>
      <c r="CU69" s="1095"/>
      <c r="CV69" s="1095"/>
      <c r="CW69" s="1095"/>
      <c r="CX69" s="1095"/>
      <c r="CY69" s="1095"/>
      <c r="CZ69" s="1095"/>
      <c r="DA69" s="1095"/>
      <c r="DB69" s="1095"/>
      <c r="DC69" s="1096"/>
    </row>
    <row r="70" spans="2:107" x14ac:dyDescent="0.15">
      <c r="B70" s="97"/>
      <c r="H70" s="289"/>
      <c r="I70" s="289"/>
      <c r="J70" s="291"/>
      <c r="K70" s="291"/>
      <c r="L70" s="296"/>
      <c r="M70" s="291"/>
      <c r="N70" s="296"/>
      <c r="AN70" s="288"/>
      <c r="AO70" s="288"/>
      <c r="AP70" s="288"/>
      <c r="AZ70" s="288"/>
      <c r="BA70" s="288"/>
      <c r="BB70" s="288"/>
      <c r="BL70" s="288"/>
      <c r="BM70" s="288"/>
      <c r="BN70" s="288"/>
      <c r="BX70" s="288"/>
      <c r="BY70" s="288"/>
      <c r="BZ70" s="288"/>
      <c r="CJ70" s="288"/>
      <c r="CK70" s="288"/>
      <c r="CL70" s="288"/>
      <c r="CV70" s="288"/>
      <c r="CW70" s="288"/>
      <c r="CX70" s="288"/>
    </row>
    <row r="71" spans="2:107" x14ac:dyDescent="0.15">
      <c r="B71" s="97"/>
      <c r="G71" s="287"/>
      <c r="I71" s="290"/>
      <c r="J71" s="291"/>
      <c r="K71" s="291"/>
      <c r="L71" s="296"/>
      <c r="M71" s="291"/>
      <c r="N71" s="296"/>
      <c r="AM71" s="287"/>
      <c r="AN71" s="50" t="s">
        <v>155</v>
      </c>
    </row>
    <row r="72" spans="2:107" x14ac:dyDescent="0.15">
      <c r="B72" s="97"/>
      <c r="G72" s="1085"/>
      <c r="H72" s="1085"/>
      <c r="I72" s="1085"/>
      <c r="J72" s="1085"/>
      <c r="K72" s="292"/>
      <c r="L72" s="292"/>
      <c r="M72" s="297"/>
      <c r="N72" s="297"/>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520</v>
      </c>
      <c r="BQ72" s="1087"/>
      <c r="BR72" s="1087"/>
      <c r="BS72" s="1087"/>
      <c r="BT72" s="1087"/>
      <c r="BU72" s="1087"/>
      <c r="BV72" s="1087"/>
      <c r="BW72" s="1087"/>
      <c r="BX72" s="1087" t="s">
        <v>521</v>
      </c>
      <c r="BY72" s="1087"/>
      <c r="BZ72" s="1087"/>
      <c r="CA72" s="1087"/>
      <c r="CB72" s="1087"/>
      <c r="CC72" s="1087"/>
      <c r="CD72" s="1087"/>
      <c r="CE72" s="1087"/>
      <c r="CF72" s="1087" t="s">
        <v>371</v>
      </c>
      <c r="CG72" s="1087"/>
      <c r="CH72" s="1087"/>
      <c r="CI72" s="1087"/>
      <c r="CJ72" s="1087"/>
      <c r="CK72" s="1087"/>
      <c r="CL72" s="1087"/>
      <c r="CM72" s="1087"/>
      <c r="CN72" s="1087" t="s">
        <v>191</v>
      </c>
      <c r="CO72" s="1087"/>
      <c r="CP72" s="1087"/>
      <c r="CQ72" s="1087"/>
      <c r="CR72" s="1087"/>
      <c r="CS72" s="1087"/>
      <c r="CT72" s="1087"/>
      <c r="CU72" s="1087"/>
      <c r="CV72" s="1087" t="s">
        <v>440</v>
      </c>
      <c r="CW72" s="1087"/>
      <c r="CX72" s="1087"/>
      <c r="CY72" s="1087"/>
      <c r="CZ72" s="1087"/>
      <c r="DA72" s="1087"/>
      <c r="DB72" s="1087"/>
      <c r="DC72" s="1087"/>
    </row>
    <row r="73" spans="2:107" x14ac:dyDescent="0.15">
      <c r="B73" s="97"/>
      <c r="G73" s="1097"/>
      <c r="H73" s="1097"/>
      <c r="I73" s="1097"/>
      <c r="J73" s="1097"/>
      <c r="K73" s="1104"/>
      <c r="L73" s="1104"/>
      <c r="M73" s="1104"/>
      <c r="N73" s="1104"/>
      <c r="AM73" s="288"/>
      <c r="AN73" s="1100" t="s">
        <v>535</v>
      </c>
      <c r="AO73" s="1100"/>
      <c r="AP73" s="1100"/>
      <c r="AQ73" s="1100"/>
      <c r="AR73" s="1100"/>
      <c r="AS73" s="1100"/>
      <c r="AT73" s="1100"/>
      <c r="AU73" s="1100"/>
      <c r="AV73" s="1100"/>
      <c r="AW73" s="1100"/>
      <c r="AX73" s="1100"/>
      <c r="AY73" s="1100"/>
      <c r="AZ73" s="1100"/>
      <c r="BA73" s="1100"/>
      <c r="BB73" s="1100" t="s">
        <v>536</v>
      </c>
      <c r="BC73" s="1100"/>
      <c r="BD73" s="1100"/>
      <c r="BE73" s="1100"/>
      <c r="BF73" s="1100"/>
      <c r="BG73" s="1100"/>
      <c r="BH73" s="1100"/>
      <c r="BI73" s="1100"/>
      <c r="BJ73" s="1100"/>
      <c r="BK73" s="1100"/>
      <c r="BL73" s="1100"/>
      <c r="BM73" s="1100"/>
      <c r="BN73" s="1100"/>
      <c r="BO73" s="1100"/>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x14ac:dyDescent="0.15">
      <c r="B74" s="97"/>
      <c r="G74" s="1097"/>
      <c r="H74" s="1097"/>
      <c r="I74" s="1097"/>
      <c r="J74" s="1097"/>
      <c r="K74" s="1104"/>
      <c r="L74" s="1104"/>
      <c r="M74" s="1104"/>
      <c r="N74" s="1104"/>
      <c r="AM74" s="28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x14ac:dyDescent="0.15">
      <c r="B75" s="97"/>
      <c r="G75" s="1097"/>
      <c r="H75" s="1097"/>
      <c r="I75" s="1085"/>
      <c r="J75" s="1085"/>
      <c r="K75" s="1099"/>
      <c r="L75" s="1099"/>
      <c r="M75" s="1099"/>
      <c r="N75" s="1099"/>
      <c r="AM75" s="288"/>
      <c r="AN75" s="1100"/>
      <c r="AO75" s="1100"/>
      <c r="AP75" s="1100"/>
      <c r="AQ75" s="1100"/>
      <c r="AR75" s="1100"/>
      <c r="AS75" s="1100"/>
      <c r="AT75" s="1100"/>
      <c r="AU75" s="1100"/>
      <c r="AV75" s="1100"/>
      <c r="AW75" s="1100"/>
      <c r="AX75" s="1100"/>
      <c r="AY75" s="1100"/>
      <c r="AZ75" s="1100"/>
      <c r="BA75" s="1100"/>
      <c r="BB75" s="1100" t="s">
        <v>403</v>
      </c>
      <c r="BC75" s="1100"/>
      <c r="BD75" s="1100"/>
      <c r="BE75" s="1100"/>
      <c r="BF75" s="1100"/>
      <c r="BG75" s="1100"/>
      <c r="BH75" s="1100"/>
      <c r="BI75" s="1100"/>
      <c r="BJ75" s="1100"/>
      <c r="BK75" s="1100"/>
      <c r="BL75" s="1100"/>
      <c r="BM75" s="1100"/>
      <c r="BN75" s="1100"/>
      <c r="BO75" s="1100"/>
      <c r="BP75" s="1102">
        <v>9.3000000000000007</v>
      </c>
      <c r="BQ75" s="1102"/>
      <c r="BR75" s="1102"/>
      <c r="BS75" s="1102"/>
      <c r="BT75" s="1102"/>
      <c r="BU75" s="1102"/>
      <c r="BV75" s="1102"/>
      <c r="BW75" s="1102"/>
      <c r="BX75" s="1102">
        <v>7.5</v>
      </c>
      <c r="BY75" s="1102"/>
      <c r="BZ75" s="1102"/>
      <c r="CA75" s="1102"/>
      <c r="CB75" s="1102"/>
      <c r="CC75" s="1102"/>
      <c r="CD75" s="1102"/>
      <c r="CE75" s="1102"/>
      <c r="CF75" s="1102">
        <v>6.5</v>
      </c>
      <c r="CG75" s="1102"/>
      <c r="CH75" s="1102"/>
      <c r="CI75" s="1102"/>
      <c r="CJ75" s="1102"/>
      <c r="CK75" s="1102"/>
      <c r="CL75" s="1102"/>
      <c r="CM75" s="1102"/>
      <c r="CN75" s="1102">
        <v>6.6</v>
      </c>
      <c r="CO75" s="1102"/>
      <c r="CP75" s="1102"/>
      <c r="CQ75" s="1102"/>
      <c r="CR75" s="1102"/>
      <c r="CS75" s="1102"/>
      <c r="CT75" s="1102"/>
      <c r="CU75" s="1102"/>
      <c r="CV75" s="1102">
        <v>7.7</v>
      </c>
      <c r="CW75" s="1102"/>
      <c r="CX75" s="1102"/>
      <c r="CY75" s="1102"/>
      <c r="CZ75" s="1102"/>
      <c r="DA75" s="1102"/>
      <c r="DB75" s="1102"/>
      <c r="DC75" s="1102"/>
    </row>
    <row r="76" spans="2:107" x14ac:dyDescent="0.15">
      <c r="B76" s="97"/>
      <c r="G76" s="1097"/>
      <c r="H76" s="1097"/>
      <c r="I76" s="1085"/>
      <c r="J76" s="1085"/>
      <c r="K76" s="1099"/>
      <c r="L76" s="1099"/>
      <c r="M76" s="1099"/>
      <c r="N76" s="1099"/>
      <c r="AM76" s="28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x14ac:dyDescent="0.15">
      <c r="B77" s="97"/>
      <c r="G77" s="1085"/>
      <c r="H77" s="1085"/>
      <c r="I77" s="1085"/>
      <c r="J77" s="1085"/>
      <c r="K77" s="1104"/>
      <c r="L77" s="1104"/>
      <c r="M77" s="1104"/>
      <c r="N77" s="1104"/>
      <c r="AN77" s="1087" t="s">
        <v>510</v>
      </c>
      <c r="AO77" s="1087"/>
      <c r="AP77" s="1087"/>
      <c r="AQ77" s="1087"/>
      <c r="AR77" s="1087"/>
      <c r="AS77" s="1087"/>
      <c r="AT77" s="1087"/>
      <c r="AU77" s="1087"/>
      <c r="AV77" s="1087"/>
      <c r="AW77" s="1087"/>
      <c r="AX77" s="1087"/>
      <c r="AY77" s="1087"/>
      <c r="AZ77" s="1087"/>
      <c r="BA77" s="1087"/>
      <c r="BB77" s="1100" t="s">
        <v>536</v>
      </c>
      <c r="BC77" s="1100"/>
      <c r="BD77" s="1100"/>
      <c r="BE77" s="1100"/>
      <c r="BF77" s="1100"/>
      <c r="BG77" s="1100"/>
      <c r="BH77" s="1100"/>
      <c r="BI77" s="1100"/>
      <c r="BJ77" s="1100"/>
      <c r="BK77" s="1100"/>
      <c r="BL77" s="1100"/>
      <c r="BM77" s="1100"/>
      <c r="BN77" s="1100"/>
      <c r="BO77" s="1100"/>
      <c r="BP77" s="1102">
        <v>20.5</v>
      </c>
      <c r="BQ77" s="1102"/>
      <c r="BR77" s="1102"/>
      <c r="BS77" s="1102"/>
      <c r="BT77" s="1102"/>
      <c r="BU77" s="1102"/>
      <c r="BV77" s="1102"/>
      <c r="BW77" s="1102"/>
      <c r="BX77" s="1102">
        <v>17.899999999999999</v>
      </c>
      <c r="BY77" s="1102"/>
      <c r="BZ77" s="1102"/>
      <c r="CA77" s="1102"/>
      <c r="CB77" s="1102"/>
      <c r="CC77" s="1102"/>
      <c r="CD77" s="1102"/>
      <c r="CE77" s="1102"/>
      <c r="CF77" s="1102">
        <v>0</v>
      </c>
      <c r="CG77" s="1102"/>
      <c r="CH77" s="1102"/>
      <c r="CI77" s="1102"/>
      <c r="CJ77" s="1102"/>
      <c r="CK77" s="1102"/>
      <c r="CL77" s="1102"/>
      <c r="CM77" s="1102"/>
      <c r="CN77" s="1102">
        <v>0</v>
      </c>
      <c r="CO77" s="1102"/>
      <c r="CP77" s="1102"/>
      <c r="CQ77" s="1102"/>
      <c r="CR77" s="1102"/>
      <c r="CS77" s="1102"/>
      <c r="CT77" s="1102"/>
      <c r="CU77" s="1102"/>
      <c r="CV77" s="1102">
        <v>0</v>
      </c>
      <c r="CW77" s="1102"/>
      <c r="CX77" s="1102"/>
      <c r="CY77" s="1102"/>
      <c r="CZ77" s="1102"/>
      <c r="DA77" s="1102"/>
      <c r="DB77" s="1102"/>
      <c r="DC77" s="1102"/>
    </row>
    <row r="78" spans="2:107" x14ac:dyDescent="0.15">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x14ac:dyDescent="0.15">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100" t="s">
        <v>403</v>
      </c>
      <c r="BC79" s="1100"/>
      <c r="BD79" s="1100"/>
      <c r="BE79" s="1100"/>
      <c r="BF79" s="1100"/>
      <c r="BG79" s="1100"/>
      <c r="BH79" s="1100"/>
      <c r="BI79" s="1100"/>
      <c r="BJ79" s="1100"/>
      <c r="BK79" s="1100"/>
      <c r="BL79" s="1100"/>
      <c r="BM79" s="1100"/>
      <c r="BN79" s="1100"/>
      <c r="BO79" s="1100"/>
      <c r="BP79" s="1102">
        <v>10.5</v>
      </c>
      <c r="BQ79" s="1102"/>
      <c r="BR79" s="1102"/>
      <c r="BS79" s="1102"/>
      <c r="BT79" s="1102"/>
      <c r="BU79" s="1102"/>
      <c r="BV79" s="1102"/>
      <c r="BW79" s="1102"/>
      <c r="BX79" s="1102">
        <v>9.5</v>
      </c>
      <c r="BY79" s="1102"/>
      <c r="BZ79" s="1102"/>
      <c r="CA79" s="1102"/>
      <c r="CB79" s="1102"/>
      <c r="CC79" s="1102"/>
      <c r="CD79" s="1102"/>
      <c r="CE79" s="1102"/>
      <c r="CF79" s="1102">
        <v>7.2</v>
      </c>
      <c r="CG79" s="1102"/>
      <c r="CH79" s="1102"/>
      <c r="CI79" s="1102"/>
      <c r="CJ79" s="1102"/>
      <c r="CK79" s="1102"/>
      <c r="CL79" s="1102"/>
      <c r="CM79" s="1102"/>
      <c r="CN79" s="1102">
        <v>6</v>
      </c>
      <c r="CO79" s="1102"/>
      <c r="CP79" s="1102"/>
      <c r="CQ79" s="1102"/>
      <c r="CR79" s="1102"/>
      <c r="CS79" s="1102"/>
      <c r="CT79" s="1102"/>
      <c r="CU79" s="1102"/>
      <c r="CV79" s="1102">
        <v>5.6</v>
      </c>
      <c r="CW79" s="1102"/>
      <c r="CX79" s="1102"/>
      <c r="CY79" s="1102"/>
      <c r="CZ79" s="1102"/>
      <c r="DA79" s="1102"/>
      <c r="DB79" s="1102"/>
      <c r="DC79" s="1102"/>
    </row>
    <row r="80" spans="2:107" x14ac:dyDescent="0.15">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x14ac:dyDescent="0.15">
      <c r="B81" s="97"/>
    </row>
    <row r="82" spans="2:109" ht="17.25" x14ac:dyDescent="0.15">
      <c r="B82" s="97"/>
      <c r="K82" s="294"/>
      <c r="L82" s="294"/>
      <c r="M82" s="294"/>
      <c r="N82" s="294"/>
      <c r="AQ82" s="294"/>
      <c r="AR82" s="294"/>
      <c r="AS82" s="294"/>
      <c r="AT82" s="294"/>
      <c r="BC82" s="294"/>
      <c r="BD82" s="294"/>
      <c r="BE82" s="294"/>
      <c r="BF82" s="294"/>
      <c r="BO82" s="294"/>
      <c r="BP82" s="294"/>
      <c r="BQ82" s="294"/>
      <c r="BR82" s="294"/>
      <c r="CA82" s="294"/>
      <c r="CB82" s="294"/>
      <c r="CC82" s="294"/>
      <c r="CD82" s="294"/>
      <c r="CM82" s="294"/>
      <c r="CN82" s="294"/>
      <c r="CO82" s="294"/>
      <c r="CP82" s="294"/>
      <c r="CY82" s="294"/>
      <c r="CZ82" s="294"/>
      <c r="DA82" s="294"/>
      <c r="DB82" s="294"/>
      <c r="DC82" s="29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295"/>
      <c r="AQ87" s="295"/>
      <c r="BC87" s="295"/>
      <c r="BO87" s="295"/>
      <c r="CA87" s="295"/>
      <c r="CM87" s="295"/>
      <c r="CY87" s="29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LRVhUXDNVQwvRq0yy+IsH6m6sJAnYNwSiQL0M8Uhve0aV2UD3o2QeDJWUmocXCbDp8khE1zKeoxUSAQjXXORg==" saltValue="qhvCau2wzo42Boipu/dEh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3RBJfHgfNlc1/1U/cRDcfe0BQh7mZUNhCe6aboPdWu+qfaWiEUbUjHaOkMQDTqgWSEypCTBrmmcd4kwP5smag==" saltValue="6WnM4BTha9Cfq3yfeFxg8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dIpJnVM5hUW5EO5Ada85qpD5Ts2EQflMXpsyhwYAdW1pJsx/ovHXc9J6Xu/A1cPghL7A/Nk5BxlKnUVTt0acg==" saltValue="foaEsSESnK+Ome6Fr4OA6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305" customWidth="1"/>
    <col min="2" max="8" width="13.375" style="305" customWidth="1"/>
    <col min="9" max="16384" width="11.125" style="305"/>
  </cols>
  <sheetData>
    <row r="1" spans="1:8" x14ac:dyDescent="0.15">
      <c r="A1" s="114"/>
      <c r="B1" s="120"/>
      <c r="C1" s="124"/>
      <c r="D1" s="130"/>
      <c r="E1" s="140"/>
      <c r="F1" s="140"/>
      <c r="G1" s="140"/>
      <c r="H1" s="174"/>
    </row>
    <row r="2" spans="1:8" x14ac:dyDescent="0.15">
      <c r="A2" s="115"/>
      <c r="B2" s="121"/>
      <c r="C2" s="312"/>
      <c r="D2" s="131" t="s">
        <v>77</v>
      </c>
      <c r="E2" s="141"/>
      <c r="F2" s="320" t="s">
        <v>519</v>
      </c>
      <c r="G2" s="165"/>
      <c r="H2" s="175"/>
    </row>
    <row r="3" spans="1:8" x14ac:dyDescent="0.15">
      <c r="A3" s="131" t="s">
        <v>33</v>
      </c>
      <c r="B3" s="123"/>
      <c r="C3" s="313"/>
      <c r="D3" s="316">
        <v>183038</v>
      </c>
      <c r="E3" s="318"/>
      <c r="F3" s="321">
        <v>119674</v>
      </c>
      <c r="G3" s="323"/>
      <c r="H3" s="326"/>
    </row>
    <row r="4" spans="1:8" x14ac:dyDescent="0.15">
      <c r="A4" s="116"/>
      <c r="B4" s="122"/>
      <c r="C4" s="314"/>
      <c r="D4" s="317">
        <v>103095</v>
      </c>
      <c r="E4" s="319"/>
      <c r="F4" s="322">
        <v>57803</v>
      </c>
      <c r="G4" s="324"/>
      <c r="H4" s="327"/>
    </row>
    <row r="5" spans="1:8" x14ac:dyDescent="0.15">
      <c r="A5" s="131" t="s">
        <v>382</v>
      </c>
      <c r="B5" s="123"/>
      <c r="C5" s="313"/>
      <c r="D5" s="316">
        <v>144401</v>
      </c>
      <c r="E5" s="318"/>
      <c r="F5" s="321">
        <v>119685</v>
      </c>
      <c r="G5" s="323"/>
      <c r="H5" s="326"/>
    </row>
    <row r="6" spans="1:8" x14ac:dyDescent="0.15">
      <c r="A6" s="116"/>
      <c r="B6" s="122"/>
      <c r="C6" s="314"/>
      <c r="D6" s="317">
        <v>59046</v>
      </c>
      <c r="E6" s="319"/>
      <c r="F6" s="322">
        <v>68464</v>
      </c>
      <c r="G6" s="324"/>
      <c r="H6" s="327"/>
    </row>
    <row r="7" spans="1:8" x14ac:dyDescent="0.15">
      <c r="A7" s="131" t="s">
        <v>227</v>
      </c>
      <c r="B7" s="123"/>
      <c r="C7" s="313"/>
      <c r="D7" s="316">
        <v>63026</v>
      </c>
      <c r="E7" s="318"/>
      <c r="F7" s="321">
        <v>245039</v>
      </c>
      <c r="G7" s="323"/>
      <c r="H7" s="326"/>
    </row>
    <row r="8" spans="1:8" x14ac:dyDescent="0.15">
      <c r="A8" s="116"/>
      <c r="B8" s="122"/>
      <c r="C8" s="314"/>
      <c r="D8" s="317">
        <v>47118</v>
      </c>
      <c r="E8" s="319"/>
      <c r="F8" s="322">
        <v>108922</v>
      </c>
      <c r="G8" s="324"/>
      <c r="H8" s="327"/>
    </row>
    <row r="9" spans="1:8" x14ac:dyDescent="0.15">
      <c r="A9" s="131" t="s">
        <v>41</v>
      </c>
      <c r="B9" s="123"/>
      <c r="C9" s="313"/>
      <c r="D9" s="316">
        <v>92866</v>
      </c>
      <c r="E9" s="318"/>
      <c r="F9" s="321">
        <v>237994</v>
      </c>
      <c r="G9" s="323"/>
      <c r="H9" s="326"/>
    </row>
    <row r="10" spans="1:8" x14ac:dyDescent="0.15">
      <c r="A10" s="116"/>
      <c r="B10" s="122"/>
      <c r="C10" s="314"/>
      <c r="D10" s="317">
        <v>51366</v>
      </c>
      <c r="E10" s="319"/>
      <c r="F10" s="322">
        <v>110361</v>
      </c>
      <c r="G10" s="324"/>
      <c r="H10" s="327"/>
    </row>
    <row r="11" spans="1:8" x14ac:dyDescent="0.15">
      <c r="A11" s="131" t="s">
        <v>225</v>
      </c>
      <c r="B11" s="123"/>
      <c r="C11" s="313"/>
      <c r="D11" s="316">
        <v>180362</v>
      </c>
      <c r="E11" s="318"/>
      <c r="F11" s="321">
        <v>267911</v>
      </c>
      <c r="G11" s="323"/>
      <c r="H11" s="326"/>
    </row>
    <row r="12" spans="1:8" x14ac:dyDescent="0.15">
      <c r="A12" s="116"/>
      <c r="B12" s="122"/>
      <c r="C12" s="315"/>
      <c r="D12" s="317">
        <v>113993</v>
      </c>
      <c r="E12" s="319"/>
      <c r="F12" s="322">
        <v>106425</v>
      </c>
      <c r="G12" s="324"/>
      <c r="H12" s="327"/>
    </row>
    <row r="13" spans="1:8" x14ac:dyDescent="0.15">
      <c r="A13" s="131"/>
      <c r="B13" s="123"/>
      <c r="C13" s="313"/>
      <c r="D13" s="316">
        <v>132739</v>
      </c>
      <c r="E13" s="318"/>
      <c r="F13" s="321">
        <v>198061</v>
      </c>
      <c r="G13" s="325"/>
      <c r="H13" s="326"/>
    </row>
    <row r="14" spans="1:8" x14ac:dyDescent="0.15">
      <c r="A14" s="116"/>
      <c r="B14" s="122"/>
      <c r="C14" s="314"/>
      <c r="D14" s="317">
        <v>74924</v>
      </c>
      <c r="E14" s="319"/>
      <c r="F14" s="322">
        <v>90395</v>
      </c>
      <c r="G14" s="324"/>
      <c r="H14" s="327"/>
    </row>
    <row r="17" spans="1:11" x14ac:dyDescent="0.15">
      <c r="A17" s="305" t="s">
        <v>21</v>
      </c>
    </row>
    <row r="18" spans="1:11" x14ac:dyDescent="0.15">
      <c r="A18" s="306"/>
      <c r="B18" s="306" t="str">
        <f>実質収支比率等に係る経年分析!F$46</f>
        <v>H25</v>
      </c>
      <c r="C18" s="306" t="str">
        <f>実質収支比率等に係る経年分析!G$46</f>
        <v>H26</v>
      </c>
      <c r="D18" s="306" t="str">
        <f>実質収支比率等に係る経年分析!H$46</f>
        <v>H27</v>
      </c>
      <c r="E18" s="306" t="str">
        <f>実質収支比率等に係る経年分析!I$46</f>
        <v>H28</v>
      </c>
      <c r="F18" s="306" t="str">
        <f>実質収支比率等に係る経年分析!J$46</f>
        <v>H29</v>
      </c>
    </row>
    <row r="19" spans="1:11" x14ac:dyDescent="0.15">
      <c r="A19" s="306" t="s">
        <v>84</v>
      </c>
      <c r="B19" s="306">
        <f>ROUND(VALUE(SUBSTITUTE(実質収支比率等に係る経年分析!F$48,"▲","-")),2)</f>
        <v>9.91</v>
      </c>
      <c r="C19" s="306">
        <f>ROUND(VALUE(SUBSTITUTE(実質収支比率等に係る経年分析!G$48,"▲","-")),2)</f>
        <v>7.65</v>
      </c>
      <c r="D19" s="306">
        <f>ROUND(VALUE(SUBSTITUTE(実質収支比率等に係る経年分析!H$48,"▲","-")),2)</f>
        <v>8.5</v>
      </c>
      <c r="E19" s="306">
        <f>ROUND(VALUE(SUBSTITUTE(実質収支比率等に係る経年分析!I$48,"▲","-")),2)</f>
        <v>8.9700000000000006</v>
      </c>
      <c r="F19" s="306">
        <f>ROUND(VALUE(SUBSTITUTE(実質収支比率等に係る経年分析!J$48,"▲","-")),2)</f>
        <v>7.51</v>
      </c>
    </row>
    <row r="20" spans="1:11" x14ac:dyDescent="0.15">
      <c r="A20" s="306" t="s">
        <v>32</v>
      </c>
      <c r="B20" s="306">
        <f>ROUND(VALUE(SUBSTITUTE(実質収支比率等に係る経年分析!F$47,"▲","-")),2)</f>
        <v>18.329999999999998</v>
      </c>
      <c r="C20" s="306">
        <f>ROUND(VALUE(SUBSTITUTE(実質収支比率等に係る経年分析!G$47,"▲","-")),2)</f>
        <v>18.47</v>
      </c>
      <c r="D20" s="306">
        <f>ROUND(VALUE(SUBSTITUTE(実質収支比率等に係る経年分析!H$47,"▲","-")),2)</f>
        <v>18.100000000000001</v>
      </c>
      <c r="E20" s="306">
        <f>ROUND(VALUE(SUBSTITUTE(実質収支比率等に係る経年分析!I$47,"▲","-")),2)</f>
        <v>18.47</v>
      </c>
      <c r="F20" s="306">
        <f>ROUND(VALUE(SUBSTITUTE(実質収支比率等に係る経年分析!J$47,"▲","-")),2)</f>
        <v>20.99</v>
      </c>
    </row>
    <row r="21" spans="1:11" x14ac:dyDescent="0.15">
      <c r="A21" s="306" t="s">
        <v>112</v>
      </c>
      <c r="B21" s="306">
        <f>IF(ISNUMBER(VALUE(SUBSTITUTE(実質収支比率等に係る経年分析!F$49,"▲","-"))),ROUND(VALUE(SUBSTITUTE(実質収支比率等に係る経年分析!F$49,"▲","-")),2),NA())</f>
        <v>12.68</v>
      </c>
      <c r="C21" s="306">
        <f>IF(ISNUMBER(VALUE(SUBSTITUTE(実質収支比率等に係る経年分析!G$49,"▲","-"))),ROUND(VALUE(SUBSTITUTE(実質収支比率等に係る経年分析!G$49,"▲","-")),2),NA())</f>
        <v>4.3899999999999997</v>
      </c>
      <c r="D21" s="306">
        <f>IF(ISNUMBER(VALUE(SUBSTITUTE(実質収支比率等に係る経年分析!H$49,"▲","-"))),ROUND(VALUE(SUBSTITUTE(実質収支比率等に係る経年分析!H$49,"▲","-")),2),NA())</f>
        <v>8.86</v>
      </c>
      <c r="E21" s="306">
        <f>IF(ISNUMBER(VALUE(SUBSTITUTE(実質収支比率等に係る経年分析!I$49,"▲","-"))),ROUND(VALUE(SUBSTITUTE(実質収支比率等に係る経年分析!I$49,"▲","-")),2),NA())</f>
        <v>3.59</v>
      </c>
      <c r="F21" s="306">
        <f>IF(ISNUMBER(VALUE(SUBSTITUTE(実質収支比率等に係る経年分析!J$49,"▲","-"))),ROUND(VALUE(SUBSTITUTE(実質収支比率等に係る経年分析!J$49,"▲","-")),2),NA())</f>
        <v>5.0199999999999996</v>
      </c>
    </row>
    <row r="24" spans="1:11" x14ac:dyDescent="0.15">
      <c r="A24" s="305" t="s">
        <v>97</v>
      </c>
    </row>
    <row r="25" spans="1:11" x14ac:dyDescent="0.15">
      <c r="A25" s="307"/>
      <c r="B25" s="307" t="str">
        <f>連結実質赤字比率に係る赤字・黒字の構成分析!F$33</f>
        <v>H25</v>
      </c>
      <c r="C25" s="307"/>
      <c r="D25" s="307" t="str">
        <f>連結実質赤字比率に係る赤字・黒字の構成分析!G$33</f>
        <v>H26</v>
      </c>
      <c r="E25" s="307"/>
      <c r="F25" s="307" t="str">
        <f>連結実質赤字比率に係る赤字・黒字の構成分析!H$33</f>
        <v>H27</v>
      </c>
      <c r="G25" s="307"/>
      <c r="H25" s="307" t="str">
        <f>連結実質赤字比率に係る赤字・黒字の構成分析!I$33</f>
        <v>H28</v>
      </c>
      <c r="I25" s="307"/>
      <c r="J25" s="307" t="str">
        <f>連結実質赤字比率に係る赤字・黒字の構成分析!J$33</f>
        <v>H29</v>
      </c>
      <c r="K25" s="307"/>
    </row>
    <row r="26" spans="1:11" x14ac:dyDescent="0.15">
      <c r="A26" s="307"/>
      <c r="B26" s="307" t="s">
        <v>113</v>
      </c>
      <c r="C26" s="307" t="s">
        <v>62</v>
      </c>
      <c r="D26" s="307" t="s">
        <v>113</v>
      </c>
      <c r="E26" s="307" t="s">
        <v>62</v>
      </c>
      <c r="F26" s="307" t="s">
        <v>113</v>
      </c>
      <c r="G26" s="307" t="s">
        <v>62</v>
      </c>
      <c r="H26" s="307" t="s">
        <v>113</v>
      </c>
      <c r="I26" s="307" t="s">
        <v>62</v>
      </c>
      <c r="J26" s="307" t="s">
        <v>113</v>
      </c>
      <c r="K26" s="307" t="s">
        <v>62</v>
      </c>
    </row>
    <row r="27" spans="1:11" x14ac:dyDescent="0.15">
      <c r="A27" s="307" t="str">
        <f>IF(連結実質赤字比率に係る赤字・黒字の構成分析!C$43="",NA(),連結実質赤字比率に係る赤字・黒字の構成分析!C$43)</f>
        <v>その他会計（黒字）</v>
      </c>
      <c r="B27" s="307" t="e">
        <f>IF(ROUND(VALUE(SUBSTITUTE(連結実質赤字比率に係る赤字・黒字の構成分析!F$43,"▲","-")),2)&lt;0,ABS(ROUND(VALUE(SUBSTITUTE(連結実質赤字比率に係る赤字・黒字の構成分析!F$43,"▲","-")),2)),NA())</f>
        <v>#N/A</v>
      </c>
      <c r="C27" s="307">
        <f>IF(ROUND(VALUE(SUBSTITUTE(連結実質赤字比率に係る赤字・黒字の構成分析!F$43,"▲","-")),2)&gt;=0,ABS(ROUND(VALUE(SUBSTITUTE(連結実質赤字比率に係る赤字・黒字の構成分析!F$43,"▲","-")),2)),NA())</f>
        <v>0</v>
      </c>
      <c r="D27" s="307" t="e">
        <f>IF(ROUND(VALUE(SUBSTITUTE(連結実質赤字比率に係る赤字・黒字の構成分析!G$43,"▲","-")),2)&lt;0,ABS(ROUND(VALUE(SUBSTITUTE(連結実質赤字比率に係る赤字・黒字の構成分析!G$43,"▲","-")),2)),NA())</f>
        <v>#N/A</v>
      </c>
      <c r="E27" s="307">
        <f>IF(ROUND(VALUE(SUBSTITUTE(連結実質赤字比率に係る赤字・黒字の構成分析!G$43,"▲","-")),2)&gt;=0,ABS(ROUND(VALUE(SUBSTITUTE(連結実質赤字比率に係る赤字・黒字の構成分析!G$43,"▲","-")),2)),NA())</f>
        <v>0</v>
      </c>
      <c r="F27" s="307" t="e">
        <f>IF(ROUND(VALUE(SUBSTITUTE(連結実質赤字比率に係る赤字・黒字の構成分析!H$43,"▲","-")),2)&lt;0,ABS(ROUND(VALUE(SUBSTITUTE(連結実質赤字比率に係る赤字・黒字の構成分析!H$43,"▲","-")),2)),NA())</f>
        <v>#N/A</v>
      </c>
      <c r="G27" s="307">
        <f>IF(ROUND(VALUE(SUBSTITUTE(連結実質赤字比率に係る赤字・黒字の構成分析!H$43,"▲","-")),2)&gt;=0,ABS(ROUND(VALUE(SUBSTITUTE(連結実質赤字比率に係る赤字・黒字の構成分析!H$43,"▲","-")),2)),NA())</f>
        <v>0</v>
      </c>
      <c r="H27" s="307" t="e">
        <f>IF(ROUND(VALUE(SUBSTITUTE(連結実質赤字比率に係る赤字・黒字の構成分析!I$43,"▲","-")),2)&lt;0,ABS(ROUND(VALUE(SUBSTITUTE(連結実質赤字比率に係る赤字・黒字の構成分析!I$43,"▲","-")),2)),NA())</f>
        <v>#N/A</v>
      </c>
      <c r="I27" s="307">
        <f>IF(ROUND(VALUE(SUBSTITUTE(連結実質赤字比率に係る赤字・黒字の構成分析!I$43,"▲","-")),2)&gt;=0,ABS(ROUND(VALUE(SUBSTITUTE(連結実質赤字比率に係る赤字・黒字の構成分析!I$43,"▲","-")),2)),NA())</f>
        <v>0</v>
      </c>
      <c r="J27" s="307" t="e">
        <f>IF(ROUND(VALUE(SUBSTITUTE(連結実質赤字比率に係る赤字・黒字の構成分析!J$43,"▲","-")),2)&lt;0,ABS(ROUND(VALUE(SUBSTITUTE(連結実質赤字比率に係る赤字・黒字の構成分析!J$43,"▲","-")),2)),NA())</f>
        <v>#N/A</v>
      </c>
      <c r="K27" s="307">
        <f>IF(ROUND(VALUE(SUBSTITUTE(連結実質赤字比率に係る赤字・黒字の構成分析!J$43,"▲","-")),2)&gt;=0,ABS(ROUND(VALUE(SUBSTITUTE(連結実質赤字比率に係る赤字・黒字の構成分析!J$43,"▲","-")),2)),NA())</f>
        <v>0</v>
      </c>
    </row>
    <row r="28" spans="1:11" x14ac:dyDescent="0.15">
      <c r="A28" s="307" t="str">
        <f>IF(連結実質赤字比率に係る赤字・黒字の構成分析!C$42="",NA(),連結実質赤字比率に係る赤字・黒字の構成分析!C$42)</f>
        <v>その他会計（赤字）</v>
      </c>
      <c r="B28" s="307" t="e">
        <f>IF(ROUND(VALUE(SUBSTITUTE(連結実質赤字比率に係る赤字・黒字の構成分析!F$42,"▲","-")),2)&lt;0,ABS(ROUND(VALUE(SUBSTITUTE(連結実質赤字比率に係る赤字・黒字の構成分析!F$42,"▲","-")),2)),NA())</f>
        <v>#VALUE!</v>
      </c>
      <c r="C28" s="307" t="e">
        <f>IF(ROUND(VALUE(SUBSTITUTE(連結実質赤字比率に係る赤字・黒字の構成分析!F$42,"▲","-")),2)&gt;=0,ABS(ROUND(VALUE(SUBSTITUTE(連結実質赤字比率に係る赤字・黒字の構成分析!F$42,"▲","-")),2)),NA())</f>
        <v>#VALUE!</v>
      </c>
      <c r="D28" s="307" t="e">
        <f>IF(ROUND(VALUE(SUBSTITUTE(連結実質赤字比率に係る赤字・黒字の構成分析!G$42,"▲","-")),2)&lt;0,ABS(ROUND(VALUE(SUBSTITUTE(連結実質赤字比率に係る赤字・黒字の構成分析!G$42,"▲","-")),2)),NA())</f>
        <v>#VALUE!</v>
      </c>
      <c r="E28" s="307" t="e">
        <f>IF(ROUND(VALUE(SUBSTITUTE(連結実質赤字比率に係る赤字・黒字の構成分析!G$42,"▲","-")),2)&gt;=0,ABS(ROUND(VALUE(SUBSTITUTE(連結実質赤字比率に係る赤字・黒字の構成分析!G$42,"▲","-")),2)),NA())</f>
        <v>#VALUE!</v>
      </c>
      <c r="F28" s="307" t="e">
        <f>IF(ROUND(VALUE(SUBSTITUTE(連結実質赤字比率に係る赤字・黒字の構成分析!H$42,"▲","-")),2)&lt;0,ABS(ROUND(VALUE(SUBSTITUTE(連結実質赤字比率に係る赤字・黒字の構成分析!H$42,"▲","-")),2)),NA())</f>
        <v>#VALUE!</v>
      </c>
      <c r="G28" s="307" t="e">
        <f>IF(ROUND(VALUE(SUBSTITUTE(連結実質赤字比率に係る赤字・黒字の構成分析!H$42,"▲","-")),2)&gt;=0,ABS(ROUND(VALUE(SUBSTITUTE(連結実質赤字比率に係る赤字・黒字の構成分析!H$42,"▲","-")),2)),NA())</f>
        <v>#VALUE!</v>
      </c>
      <c r="H28" s="307" t="e">
        <f>IF(ROUND(VALUE(SUBSTITUTE(連結実質赤字比率に係る赤字・黒字の構成分析!I$42,"▲","-")),2)&lt;0,ABS(ROUND(VALUE(SUBSTITUTE(連結実質赤字比率に係る赤字・黒字の構成分析!I$42,"▲","-")),2)),NA())</f>
        <v>#VALUE!</v>
      </c>
      <c r="I28" s="307" t="e">
        <f>IF(ROUND(VALUE(SUBSTITUTE(連結実質赤字比率に係る赤字・黒字の構成分析!I$42,"▲","-")),2)&gt;=0,ABS(ROUND(VALUE(SUBSTITUTE(連結実質赤字比率に係る赤字・黒字の構成分析!I$42,"▲","-")),2)),NA())</f>
        <v>#VALUE!</v>
      </c>
      <c r="J28" s="307" t="e">
        <f>IF(ROUND(VALUE(SUBSTITUTE(連結実質赤字比率に係る赤字・黒字の構成分析!J$42,"▲","-")),2)&lt;0,ABS(ROUND(VALUE(SUBSTITUTE(連結実質赤字比率に係る赤字・黒字の構成分析!J$42,"▲","-")),2)),NA())</f>
        <v>#VALUE!</v>
      </c>
      <c r="K28" s="307" t="e">
        <f>IF(ROUND(VALUE(SUBSTITUTE(連結実質赤字比率に係る赤字・黒字の構成分析!J$42,"▲","-")),2)&gt;=0,ABS(ROUND(VALUE(SUBSTITUTE(連結実質赤字比率に係る赤字・黒字の構成分析!J$42,"▲","-")),2)),NA())</f>
        <v>#VALUE!</v>
      </c>
    </row>
    <row r="29" spans="1:11" x14ac:dyDescent="0.15">
      <c r="A29" s="307" t="str">
        <f>IF(連結実質赤字比率に係る赤字・黒字の構成分析!C$41="",NA(),連結実質赤字比率に係る赤字・黒字の構成分析!C$41)</f>
        <v>後期高齢者医療特別会計</v>
      </c>
      <c r="B29" s="307" t="e">
        <f>IF(ROUND(VALUE(SUBSTITUTE(連結実質赤字比率に係る赤字・黒字の構成分析!F$41,"▲","-")),2)&lt;0,ABS(ROUND(VALUE(SUBSTITUTE(連結実質赤字比率に係る赤字・黒字の構成分析!F$41,"▲","-")),2)),NA())</f>
        <v>#N/A</v>
      </c>
      <c r="C29" s="307">
        <f>IF(ROUND(VALUE(SUBSTITUTE(連結実質赤字比率に係る赤字・黒字の構成分析!F$41,"▲","-")),2)&gt;=0,ABS(ROUND(VALUE(SUBSTITUTE(連結実質赤字比率に係る赤字・黒字の構成分析!F$41,"▲","-")),2)),NA())</f>
        <v>0</v>
      </c>
      <c r="D29" s="307" t="e">
        <f>IF(ROUND(VALUE(SUBSTITUTE(連結実質赤字比率に係る赤字・黒字の構成分析!G$41,"▲","-")),2)&lt;0,ABS(ROUND(VALUE(SUBSTITUTE(連結実質赤字比率に係る赤字・黒字の構成分析!G$41,"▲","-")),2)),NA())</f>
        <v>#N/A</v>
      </c>
      <c r="E29" s="307">
        <f>IF(ROUND(VALUE(SUBSTITUTE(連結実質赤字比率に係る赤字・黒字の構成分析!G$41,"▲","-")),2)&gt;=0,ABS(ROUND(VALUE(SUBSTITUTE(連結実質赤字比率に係る赤字・黒字の構成分析!G$41,"▲","-")),2)),NA())</f>
        <v>0</v>
      </c>
      <c r="F29" s="307" t="e">
        <f>IF(ROUND(VALUE(SUBSTITUTE(連結実質赤字比率に係る赤字・黒字の構成分析!H$41,"▲","-")),2)&lt;0,ABS(ROUND(VALUE(SUBSTITUTE(連結実質赤字比率に係る赤字・黒字の構成分析!H$41,"▲","-")),2)),NA())</f>
        <v>#N/A</v>
      </c>
      <c r="G29" s="307">
        <f>IF(ROUND(VALUE(SUBSTITUTE(連結実質赤字比率に係る赤字・黒字の構成分析!H$41,"▲","-")),2)&gt;=0,ABS(ROUND(VALUE(SUBSTITUTE(連結実質赤字比率に係る赤字・黒字の構成分析!H$41,"▲","-")),2)),NA())</f>
        <v>0</v>
      </c>
      <c r="H29" s="307" t="e">
        <f>IF(ROUND(VALUE(SUBSTITUTE(連結実質赤字比率に係る赤字・黒字の構成分析!I$41,"▲","-")),2)&lt;0,ABS(ROUND(VALUE(SUBSTITUTE(連結実質赤字比率に係る赤字・黒字の構成分析!I$41,"▲","-")),2)),NA())</f>
        <v>#N/A</v>
      </c>
      <c r="I29" s="307">
        <f>IF(ROUND(VALUE(SUBSTITUTE(連結実質赤字比率に係る赤字・黒字の構成分析!I$41,"▲","-")),2)&gt;=0,ABS(ROUND(VALUE(SUBSTITUTE(連結実質赤字比率に係る赤字・黒字の構成分析!I$41,"▲","-")),2)),NA())</f>
        <v>0</v>
      </c>
      <c r="J29" s="307" t="e">
        <f>IF(ROUND(VALUE(SUBSTITUTE(連結実質赤字比率に係る赤字・黒字の構成分析!J$41,"▲","-")),2)&lt;0,ABS(ROUND(VALUE(SUBSTITUTE(連結実質赤字比率に係る赤字・黒字の構成分析!J$41,"▲","-")),2)),NA())</f>
        <v>#N/A</v>
      </c>
      <c r="K29" s="307">
        <f>IF(ROUND(VALUE(SUBSTITUTE(連結実質赤字比率に係る赤字・黒字の構成分析!J$41,"▲","-")),2)&gt;=0,ABS(ROUND(VALUE(SUBSTITUTE(連結実質赤字比率に係る赤字・黒字の構成分析!J$41,"▲","-")),2)),NA())</f>
        <v>0</v>
      </c>
    </row>
    <row r="30" spans="1:11" x14ac:dyDescent="0.15">
      <c r="A30" s="307" t="str">
        <f>IF(連結実質赤字比率に係る赤字・黒字の構成分析!C$40="",NA(),連結実質赤字比率に係る赤字・黒字の構成分析!C$40)</f>
        <v>下水道事業特別会計</v>
      </c>
      <c r="B30" s="307" t="e">
        <f>IF(ROUND(VALUE(SUBSTITUTE(連結実質赤字比率に係る赤字・黒字の構成分析!F$40,"▲","-")),2)&lt;0,ABS(ROUND(VALUE(SUBSTITUTE(連結実質赤字比率に係る赤字・黒字の構成分析!F$40,"▲","-")),2)),NA())</f>
        <v>#N/A</v>
      </c>
      <c r="C30" s="307">
        <f>IF(ROUND(VALUE(SUBSTITUTE(連結実質赤字比率に係る赤字・黒字の構成分析!F$40,"▲","-")),2)&gt;=0,ABS(ROUND(VALUE(SUBSTITUTE(連結実質赤字比率に係る赤字・黒字の構成分析!F$40,"▲","-")),2)),NA())</f>
        <v>0</v>
      </c>
      <c r="D30" s="307" t="e">
        <f>IF(ROUND(VALUE(SUBSTITUTE(連結実質赤字比率に係る赤字・黒字の構成分析!G$40,"▲","-")),2)&lt;0,ABS(ROUND(VALUE(SUBSTITUTE(連結実質赤字比率に係る赤字・黒字の構成分析!G$40,"▲","-")),2)),NA())</f>
        <v>#N/A</v>
      </c>
      <c r="E30" s="307">
        <f>IF(ROUND(VALUE(SUBSTITUTE(連結実質赤字比率に係る赤字・黒字の構成分析!G$40,"▲","-")),2)&gt;=0,ABS(ROUND(VALUE(SUBSTITUTE(連結実質赤字比率に係る赤字・黒字の構成分析!G$40,"▲","-")),2)),NA())</f>
        <v>0</v>
      </c>
      <c r="F30" s="307" t="e">
        <f>IF(ROUND(VALUE(SUBSTITUTE(連結実質赤字比率に係る赤字・黒字の構成分析!H$40,"▲","-")),2)&lt;0,ABS(ROUND(VALUE(SUBSTITUTE(連結実質赤字比率に係る赤字・黒字の構成分析!H$40,"▲","-")),2)),NA())</f>
        <v>#N/A</v>
      </c>
      <c r="G30" s="307">
        <f>IF(ROUND(VALUE(SUBSTITUTE(連結実質赤字比率に係る赤字・黒字の構成分析!H$40,"▲","-")),2)&gt;=0,ABS(ROUND(VALUE(SUBSTITUTE(連結実質赤字比率に係る赤字・黒字の構成分析!H$40,"▲","-")),2)),NA())</f>
        <v>0</v>
      </c>
      <c r="H30" s="307" t="e">
        <f>IF(ROUND(VALUE(SUBSTITUTE(連結実質赤字比率に係る赤字・黒字の構成分析!I$40,"▲","-")),2)&lt;0,ABS(ROUND(VALUE(SUBSTITUTE(連結実質赤字比率に係る赤字・黒字の構成分析!I$40,"▲","-")),2)),NA())</f>
        <v>#N/A</v>
      </c>
      <c r="I30" s="307">
        <f>IF(ROUND(VALUE(SUBSTITUTE(連結実質赤字比率に係る赤字・黒字の構成分析!I$40,"▲","-")),2)&gt;=0,ABS(ROUND(VALUE(SUBSTITUTE(連結実質赤字比率に係る赤字・黒字の構成分析!I$40,"▲","-")),2)),NA())</f>
        <v>0</v>
      </c>
      <c r="J30" s="307" t="e">
        <f>IF(ROUND(VALUE(SUBSTITUTE(連結実質赤字比率に係る赤字・黒字の構成分析!J$40,"▲","-")),2)&lt;0,ABS(ROUND(VALUE(SUBSTITUTE(連結実質赤字比率に係る赤字・黒字の構成分析!J$40,"▲","-")),2)),NA())</f>
        <v>#N/A</v>
      </c>
      <c r="K30" s="307">
        <f>IF(ROUND(VALUE(SUBSTITUTE(連結実質赤字比率に係る赤字・黒字の構成分析!J$40,"▲","-")),2)&gt;=0,ABS(ROUND(VALUE(SUBSTITUTE(連結実質赤字比率に係る赤字・黒字の構成分析!J$40,"▲","-")),2)),NA())</f>
        <v>0</v>
      </c>
    </row>
    <row r="31" spans="1:11" x14ac:dyDescent="0.15">
      <c r="A31" s="307" t="str">
        <f>IF(連結実質赤字比率に係る赤字・黒字の構成分析!C$39="",NA(),連結実質赤字比率に係る赤字・黒字の構成分析!C$39)</f>
        <v>介護サービス事業特別会計</v>
      </c>
      <c r="B31" s="307" t="e">
        <f>IF(ROUND(VALUE(SUBSTITUTE(連結実質赤字比率に係る赤字・黒字の構成分析!F$39,"▲","-")),2)&lt;0,ABS(ROUND(VALUE(SUBSTITUTE(連結実質赤字比率に係る赤字・黒字の構成分析!F$39,"▲","-")),2)),NA())</f>
        <v>#N/A</v>
      </c>
      <c r="C31" s="307">
        <f>IF(ROUND(VALUE(SUBSTITUTE(連結実質赤字比率に係る赤字・黒字の構成分析!F$39,"▲","-")),2)&gt;=0,ABS(ROUND(VALUE(SUBSTITUTE(連結実質赤字比率に係る赤字・黒字の構成分析!F$39,"▲","-")),2)),NA())</f>
        <v>0</v>
      </c>
      <c r="D31" s="307" t="e">
        <f>IF(ROUND(VALUE(SUBSTITUTE(連結実質赤字比率に係る赤字・黒字の構成分析!G$39,"▲","-")),2)&lt;0,ABS(ROUND(VALUE(SUBSTITUTE(連結実質赤字比率に係る赤字・黒字の構成分析!G$39,"▲","-")),2)),NA())</f>
        <v>#N/A</v>
      </c>
      <c r="E31" s="307">
        <f>IF(ROUND(VALUE(SUBSTITUTE(連結実質赤字比率に係る赤字・黒字の構成分析!G$39,"▲","-")),2)&gt;=0,ABS(ROUND(VALUE(SUBSTITUTE(連結実質赤字比率に係る赤字・黒字の構成分析!G$39,"▲","-")),2)),NA())</f>
        <v>0</v>
      </c>
      <c r="F31" s="307" t="e">
        <f>IF(ROUND(VALUE(SUBSTITUTE(連結実質赤字比率に係る赤字・黒字の構成分析!H$39,"▲","-")),2)&lt;0,ABS(ROUND(VALUE(SUBSTITUTE(連結実質赤字比率に係る赤字・黒字の構成分析!H$39,"▲","-")),2)),NA())</f>
        <v>#N/A</v>
      </c>
      <c r="G31" s="307">
        <f>IF(ROUND(VALUE(SUBSTITUTE(連結実質赤字比率に係る赤字・黒字の構成分析!H$39,"▲","-")),2)&gt;=0,ABS(ROUND(VALUE(SUBSTITUTE(連結実質赤字比率に係る赤字・黒字の構成分析!H$39,"▲","-")),2)),NA())</f>
        <v>0</v>
      </c>
      <c r="H31" s="307" t="e">
        <f>IF(ROUND(VALUE(SUBSTITUTE(連結実質赤字比率に係る赤字・黒字の構成分析!I$39,"▲","-")),2)&lt;0,ABS(ROUND(VALUE(SUBSTITUTE(連結実質赤字比率に係る赤字・黒字の構成分析!I$39,"▲","-")),2)),NA())</f>
        <v>#N/A</v>
      </c>
      <c r="I31" s="307">
        <f>IF(ROUND(VALUE(SUBSTITUTE(連結実質赤字比率に係る赤字・黒字の構成分析!I$39,"▲","-")),2)&gt;=0,ABS(ROUND(VALUE(SUBSTITUTE(連結実質赤字比率に係る赤字・黒字の構成分析!I$39,"▲","-")),2)),NA())</f>
        <v>0.01</v>
      </c>
      <c r="J31" s="307" t="e">
        <f>IF(ROUND(VALUE(SUBSTITUTE(連結実質赤字比率に係る赤字・黒字の構成分析!J$39,"▲","-")),2)&lt;0,ABS(ROUND(VALUE(SUBSTITUTE(連結実質赤字比率に係る赤字・黒字の構成分析!J$39,"▲","-")),2)),NA())</f>
        <v>#N/A</v>
      </c>
      <c r="K31" s="307">
        <f>IF(ROUND(VALUE(SUBSTITUTE(連結実質赤字比率に係る赤字・黒字の構成分析!J$39,"▲","-")),2)&gt;=0,ABS(ROUND(VALUE(SUBSTITUTE(連結実質赤字比率に係る赤字・黒字の構成分析!J$39,"▲","-")),2)),NA())</f>
        <v>0.01</v>
      </c>
    </row>
    <row r="32" spans="1:11" x14ac:dyDescent="0.15">
      <c r="A32" s="307" t="str">
        <f>IF(連結実質赤字比率に係る赤字・黒字の構成分析!C$38="",NA(),連結実質赤字比率に係る赤字・黒字の構成分析!C$38)</f>
        <v>介護認定事業特別会計</v>
      </c>
      <c r="B32" s="307" t="e">
        <f>IF(ROUND(VALUE(SUBSTITUTE(連結実質赤字比率に係る赤字・黒字の構成分析!F$38,"▲","-")),2)&lt;0,ABS(ROUND(VALUE(SUBSTITUTE(連結実質赤字比率に係る赤字・黒字の構成分析!F$38,"▲","-")),2)),NA())</f>
        <v>#N/A</v>
      </c>
      <c r="C32" s="307">
        <f>IF(ROUND(VALUE(SUBSTITUTE(連結実質赤字比率に係る赤字・黒字の構成分析!F$38,"▲","-")),2)&gt;=0,ABS(ROUND(VALUE(SUBSTITUTE(連結実質赤字比率に係る赤字・黒字の構成分析!F$38,"▲","-")),2)),NA())</f>
        <v>7.0000000000000007E-2</v>
      </c>
      <c r="D32" s="307" t="e">
        <f>IF(ROUND(VALUE(SUBSTITUTE(連結実質赤字比率に係る赤字・黒字の構成分析!G$38,"▲","-")),2)&lt;0,ABS(ROUND(VALUE(SUBSTITUTE(連結実質赤字比率に係る赤字・黒字の構成分析!G$38,"▲","-")),2)),NA())</f>
        <v>#N/A</v>
      </c>
      <c r="E32" s="307">
        <f>IF(ROUND(VALUE(SUBSTITUTE(連結実質赤字比率に係る赤字・黒字の構成分析!G$38,"▲","-")),2)&gt;=0,ABS(ROUND(VALUE(SUBSTITUTE(連結実質赤字比率に係る赤字・黒字の構成分析!G$38,"▲","-")),2)),NA())</f>
        <v>0.09</v>
      </c>
      <c r="F32" s="307" t="e">
        <f>IF(ROUND(VALUE(SUBSTITUTE(連結実質赤字比率に係る赤字・黒字の構成分析!H$38,"▲","-")),2)&lt;0,ABS(ROUND(VALUE(SUBSTITUTE(連結実質赤字比率に係る赤字・黒字の構成分析!H$38,"▲","-")),2)),NA())</f>
        <v>#N/A</v>
      </c>
      <c r="G32" s="307">
        <f>IF(ROUND(VALUE(SUBSTITUTE(連結実質赤字比率に係る赤字・黒字の構成分析!H$38,"▲","-")),2)&gt;=0,ABS(ROUND(VALUE(SUBSTITUTE(連結実質赤字比率に係る赤字・黒字の構成分析!H$38,"▲","-")),2)),NA())</f>
        <v>0.1</v>
      </c>
      <c r="H32" s="307" t="e">
        <f>IF(ROUND(VALUE(SUBSTITUTE(連結実質赤字比率に係る赤字・黒字の構成分析!I$38,"▲","-")),2)&lt;0,ABS(ROUND(VALUE(SUBSTITUTE(連結実質赤字比率に係る赤字・黒字の構成分析!I$38,"▲","-")),2)),NA())</f>
        <v>#N/A</v>
      </c>
      <c r="I32" s="307">
        <f>IF(ROUND(VALUE(SUBSTITUTE(連結実質赤字比率に係る赤字・黒字の構成分析!I$38,"▲","-")),2)&gt;=0,ABS(ROUND(VALUE(SUBSTITUTE(連結実質赤字比率に係る赤字・黒字の構成分析!I$38,"▲","-")),2)),NA())</f>
        <v>0.13</v>
      </c>
      <c r="J32" s="307" t="e">
        <f>IF(ROUND(VALUE(SUBSTITUTE(連結実質赤字比率に係る赤字・黒字の構成分析!J$38,"▲","-")),2)&lt;0,ABS(ROUND(VALUE(SUBSTITUTE(連結実質赤字比率に係る赤字・黒字の構成分析!J$38,"▲","-")),2)),NA())</f>
        <v>#N/A</v>
      </c>
      <c r="K32" s="307">
        <f>IF(ROUND(VALUE(SUBSTITUTE(連結実質赤字比率に係る赤字・黒字の構成分析!J$38,"▲","-")),2)&gt;=0,ABS(ROUND(VALUE(SUBSTITUTE(連結実質赤字比率に係る赤字・黒字の構成分析!J$38,"▲","-")),2)),NA())</f>
        <v>0.16</v>
      </c>
    </row>
    <row r="33" spans="1:16" x14ac:dyDescent="0.15">
      <c r="A33" s="307" t="str">
        <f>IF(連結実質赤字比率に係る赤字・黒字の構成分析!C$37="",NA(),連結実質赤字比率に係る赤字・黒字の構成分析!C$37)</f>
        <v>介護保険事業特別会計</v>
      </c>
      <c r="B33" s="307" t="e">
        <f>IF(ROUND(VALUE(SUBSTITUTE(連結実質赤字比率に係る赤字・黒字の構成分析!F$37,"▲","-")),2)&lt;0,ABS(ROUND(VALUE(SUBSTITUTE(連結実質赤字比率に係る赤字・黒字の構成分析!F$37,"▲","-")),2)),NA())</f>
        <v>#N/A</v>
      </c>
      <c r="C33" s="307">
        <f>IF(ROUND(VALUE(SUBSTITUTE(連結実質赤字比率に係る赤字・黒字の構成分析!F$37,"▲","-")),2)&gt;=0,ABS(ROUND(VALUE(SUBSTITUTE(連結実質赤字比率に係る赤字・黒字の構成分析!F$37,"▲","-")),2)),NA())</f>
        <v>0.62</v>
      </c>
      <c r="D33" s="307" t="e">
        <f>IF(ROUND(VALUE(SUBSTITUTE(連結実質赤字比率に係る赤字・黒字の構成分析!G$37,"▲","-")),2)&lt;0,ABS(ROUND(VALUE(SUBSTITUTE(連結実質赤字比率に係る赤字・黒字の構成分析!G$37,"▲","-")),2)),NA())</f>
        <v>#N/A</v>
      </c>
      <c r="E33" s="307">
        <f>IF(ROUND(VALUE(SUBSTITUTE(連結実質赤字比率に係る赤字・黒字の構成分析!G$37,"▲","-")),2)&gt;=0,ABS(ROUND(VALUE(SUBSTITUTE(連結実質赤字比率に係る赤字・黒字の構成分析!G$37,"▲","-")),2)),NA())</f>
        <v>0.62</v>
      </c>
      <c r="F33" s="307" t="e">
        <f>IF(ROUND(VALUE(SUBSTITUTE(連結実質赤字比率に係る赤字・黒字の構成分析!H$37,"▲","-")),2)&lt;0,ABS(ROUND(VALUE(SUBSTITUTE(連結実質赤字比率に係る赤字・黒字の構成分析!H$37,"▲","-")),2)),NA())</f>
        <v>#N/A</v>
      </c>
      <c r="G33" s="307">
        <f>IF(ROUND(VALUE(SUBSTITUTE(連結実質赤字比率に係る赤字・黒字の構成分析!H$37,"▲","-")),2)&gt;=0,ABS(ROUND(VALUE(SUBSTITUTE(連結実質赤字比率に係る赤字・黒字の構成分析!H$37,"▲","-")),2)),NA())</f>
        <v>0.91</v>
      </c>
      <c r="H33" s="307" t="e">
        <f>IF(ROUND(VALUE(SUBSTITUTE(連結実質赤字比率に係る赤字・黒字の構成分析!I$37,"▲","-")),2)&lt;0,ABS(ROUND(VALUE(SUBSTITUTE(連結実質赤字比率に係る赤字・黒字の構成分析!I$37,"▲","-")),2)),NA())</f>
        <v>#N/A</v>
      </c>
      <c r="I33" s="307">
        <f>IF(ROUND(VALUE(SUBSTITUTE(連結実質赤字比率に係る赤字・黒字の構成分析!I$37,"▲","-")),2)&gt;=0,ABS(ROUND(VALUE(SUBSTITUTE(連結実質赤字比率に係る赤字・黒字の構成分析!I$37,"▲","-")),2)),NA())</f>
        <v>0.82</v>
      </c>
      <c r="J33" s="307" t="e">
        <f>IF(ROUND(VALUE(SUBSTITUTE(連結実質赤字比率に係る赤字・黒字の構成分析!J$37,"▲","-")),2)&lt;0,ABS(ROUND(VALUE(SUBSTITUTE(連結実質赤字比率に係る赤字・黒字の構成分析!J$37,"▲","-")),2)),NA())</f>
        <v>#N/A</v>
      </c>
      <c r="K33" s="307">
        <f>IF(ROUND(VALUE(SUBSTITUTE(連結実質赤字比率に係る赤字・黒字の構成分析!J$37,"▲","-")),2)&gt;=0,ABS(ROUND(VALUE(SUBSTITUTE(連結実質赤字比率に係る赤字・黒字の構成分析!J$37,"▲","-")),2)),NA())</f>
        <v>1.6800000000000002</v>
      </c>
    </row>
    <row r="34" spans="1:16" x14ac:dyDescent="0.15">
      <c r="A34" s="307" t="str">
        <f>IF(連結実質赤字比率に係る赤字・黒字の構成分析!C$36="",NA(),連結実質赤字比率に係る赤字・黒字の構成分析!C$36)</f>
        <v>水道事業会計</v>
      </c>
      <c r="B34" s="307" t="e">
        <f>IF(ROUND(VALUE(SUBSTITUTE(連結実質赤字比率に係る赤字・黒字の構成分析!F$36,"▲","-")),2)&lt;0,ABS(ROUND(VALUE(SUBSTITUTE(連結実質赤字比率に係る赤字・黒字の構成分析!F$36,"▲","-")),2)),NA())</f>
        <v>#N/A</v>
      </c>
      <c r="C34" s="307">
        <f>IF(ROUND(VALUE(SUBSTITUTE(連結実質赤字比率に係る赤字・黒字の構成分析!F$36,"▲","-")),2)&gt;=0,ABS(ROUND(VALUE(SUBSTITUTE(連結実質赤字比率に係る赤字・黒字の構成分析!F$36,"▲","-")),2)),NA())</f>
        <v>1.62</v>
      </c>
      <c r="D34" s="307" t="e">
        <f>IF(ROUND(VALUE(SUBSTITUTE(連結実質赤字比率に係る赤字・黒字の構成分析!G$36,"▲","-")),2)&lt;0,ABS(ROUND(VALUE(SUBSTITUTE(連結実質赤字比率に係る赤字・黒字の構成分析!G$36,"▲","-")),2)),NA())</f>
        <v>#N/A</v>
      </c>
      <c r="E34" s="307">
        <f>IF(ROUND(VALUE(SUBSTITUTE(連結実質赤字比率に係る赤字・黒字の構成分析!G$36,"▲","-")),2)&gt;=0,ABS(ROUND(VALUE(SUBSTITUTE(連結実質赤字比率に係る赤字・黒字の構成分析!G$36,"▲","-")),2)),NA())</f>
        <v>1.84</v>
      </c>
      <c r="F34" s="307" t="e">
        <f>IF(ROUND(VALUE(SUBSTITUTE(連結実質赤字比率に係る赤字・黒字の構成分析!H$36,"▲","-")),2)&lt;0,ABS(ROUND(VALUE(SUBSTITUTE(連結実質赤字比率に係る赤字・黒字の構成分析!H$36,"▲","-")),2)),NA())</f>
        <v>#N/A</v>
      </c>
      <c r="G34" s="307">
        <f>IF(ROUND(VALUE(SUBSTITUTE(連結実質赤字比率に係る赤字・黒字の構成分析!H$36,"▲","-")),2)&gt;=0,ABS(ROUND(VALUE(SUBSTITUTE(連結実質赤字比率に係る赤字・黒字の構成分析!H$36,"▲","-")),2)),NA())</f>
        <v>1.94</v>
      </c>
      <c r="H34" s="307" t="e">
        <f>IF(ROUND(VALUE(SUBSTITUTE(連結実質赤字比率に係る赤字・黒字の構成分析!I$36,"▲","-")),2)&lt;0,ABS(ROUND(VALUE(SUBSTITUTE(連結実質赤字比率に係る赤字・黒字の構成分析!I$36,"▲","-")),2)),NA())</f>
        <v>#N/A</v>
      </c>
      <c r="I34" s="307">
        <f>IF(ROUND(VALUE(SUBSTITUTE(連結実質赤字比率に係る赤字・黒字の構成分析!I$36,"▲","-")),2)&gt;=0,ABS(ROUND(VALUE(SUBSTITUTE(連結実質赤字比率に係る赤字・黒字の構成分析!I$36,"▲","-")),2)),NA())</f>
        <v>2.33</v>
      </c>
      <c r="J34" s="307" t="e">
        <f>IF(ROUND(VALUE(SUBSTITUTE(連結実質赤字比率に係る赤字・黒字の構成分析!J$36,"▲","-")),2)&lt;0,ABS(ROUND(VALUE(SUBSTITUTE(連結実質赤字比率に係る赤字・黒字の構成分析!J$36,"▲","-")),2)),NA())</f>
        <v>#N/A</v>
      </c>
      <c r="K34" s="307">
        <f>IF(ROUND(VALUE(SUBSTITUTE(連結実質赤字比率に係る赤字・黒字の構成分析!J$36,"▲","-")),2)&gt;=0,ABS(ROUND(VALUE(SUBSTITUTE(連結実質赤字比率に係る赤字・黒字の構成分析!J$36,"▲","-")),2)),NA())</f>
        <v>2.42</v>
      </c>
    </row>
    <row r="35" spans="1:16" x14ac:dyDescent="0.15">
      <c r="A35" s="307" t="str">
        <f>IF(連結実質赤字比率に係る赤字・黒字の構成分析!C$35="",NA(),連結実質赤字比率に係る赤字・黒字の構成分析!C$35)</f>
        <v>国民健康保険事業特別会計</v>
      </c>
      <c r="B35" s="307" t="e">
        <f>IF(ROUND(VALUE(SUBSTITUTE(連結実質赤字比率に係る赤字・黒字の構成分析!F$35,"▲","-")),2)&lt;0,ABS(ROUND(VALUE(SUBSTITUTE(連結実質赤字比率に係る赤字・黒字の構成分析!F$35,"▲","-")),2)),NA())</f>
        <v>#N/A</v>
      </c>
      <c r="C35" s="307">
        <f>IF(ROUND(VALUE(SUBSTITUTE(連結実質赤字比率に係る赤字・黒字の構成分析!F$35,"▲","-")),2)&gt;=0,ABS(ROUND(VALUE(SUBSTITUTE(連結実質赤字比率に係る赤字・黒字の構成分析!F$35,"▲","-")),2)),NA())</f>
        <v>3.19</v>
      </c>
      <c r="D35" s="307" t="e">
        <f>IF(ROUND(VALUE(SUBSTITUTE(連結実質赤字比率に係る赤字・黒字の構成分析!G$35,"▲","-")),2)&lt;0,ABS(ROUND(VALUE(SUBSTITUTE(連結実質赤字比率に係る赤字・黒字の構成分析!G$35,"▲","-")),2)),NA())</f>
        <v>#N/A</v>
      </c>
      <c r="E35" s="307">
        <f>IF(ROUND(VALUE(SUBSTITUTE(連結実質赤字比率に係る赤字・黒字の構成分析!G$35,"▲","-")),2)&gt;=0,ABS(ROUND(VALUE(SUBSTITUTE(連結実質赤字比率に係る赤字・黒字の構成分析!G$35,"▲","-")),2)),NA())</f>
        <v>1.84</v>
      </c>
      <c r="F35" s="307" t="e">
        <f>IF(ROUND(VALUE(SUBSTITUTE(連結実質赤字比率に係る赤字・黒字の構成分析!H$35,"▲","-")),2)&lt;0,ABS(ROUND(VALUE(SUBSTITUTE(連結実質赤字比率に係る赤字・黒字の構成分析!H$35,"▲","-")),2)),NA())</f>
        <v>#N/A</v>
      </c>
      <c r="G35" s="307">
        <f>IF(ROUND(VALUE(SUBSTITUTE(連結実質赤字比率に係る赤字・黒字の構成分析!H$35,"▲","-")),2)&gt;=0,ABS(ROUND(VALUE(SUBSTITUTE(連結実質赤字比率に係る赤字・黒字の構成分析!H$35,"▲","-")),2)),NA())</f>
        <v>3.66</v>
      </c>
      <c r="H35" s="307" t="e">
        <f>IF(ROUND(VALUE(SUBSTITUTE(連結実質赤字比率に係る赤字・黒字の構成分析!I$35,"▲","-")),2)&lt;0,ABS(ROUND(VALUE(SUBSTITUTE(連結実質赤字比率に係る赤字・黒字の構成分析!I$35,"▲","-")),2)),NA())</f>
        <v>#N/A</v>
      </c>
      <c r="I35" s="307">
        <f>IF(ROUND(VALUE(SUBSTITUTE(連結実質赤字比率に係る赤字・黒字の構成分析!I$35,"▲","-")),2)&gt;=0,ABS(ROUND(VALUE(SUBSTITUTE(連結実質赤字比率に係る赤字・黒字の構成分析!I$35,"▲","-")),2)),NA())</f>
        <v>3.79</v>
      </c>
      <c r="J35" s="307" t="e">
        <f>IF(ROUND(VALUE(SUBSTITUTE(連結実質赤字比率に係る赤字・黒字の構成分析!J$35,"▲","-")),2)&lt;0,ABS(ROUND(VALUE(SUBSTITUTE(連結実質赤字比率に係る赤字・黒字の構成分析!J$35,"▲","-")),2)),NA())</f>
        <v>#N/A</v>
      </c>
      <c r="K35" s="307">
        <f>IF(ROUND(VALUE(SUBSTITUTE(連結実質赤字比率に係る赤字・黒字の構成分析!J$35,"▲","-")),2)&gt;=0,ABS(ROUND(VALUE(SUBSTITUTE(連結実質赤字比率に係る赤字・黒字の構成分析!J$35,"▲","-")),2)),NA())</f>
        <v>4.99</v>
      </c>
    </row>
    <row r="36" spans="1:16" x14ac:dyDescent="0.15">
      <c r="A36" s="307" t="str">
        <f>IF(連結実質赤字比率に係る赤字・黒字の構成分析!C$34="",NA(),連結実質赤字比率に係る赤字・黒字の構成分析!C$34)</f>
        <v>一般会計</v>
      </c>
      <c r="B36" s="307" t="e">
        <f>IF(ROUND(VALUE(SUBSTITUTE(連結実質赤字比率に係る赤字・黒字の構成分析!F$34,"▲","-")),2)&lt;0,ABS(ROUND(VALUE(SUBSTITUTE(連結実質赤字比率に係る赤字・黒字の構成分析!F$34,"▲","-")),2)),NA())</f>
        <v>#N/A</v>
      </c>
      <c r="C36" s="307">
        <f>IF(ROUND(VALUE(SUBSTITUTE(連結実質赤字比率に係る赤字・黒字の構成分析!F$34,"▲","-")),2)&gt;=0,ABS(ROUND(VALUE(SUBSTITUTE(連結実質赤字比率に係る赤字・黒字の構成分析!F$34,"▲","-")),2)),NA())</f>
        <v>9.91</v>
      </c>
      <c r="D36" s="307" t="e">
        <f>IF(ROUND(VALUE(SUBSTITUTE(連結実質赤字比率に係る赤字・黒字の構成分析!G$34,"▲","-")),2)&lt;0,ABS(ROUND(VALUE(SUBSTITUTE(連結実質赤字比率に係る赤字・黒字の構成分析!G$34,"▲","-")),2)),NA())</f>
        <v>#N/A</v>
      </c>
      <c r="E36" s="307">
        <f>IF(ROUND(VALUE(SUBSTITUTE(連結実質赤字比率に係る赤字・黒字の構成分析!G$34,"▲","-")),2)&gt;=0,ABS(ROUND(VALUE(SUBSTITUTE(連結実質赤字比率に係る赤字・黒字の構成分析!G$34,"▲","-")),2)),NA())</f>
        <v>7.64</v>
      </c>
      <c r="F36" s="307" t="e">
        <f>IF(ROUND(VALUE(SUBSTITUTE(連結実質赤字比率に係る赤字・黒字の構成分析!H$34,"▲","-")),2)&lt;0,ABS(ROUND(VALUE(SUBSTITUTE(連結実質赤字比率に係る赤字・黒字の構成分析!H$34,"▲","-")),2)),NA())</f>
        <v>#N/A</v>
      </c>
      <c r="G36" s="307">
        <f>IF(ROUND(VALUE(SUBSTITUTE(連結実質赤字比率に係る赤字・黒字の構成分析!H$34,"▲","-")),2)&gt;=0,ABS(ROUND(VALUE(SUBSTITUTE(連結実質赤字比率に係る赤字・黒字の構成分析!H$34,"▲","-")),2)),NA())</f>
        <v>8.5</v>
      </c>
      <c r="H36" s="307" t="e">
        <f>IF(ROUND(VALUE(SUBSTITUTE(連結実質赤字比率に係る赤字・黒字の構成分析!I$34,"▲","-")),2)&lt;0,ABS(ROUND(VALUE(SUBSTITUTE(連結実質赤字比率に係る赤字・黒字の構成分析!I$34,"▲","-")),2)),NA())</f>
        <v>#N/A</v>
      </c>
      <c r="I36" s="307">
        <f>IF(ROUND(VALUE(SUBSTITUTE(連結実質赤字比率に係る赤字・黒字の構成分析!I$34,"▲","-")),2)&gt;=0,ABS(ROUND(VALUE(SUBSTITUTE(連結実質赤字比率に係る赤字・黒字の構成分析!I$34,"▲","-")),2)),NA())</f>
        <v>8.9700000000000006</v>
      </c>
      <c r="J36" s="307" t="e">
        <f>IF(ROUND(VALUE(SUBSTITUTE(連結実質赤字比率に係る赤字・黒字の構成分析!J$34,"▲","-")),2)&lt;0,ABS(ROUND(VALUE(SUBSTITUTE(連結実質赤字比率に係る赤字・黒字の構成分析!J$34,"▲","-")),2)),NA())</f>
        <v>#N/A</v>
      </c>
      <c r="K36" s="307">
        <f>IF(ROUND(VALUE(SUBSTITUTE(連結実質赤字比率に係る赤字・黒字の構成分析!J$34,"▲","-")),2)&gt;=0,ABS(ROUND(VALUE(SUBSTITUTE(連結実質赤字比率に係る赤字・黒字の構成分析!J$34,"▲","-")),2)),NA())</f>
        <v>7.5</v>
      </c>
    </row>
    <row r="39" spans="1:16" x14ac:dyDescent="0.15">
      <c r="A39" s="305" t="s">
        <v>10</v>
      </c>
    </row>
    <row r="40" spans="1:16" x14ac:dyDescent="0.15">
      <c r="A40" s="308"/>
      <c r="B40" s="308" t="str">
        <f>'実質公債費比率（分子）の構造'!K$44</f>
        <v>H25</v>
      </c>
      <c r="C40" s="308"/>
      <c r="D40" s="308"/>
      <c r="E40" s="308" t="str">
        <f>'実質公債費比率（分子）の構造'!L$44</f>
        <v>H26</v>
      </c>
      <c r="F40" s="308"/>
      <c r="G40" s="308"/>
      <c r="H40" s="308" t="str">
        <f>'実質公債費比率（分子）の構造'!M$44</f>
        <v>H27</v>
      </c>
      <c r="I40" s="308"/>
      <c r="J40" s="308"/>
      <c r="K40" s="308" t="str">
        <f>'実質公債費比率（分子）の構造'!N$44</f>
        <v>H28</v>
      </c>
      <c r="L40" s="308"/>
      <c r="M40" s="308"/>
      <c r="N40" s="308" t="str">
        <f>'実質公債費比率（分子）の構造'!O$44</f>
        <v>H29</v>
      </c>
      <c r="O40" s="308"/>
      <c r="P40" s="308"/>
    </row>
    <row r="41" spans="1:16" x14ac:dyDescent="0.15">
      <c r="A41" s="308"/>
      <c r="B41" s="308" t="s">
        <v>114</v>
      </c>
      <c r="C41" s="308"/>
      <c r="D41" s="308" t="s">
        <v>120</v>
      </c>
      <c r="E41" s="308" t="s">
        <v>114</v>
      </c>
      <c r="F41" s="308"/>
      <c r="G41" s="308" t="s">
        <v>120</v>
      </c>
      <c r="H41" s="308" t="s">
        <v>114</v>
      </c>
      <c r="I41" s="308"/>
      <c r="J41" s="308" t="s">
        <v>120</v>
      </c>
      <c r="K41" s="308" t="s">
        <v>114</v>
      </c>
      <c r="L41" s="308"/>
      <c r="M41" s="308" t="s">
        <v>120</v>
      </c>
      <c r="N41" s="308" t="s">
        <v>114</v>
      </c>
      <c r="O41" s="308"/>
      <c r="P41" s="308" t="s">
        <v>120</v>
      </c>
    </row>
    <row r="42" spans="1:16" x14ac:dyDescent="0.15">
      <c r="A42" s="308" t="s">
        <v>122</v>
      </c>
      <c r="B42" s="308"/>
      <c r="C42" s="308"/>
      <c r="D42" s="308">
        <f>'実質公債費比率（分子）の構造'!K$52</f>
        <v>387</v>
      </c>
      <c r="E42" s="308"/>
      <c r="F42" s="308"/>
      <c r="G42" s="308">
        <f>'実質公債費比率（分子）の構造'!L$52</f>
        <v>429</v>
      </c>
      <c r="H42" s="308"/>
      <c r="I42" s="308"/>
      <c r="J42" s="308">
        <f>'実質公債費比率（分子）の構造'!M$52</f>
        <v>420</v>
      </c>
      <c r="K42" s="308"/>
      <c r="L42" s="308"/>
      <c r="M42" s="308">
        <f>'実質公債費比率（分子）の構造'!N$52</f>
        <v>418</v>
      </c>
      <c r="N42" s="308"/>
      <c r="O42" s="308"/>
      <c r="P42" s="308">
        <f>'実質公債費比率（分子）の構造'!O$52</f>
        <v>429</v>
      </c>
    </row>
    <row r="43" spans="1:16" x14ac:dyDescent="0.15">
      <c r="A43" s="308" t="s">
        <v>45</v>
      </c>
      <c r="B43" s="308" t="str">
        <f>'実質公債費比率（分子）の構造'!K$51</f>
        <v>-</v>
      </c>
      <c r="C43" s="308"/>
      <c r="D43" s="308"/>
      <c r="E43" s="308" t="str">
        <f>'実質公債費比率（分子）の構造'!L$51</f>
        <v>-</v>
      </c>
      <c r="F43" s="308"/>
      <c r="G43" s="308"/>
      <c r="H43" s="308" t="str">
        <f>'実質公債費比率（分子）の構造'!M$51</f>
        <v>-</v>
      </c>
      <c r="I43" s="308"/>
      <c r="J43" s="308"/>
      <c r="K43" s="308" t="str">
        <f>'実質公債費比率（分子）の構造'!N$51</f>
        <v>-</v>
      </c>
      <c r="L43" s="308"/>
      <c r="M43" s="308"/>
      <c r="N43" s="308" t="str">
        <f>'実質公債費比率（分子）の構造'!O$51</f>
        <v>-</v>
      </c>
      <c r="O43" s="308"/>
      <c r="P43" s="308"/>
    </row>
    <row r="44" spans="1:16" x14ac:dyDescent="0.15">
      <c r="A44" s="308" t="s">
        <v>39</v>
      </c>
      <c r="B44" s="308">
        <f>'実質公債費比率（分子）の構造'!K$50</f>
        <v>1</v>
      </c>
      <c r="C44" s="308"/>
      <c r="D44" s="308"/>
      <c r="E44" s="308">
        <f>'実質公債費比率（分子）の構造'!L$50</f>
        <v>2</v>
      </c>
      <c r="F44" s="308"/>
      <c r="G44" s="308"/>
      <c r="H44" s="308">
        <f>'実質公債費比率（分子）の構造'!M$50</f>
        <v>2</v>
      </c>
      <c r="I44" s="308"/>
      <c r="J44" s="308"/>
      <c r="K44" s="308">
        <f>'実質公債費比率（分子）の構造'!N$50</f>
        <v>2</v>
      </c>
      <c r="L44" s="308"/>
      <c r="M44" s="308"/>
      <c r="N44" s="308">
        <f>'実質公債費比率（分子）の構造'!O$50</f>
        <v>2</v>
      </c>
      <c r="O44" s="308"/>
      <c r="P44" s="308"/>
    </row>
    <row r="45" spans="1:16" x14ac:dyDescent="0.15">
      <c r="A45" s="308" t="s">
        <v>0</v>
      </c>
      <c r="B45" s="308">
        <f>'実質公債費比率（分子）の構造'!K$49</f>
        <v>12</v>
      </c>
      <c r="C45" s="308"/>
      <c r="D45" s="308"/>
      <c r="E45" s="308">
        <f>'実質公債費比率（分子）の構造'!L$49</f>
        <v>11</v>
      </c>
      <c r="F45" s="308"/>
      <c r="G45" s="308"/>
      <c r="H45" s="308">
        <f>'実質公債費比率（分子）の構造'!M$49</f>
        <v>16</v>
      </c>
      <c r="I45" s="308"/>
      <c r="J45" s="308"/>
      <c r="K45" s="308">
        <f>'実質公債費比率（分子）の構造'!N$49</f>
        <v>15</v>
      </c>
      <c r="L45" s="308"/>
      <c r="M45" s="308"/>
      <c r="N45" s="308">
        <f>'実質公債費比率（分子）の構造'!O$49</f>
        <v>18</v>
      </c>
      <c r="O45" s="308"/>
      <c r="P45" s="308"/>
    </row>
    <row r="46" spans="1:16" x14ac:dyDescent="0.15">
      <c r="A46" s="308" t="s">
        <v>38</v>
      </c>
      <c r="B46" s="308">
        <f>'実質公債費比率（分子）の構造'!K$48</f>
        <v>95</v>
      </c>
      <c r="C46" s="308"/>
      <c r="D46" s="308"/>
      <c r="E46" s="308">
        <f>'実質公債費比率（分子）の構造'!L$48</f>
        <v>87</v>
      </c>
      <c r="F46" s="308"/>
      <c r="G46" s="308"/>
      <c r="H46" s="308">
        <f>'実質公債費比率（分子）の構造'!M$48</f>
        <v>88</v>
      </c>
      <c r="I46" s="308"/>
      <c r="J46" s="308"/>
      <c r="K46" s="308">
        <f>'実質公債費比率（分子）の構造'!N$48</f>
        <v>95</v>
      </c>
      <c r="L46" s="308"/>
      <c r="M46" s="308"/>
      <c r="N46" s="308">
        <f>'実質公債費比率（分子）の構造'!O$48</f>
        <v>108</v>
      </c>
      <c r="O46" s="308"/>
      <c r="P46" s="308"/>
    </row>
    <row r="47" spans="1:16" x14ac:dyDescent="0.15">
      <c r="A47" s="308" t="s">
        <v>31</v>
      </c>
      <c r="B47" s="308" t="str">
        <f>'実質公債費比率（分子）の構造'!K$47</f>
        <v>-</v>
      </c>
      <c r="C47" s="308"/>
      <c r="D47" s="308"/>
      <c r="E47" s="308" t="str">
        <f>'実質公債費比率（分子）の構造'!L$47</f>
        <v>-</v>
      </c>
      <c r="F47" s="308"/>
      <c r="G47" s="308"/>
      <c r="H47" s="308" t="str">
        <f>'実質公債費比率（分子）の構造'!M$47</f>
        <v>-</v>
      </c>
      <c r="I47" s="308"/>
      <c r="J47" s="308"/>
      <c r="K47" s="308" t="str">
        <f>'実質公債費比率（分子）の構造'!N$47</f>
        <v>-</v>
      </c>
      <c r="L47" s="308"/>
      <c r="M47" s="308"/>
      <c r="N47" s="308" t="str">
        <f>'実質公債費比率（分子）の構造'!O$47</f>
        <v>-</v>
      </c>
      <c r="O47" s="308"/>
      <c r="P47" s="308"/>
    </row>
    <row r="48" spans="1:16" x14ac:dyDescent="0.15">
      <c r="A48" s="308" t="s">
        <v>28</v>
      </c>
      <c r="B48" s="308" t="str">
        <f>'実質公債費比率（分子）の構造'!K$46</f>
        <v>-</v>
      </c>
      <c r="C48" s="308"/>
      <c r="D48" s="308"/>
      <c r="E48" s="308" t="str">
        <f>'実質公債費比率（分子）の構造'!L$46</f>
        <v>-</v>
      </c>
      <c r="F48" s="308"/>
      <c r="G48" s="308"/>
      <c r="H48" s="308" t="str">
        <f>'実質公債費比率（分子）の構造'!M$46</f>
        <v>-</v>
      </c>
      <c r="I48" s="308"/>
      <c r="J48" s="308"/>
      <c r="K48" s="308" t="str">
        <f>'実質公債費比率（分子）の構造'!N$46</f>
        <v>-</v>
      </c>
      <c r="L48" s="308"/>
      <c r="M48" s="308"/>
      <c r="N48" s="308" t="str">
        <f>'実質公債費比率（分子）の構造'!O$46</f>
        <v>-</v>
      </c>
      <c r="O48" s="308"/>
      <c r="P48" s="308"/>
    </row>
    <row r="49" spans="1:16" x14ac:dyDescent="0.15">
      <c r="A49" s="308" t="s">
        <v>23</v>
      </c>
      <c r="B49" s="308">
        <f>'実質公債費比率（分子）の構造'!K$45</f>
        <v>410</v>
      </c>
      <c r="C49" s="308"/>
      <c r="D49" s="308"/>
      <c r="E49" s="308">
        <f>'実質公債費比率（分子）の構造'!L$45</f>
        <v>424</v>
      </c>
      <c r="F49" s="308"/>
      <c r="G49" s="308"/>
      <c r="H49" s="308">
        <f>'実質公債費比率（分子）の構造'!M$45</f>
        <v>444</v>
      </c>
      <c r="I49" s="308"/>
      <c r="J49" s="308"/>
      <c r="K49" s="308">
        <f>'実質公債費比率（分子）の構造'!N$45</f>
        <v>444</v>
      </c>
      <c r="L49" s="308"/>
      <c r="M49" s="308"/>
      <c r="N49" s="308">
        <f>'実質公債費比率（分子）の構造'!O$45</f>
        <v>457</v>
      </c>
      <c r="O49" s="308"/>
      <c r="P49" s="308"/>
    </row>
    <row r="50" spans="1:16" x14ac:dyDescent="0.15">
      <c r="A50" s="308" t="s">
        <v>55</v>
      </c>
      <c r="B50" s="308" t="e">
        <f>NA()</f>
        <v>#N/A</v>
      </c>
      <c r="C50" s="308">
        <f>IF(ISNUMBER('実質公債費比率（分子）の構造'!K$53),'実質公債費比率（分子）の構造'!K$53,NA())</f>
        <v>131</v>
      </c>
      <c r="D50" s="308" t="e">
        <f>NA()</f>
        <v>#N/A</v>
      </c>
      <c r="E50" s="308" t="e">
        <f>NA()</f>
        <v>#N/A</v>
      </c>
      <c r="F50" s="308">
        <f>IF(ISNUMBER('実質公債費比率（分子）の構造'!L$53),'実質公債費比率（分子）の構造'!L$53,NA())</f>
        <v>95</v>
      </c>
      <c r="G50" s="308" t="e">
        <f>NA()</f>
        <v>#N/A</v>
      </c>
      <c r="H50" s="308" t="e">
        <f>NA()</f>
        <v>#N/A</v>
      </c>
      <c r="I50" s="308">
        <f>IF(ISNUMBER('実質公債費比率（分子）の構造'!M$53),'実質公債費比率（分子）の構造'!M$53,NA())</f>
        <v>130</v>
      </c>
      <c r="J50" s="308" t="e">
        <f>NA()</f>
        <v>#N/A</v>
      </c>
      <c r="K50" s="308" t="e">
        <f>NA()</f>
        <v>#N/A</v>
      </c>
      <c r="L50" s="308">
        <f>IF(ISNUMBER('実質公債費比率（分子）の構造'!N$53),'実質公債費比率（分子）の構造'!N$53,NA())</f>
        <v>138</v>
      </c>
      <c r="M50" s="308" t="e">
        <f>NA()</f>
        <v>#N/A</v>
      </c>
      <c r="N50" s="308" t="e">
        <f>NA()</f>
        <v>#N/A</v>
      </c>
      <c r="O50" s="308">
        <f>IF(ISNUMBER('実質公債費比率（分子）の構造'!O$53),'実質公債費比率（分子）の構造'!O$53,NA())</f>
        <v>156</v>
      </c>
      <c r="P50" s="308" t="e">
        <f>NA()</f>
        <v>#N/A</v>
      </c>
    </row>
    <row r="53" spans="1:16" x14ac:dyDescent="0.15">
      <c r="A53" s="305" t="s">
        <v>124</v>
      </c>
    </row>
    <row r="54" spans="1:16" x14ac:dyDescent="0.15">
      <c r="A54" s="307"/>
      <c r="B54" s="307" t="str">
        <f>'将来負担比率（分子）の構造'!I$40</f>
        <v>H25</v>
      </c>
      <c r="C54" s="307"/>
      <c r="D54" s="307"/>
      <c r="E54" s="307" t="str">
        <f>'将来負担比率（分子）の構造'!J$40</f>
        <v>H26</v>
      </c>
      <c r="F54" s="307"/>
      <c r="G54" s="307"/>
      <c r="H54" s="307" t="str">
        <f>'将来負担比率（分子）の構造'!K$40</f>
        <v>H27</v>
      </c>
      <c r="I54" s="307"/>
      <c r="J54" s="307"/>
      <c r="K54" s="307" t="str">
        <f>'将来負担比率（分子）の構造'!L$40</f>
        <v>H28</v>
      </c>
      <c r="L54" s="307"/>
      <c r="M54" s="307"/>
      <c r="N54" s="307" t="str">
        <f>'将来負担比率（分子）の構造'!M$40</f>
        <v>H29</v>
      </c>
      <c r="O54" s="307"/>
      <c r="P54" s="307"/>
    </row>
    <row r="55" spans="1:16" x14ac:dyDescent="0.15">
      <c r="A55" s="307"/>
      <c r="B55" s="307" t="s">
        <v>105</v>
      </c>
      <c r="C55" s="307"/>
      <c r="D55" s="307" t="s">
        <v>6</v>
      </c>
      <c r="E55" s="307" t="s">
        <v>105</v>
      </c>
      <c r="F55" s="307"/>
      <c r="G55" s="307" t="s">
        <v>6</v>
      </c>
      <c r="H55" s="307" t="s">
        <v>105</v>
      </c>
      <c r="I55" s="307"/>
      <c r="J55" s="307" t="s">
        <v>6</v>
      </c>
      <c r="K55" s="307" t="s">
        <v>105</v>
      </c>
      <c r="L55" s="307"/>
      <c r="M55" s="307" t="s">
        <v>6</v>
      </c>
      <c r="N55" s="307" t="s">
        <v>105</v>
      </c>
      <c r="O55" s="307"/>
      <c r="P55" s="307" t="s">
        <v>6</v>
      </c>
    </row>
    <row r="56" spans="1:16" x14ac:dyDescent="0.15">
      <c r="A56" s="307" t="s">
        <v>43</v>
      </c>
      <c r="B56" s="307"/>
      <c r="C56" s="307"/>
      <c r="D56" s="307">
        <f>'将来負担比率（分子）の構造'!I$52</f>
        <v>4620</v>
      </c>
      <c r="E56" s="307"/>
      <c r="F56" s="307"/>
      <c r="G56" s="307">
        <f>'将来負担比率（分子）の構造'!J$52</f>
        <v>4459</v>
      </c>
      <c r="H56" s="307"/>
      <c r="I56" s="307"/>
      <c r="J56" s="307">
        <f>'将来負担比率（分子）の構造'!K$52</f>
        <v>4348</v>
      </c>
      <c r="K56" s="307"/>
      <c r="L56" s="307"/>
      <c r="M56" s="307">
        <f>'将来負担比率（分子）の構造'!L$52</f>
        <v>4237</v>
      </c>
      <c r="N56" s="307"/>
      <c r="O56" s="307"/>
      <c r="P56" s="307">
        <f>'将来負担比率（分子）の構造'!M$52</f>
        <v>4153</v>
      </c>
    </row>
    <row r="57" spans="1:16" x14ac:dyDescent="0.15">
      <c r="A57" s="307" t="s">
        <v>92</v>
      </c>
      <c r="B57" s="307"/>
      <c r="C57" s="307"/>
      <c r="D57" s="307">
        <f>'将来負担比率（分子）の構造'!I$51</f>
        <v>73</v>
      </c>
      <c r="E57" s="307"/>
      <c r="F57" s="307"/>
      <c r="G57" s="307">
        <f>'将来負担比率（分子）の構造'!J$51</f>
        <v>55</v>
      </c>
      <c r="H57" s="307"/>
      <c r="I57" s="307"/>
      <c r="J57" s="307">
        <f>'将来負担比率（分子）の構造'!K$51</f>
        <v>44</v>
      </c>
      <c r="K57" s="307"/>
      <c r="L57" s="307"/>
      <c r="M57" s="307">
        <f>'将来負担比率（分子）の構造'!L$51</f>
        <v>32</v>
      </c>
      <c r="N57" s="307"/>
      <c r="O57" s="307"/>
      <c r="P57" s="307">
        <f>'将来負担比率（分子）の構造'!M$51</f>
        <v>22</v>
      </c>
    </row>
    <row r="58" spans="1:16" x14ac:dyDescent="0.15">
      <c r="A58" s="307" t="s">
        <v>89</v>
      </c>
      <c r="B58" s="307"/>
      <c r="C58" s="307"/>
      <c r="D58" s="307">
        <f>'将来負担比率（分子）の構造'!I$50</f>
        <v>1878</v>
      </c>
      <c r="E58" s="307"/>
      <c r="F58" s="307"/>
      <c r="G58" s="307">
        <f>'将来負担比率（分子）の構造'!J$50</f>
        <v>2113</v>
      </c>
      <c r="H58" s="307"/>
      <c r="I58" s="307"/>
      <c r="J58" s="307">
        <f>'将来負担比率（分子）の構造'!K$50</f>
        <v>2325</v>
      </c>
      <c r="K58" s="307"/>
      <c r="L58" s="307"/>
      <c r="M58" s="307">
        <f>'将来負担比率（分子）の構造'!L$50</f>
        <v>2280</v>
      </c>
      <c r="N58" s="307"/>
      <c r="O58" s="307"/>
      <c r="P58" s="307">
        <f>'将来負担比率（分子）の構造'!M$50</f>
        <v>2277</v>
      </c>
    </row>
    <row r="59" spans="1:16" x14ac:dyDescent="0.15">
      <c r="A59" s="307" t="s">
        <v>85</v>
      </c>
      <c r="B59" s="307">
        <f>'将来負担比率（分子）の構造'!I$49</f>
        <v>4</v>
      </c>
      <c r="C59" s="307"/>
      <c r="D59" s="307"/>
      <c r="E59" s="307" t="str">
        <f>'将来負担比率（分子）の構造'!J$49</f>
        <v>-</v>
      </c>
      <c r="F59" s="307"/>
      <c r="G59" s="307"/>
      <c r="H59" s="307" t="str">
        <f>'将来負担比率（分子）の構造'!K$49</f>
        <v>-</v>
      </c>
      <c r="I59" s="307"/>
      <c r="J59" s="307"/>
      <c r="K59" s="307" t="str">
        <f>'将来負担比率（分子）の構造'!L$49</f>
        <v>-</v>
      </c>
      <c r="L59" s="307"/>
      <c r="M59" s="307"/>
      <c r="N59" s="307" t="str">
        <f>'将来負担比率（分子）の構造'!M$49</f>
        <v>-</v>
      </c>
      <c r="O59" s="307"/>
      <c r="P59" s="307"/>
    </row>
    <row r="60" spans="1:16" x14ac:dyDescent="0.15">
      <c r="A60" s="307" t="s">
        <v>79</v>
      </c>
      <c r="B60" s="307" t="str">
        <f>'将来負担比率（分子）の構造'!I$48</f>
        <v>-</v>
      </c>
      <c r="C60" s="307"/>
      <c r="D60" s="307"/>
      <c r="E60" s="307" t="str">
        <f>'将来負担比率（分子）の構造'!J$48</f>
        <v>-</v>
      </c>
      <c r="F60" s="307"/>
      <c r="G60" s="307"/>
      <c r="H60" s="307" t="str">
        <f>'将来負担比率（分子）の構造'!K$48</f>
        <v>-</v>
      </c>
      <c r="I60" s="307"/>
      <c r="J60" s="307"/>
      <c r="K60" s="307" t="str">
        <f>'将来負担比率（分子）の構造'!L$48</f>
        <v>-</v>
      </c>
      <c r="L60" s="307"/>
      <c r="M60" s="307"/>
      <c r="N60" s="307" t="str">
        <f>'将来負担比率（分子）の構造'!M$48</f>
        <v>-</v>
      </c>
      <c r="O60" s="307"/>
      <c r="P60" s="307"/>
    </row>
    <row r="61" spans="1:16" x14ac:dyDescent="0.15">
      <c r="A61" s="307" t="s">
        <v>71</v>
      </c>
      <c r="B61" s="307" t="str">
        <f>'将来負担比率（分子）の構造'!I$46</f>
        <v>-</v>
      </c>
      <c r="C61" s="307"/>
      <c r="D61" s="307"/>
      <c r="E61" s="307" t="str">
        <f>'将来負担比率（分子）の構造'!J$46</f>
        <v>-</v>
      </c>
      <c r="F61" s="307"/>
      <c r="G61" s="307"/>
      <c r="H61" s="307" t="str">
        <f>'将来負担比率（分子）の構造'!K$46</f>
        <v>-</v>
      </c>
      <c r="I61" s="307"/>
      <c r="J61" s="307"/>
      <c r="K61" s="307" t="str">
        <f>'将来負担比率（分子）の構造'!L$46</f>
        <v>-</v>
      </c>
      <c r="L61" s="307"/>
      <c r="M61" s="307"/>
      <c r="N61" s="307" t="str">
        <f>'将来負担比率（分子）の構造'!M$46</f>
        <v>-</v>
      </c>
      <c r="O61" s="307"/>
      <c r="P61" s="307"/>
    </row>
    <row r="62" spans="1:16" x14ac:dyDescent="0.15">
      <c r="A62" s="307" t="s">
        <v>72</v>
      </c>
      <c r="B62" s="307">
        <f>'将来負担比率（分子）の構造'!I$45</f>
        <v>561</v>
      </c>
      <c r="C62" s="307"/>
      <c r="D62" s="307"/>
      <c r="E62" s="307">
        <f>'将来負担比率（分子）の構造'!J$45</f>
        <v>473</v>
      </c>
      <c r="F62" s="307"/>
      <c r="G62" s="307"/>
      <c r="H62" s="307">
        <f>'将来負担比率（分子）の構造'!K$45</f>
        <v>444</v>
      </c>
      <c r="I62" s="307"/>
      <c r="J62" s="307"/>
      <c r="K62" s="307">
        <f>'将来負担比率（分子）の構造'!L$45</f>
        <v>497</v>
      </c>
      <c r="L62" s="307"/>
      <c r="M62" s="307"/>
      <c r="N62" s="307">
        <f>'将来負担比率（分子）の構造'!M$45</f>
        <v>366</v>
      </c>
      <c r="O62" s="307"/>
      <c r="P62" s="307"/>
    </row>
    <row r="63" spans="1:16" x14ac:dyDescent="0.15">
      <c r="A63" s="307" t="s">
        <v>70</v>
      </c>
      <c r="B63" s="307">
        <f>'将来負担比率（分子）の構造'!I$44</f>
        <v>180</v>
      </c>
      <c r="C63" s="307"/>
      <c r="D63" s="307"/>
      <c r="E63" s="307">
        <f>'将来負担比率（分子）の構造'!J$44</f>
        <v>291</v>
      </c>
      <c r="F63" s="307"/>
      <c r="G63" s="307"/>
      <c r="H63" s="307">
        <f>'将来負担比率（分子）の構造'!K$44</f>
        <v>289</v>
      </c>
      <c r="I63" s="307"/>
      <c r="J63" s="307"/>
      <c r="K63" s="307">
        <f>'将来負担比率（分子）の構造'!L$44</f>
        <v>259</v>
      </c>
      <c r="L63" s="307"/>
      <c r="M63" s="307"/>
      <c r="N63" s="307">
        <f>'将来負担比率（分子）の構造'!M$44</f>
        <v>222</v>
      </c>
      <c r="O63" s="307"/>
      <c r="P63" s="307"/>
    </row>
    <row r="64" spans="1:16" x14ac:dyDescent="0.15">
      <c r="A64" s="307" t="s">
        <v>68</v>
      </c>
      <c r="B64" s="307">
        <f>'将来負担比率（分子）の構造'!I$43</f>
        <v>1326</v>
      </c>
      <c r="C64" s="307"/>
      <c r="D64" s="307"/>
      <c r="E64" s="307">
        <f>'将来負担比率（分子）の構造'!J$43</f>
        <v>1235</v>
      </c>
      <c r="F64" s="307"/>
      <c r="G64" s="307"/>
      <c r="H64" s="307">
        <f>'将来負担比率（分子）の構造'!K$43</f>
        <v>1202</v>
      </c>
      <c r="I64" s="307"/>
      <c r="J64" s="307"/>
      <c r="K64" s="307">
        <f>'将来負担比率（分子）の構造'!L$43</f>
        <v>1138</v>
      </c>
      <c r="L64" s="307"/>
      <c r="M64" s="307"/>
      <c r="N64" s="307">
        <f>'将来負担比率（分子）の構造'!M$43</f>
        <v>1136</v>
      </c>
      <c r="O64" s="307"/>
      <c r="P64" s="307"/>
    </row>
    <row r="65" spans="1:16" x14ac:dyDescent="0.15">
      <c r="A65" s="307" t="s">
        <v>67</v>
      </c>
      <c r="B65" s="307">
        <f>'将来負担比率（分子）の構造'!I$42</f>
        <v>16</v>
      </c>
      <c r="C65" s="307"/>
      <c r="D65" s="307"/>
      <c r="E65" s="307">
        <f>'将来負担比率（分子）の構造'!J$42</f>
        <v>18</v>
      </c>
      <c r="F65" s="307"/>
      <c r="G65" s="307"/>
      <c r="H65" s="307">
        <f>'将来負担比率（分子）の構造'!K$42</f>
        <v>17</v>
      </c>
      <c r="I65" s="307"/>
      <c r="J65" s="307"/>
      <c r="K65" s="307">
        <f>'将来負担比率（分子）の構造'!L$42</f>
        <v>18</v>
      </c>
      <c r="L65" s="307"/>
      <c r="M65" s="307"/>
      <c r="N65" s="307">
        <f>'将来負担比率（分子）の構造'!M$42</f>
        <v>17</v>
      </c>
      <c r="O65" s="307"/>
      <c r="P65" s="307"/>
    </row>
    <row r="66" spans="1:16" x14ac:dyDescent="0.15">
      <c r="A66" s="307" t="s">
        <v>60</v>
      </c>
      <c r="B66" s="307">
        <f>'将来負担比率（分子）の構造'!I$41</f>
        <v>3772</v>
      </c>
      <c r="C66" s="307"/>
      <c r="D66" s="307"/>
      <c r="E66" s="307">
        <f>'将来負担比率（分子）の構造'!J$41</f>
        <v>3648</v>
      </c>
      <c r="F66" s="307"/>
      <c r="G66" s="307"/>
      <c r="H66" s="307">
        <f>'将来負担比率（分子）の構造'!K$41</f>
        <v>3351</v>
      </c>
      <c r="I66" s="307"/>
      <c r="J66" s="307"/>
      <c r="K66" s="307">
        <f>'将来負担比率（分子）の構造'!L$41</f>
        <v>3088</v>
      </c>
      <c r="L66" s="307"/>
      <c r="M66" s="307"/>
      <c r="N66" s="307">
        <f>'将来負担比率（分子）の構造'!M$41</f>
        <v>2916</v>
      </c>
      <c r="O66" s="307"/>
      <c r="P66" s="307"/>
    </row>
    <row r="67" spans="1:16" x14ac:dyDescent="0.15">
      <c r="A67" s="307" t="s">
        <v>94</v>
      </c>
      <c r="B67" s="307" t="e">
        <f>NA()</f>
        <v>#N/A</v>
      </c>
      <c r="C67" s="307">
        <f>IF(ISNUMBER('将来負担比率（分子）の構造'!I$53),IF('将来負担比率（分子）の構造'!I$53&lt;0,0,'将来負担比率（分子）の構造'!I$53),NA())</f>
        <v>0</v>
      </c>
      <c r="D67" s="307" t="e">
        <f>NA()</f>
        <v>#N/A</v>
      </c>
      <c r="E67" s="307" t="e">
        <f>NA()</f>
        <v>#N/A</v>
      </c>
      <c r="F67" s="307">
        <f>IF(ISNUMBER('将来負担比率（分子）の構造'!J$53),IF('将来負担比率（分子）の構造'!J$53&lt;0,0,'将来負担比率（分子）の構造'!J$53),NA())</f>
        <v>0</v>
      </c>
      <c r="G67" s="307" t="e">
        <f>NA()</f>
        <v>#N/A</v>
      </c>
      <c r="H67" s="307" t="e">
        <f>NA()</f>
        <v>#N/A</v>
      </c>
      <c r="I67" s="307">
        <f>IF(ISNUMBER('将来負担比率（分子）の構造'!K$53),IF('将来負担比率（分子）の構造'!K$53&lt;0,0,'将来負担比率（分子）の構造'!K$53),NA())</f>
        <v>0</v>
      </c>
      <c r="J67" s="307" t="e">
        <f>NA()</f>
        <v>#N/A</v>
      </c>
      <c r="K67" s="307" t="e">
        <f>NA()</f>
        <v>#N/A</v>
      </c>
      <c r="L67" s="307">
        <f>IF(ISNUMBER('将来負担比率（分子）の構造'!L$53),IF('将来負担比率（分子）の構造'!L$53&lt;0,0,'将来負担比率（分子）の構造'!L$53),NA())</f>
        <v>0</v>
      </c>
      <c r="M67" s="307" t="e">
        <f>NA()</f>
        <v>#N/A</v>
      </c>
      <c r="N67" s="307" t="e">
        <f>NA()</f>
        <v>#N/A</v>
      </c>
      <c r="O67" s="307">
        <f>IF(ISNUMBER('将来負担比率（分子）の構造'!M$53),IF('将来負担比率（分子）の構造'!M$53&lt;0,0,'将来負担比率（分子）の構造'!M$53),NA())</f>
        <v>0</v>
      </c>
      <c r="P67" s="307" t="e">
        <f>NA()</f>
        <v>#N/A</v>
      </c>
    </row>
    <row r="70" spans="1:16" x14ac:dyDescent="0.15">
      <c r="A70" s="310" t="s">
        <v>48</v>
      </c>
      <c r="B70" s="310"/>
      <c r="C70" s="310"/>
      <c r="D70" s="310"/>
      <c r="E70" s="310"/>
      <c r="F70" s="310"/>
    </row>
    <row r="71" spans="1:16" x14ac:dyDescent="0.15">
      <c r="A71" s="309"/>
      <c r="B71" s="309" t="str">
        <f>基金残高に係る経年分析!F54</f>
        <v>H27</v>
      </c>
      <c r="C71" s="309" t="str">
        <f>基金残高に係る経年分析!G54</f>
        <v>H28</v>
      </c>
      <c r="D71" s="309" t="str">
        <f>基金残高に係る経年分析!H54</f>
        <v>H29</v>
      </c>
    </row>
    <row r="72" spans="1:16" x14ac:dyDescent="0.15">
      <c r="A72" s="309" t="s">
        <v>123</v>
      </c>
      <c r="B72" s="311">
        <f>基金残高に係る経年分析!F55</f>
        <v>408</v>
      </c>
      <c r="C72" s="311">
        <f>基金残高に係る経年分析!G55</f>
        <v>411</v>
      </c>
      <c r="D72" s="311">
        <f>基金残高に係る経年分析!H55</f>
        <v>461</v>
      </c>
    </row>
    <row r="73" spans="1:16" x14ac:dyDescent="0.15">
      <c r="A73" s="309" t="s">
        <v>52</v>
      </c>
      <c r="B73" s="311">
        <f>基金残高に係る経年分析!F56</f>
        <v>512</v>
      </c>
      <c r="C73" s="311">
        <f>基金残高に係る経年分析!G56</f>
        <v>515</v>
      </c>
      <c r="D73" s="311">
        <f>基金残高に係る経年分析!H56</f>
        <v>518</v>
      </c>
    </row>
    <row r="74" spans="1:16" x14ac:dyDescent="0.15">
      <c r="A74" s="309" t="s">
        <v>119</v>
      </c>
      <c r="B74" s="311">
        <f>基金残高に係る経年分析!F57</f>
        <v>1261</v>
      </c>
      <c r="C74" s="311">
        <f>基金残高に係る経年分析!G57</f>
        <v>1207</v>
      </c>
      <c r="D74" s="311">
        <f>基金残高に係る経年分析!H57</f>
        <v>1121</v>
      </c>
    </row>
  </sheetData>
  <sheetProtection algorithmName="SHA-512" hashValue="AiZO2k7BfSLYwgTAq58dB+qjcrME5UUBQ6/mnZRMHd8MXdJttltQCMQ0rgkDHpdg1iPItNh6q7gnM/kcVafqdw==" saltValue="qTv0UtAr7ovB1LV8urKO2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2019-10-29T04:28:30Z</cp:lastPrinted>
  <dcterms:created xsi:type="dcterms:W3CDTF">2019-02-14T01:32:29Z</dcterms:created>
  <dcterms:modified xsi:type="dcterms:W3CDTF">2019-11-08T04:55:32Z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2019-10-30T09:49:30Z</vt:filetime>
  </property>
</Properties>
</file>