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tabRatio="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U38" i="9"/>
  <c r="CO37" i="9"/>
  <c r="BE37" i="9"/>
  <c r="BW34" i="9"/>
  <c r="BW35" i="9" s="1"/>
  <c r="BW36" i="9" s="1"/>
  <c r="BW37" i="9" s="1"/>
  <c r="BW38" i="9" s="1"/>
  <c r="C34" i="9"/>
  <c r="CO34" i="9" l="1"/>
  <c r="CO35" i="9" s="1"/>
  <c r="CO36" i="9" s="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BE34" i="9" l="1"/>
  <c r="BE35" i="9" s="1"/>
  <c r="BE36" i="9" s="1"/>
</calcChain>
</file>

<file path=xl/sharedStrings.xml><?xml version="1.0" encoding="utf-8"?>
<sst xmlns="http://schemas.openxmlformats.org/spreadsheetml/2006/main" count="1084" uniqueCount="581">
  <si>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</si>
  <si>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</si>
  <si>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</si>
  <si>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</si>
  <si>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</si>
  <si>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</si>
  <si>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</si>
  <si>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</si>
  <si>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</si>
  <si>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</si>
  <si>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</si>
  <si>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</si>
  <si>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</si>
  <si>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</si>
  <si>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</si>
  <si>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</si>
  <si>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</si>
  <si>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</si>
  <si>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</si>
  <si>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</si>
  <si>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</si>
  <si>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</si>
  <si>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</si>
  <si>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</si>
  <si>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</si>
  <si>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</si>
  <si>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</si>
  <si>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</si>
  <si>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</si>
  <si>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</si>
  <si>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</si>
  <si>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</si>
  <si>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</si>
  <si>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</si>
  <si>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</si>
  <si>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</si>
  <si>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</si>
  <si>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</si>
  <si>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</si>
  <si>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</si>
  <si>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</si>
  <si>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</si>
  <si>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</si>
  <si>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</si>
  <si>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</si>
  <si>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</si>
  <si>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</si>
  <si>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</si>
  <si>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</si>
  <si>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</si>
  <si>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</si>
  <si>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</si>
  <si>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</si>
  <si>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</si>
  <si>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</si>
  <si>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</si>
  <si>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</si>
  <si>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</si>
  <si>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</si>
  <si>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</si>
  <si>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</si>
  <si>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</si>
  <si>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</si>
  <si>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</si>
  <si>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</si>
  <si>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</si>
  <si>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</si>
  <si>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</si>
  <si>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</si>
  <si>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</si>
  <si>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</si>
  <si>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</si>
  <si>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</si>
  <si>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</si>
  <si>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</si>
  <si>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</si>
  <si>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</si>
  <si>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</si>
  <si>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</si>
  <si>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</si>
  <si>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</si>
  <si>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</si>
  <si>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</si>
  <si>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</si>
  <si>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</si>
  <si>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</si>
  <si>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</si>
  <si>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</si>
  <si>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</si>
  <si>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</si>
  <si>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</si>
  <si>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</si>
  <si>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</si>
  <si>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</si>
  <si>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</si>
  <si>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</si>
  <si>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</si>
  <si>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</si>
  <si>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</si>
  <si>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</si>
  <si>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</si>
  <si>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</si>
  <si>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</si>
  <si>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</si>
  <si>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</si>
  <si>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</si>
  <si>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</si>
  <si>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</si>
  <si>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</si>
  <si>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</si>
  <si>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</si>
  <si>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</si>
  <si>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</si>
  <si>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</si>
  <si>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</si>
  <si>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</si>
  <si>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</si>
  <si>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</si>
  <si>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</si>
  <si>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</si>
  <si>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</si>
  <si>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</si>
  <si>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</si>
  <si>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</si>
  <si>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</si>
  <si>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</si>
  <si>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</si>
  <si>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</si>
  <si>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</si>
  <si>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</si>
  <si>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</si>
  <si>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</si>
  <si>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</si>
  <si>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</si>
  <si>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</si>
  <si>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</si>
  <si>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</si>
  <si>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</si>
  <si>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</si>
  <si>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</si>
  <si>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</si>
  <si>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</si>
  <si>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</si>
  <si>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</si>
  <si>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</si>
  <si>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</si>
  <si>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</si>
  <si>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</si>
  <si>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</si>
  <si>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</si>
  <si>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</si>
  <si>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</si>
  <si>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</si>
  <si>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</si>
  <si>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</si>
  <si>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</si>
  <si>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</si>
  <si>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</si>
  <si>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</si>
  <si>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</si>
  <si>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</si>
  <si>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</si>
  <si>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</si>
  <si>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</si>
  <si>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</si>
  <si>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</si>
  <si>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</si>
  <si>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</si>
  <si>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</si>
  <si>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</si>
  <si>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</si>
  <si>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</si>
  <si>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</si>
  <si>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</si>
  <si>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</si>
  <si>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</si>
  <si>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</si>
  <si>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</si>
  <si>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</si>
  <si>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</si>
  <si>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</si>
  <si>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</si>
  <si>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</si>
  <si>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</si>
  <si>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</si>
  <si>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</si>
  <si>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</si>
  <si>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</si>
  <si>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</si>
  <si>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</si>
  <si>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</si>
  <si>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</si>
  <si>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</si>
  <si>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</si>
  <si>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</si>
  <si>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</si>
  <si>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</si>
  <si>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</si>
  <si>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</si>
  <si>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</si>
  <si>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</si>
  <si>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</si>
  <si>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</si>
  <si>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</si>
  <si>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</si>
  <si>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</si>
  <si>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</si>
  <si>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</si>
  <si>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</si>
  <si>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</si>
  <si>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</si>
  <si>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</si>
  <si>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</si>
  <si>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</si>
  <si>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</si>
  <si>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</si>
  <si>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</si>
  <si>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</si>
  <si>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</si>
  <si>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</si>
  <si>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</si>
  <si>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</si>
  <si>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</si>
  <si>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</si>
  <si>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</si>
  <si>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</si>
  <si>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</si>
  <si>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</si>
  <si>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</si>
  <si>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</si>
  <si>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</si>
  <si>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</si>
  <si>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</si>
  <si>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</si>
  <si>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</si>
  <si>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</si>
  <si>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</si>
  <si>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</si>
  <si>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</si>
  <si>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</si>
  <si>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</si>
  <si>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</si>
  <si>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</si>
  <si>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</si>
  <si>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</si>
  <si>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</si>
  <si>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</si>
  <si>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</si>
  <si>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</si>
  <si>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</si>
  <si>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</si>
  <si>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</si>
  <si>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</si>
  <si>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</si>
  <si>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</si>
  <si>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</si>
  <si>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</si>
  <si>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</si>
  <si>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</si>
  <si>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</si>
  <si>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</si>
  <si>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</si>
  <si>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</si>
  <si>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</si>
  <si>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</si>
  <si>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</si>
  <si>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</si>
  <si>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</si>
  <si>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</si>
  <si>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</si>
  <si>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</si>
  <si>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</si>
  <si>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</si>
  <si>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</si>
  <si>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</si>
  <si>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</si>
  <si>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</si>
  <si>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</si>
  <si>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</si>
  <si>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</si>
  <si>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</si>
  <si>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</si>
  <si>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</si>
  <si>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</si>
  <si>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</si>
  <si>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</si>
  <si>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</si>
  <si>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</si>
  <si>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</si>
  <si>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</si>
  <si>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</si>
  <si>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</si>
  <si>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</si>
  <si>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</si>
  <si>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</si>
  <si>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</si>
  <si>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</si>
  <si>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</si>
  <si>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</si>
  <si>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</si>
  <si>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</si>
  <si>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</si>
  <si>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</si>
  <si>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</si>
  <si>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</si>
  <si>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</si>
  <si>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</si>
  <si>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</si>
  <si>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</si>
  <si>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</si>
  <si>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</si>
  <si>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</si>
  <si>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</si>
  <si>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</si>
  <si>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</si>
  <si>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</si>
  <si>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</si>
  <si>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</si>
  <si>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</si>
  <si>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</si>
  <si>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</si>
  <si>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</si>
  <si>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</si>
  <si>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</si>
  <si>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</si>
  <si>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</si>
  <si>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</si>
  <si>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</si>
  <si>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</si>
  <si>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</si>
  <si>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</si>
  <si>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</si>
  <si>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</si>
  <si>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</si>
  <si>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</si>
  <si>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</si>
  <si>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</si>
  <si>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</si>
  <si>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</si>
  <si>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</si>
  <si>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</si>
  <si>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</si>
  <si>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</si>
  <si>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</si>
  <si>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</si>
  <si>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</si>
  <si>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</si>
  <si>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</si>
  <si>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</si>
  <si>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</si>
  <si>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</si>
  <si>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</si>
  <si>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</si>
  <si>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</si>
  <si>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</si>
  <si>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</si>
  <si>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</si>
  <si>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</si>
  <si>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</si>
  <si>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</si>
  <si>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</si>
  <si>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</si>
  <si>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</si>
  <si>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</si>
  <si>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</si>
  <si>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</si>
  <si>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</si>
  <si>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</si>
  <si>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</si>
  <si>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</si>
  <si>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</si>
  <si>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</si>
  <si>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</si>
  <si>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</si>
  <si>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</si>
  <si>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</si>
  <si>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</si>
  <si>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</si>
  <si>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</si>
  <si>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</si>
  <si>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</si>
  <si>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</si>
  <si>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</si>
  <si>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</si>
  <si>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</si>
  <si>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</si>
  <si>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</si>
  <si>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</si>
  <si>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</si>
  <si>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</si>
  <si>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</si>
  <si>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</si>
  <si>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</si>
  <si>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</si>
  <si>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</si>
  <si>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</si>
  <si>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</si>
  <si>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</si>
  <si>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</si>
  <si>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</si>
  <si>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</si>
  <si>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</si>
  <si>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</si>
  <si>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</si>
  <si>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</si>
  <si>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</si>
  <si>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</si>
  <si>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</si>
  <si>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</si>
  <si>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</si>
  <si>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</si>
  <si>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</si>
  <si>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</si>
  <si>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</si>
  <si>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</si>
  <si>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</si>
  <si>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</si>
  <si>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</si>
  <si>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</si>
  <si>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</si>
  <si>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</si>
  <si>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</si>
  <si>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</si>
  <si>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</si>
  <si>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</si>
  <si>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</si>
  <si>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</si>
  <si>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</si>
  <si>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</si>
  <si>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</si>
  <si>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</si>
  <si>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</si>
  <si>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</si>
  <si>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</si>
  <si>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</si>
  <si>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</si>
  <si>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</si>
  <si>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</si>
  <si>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</si>
  <si>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</si>
  <si>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</si>
  <si>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</si>
  <si>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</si>
  <si>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</si>
  <si>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</si>
  <si>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</si>
  <si>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</si>
  <si>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</si>
  <si>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</si>
  <si>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</si>
  <si>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</si>
  <si>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</si>
  <si>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</si>
  <si>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</si>
  <si>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</si>
  <si>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</si>
  <si>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</si>
  <si>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</si>
  <si>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</si>
  <si>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</si>
  <si>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</si>
  <si>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</si>
  <si>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</si>
  <si>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</si>
  <si>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</si>
  <si>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</si>
  <si>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</si>
  <si>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</si>
  <si>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</si>
  <si>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</si>
  <si>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</si>
  <si>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</si>
  <si>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</si>
  <si>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</si>
  <si>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</si>
  <si>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</si>
  <si>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</si>
  <si>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</si>
  <si>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</si>
  <si>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</si>
  <si>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</si>
  <si>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</si>
  <si>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</si>
  <si>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</si>
  <si>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</si>
  <si>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</si>
  <si>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</si>
  <si>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</si>
  <si>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</si>
  <si>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</si>
  <si>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</si>
  <si>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</si>
  <si>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</si>
  <si>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</si>
  <si>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</si>
  <si>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</si>
  <si>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</si>
  <si>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</si>
  <si>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</si>
  <si>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</si>
  <si>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</si>
  <si>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</si>
  <si>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</si>
  <si>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</si>
  <si>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</si>
  <si>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</si>
  <si>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</si>
  <si>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</si>
  <si>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</si>
  <si>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</si>
  <si>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</si>
  <si>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</si>
  <si>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</si>
  <si>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</si>
  <si>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</si>
  <si>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</si>
  <si>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</si>
  <si>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</si>
  <si>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</si>
  <si>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</si>
  <si>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</si>
  <si>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</si>
  <si>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</si>
  <si>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</si>
  <si>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</si>
  <si>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</si>
  <si>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</si>
  <si>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</si>
  <si>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</si>
  <si>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</si>
  <si>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</si>
  <si>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</si>
  <si>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</si>
  <si>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</si>
  <si>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</si>
  <si>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</si>
  <si>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</si>
  <si>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</si>
  <si>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大館市水道事業会計</t>
  </si>
  <si>
    <t>一般会計</t>
  </si>
  <si>
    <t>大館市介護保険特別会計</t>
  </si>
  <si>
    <t>大館市下水道事業会計</t>
  </si>
  <si>
    <t>大館市国民健康保険特別会計</t>
  </si>
  <si>
    <t>大館市病院事業会計</t>
  </si>
  <si>
    <t>大館市工業用水道事業会計</t>
  </si>
  <si>
    <t>大館市農業集落排水事業特別会計</t>
  </si>
  <si>
    <t>その他会計（赤字）</t>
  </si>
  <si>
    <t>その他会計（黒字）</t>
  </si>
  <si>
    <t>県北環境保全センター</t>
  </si>
  <si>
    <t>大館市土地開発公社</t>
  </si>
  <si>
    <t>大館市文教振興事業団</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</si>
  <si>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</si>
  <si>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</si>
  <si>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</si>
  <si>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</si>
  <si>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</si>
  <si>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</si>
  <si>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</si>
  <si>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</si>
  <si>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</si>
  <si>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</si>
  <si>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</si>
  <si>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</si>
  <si>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</si>
  <si>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</si>
  <si>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</si>
  <si>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</si>
  <si>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</si>
  <si>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</si>
  <si>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</si>
  <si>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</si>
  <si>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</si>
  <si>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</si>
  <si>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</si>
  <si>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</si>
  <si>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</si>
  <si>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</si>
  <si>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</si>
  <si>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</si>
  <si>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平均より高い水準にあるが、新規事業の総点検による地方債の借入抑制及び繰上償還、総合病院改築事業に係る償還額の減少等により地方債の元利償還金及び現在高の減少が続いていることや、庁舎建設基金の積み増しやふるさと応援寄附基金の増加等の要因から、両比率ともに改善傾向にある。
　今後はＨ29.3月に策定した公共施設等総合管理計画並びに今後予定している個別施設計画に基づき本庁舎建設事業など、施設の老朽化対策に取り組んでいくこととしており、比率の上昇は避けられない状態だが、引き続き新規事業の総点検による地方債の借入抑制およびふるさと応援寄附の推進等の歳入確保策の両面から、財政の健全化を図る。
</t>
    <rPh sb="1" eb="3">
      <t>ショウライ</t>
    </rPh>
    <rPh sb="3" eb="5">
      <t>フタン</t>
    </rPh>
    <rPh sb="5" eb="7">
      <t>ヒリツ</t>
    </rPh>
    <rPh sb="8" eb="13">
      <t>ジッシツコウサイヒ</t>
    </rPh>
    <rPh sb="13" eb="15">
      <t>ヒリツ</t>
    </rPh>
    <rPh sb="18" eb="24">
      <t>ルイジダンタイヘイキン</t>
    </rPh>
    <rPh sb="26" eb="27">
      <t>タカ</t>
    </rPh>
    <rPh sb="28" eb="30">
      <t>スイジュン</t>
    </rPh>
    <rPh sb="76" eb="77">
      <t>ゲン</t>
    </rPh>
    <rPh sb="77" eb="78">
      <t>ショウ</t>
    </rPh>
    <rPh sb="78" eb="79">
      <t>トウ</t>
    </rPh>
    <rPh sb="91" eb="92">
      <t>オヨ</t>
    </rPh>
    <rPh sb="97" eb="99">
      <t>ゲンショウ</t>
    </rPh>
    <rPh sb="100" eb="101">
      <t>ツヅ</t>
    </rPh>
    <rPh sb="134" eb="135">
      <t>トウ</t>
    </rPh>
    <rPh sb="136" eb="138">
      <t>ヨウイン</t>
    </rPh>
    <rPh sb="141" eb="142">
      <t>リョウ</t>
    </rPh>
    <rPh sb="142" eb="144">
      <t>ヒリツ</t>
    </rPh>
    <rPh sb="147" eb="149">
      <t>カイゼン</t>
    </rPh>
    <rPh sb="149" eb="151">
      <t>ケイコウ</t>
    </rPh>
    <rPh sb="157" eb="159">
      <t>コンゴ</t>
    </rPh>
    <rPh sb="203" eb="208">
      <t>ホンチョウシャケンセツ</t>
    </rPh>
    <rPh sb="208" eb="210">
      <t>ジギョウ</t>
    </rPh>
    <rPh sb="213" eb="215">
      <t>シセツ</t>
    </rPh>
    <rPh sb="216" eb="219">
      <t>ロウキュウカ</t>
    </rPh>
    <rPh sb="219" eb="221">
      <t>タイサク</t>
    </rPh>
    <rPh sb="222" eb="223">
      <t>ト</t>
    </rPh>
    <rPh sb="224" eb="225">
      <t>ク</t>
    </rPh>
    <rPh sb="237" eb="239">
      <t>ヒリツ</t>
    </rPh>
    <rPh sb="240" eb="242">
      <t>ジョウショウ</t>
    </rPh>
    <rPh sb="243" eb="244">
      <t>サ</t>
    </rPh>
    <rPh sb="249" eb="251">
      <t>ジョウタイ</t>
    </rPh>
    <phoneticPr fontId="5"/>
  </si>
  <si>
    <t>　有形固定資産減価償却率は56.1％と類似団体平均を若干上回っている。将来負担比率は改善傾向にあるものの、既発行地方債残高並びに総合病院改築に伴う償還金の影響により、74.2％と類似団体平均を大きく上回っており、施設の老朽化対策については、将来負担比率のさらなる増加が懸念されるため計画的に行えない状況にある。
　今後は新規事業の総点検による歳出抑制に引き続き取り組むことで将来負担比率の改善を図りつつ、Ｈ29.3月に策定した公共施設等総合管理計画並びに今後策定を予定している個別施設計画に基づき、本庁舎建替え事業等施設の老朽化対策に取り組んでいく。</t>
    <rPh sb="1" eb="12">
      <t>ユウケイコテイシサンゲンカショウキャクリツ</t>
    </rPh>
    <rPh sb="19" eb="25">
      <t>ルイジダンタイヘイキン</t>
    </rPh>
    <rPh sb="26" eb="28">
      <t>ジャッカン</t>
    </rPh>
    <rPh sb="28" eb="30">
      <t>ウワマワ</t>
    </rPh>
    <rPh sb="35" eb="37">
      <t>ショウライ</t>
    </rPh>
    <rPh sb="37" eb="39">
      <t>フタン</t>
    </rPh>
    <rPh sb="39" eb="41">
      <t>ヒリツ</t>
    </rPh>
    <rPh sb="44" eb="46">
      <t>ケイコウ</t>
    </rPh>
    <rPh sb="53" eb="54">
      <t>キ</t>
    </rPh>
    <rPh sb="54" eb="56">
      <t>ハッコウ</t>
    </rPh>
    <rPh sb="56" eb="59">
      <t>チホウサイ</t>
    </rPh>
    <rPh sb="59" eb="61">
      <t>ザンダカ</t>
    </rPh>
    <rPh sb="61" eb="62">
      <t>ナラ</t>
    </rPh>
    <rPh sb="64" eb="66">
      <t>ソウゴウ</t>
    </rPh>
    <rPh sb="66" eb="68">
      <t>ビョウイン</t>
    </rPh>
    <rPh sb="68" eb="70">
      <t>カイチク</t>
    </rPh>
    <rPh sb="71" eb="72">
      <t>トモナ</t>
    </rPh>
    <rPh sb="73" eb="76">
      <t>ショウカンキン</t>
    </rPh>
    <rPh sb="77" eb="79">
      <t>エイキョウ</t>
    </rPh>
    <rPh sb="89" eb="95">
      <t>ルイジダンタイヘイキン</t>
    </rPh>
    <rPh sb="96" eb="97">
      <t>オオ</t>
    </rPh>
    <rPh sb="99" eb="101">
      <t>ウワマワ</t>
    </rPh>
    <rPh sb="120" eb="126">
      <t>ショウライフタンヒリツ</t>
    </rPh>
    <rPh sb="131" eb="133">
      <t>ゾウカ</t>
    </rPh>
    <rPh sb="134" eb="136">
      <t>ケネン</t>
    </rPh>
    <rPh sb="141" eb="144">
      <t>ケイカクテキ</t>
    </rPh>
    <rPh sb="145" eb="146">
      <t>オコナ</t>
    </rPh>
    <rPh sb="149" eb="151">
      <t>ジョウキョウ</t>
    </rPh>
    <rPh sb="157" eb="159">
      <t>コンゴ</t>
    </rPh>
    <rPh sb="160" eb="162">
      <t>シンキ</t>
    </rPh>
    <rPh sb="162" eb="164">
      <t>ジギョウ</t>
    </rPh>
    <rPh sb="165" eb="168">
      <t>ソウテンケン</t>
    </rPh>
    <rPh sb="171" eb="173">
      <t>サイシュツ</t>
    </rPh>
    <rPh sb="173" eb="175">
      <t>ヨクセイ</t>
    </rPh>
    <rPh sb="176" eb="177">
      <t>ヒ</t>
    </rPh>
    <rPh sb="178" eb="179">
      <t>ツヅ</t>
    </rPh>
    <rPh sb="180" eb="181">
      <t>ト</t>
    </rPh>
    <rPh sb="182" eb="183">
      <t>ク</t>
    </rPh>
    <rPh sb="187" eb="189">
      <t>ショウライ</t>
    </rPh>
    <rPh sb="189" eb="191">
      <t>フタン</t>
    </rPh>
    <rPh sb="191" eb="193">
      <t>ヒリツ</t>
    </rPh>
    <rPh sb="194" eb="196">
      <t>カイゼン</t>
    </rPh>
    <rPh sb="197" eb="198">
      <t>ハカ</t>
    </rPh>
    <rPh sb="229" eb="231">
      <t>サクテイ</t>
    </rPh>
    <rPh sb="257" eb="258">
      <t>トウ</t>
    </rPh>
    <rPh sb="258" eb="260">
      <t>シセツ</t>
    </rPh>
    <rPh sb="261" eb="266">
      <t>ロウキュウカタイサク</t>
    </rPh>
    <rPh sb="267" eb="268">
      <t>ト</t>
    </rPh>
    <rPh sb="269" eb="27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</si>
</sst>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48608</c:v>
                </c:pt>
                <c:pt idx="1">
                  <c:v>73804</c:v>
                </c:pt>
                <c:pt idx="2">
                  <c:v>58297</c:v>
                </c:pt>
                <c:pt idx="3">
                  <c:v>74747</c:v>
                </c:pt>
                <c:pt idx="4">
                  <c:v>49509</c:v>
                </c:pt>
              </c:numCache>
            </c:numRef>
          </c:val>
          <c:smooth val="0"/>
        </c:ser>
        <c:dLbls>
          <c:showLegendKey val="0"/>
          <c:showVal val="0"/>
          <c:showCatName val="0"/>
          <c:showSerName val="0"/>
          <c:showPercent val="0"/>
          <c:showBubbleSize val="0"/>
        </c:dLbls>
        <c:marker val="1"/>
        <c:smooth val="0"/>
        <c:axId val="291456512"/>
        <c:axId val="291458432"/>
      </c:lineChart>
      <c:catAx>
        <c:axId val="29145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458432"/>
        <c:crosses val="autoZero"/>
        <c:auto val="1"/>
        <c:lblAlgn val="ctr"/>
        <c:lblOffset val="100"/>
        <c:tickLblSkip val="1"/>
        <c:tickMarkSkip val="1"/>
        <c:noMultiLvlLbl val="0"/>
      </c:catAx>
      <c:valAx>
        <c:axId val="291458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45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7.51</c:v>
                </c:pt>
                <c:pt idx="1">
                  <c:v>6.01</c:v>
                </c:pt>
                <c:pt idx="2">
                  <c:v>9.3000000000000007</c:v>
                </c:pt>
                <c:pt idx="3">
                  <c:v>7.64</c:v>
                </c:pt>
                <c:pt idx="4">
                  <c:v>5.51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8.25</c:v>
                </c:pt>
                <c:pt idx="1">
                  <c:v>8.4600000000000009</c:v>
                </c:pt>
                <c:pt idx="2">
                  <c:v>6.78</c:v>
                </c:pt>
                <c:pt idx="3">
                  <c:v>8.2799999999999994</c:v>
                </c:pt>
                <c:pt idx="4">
                  <c:v>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6485504"/>
        <c:axId val="30648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c:v>
                </c:pt>
                <c:pt idx="1">
                  <c:v>0.73</c:v>
                </c:pt>
                <c:pt idx="2">
                  <c:v>3.27</c:v>
                </c:pt>
                <c:pt idx="3">
                  <c:v>1.84</c:v>
                </c:pt>
                <c:pt idx="4">
                  <c:v>-0.04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6485504"/>
        <c:axId val="306487680"/>
      </c:lineChart>
      <c:catAx>
        <c:axId val="3064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487680"/>
        <c:crosses val="autoZero"/>
        <c:auto val="1"/>
        <c:lblAlgn val="ctr"/>
        <c:lblOffset val="100"/>
        <c:tickLblSkip val="1"/>
        <c:tickMarkSkip val="1"/>
        <c:noMultiLvlLbl val="0"/>
      </c:catAx>
      <c:valAx>
        <c:axId val="30648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7.0000000000000007E-2</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0.39</c:v>
                </c:pt>
                <c:pt idx="4">
                  <c:v>#N/A</c:v>
                </c:pt>
                <c:pt idx="5">
                  <c:v>0.33</c:v>
                </c:pt>
                <c:pt idx="6">
                  <c:v>#N/A</c:v>
                </c:pt>
                <c:pt idx="7">
                  <c:v>0.31</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大館市病院事業会計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1.43</c:v>
                </c:pt>
                <c:pt idx="2">
                  <c:v>#N/A</c:v>
                </c:pt>
                <c:pt idx="3">
                  <c:v>2.94</c:v>
                </c:pt>
                <c:pt idx="4">
                  <c:v>#N/A</c:v>
                </c:pt>
                <c:pt idx="5">
                  <c:v>2.89</c:v>
                </c:pt>
                <c:pt idx="6">
                  <c:v>#N/A</c:v>
                </c:pt>
                <c:pt idx="7">
                  <c:v>1.91</c:v>
                </c:pt>
                <c:pt idx="8">
                  <c:v>#N/A</c:v>
                </c:pt>
                <c:pt idx="9">
                  <c:v>1.1399999999999999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c:v>
                </c:pt>
                <c:pt idx="2">
                  <c:v>#N/A</c:v>
                </c:pt>
                <c:pt idx="3">
                  <c:v>1.69</c:v>
                </c:pt>
                <c:pt idx="4">
                  <c:v>#N/A</c:v>
                </c:pt>
                <c:pt idx="5">
                  <c:v>2.16</c:v>
                </c:pt>
                <c:pt idx="6">
                  <c:v>#N/A</c:v>
                </c:pt>
                <c:pt idx="7">
                  <c:v>1.5</c:v>
                </c:pt>
                <c:pt idx="8">
                  <c:v>#N/A</c:v>
                </c:pt>
                <c:pt idx="9">
                  <c:v>1.28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大館市下水道事業会計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1.48</c:v>
                </c:pt>
                <c:pt idx="2">
                  <c:v>#N/A</c:v>
                </c:pt>
                <c:pt idx="3">
                  <c:v>1.57</c:v>
                </c:pt>
                <c:pt idx="4">
                  <c:v>#N/A</c:v>
                </c:pt>
                <c:pt idx="5">
                  <c:v>1.74</c:v>
                </c:pt>
                <c:pt idx="6">
                  <c:v>#N/A</c:v>
                </c:pt>
                <c:pt idx="7">
                  <c:v>1.86</c:v>
                </c:pt>
                <c:pt idx="8">
                  <c:v>#N/A</c:v>
                </c:pt>
                <c:pt idx="9">
                  <c:v>2.04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大館市介護保険特別会計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1.17</c:v>
                </c:pt>
                <c:pt idx="4">
                  <c:v>#N/A</c:v>
                </c:pt>
                <c:pt idx="5">
                  <c:v>1.82</c:v>
                </c:pt>
                <c:pt idx="6">
                  <c:v>#N/A</c:v>
                </c:pt>
                <c:pt idx="7">
                  <c:v>1.59</c:v>
                </c:pt>
                <c:pt idx="8">
                  <c:v>#N/A</c:v>
                </c:pt>
                <c:pt idx="9">
                  <c:v>2.2999999999999998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7.44</c:v>
                </c:pt>
                <c:pt idx="2">
                  <c:v>#N/A</c:v>
                </c:pt>
                <c:pt idx="3">
                  <c:v>5.95</c:v>
                </c:pt>
                <c:pt idx="4">
                  <c:v>#N/A</c:v>
                </c:pt>
                <c:pt idx="5">
                  <c:v>9.24</c:v>
                </c:pt>
                <c:pt idx="6">
                  <c:v>#N/A</c:v>
                </c:pt>
                <c:pt idx="7">
                  <c:v>7.6</c:v>
                </c:pt>
                <c:pt idx="8">
                  <c:v>#N/A</c:v>
                </c:pt>
                <c:pt idx="9">
                  <c:v>5.47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8.76</c:v>
                </c:pt>
                <c:pt idx="2">
                  <c:v>#N/A</c:v>
                </c:pt>
                <c:pt idx="3">
                  <c:v>8.92</c:v>
                </c:pt>
                <c:pt idx="4">
                  <c:v>#N/A</c:v>
                </c:pt>
                <c:pt idx="5">
                  <c:v>9.4700000000000006</c:v>
                </c:pt>
                <c:pt idx="6">
                  <c:v>#N/A</c:v>
                </c:pt>
                <c:pt idx="7">
                  <c:v>9.66</c:v>
                </c:pt>
                <c:pt idx="8">
                  <c:v>#N/A</c:v>
                </c:pt>
                <c:pt idx="9">
                  <c:v>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6585600"/>
        <c:axId val="306587136"/>
      </c:barChart>
      <c:catAx>
        <c:axId val="3065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587136"/>
        <c:crosses val="autoZero"/>
        <c:auto val="1"/>
        <c:lblAlgn val="ctr"/>
        <c:lblOffset val="100"/>
        <c:tickLblSkip val="1"/>
        <c:tickMarkSkip val="1"/>
        <c:noMultiLvlLbl val="0"/>
      </c:catAx>
      <c:valAx>
        <c:axId val="3065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58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3420</c:v>
                </c:pt>
                <c:pt idx="5">
                  <c:v>3431</c:v>
                </c:pt>
                <c:pt idx="8">
                  <c:v>3446</c:v>
                </c:pt>
                <c:pt idx="11">
                  <c:v>3297</c:v>
                </c:pt>
                <c:pt idx="14">
                  <c:v>3357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208</c:v>
                </c:pt>
                <c:pt idx="3">
                  <c:v>207</c:v>
                </c:pt>
                <c:pt idx="6">
                  <c:v>206</c:v>
                </c:pt>
                <c:pt idx="9">
                  <c:v>204</c:v>
                </c:pt>
                <c:pt idx="12">
                  <c:v>201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1847</c:v>
                </c:pt>
                <c:pt idx="3">
                  <c:v>1739</c:v>
                </c:pt>
                <c:pt idx="6">
                  <c:v>1556</c:v>
                </c:pt>
                <c:pt idx="9">
                  <c:v>1661</c:v>
                </c:pt>
                <c:pt idx="12">
                  <c:v>1619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3931</c:v>
                </c:pt>
                <c:pt idx="3">
                  <c:v>3749</c:v>
                </c:pt>
                <c:pt idx="6">
                  <c:v>3531</c:v>
                </c:pt>
                <c:pt idx="9">
                  <c:v>3274</c:v>
                </c:pt>
                <c:pt idx="12">
                  <c:v>3181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6801664"/>
        <c:axId val="30680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2566</c:v>
                </c:pt>
                <c:pt idx="2">
                  <c:v>#N/A</c:v>
                </c:pt>
                <c:pt idx="3">
                  <c:v>#N/A</c:v>
                </c:pt>
                <c:pt idx="4">
                  <c:v>2264</c:v>
                </c:pt>
                <c:pt idx="5">
                  <c:v>#N/A</c:v>
                </c:pt>
                <c:pt idx="6">
                  <c:v>#N/A</c:v>
                </c:pt>
                <c:pt idx="7">
                  <c:v>1847</c:v>
                </c:pt>
                <c:pt idx="8">
                  <c:v>#N/A</c:v>
                </c:pt>
                <c:pt idx="9">
                  <c:v>#N/A</c:v>
                </c:pt>
                <c:pt idx="10">
                  <c:v>1842</c:v>
                </c:pt>
                <c:pt idx="11">
                  <c:v>#N/A</c:v>
                </c:pt>
                <c:pt idx="12">
                  <c:v>#N/A</c:v>
                </c:pt>
                <c:pt idx="13">
                  <c:v>1644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6801664"/>
        <c:axId val="306803840"/>
      </c:lineChart>
      <c:catAx>
        <c:axId val="30680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03840"/>
        <c:crosses val="autoZero"/>
        <c:auto val="1"/>
        <c:lblAlgn val="ctr"/>
        <c:lblOffset val="100"/>
        <c:tickLblSkip val="1"/>
        <c:tickMarkSkip val="1"/>
        <c:noMultiLvlLbl val="0"/>
      </c:catAx>
      <c:valAx>
        <c:axId val="30680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0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36158</c:v>
                </c:pt>
                <c:pt idx="5">
                  <c:v>36898</c:v>
                </c:pt>
                <c:pt idx="8">
                  <c:v>37361</c:v>
                </c:pt>
                <c:pt idx="11">
                  <c:v>37423</c:v>
                </c:pt>
                <c:pt idx="14">
                  <c:v>36979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2540</c:v>
                </c:pt>
                <c:pt idx="5">
                  <c:v>2370</c:v>
                </c:pt>
                <c:pt idx="8">
                  <c:v>2340</c:v>
                </c:pt>
                <c:pt idx="11">
                  <c:v>2459</c:v>
                </c:pt>
                <c:pt idx="14">
                  <c:v>2686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5855</c:v>
                </c:pt>
                <c:pt idx="5">
                  <c:v>6395</c:v>
                </c:pt>
                <c:pt idx="8">
                  <c:v>5886</c:v>
                </c:pt>
                <c:pt idx="11">
                  <c:v>7217</c:v>
                </c:pt>
                <c:pt idx="14">
                  <c:v>7868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6081</c:v>
                </c:pt>
                <c:pt idx="3">
                  <c:v>5418</c:v>
                </c:pt>
                <c:pt idx="6">
                  <c:v>7069</c:v>
                </c:pt>
                <c:pt idx="9">
                  <c:v>6451</c:v>
                </c:pt>
                <c:pt idx="12">
                  <c:v>5928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25724</c:v>
                </c:pt>
                <c:pt idx="3">
                  <c:v>24885</c:v>
                </c:pt>
                <c:pt idx="6">
                  <c:v>26056</c:v>
                </c:pt>
                <c:pt idx="9">
                  <c:v>25055</c:v>
                </c:pt>
                <c:pt idx="12">
                  <c:v>24371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1508</c:v>
                </c:pt>
                <c:pt idx="3">
                  <c:v>1301</c:v>
                </c:pt>
                <c:pt idx="6">
                  <c:v>1096</c:v>
                </c:pt>
                <c:pt idx="9">
                  <c:v>892</c:v>
                </c:pt>
                <c:pt idx="12">
                  <c:v>681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32234</c:v>
                </c:pt>
                <c:pt idx="3">
                  <c:v>32079</c:v>
                </c:pt>
                <c:pt idx="6">
                  <c:v>31760</c:v>
                </c:pt>
                <c:pt idx="9">
                  <c:v>31544</c:v>
                </c:pt>
                <c:pt idx="12">
                  <c:v>30623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7324800"/>
        <c:axId val="30734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20994</c:v>
                </c:pt>
                <c:pt idx="2">
                  <c:v>#N/A</c:v>
                </c:pt>
                <c:pt idx="3">
                  <c:v>#N/A</c:v>
                </c:pt>
                <c:pt idx="4">
                  <c:v>18019</c:v>
                </c:pt>
                <c:pt idx="5">
                  <c:v>#N/A</c:v>
                </c:pt>
                <c:pt idx="6">
                  <c:v>#N/A</c:v>
                </c:pt>
                <c:pt idx="7">
                  <c:v>20393</c:v>
                </c:pt>
                <c:pt idx="8">
                  <c:v>#N/A</c:v>
                </c:pt>
                <c:pt idx="9">
                  <c:v>#N/A</c:v>
                </c:pt>
                <c:pt idx="10">
                  <c:v>16843</c:v>
                </c:pt>
                <c:pt idx="11">
                  <c:v>#N/A</c:v>
                </c:pt>
                <c:pt idx="12">
                  <c:v>#N/A</c:v>
                </c:pt>
                <c:pt idx="13">
                  <c:v>14070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7324800"/>
        <c:axId val="307347456"/>
      </c:lineChart>
      <c:catAx>
        <c:axId val="3073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347456"/>
        <c:crosses val="autoZero"/>
        <c:auto val="1"/>
        <c:lblAlgn val="ctr"/>
        <c:lblOffset val="100"/>
        <c:tickLblSkip val="1"/>
        <c:tickMarkSkip val="1"/>
        <c:noMultiLvlLbl val="0"/>
      </c:catAx>
      <c:valAx>
        <c:axId val="30734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3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{5370C755-67B9-4249-84A5-4B0C1BA0636F}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{9345297D-4046-4D2F-8018-9C4B2355E3D0}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{01E7B650-5907-429A-A58A-FE43CD396495}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{351C602C-A683-42FA-AB96-5F00D251ED16}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{159C61DC-9037-40A0-A121-4704B39C2876}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56.1</c:v>
                </c:pt>
              </c:numCache>
            </c:numRef>
          </c:xVal>
          <c:yVal>
            <c:numRef>
              <c:f>公会計指標分析・財政指標組合せ分析表!$K$51:$O$51</c:f>
              <c:numCache>
                <c:formatCode>#,##0.0;"▲ "#,##0.0</c:formatCode>
                <c:ptCount val="5"/>
                <c:pt idx="4">
                  <c:v>74.2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{FD81A7C3-4DE8-450D-AF2C-50F754FD90AB}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{D475B4ED-DD5D-4B30-9FD4-FF2948F84E3C}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{F81831C8-1849-4F2B-816E-99D4CA978E2C}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{0B399AAC-06C8-4343-812C-5B2C537A8616}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{C26F0630-835E-4088-9D82-DB1EFDC52CF9}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7640576"/>
        <c:axId val="307646848"/>
      </c:scatterChart>
      <c:valAx>
        <c:axId val="307640576"/>
        <c:scaling>
          <c:orientation val="minMax"/>
          <c:max val="56.300000000000004"/>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46848"/>
        <c:crosses val="autoZero"/>
        <c:crossBetween val="midCat"/>
      </c:valAx>
      <c:valAx>
        <c:axId val="307646848"/>
        <c:scaling>
          <c:orientation val="minMax"/>
          <c:max val="8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640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{58848BD4-BE73-45DD-91E0-D08E64799117}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{57F8612E-2AD4-45EF-B36C-8B019723ABF7}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{7A6B916F-468A-43DF-8246-E83B461A437F}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{B33A74AA-3462-46C0-8BE9-719C444728E8}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{3B85C8E8-F9C4-4E08-A035-C4816947EB6E}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13.4</c:v>
                </c:pt>
                <c:pt idx="2">
                  <c:v>11.6</c:v>
                </c:pt>
                <c:pt idx="3">
                  <c:v>10.6</c:v>
                </c:pt>
                <c:pt idx="4">
                  <c:v>9.4</c:v>
                </c:pt>
              </c:numCache>
            </c:numRef>
          </c:xVal>
          <c:yVal>
            <c:numRef>
              <c:f>公会計指標分析・財政指標組合せ分析表!$K$73:$O$73</c:f>
              <c:numCache>
                <c:formatCode>#,##0.0;"▲ "#,##0.0</c:formatCode>
                <c:ptCount val="5"/>
                <c:pt idx="0">
                  <c:v>109.6</c:v>
                </c:pt>
                <c:pt idx="1">
                  <c:v>93.9</c:v>
                </c:pt>
                <c:pt idx="2">
                  <c:v>108.3</c:v>
                </c:pt>
                <c:pt idx="3">
                  <c:v>87.9</c:v>
                </c:pt>
                <c:pt idx="4">
                  <c:v>74.2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{2738D51E-26B6-4DE4-A889-026F94218B07}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{4473BC8C-CC37-4983-8472-7224575D754D}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{AD43A65E-4CE7-416E-A34D-4457132AFD46}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{4888D220-4BF7-4D89-8641-1F939A709F62}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{E121BF1D-A433-4A63-B700-913EFC070E30}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894528"/>
        <c:axId val="307913088"/>
      </c:scatterChart>
      <c:valAx>
        <c:axId val="307894528"/>
        <c:scaling>
          <c:orientation val="minMax"/>
          <c:max val="15.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913088"/>
        <c:crosses val="autoZero"/>
        <c:crossBetween val="midCat"/>
      </c:valAx>
      <c:valAx>
        <c:axId val="307913088"/>
        <c:scaling>
          <c:orientation val="minMax"/>
          <c:max val="12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894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　過去</a:t>
          </a:r>
          <a:r>
            <a:rPr lang="en-US" altLang="ja-JP" sz="1000">
              <a:solidFill>
                <a:sysClr val="windowText" lastClr="000000"/>
              </a:solidFill>
              <a:effectLst/>
              <a:latin typeface="+mn-lt"/>
              <a:ea typeface="+mn-ea"/>
              <a:cs typeface="+mn-cs"/>
            </a:rPr>
            <a:t>5</a:t>
          </a:r>
          <a:r>
            <a:rPr lang="ja-JP" altLang="en-US" sz="1000">
              <a:solidFill>
                <a:sysClr val="windowText" lastClr="000000"/>
              </a:solidFill>
              <a:effectLst/>
              <a:latin typeface="+mn-lt"/>
              <a:ea typeface="+mn-ea"/>
              <a:cs typeface="+mn-cs"/>
            </a:rPr>
            <a:t>年間の</a:t>
          </a:r>
          <a:r>
            <a:rPr lang="ja-JP" altLang="ja-JP" sz="1000">
              <a:solidFill>
                <a:sysClr val="windowText" lastClr="000000"/>
              </a:solidFill>
              <a:effectLst/>
              <a:latin typeface="+mn-lt"/>
              <a:ea typeface="+mn-ea"/>
              <a:cs typeface="+mn-cs"/>
            </a:rPr>
            <a:t>財政力指数</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か年平均）</a:t>
          </a:r>
          <a:r>
            <a:rPr lang="ja-JP" altLang="ja-JP" sz="1000">
              <a:solidFill>
                <a:sysClr val="windowText" lastClr="000000"/>
              </a:solidFill>
              <a:effectLst/>
              <a:latin typeface="+mn-lt"/>
              <a:ea typeface="+mn-ea"/>
              <a:cs typeface="+mn-cs"/>
            </a:rPr>
            <a:t>が</a:t>
          </a:r>
          <a:r>
            <a:rPr lang="en-US" altLang="ja-JP" sz="1000">
              <a:solidFill>
                <a:sysClr val="windowText" lastClr="000000"/>
              </a:solidFill>
              <a:effectLst/>
              <a:latin typeface="+mn-lt"/>
              <a:ea typeface="+mn-ea"/>
              <a:cs typeface="+mn-cs"/>
            </a:rPr>
            <a:t>0.4</a:t>
          </a:r>
          <a:r>
            <a:rPr lang="ja-JP" altLang="en-US" sz="1000">
              <a:solidFill>
                <a:sysClr val="windowText" lastClr="000000"/>
              </a:solidFill>
              <a:effectLst/>
              <a:latin typeface="+mn-lt"/>
              <a:ea typeface="+mn-ea"/>
              <a:cs typeface="+mn-cs"/>
            </a:rPr>
            <a:t>台で推移し、</a:t>
          </a:r>
          <a:r>
            <a:rPr lang="ja-JP" altLang="ja-JP" sz="1000">
              <a:solidFill>
                <a:sysClr val="windowText" lastClr="000000"/>
              </a:solidFill>
              <a:effectLst/>
              <a:latin typeface="+mn-lt"/>
              <a:ea typeface="+mn-ea"/>
              <a:cs typeface="+mn-cs"/>
            </a:rPr>
            <a:t>類似団体平均以下に留まっている主な原因は、長引く</a:t>
          </a:r>
          <a:r>
            <a:rPr lang="ja-JP" altLang="en-US" sz="1000">
              <a:solidFill>
                <a:sysClr val="windowText" lastClr="000000"/>
              </a:solidFill>
              <a:effectLst/>
              <a:latin typeface="+mn-lt"/>
              <a:ea typeface="+mn-ea"/>
              <a:cs typeface="+mn-cs"/>
            </a:rPr>
            <a:t>地方経済の</a:t>
          </a:r>
          <a:r>
            <a:rPr lang="ja-JP" altLang="ja-JP" sz="1000">
              <a:solidFill>
                <a:sysClr val="windowText" lastClr="000000"/>
              </a:solidFill>
              <a:effectLst/>
              <a:latin typeface="+mn-lt"/>
              <a:ea typeface="+mn-ea"/>
              <a:cs typeface="+mn-cs"/>
            </a:rPr>
            <a:t>景気低迷による個人所得の減少、土地価格の下落等による市税収入の</a:t>
          </a:r>
          <a:r>
            <a:rPr lang="ja-JP" altLang="en-US" sz="1000">
              <a:solidFill>
                <a:sysClr val="windowText" lastClr="000000"/>
              </a:solidFill>
              <a:effectLst/>
              <a:latin typeface="+mn-lt"/>
              <a:ea typeface="+mn-ea"/>
              <a:cs typeface="+mn-cs"/>
            </a:rPr>
            <a:t>減少の固定化傾向によるものである。</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年度は</a:t>
          </a:r>
          <a:r>
            <a:rPr lang="ja-JP" altLang="en-US" sz="1000">
              <a:solidFill>
                <a:sysClr val="windowText" lastClr="000000"/>
              </a:solidFill>
              <a:effectLst/>
              <a:latin typeface="+mn-lt"/>
              <a:ea typeface="+mn-ea"/>
              <a:cs typeface="+mn-cs"/>
            </a:rPr>
            <a:t>、分子となる基準財政収入額が、</a:t>
          </a:r>
          <a:r>
            <a:rPr lang="en-US" altLang="ja-JP" sz="1000">
              <a:solidFill>
                <a:sysClr val="windowText" lastClr="000000"/>
              </a:solidFill>
              <a:effectLst/>
              <a:latin typeface="+mn-lt"/>
              <a:ea typeface="+mn-ea"/>
              <a:cs typeface="+mn-cs"/>
            </a:rPr>
            <a:t>27</a:t>
          </a:r>
          <a:r>
            <a:rPr lang="ja-JP" altLang="en-US" sz="1000">
              <a:solidFill>
                <a:sysClr val="windowText" lastClr="000000"/>
              </a:solidFill>
              <a:effectLst/>
              <a:latin typeface="+mn-lt"/>
              <a:ea typeface="+mn-ea"/>
              <a:cs typeface="+mn-cs"/>
            </a:rPr>
            <a:t>年度調定額を基礎とする法人市民税割の減等により減少となった。一方、分母となる基準財政需要額は、過疎債の償還額等の増により増加となった。これにより、単年度の財政力指数は</a:t>
          </a:r>
          <a:r>
            <a:rPr lang="en-US" altLang="ja-JP" sz="1000">
              <a:solidFill>
                <a:sysClr val="windowText" lastClr="000000"/>
              </a:solidFill>
              <a:effectLst/>
              <a:latin typeface="+mn-lt"/>
              <a:ea typeface="+mn-ea"/>
              <a:cs typeface="+mn-cs"/>
            </a:rPr>
            <a:t>0.42</a:t>
          </a:r>
          <a:r>
            <a:rPr lang="ja-JP" altLang="en-US" sz="1000">
              <a:solidFill>
                <a:sysClr val="windowText" lastClr="000000"/>
              </a:solidFill>
              <a:effectLst/>
              <a:latin typeface="+mn-lt"/>
              <a:ea typeface="+mn-ea"/>
              <a:cs typeface="+mn-cs"/>
            </a:rPr>
            <a:t>と前年度比</a:t>
          </a:r>
          <a:r>
            <a:rPr lang="en-US" altLang="ja-JP" sz="1000">
              <a:solidFill>
                <a:sysClr val="windowText" lastClr="000000"/>
              </a:solidFill>
              <a:effectLst/>
              <a:latin typeface="+mn-lt"/>
              <a:ea typeface="+mn-ea"/>
              <a:cs typeface="+mn-cs"/>
            </a:rPr>
            <a:t>0.01</a:t>
          </a:r>
          <a:r>
            <a:rPr lang="ja-JP" altLang="en-US" sz="1000">
              <a:solidFill>
                <a:sysClr val="windowText" lastClr="000000"/>
              </a:solidFill>
              <a:effectLst/>
              <a:latin typeface="+mn-lt"/>
              <a:ea typeface="+mn-ea"/>
              <a:cs typeface="+mn-cs"/>
            </a:rPr>
            <a:t>ポイントの減となったものの、</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か年平均の財政力指数には増減の影響を与えるものではなく、前年度と変わらず横ばいとなった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今後も市税を中心とした歳入確保に努めるとともに、歳出の徹底的な見直しを行い</a:t>
          </a:r>
          <a:r>
            <a:rPr lang="ja-JP" altLang="ja-JP" sz="1000" b="0" i="0" baseline="0">
              <a:solidFill>
                <a:sysClr val="windowText" lastClr="000000"/>
              </a:solidFill>
              <a:effectLst/>
              <a:latin typeface="+mn-lt"/>
              <a:ea typeface="+mn-ea"/>
              <a:cs typeface="+mn-cs"/>
            </a:rPr>
            <a:t>財政基盤の強化を図る。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97065</xdr:rowOff>
    </xdr:from>
    <xdr:to>
      <xdr:col>7</xdr:col>
      <xdr:colOff>152400</xdr:colOff>
      <xdr:row>45</xdr:row>
      <xdr:rowOff>97065</xdr:rowOff>
    </xdr:to>
    <xdr:cxnSp macro="">
      <xdr:nvCxnSpPr>
        <xdr:cNvPr id="70" name="直線コネクタ 69"/>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97065</xdr:rowOff>
    </xdr:from>
    <xdr:to>
      <xdr:col>6</xdr:col>
      <xdr:colOff>0</xdr:colOff>
      <xdr:row>45</xdr:row>
      <xdr:rowOff>114300</xdr:rowOff>
    </xdr:to>
    <xdr:cxnSp macro="">
      <xdr:nvCxnSpPr>
        <xdr:cNvPr id="73" name="直線コネクタ 72"/>
        <xdr:cNvCxnSpPr/>
      </xdr:nvCxnSpPr>
      <xdr:spPr>
        <a:xfrm flipV="1">
          <a:off x="3225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6" name="直線コネクタ 75"/>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9" name="直線コネクタ 78"/>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9" name="円/楕円 88"/>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90"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46265</xdr:rowOff>
    </xdr:from>
    <xdr:to>
      <xdr:col>6</xdr:col>
      <xdr:colOff>50800</xdr:colOff>
      <xdr:row>45</xdr:row>
      <xdr:rowOff>147865</xdr:rowOff>
    </xdr:to>
    <xdr:sp macro="" textlink="">
      <xdr:nvSpPr>
        <xdr:cNvPr id="91" name="円/楕円 90"/>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132642</xdr:rowOff>
    </xdr:from>
    <xdr:ext cx="736600" cy="259045"/>
    <xdr:sp macro="" textlink="">
      <xdr:nvSpPr>
        <xdr:cNvPr id="92" name="テキスト ボックス 91"/>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3" name="円/楕円 92"/>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4" name="テキスト ボックス 93"/>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5" name="円/楕円 94"/>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6" name="テキスト ボックス 95"/>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7" name="円/楕円 96"/>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8" name="テキスト ボックス 97"/>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　地方債残高が減少している中で</a:t>
          </a:r>
          <a:r>
            <a:rPr lang="ja-JP" altLang="ja-JP" sz="1000">
              <a:solidFill>
                <a:sysClr val="windowText" lastClr="000000"/>
              </a:solidFill>
              <a:effectLst/>
              <a:latin typeface="+mn-lt"/>
              <a:ea typeface="+mn-ea"/>
              <a:cs typeface="+mn-cs"/>
            </a:rPr>
            <a:t>類似団体平均</a:t>
          </a:r>
          <a:r>
            <a:rPr lang="ja-JP" altLang="en-US" sz="1000">
              <a:solidFill>
                <a:sysClr val="windowText" lastClr="000000"/>
              </a:solidFill>
              <a:effectLst/>
              <a:latin typeface="+mn-lt"/>
              <a:ea typeface="+mn-ea"/>
              <a:cs typeface="+mn-cs"/>
            </a:rPr>
            <a:t>と近い数値で</a:t>
          </a:r>
          <a:r>
            <a:rPr lang="ja-JP" altLang="ja-JP" sz="1000">
              <a:solidFill>
                <a:sysClr val="windowText" lastClr="000000"/>
              </a:solidFill>
              <a:effectLst/>
              <a:latin typeface="+mn-lt"/>
              <a:ea typeface="+mn-ea"/>
              <a:cs typeface="+mn-cs"/>
            </a:rPr>
            <a:t>推移してきたのは、</a:t>
          </a:r>
          <a:r>
            <a:rPr lang="ja-JP" altLang="en-US" sz="1000">
              <a:solidFill>
                <a:sysClr val="windowText" lastClr="000000"/>
              </a:solidFill>
              <a:effectLst/>
              <a:latin typeface="+mn-lt"/>
              <a:ea typeface="+mn-ea"/>
              <a:cs typeface="+mn-cs"/>
            </a:rPr>
            <a:t>急性期医療や周産期医療などの地域医療を維持するため、</a:t>
          </a:r>
          <a:r>
            <a:rPr lang="ja-JP" altLang="ja-JP" sz="1000">
              <a:solidFill>
                <a:sysClr val="windowText" lastClr="000000"/>
              </a:solidFill>
              <a:effectLst/>
              <a:latin typeface="+mn-lt"/>
              <a:ea typeface="+mn-ea"/>
              <a:cs typeface="+mn-cs"/>
            </a:rPr>
            <a:t>病院事業</a:t>
          </a:r>
          <a:r>
            <a:rPr lang="ja-JP" altLang="en-US" sz="1000">
              <a:solidFill>
                <a:sysClr val="windowText" lastClr="000000"/>
              </a:solidFill>
              <a:effectLst/>
              <a:latin typeface="+mn-lt"/>
              <a:ea typeface="+mn-ea"/>
              <a:cs typeface="+mn-cs"/>
            </a:rPr>
            <a:t>に対する</a:t>
          </a:r>
          <a:r>
            <a:rPr lang="ja-JP" altLang="ja-JP" sz="1000">
              <a:solidFill>
                <a:sysClr val="windowText" lastClr="000000"/>
              </a:solidFill>
              <a:effectLst/>
              <a:latin typeface="+mn-lt"/>
              <a:ea typeface="+mn-ea"/>
              <a:cs typeface="+mn-cs"/>
            </a:rPr>
            <a:t>繰出金が多額であることが主な原因である。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新規事業の見直しによる</a:t>
          </a:r>
          <a:r>
            <a:rPr lang="ja-JP" altLang="en-US" sz="1000">
              <a:solidFill>
                <a:sysClr val="windowText" lastClr="000000"/>
              </a:solidFill>
              <a:effectLst/>
              <a:latin typeface="+mn-lt"/>
              <a:ea typeface="+mn-ea"/>
              <a:cs typeface="+mn-cs"/>
            </a:rPr>
            <a:t>地方債借入額</a:t>
          </a:r>
          <a:r>
            <a:rPr lang="ja-JP" altLang="ja-JP" sz="1000">
              <a:solidFill>
                <a:sysClr val="windowText" lastClr="000000"/>
              </a:solidFill>
              <a:effectLst/>
              <a:latin typeface="+mn-lt"/>
              <a:ea typeface="+mn-ea"/>
              <a:cs typeface="+mn-cs"/>
            </a:rPr>
            <a:t>抑制及び</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年度以降の公債費繰上償還実施による後年度元利償還金減額</a:t>
          </a:r>
          <a:r>
            <a:rPr lang="ja-JP" altLang="en-US" sz="1000">
              <a:solidFill>
                <a:sysClr val="windowText" lastClr="000000"/>
              </a:solidFill>
              <a:effectLst/>
              <a:latin typeface="+mn-lt"/>
              <a:ea typeface="+mn-ea"/>
              <a:cs typeface="+mn-cs"/>
            </a:rPr>
            <a:t>により、</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a:t>
          </a:r>
          <a:r>
            <a:rPr lang="ja-JP" altLang="en-US" sz="1000">
              <a:solidFill>
                <a:sysClr val="windowText" lastClr="000000"/>
              </a:solidFill>
              <a:effectLst/>
              <a:latin typeface="+mn-lt"/>
              <a:ea typeface="+mn-ea"/>
              <a:cs typeface="+mn-cs"/>
            </a:rPr>
            <a:t>は</a:t>
          </a:r>
          <a:r>
            <a:rPr lang="en-US" altLang="ja-JP" sz="1000">
              <a:solidFill>
                <a:sysClr val="windowText" lastClr="000000"/>
              </a:solidFill>
              <a:effectLst/>
              <a:latin typeface="+mn-lt"/>
              <a:ea typeface="+mn-ea"/>
              <a:cs typeface="+mn-cs"/>
            </a:rPr>
            <a:t>89.1</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類似団体平均を若干下回ったが、</a:t>
          </a:r>
          <a:r>
            <a:rPr lang="ja-JP" altLang="en-US" sz="1000">
              <a:solidFill>
                <a:sysClr val="windowText" lastClr="000000"/>
              </a:solidFill>
              <a:effectLst/>
              <a:latin typeface="+mn-lt"/>
              <a:ea typeface="+mn-ea"/>
              <a:cs typeface="+mn-cs"/>
            </a:rPr>
            <a:t>給与改定等による人件費の増、障害者自立支援給付費の増による扶助費の増等の影響もあり前年度比</a:t>
          </a:r>
          <a:r>
            <a:rPr lang="en-US" altLang="ja-JP" sz="1000">
              <a:solidFill>
                <a:sysClr val="windowText" lastClr="000000"/>
              </a:solidFill>
              <a:effectLst/>
              <a:latin typeface="+mn-lt"/>
              <a:ea typeface="+mn-ea"/>
              <a:cs typeface="+mn-cs"/>
            </a:rPr>
            <a:t>1.2</a:t>
          </a:r>
          <a:r>
            <a:rPr lang="ja-JP" altLang="en-US" sz="1000">
              <a:solidFill>
                <a:sysClr val="windowText" lastClr="000000"/>
              </a:solidFill>
              <a:effectLst/>
              <a:latin typeface="+mn-lt"/>
              <a:ea typeface="+mn-ea"/>
              <a:cs typeface="+mn-cs"/>
            </a:rPr>
            <a:t>ポイントの増となった。</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このため、今後も病院事業の経営改善及び</a:t>
          </a:r>
          <a:r>
            <a:rPr kumimoji="1" lang="ja-JP" altLang="ja-JP" sz="1000">
              <a:solidFill>
                <a:sysClr val="windowText" lastClr="000000"/>
              </a:solidFill>
              <a:effectLst/>
              <a:latin typeface="+mn-lt"/>
              <a:ea typeface="+mn-ea"/>
              <a:cs typeface="+mn-cs"/>
            </a:rPr>
            <a:t>職員定員適正化計画</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着実な</a:t>
          </a:r>
          <a:r>
            <a:rPr lang="ja-JP" altLang="ja-JP" sz="1000">
              <a:solidFill>
                <a:sysClr val="windowText" lastClr="000000"/>
              </a:solidFill>
              <a:effectLst/>
              <a:latin typeface="+mn-lt"/>
              <a:ea typeface="+mn-ea"/>
              <a:cs typeface="+mn-cs"/>
            </a:rPr>
            <a:t>実施により比率の改善を図る。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128905</xdr:rowOff>
    </xdr:to>
    <xdr:cxnSp macro="">
      <xdr:nvCxnSpPr>
        <xdr:cNvPr id="133" name="直線コネクタ 132"/>
        <xdr:cNvCxnSpPr/>
      </xdr:nvCxnSpPr>
      <xdr:spPr>
        <a:xfrm>
          <a:off x="4114800" y="107105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62</xdr:row>
      <xdr:rowOff>92710</xdr:rowOff>
    </xdr:to>
    <xdr:cxnSp macro="">
      <xdr:nvCxnSpPr>
        <xdr:cNvPr id="136" name="直線コネクタ 135"/>
        <xdr:cNvCxnSpPr/>
      </xdr:nvCxnSpPr>
      <xdr:spPr>
        <a:xfrm flipV="1">
          <a:off x="3225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100754</xdr:rowOff>
    </xdr:to>
    <xdr:cxnSp macro="">
      <xdr:nvCxnSpPr>
        <xdr:cNvPr id="139" name="直線コネクタ 138"/>
        <xdr:cNvCxnSpPr/>
      </xdr:nvCxnSpPr>
      <xdr:spPr>
        <a:xfrm flipV="1">
          <a:off x="2336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136948</xdr:rowOff>
    </xdr:to>
    <xdr:cxnSp macro="">
      <xdr:nvCxnSpPr>
        <xdr:cNvPr id="142" name="直線コネクタ 141"/>
        <xdr:cNvCxnSpPr/>
      </xdr:nvCxnSpPr>
      <xdr:spPr>
        <a:xfrm flipV="1">
          <a:off x="1447800" y="107306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52" name="円/楕円 151"/>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94632</xdr:rowOff>
    </xdr:from>
    <xdr:ext cx="762000" cy="259045"/>
    <xdr:sp macro="" textlink="">
      <xdr:nvSpPr>
        <xdr:cNvPr id="153"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4" name="円/楕円 153"/>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5" name="テキスト ボックス 154"/>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8" name="円/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9" name="テキスト ボックス 158"/>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86148</xdr:rowOff>
    </xdr:from>
    <xdr:to>
      <xdr:col>2</xdr:col>
      <xdr:colOff>127000</xdr:colOff>
      <xdr:row>63</xdr:row>
      <xdr:rowOff>16298</xdr:rowOff>
    </xdr:to>
    <xdr:sp macro="" textlink="">
      <xdr:nvSpPr>
        <xdr:cNvPr id="160" name="円/楕円 159"/>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26475</xdr:rowOff>
    </xdr:from>
    <xdr:ext cx="762000" cy="259045"/>
    <xdr:sp macro="" textlink="">
      <xdr:nvSpPr>
        <xdr:cNvPr id="161" name="テキスト ボックス 160"/>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　人口１人当たりの人件費・物件費等が</a:t>
          </a:r>
          <a:r>
            <a:rPr lang="en-US" altLang="ja-JP" sz="1000">
              <a:solidFill>
                <a:sysClr val="windowText" lastClr="000000"/>
              </a:solidFill>
              <a:effectLst/>
              <a:latin typeface="+mn-lt"/>
              <a:ea typeface="+mn-ea"/>
              <a:cs typeface="+mn-cs"/>
            </a:rPr>
            <a:t>146,213</a:t>
          </a:r>
          <a:r>
            <a:rPr lang="ja-JP" altLang="en-US" sz="1000">
              <a:solidFill>
                <a:sysClr val="windowText" lastClr="000000"/>
              </a:solidFill>
              <a:effectLst/>
              <a:latin typeface="+mn-lt"/>
              <a:ea typeface="+mn-ea"/>
              <a:cs typeface="+mn-cs"/>
            </a:rPr>
            <a:t>円と</a:t>
          </a:r>
          <a:r>
            <a:rPr lang="ja-JP" altLang="ja-JP" sz="1000">
              <a:solidFill>
                <a:sysClr val="windowText" lastClr="000000"/>
              </a:solidFill>
              <a:effectLst/>
              <a:latin typeface="+mn-lt"/>
              <a:ea typeface="+mn-ea"/>
              <a:cs typeface="+mn-cs"/>
            </a:rPr>
            <a:t>類似団体の平均より高い</a:t>
          </a:r>
          <a:r>
            <a:rPr lang="ja-JP" altLang="en-US" sz="1000">
              <a:solidFill>
                <a:sysClr val="windowText" lastClr="000000"/>
              </a:solidFill>
              <a:effectLst/>
              <a:latin typeface="+mn-lt"/>
              <a:ea typeface="+mn-ea"/>
              <a:cs typeface="+mn-cs"/>
            </a:rPr>
            <a:t>ことについては</a:t>
          </a:r>
          <a:r>
            <a:rPr lang="ja-JP" altLang="ja-JP" sz="1000">
              <a:solidFill>
                <a:sysClr val="windowText" lastClr="000000"/>
              </a:solidFill>
              <a:effectLst/>
              <a:latin typeface="+mn-lt"/>
              <a:ea typeface="+mn-ea"/>
              <a:cs typeface="+mn-cs"/>
            </a:rPr>
            <a:t>、人口千人当たり職員数が</a:t>
          </a:r>
          <a:r>
            <a:rPr lang="en-US" altLang="ja-JP" sz="1000">
              <a:solidFill>
                <a:sysClr val="windowText" lastClr="000000"/>
              </a:solidFill>
              <a:effectLst/>
              <a:latin typeface="+mn-lt"/>
              <a:ea typeface="+mn-ea"/>
              <a:cs typeface="+mn-cs"/>
            </a:rPr>
            <a:t>8.82</a:t>
          </a:r>
          <a:r>
            <a:rPr lang="ja-JP" altLang="en-US" sz="1000">
              <a:solidFill>
                <a:sysClr val="windowText" lastClr="000000"/>
              </a:solidFill>
              <a:effectLst/>
              <a:latin typeface="+mn-lt"/>
              <a:ea typeface="+mn-ea"/>
              <a:cs typeface="+mn-cs"/>
            </a:rPr>
            <a:t>人と</a:t>
          </a:r>
          <a:r>
            <a:rPr lang="ja-JP" altLang="ja-JP" sz="1000">
              <a:solidFill>
                <a:sysClr val="windowText" lastClr="000000"/>
              </a:solidFill>
              <a:effectLst/>
              <a:latin typeface="+mn-lt"/>
              <a:ea typeface="+mn-ea"/>
              <a:cs typeface="+mn-cs"/>
            </a:rPr>
            <a:t>類似団体平均より多いこと</a:t>
          </a:r>
          <a:r>
            <a:rPr lang="ja-JP" altLang="en-US" sz="1000">
              <a:solidFill>
                <a:sysClr val="windowText" lastClr="000000"/>
              </a:solidFill>
              <a:effectLst/>
              <a:latin typeface="+mn-lt"/>
              <a:ea typeface="+mn-ea"/>
              <a:cs typeface="+mn-cs"/>
            </a:rPr>
            <a:t>、県の人事委員会勧告に準じた給与改定による人件費の増や</a:t>
          </a:r>
          <a:r>
            <a:rPr lang="ja-JP" altLang="ja-JP" sz="1000">
              <a:solidFill>
                <a:sysClr val="windowText" lastClr="000000"/>
              </a:solidFill>
              <a:effectLst/>
              <a:latin typeface="+mn-lt"/>
              <a:ea typeface="+mn-ea"/>
              <a:cs typeface="+mn-cs"/>
            </a:rPr>
            <a:t>行財政改革の一環として指定管理者による公共施設の管理を推し進めていること</a:t>
          </a:r>
          <a:r>
            <a:rPr lang="ja-JP" altLang="en-US" sz="1000">
              <a:solidFill>
                <a:sysClr val="windowText" lastClr="000000"/>
              </a:solidFill>
              <a:effectLst/>
              <a:latin typeface="+mn-lt"/>
              <a:ea typeface="+mn-ea"/>
              <a:cs typeface="+mn-cs"/>
            </a:rPr>
            <a:t>による物件費の増等がその要因で</a:t>
          </a:r>
          <a:r>
            <a:rPr lang="ja-JP" altLang="ja-JP" sz="1000">
              <a:solidFill>
                <a:sysClr val="windowText" lastClr="000000"/>
              </a:solidFill>
              <a:effectLst/>
              <a:latin typeface="+mn-lt"/>
              <a:ea typeface="+mn-ea"/>
              <a:cs typeface="+mn-cs"/>
            </a:rPr>
            <a:t>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a:t>
          </a:r>
          <a:r>
            <a:rPr kumimoji="1" lang="ja-JP" altLang="ja-JP" sz="1000">
              <a:solidFill>
                <a:sysClr val="windowText" lastClr="000000"/>
              </a:solidFill>
              <a:effectLst/>
              <a:latin typeface="+mn-lt"/>
              <a:ea typeface="+mn-ea"/>
              <a:cs typeface="+mn-cs"/>
            </a:rPr>
            <a:t>職員定員適正化計画</a:t>
          </a:r>
          <a:r>
            <a:rPr lang="ja-JP" altLang="en-US" sz="1000">
              <a:solidFill>
                <a:sysClr val="windowText" lastClr="000000"/>
              </a:solidFill>
              <a:effectLst/>
              <a:latin typeface="+mn-lt"/>
              <a:ea typeface="+mn-ea"/>
              <a:cs typeface="+mn-cs"/>
            </a:rPr>
            <a:t>や公共施設総合管理計画に基づく</a:t>
          </a:r>
          <a:r>
            <a:rPr lang="ja-JP" altLang="ja-JP" sz="1000">
              <a:solidFill>
                <a:sysClr val="windowText" lastClr="000000"/>
              </a:solidFill>
              <a:effectLst/>
              <a:latin typeface="+mn-lt"/>
              <a:ea typeface="+mn-ea"/>
              <a:cs typeface="+mn-cs"/>
            </a:rPr>
            <a:t>経常経費の見直しによる</a:t>
          </a:r>
          <a:r>
            <a:rPr lang="ja-JP" altLang="en-US" sz="1000">
              <a:solidFill>
                <a:sysClr val="windowText" lastClr="000000"/>
              </a:solidFill>
              <a:effectLst/>
              <a:latin typeface="+mn-lt"/>
              <a:ea typeface="+mn-ea"/>
              <a:cs typeface="+mn-cs"/>
            </a:rPr>
            <a:t>人件費、</a:t>
          </a:r>
          <a:r>
            <a:rPr lang="ja-JP" altLang="ja-JP" sz="1000">
              <a:solidFill>
                <a:sysClr val="windowText" lastClr="000000"/>
              </a:solidFill>
              <a:effectLst/>
              <a:latin typeface="+mn-lt"/>
              <a:ea typeface="+mn-ea"/>
              <a:cs typeface="+mn-cs"/>
            </a:rPr>
            <a:t>物件費の</a:t>
          </a:r>
          <a:r>
            <a:rPr lang="ja-JP" altLang="en-US" sz="1000">
              <a:solidFill>
                <a:sysClr val="windowText" lastClr="000000"/>
              </a:solidFill>
              <a:effectLst/>
              <a:latin typeface="+mn-lt"/>
              <a:ea typeface="+mn-ea"/>
              <a:cs typeface="+mn-cs"/>
            </a:rPr>
            <a:t>抑制</a:t>
          </a:r>
          <a:r>
            <a:rPr lang="ja-JP" altLang="ja-JP" sz="1000">
              <a:solidFill>
                <a:sysClr val="windowText" lastClr="000000"/>
              </a:solidFill>
              <a:effectLst/>
              <a:latin typeface="+mn-lt"/>
              <a:ea typeface="+mn-ea"/>
              <a:cs typeface="+mn-cs"/>
            </a:rPr>
            <a:t>を図ることにより、数値の改善を図る。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102060</xdr:rowOff>
    </xdr:from>
    <xdr:to>
      <xdr:col>7</xdr:col>
      <xdr:colOff>152400</xdr:colOff>
      <xdr:row>81</xdr:row>
      <xdr:rowOff>107773</xdr:rowOff>
    </xdr:to>
    <xdr:cxnSp macro="">
      <xdr:nvCxnSpPr>
        <xdr:cNvPr id="197" name="直線コネクタ 196"/>
        <xdr:cNvCxnSpPr/>
      </xdr:nvCxnSpPr>
      <xdr:spPr>
        <a:xfrm>
          <a:off x="4114800" y="13989510"/>
          <a:ext cx="8382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102060</xdr:rowOff>
    </xdr:from>
    <xdr:to>
      <xdr:col>6</xdr:col>
      <xdr:colOff>0</xdr:colOff>
      <xdr:row>81</xdr:row>
      <xdr:rowOff>106959</xdr:rowOff>
    </xdr:to>
    <xdr:cxnSp macro="">
      <xdr:nvCxnSpPr>
        <xdr:cNvPr id="200" name="直線コネクタ 199"/>
        <xdr:cNvCxnSpPr/>
      </xdr:nvCxnSpPr>
      <xdr:spPr>
        <a:xfrm flipV="1">
          <a:off x="3225800" y="139895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84615</xdr:rowOff>
    </xdr:from>
    <xdr:to>
      <xdr:col>4</xdr:col>
      <xdr:colOff>482600</xdr:colOff>
      <xdr:row>81</xdr:row>
      <xdr:rowOff>106959</xdr:rowOff>
    </xdr:to>
    <xdr:cxnSp macro="">
      <xdr:nvCxnSpPr>
        <xdr:cNvPr id="203" name="直線コネクタ 202"/>
        <xdr:cNvCxnSpPr/>
      </xdr:nvCxnSpPr>
      <xdr:spPr>
        <a:xfrm>
          <a:off x="2336800" y="13972065"/>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84615</xdr:rowOff>
    </xdr:from>
    <xdr:to>
      <xdr:col>3</xdr:col>
      <xdr:colOff>279400</xdr:colOff>
      <xdr:row>81</xdr:row>
      <xdr:rowOff>95493</xdr:rowOff>
    </xdr:to>
    <xdr:cxnSp macro="">
      <xdr:nvCxnSpPr>
        <xdr:cNvPr id="206" name="直線コネクタ 205"/>
        <xdr:cNvCxnSpPr/>
      </xdr:nvCxnSpPr>
      <xdr:spPr>
        <a:xfrm flipV="1">
          <a:off x="1447800" y="13972065"/>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56973</xdr:rowOff>
    </xdr:from>
    <xdr:to>
      <xdr:col>7</xdr:col>
      <xdr:colOff>203200</xdr:colOff>
      <xdr:row>81</xdr:row>
      <xdr:rowOff>158573</xdr:rowOff>
    </xdr:to>
    <xdr:sp macro="" textlink="">
      <xdr:nvSpPr>
        <xdr:cNvPr id="216" name="円/楕円 215"/>
        <xdr:cNvSpPr/>
      </xdr:nvSpPr>
      <xdr:spPr>
        <a:xfrm>
          <a:off x="4902200" y="139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105250</xdr:rowOff>
    </xdr:from>
    <xdr:ext cx="762000" cy="259045"/>
    <xdr:sp macro="" textlink="">
      <xdr:nvSpPr>
        <xdr:cNvPr id="217" name="人件費・物件費等の状況該当値テキスト"/>
        <xdr:cNvSpPr txBox="1"/>
      </xdr:nvSpPr>
      <xdr:spPr>
        <a:xfrm>
          <a:off x="5041900" y="1399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51260</xdr:rowOff>
    </xdr:from>
    <xdr:to>
      <xdr:col>6</xdr:col>
      <xdr:colOff>50800</xdr:colOff>
      <xdr:row>81</xdr:row>
      <xdr:rowOff>152860</xdr:rowOff>
    </xdr:to>
    <xdr:sp macro="" textlink="">
      <xdr:nvSpPr>
        <xdr:cNvPr id="218" name="円/楕円 217"/>
        <xdr:cNvSpPr/>
      </xdr:nvSpPr>
      <xdr:spPr>
        <a:xfrm>
          <a:off x="4064000" y="139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137637</xdr:rowOff>
    </xdr:from>
    <xdr:ext cx="736600" cy="259045"/>
    <xdr:sp macro="" textlink="">
      <xdr:nvSpPr>
        <xdr:cNvPr id="219" name="テキスト ボックス 218"/>
        <xdr:cNvSpPr txBox="1"/>
      </xdr:nvSpPr>
      <xdr:spPr>
        <a:xfrm>
          <a:off x="3733800" y="1402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56159</xdr:rowOff>
    </xdr:from>
    <xdr:to>
      <xdr:col>4</xdr:col>
      <xdr:colOff>533400</xdr:colOff>
      <xdr:row>81</xdr:row>
      <xdr:rowOff>157759</xdr:rowOff>
    </xdr:to>
    <xdr:sp macro="" textlink="">
      <xdr:nvSpPr>
        <xdr:cNvPr id="220" name="円/楕円 219"/>
        <xdr:cNvSpPr/>
      </xdr:nvSpPr>
      <xdr:spPr>
        <a:xfrm>
          <a:off x="3175000" y="139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142536</xdr:rowOff>
    </xdr:from>
    <xdr:ext cx="762000" cy="259045"/>
    <xdr:sp macro="" textlink="">
      <xdr:nvSpPr>
        <xdr:cNvPr id="221" name="テキスト ボックス 220"/>
        <xdr:cNvSpPr txBox="1"/>
      </xdr:nvSpPr>
      <xdr:spPr>
        <a:xfrm>
          <a:off x="2844800" y="140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33815</xdr:rowOff>
    </xdr:from>
    <xdr:to>
      <xdr:col>3</xdr:col>
      <xdr:colOff>330200</xdr:colOff>
      <xdr:row>81</xdr:row>
      <xdr:rowOff>135415</xdr:rowOff>
    </xdr:to>
    <xdr:sp macro="" textlink="">
      <xdr:nvSpPr>
        <xdr:cNvPr id="222" name="円/楕円 221"/>
        <xdr:cNvSpPr/>
      </xdr:nvSpPr>
      <xdr:spPr>
        <a:xfrm>
          <a:off x="2286000" y="139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120192</xdr:rowOff>
    </xdr:from>
    <xdr:ext cx="762000" cy="259045"/>
    <xdr:sp macro="" textlink="">
      <xdr:nvSpPr>
        <xdr:cNvPr id="223" name="テキスト ボックス 222"/>
        <xdr:cNvSpPr txBox="1"/>
      </xdr:nvSpPr>
      <xdr:spPr>
        <a:xfrm>
          <a:off x="1955800" y="140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44693</xdr:rowOff>
    </xdr:from>
    <xdr:to>
      <xdr:col>2</xdr:col>
      <xdr:colOff>127000</xdr:colOff>
      <xdr:row>81</xdr:row>
      <xdr:rowOff>146293</xdr:rowOff>
    </xdr:to>
    <xdr:sp macro="" textlink="">
      <xdr:nvSpPr>
        <xdr:cNvPr id="224" name="円/楕円 223"/>
        <xdr:cNvSpPr/>
      </xdr:nvSpPr>
      <xdr:spPr>
        <a:xfrm>
          <a:off x="1397000" y="139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131070</xdr:rowOff>
    </xdr:from>
    <xdr:ext cx="762000" cy="259045"/>
    <xdr:sp macro="" textlink="">
      <xdr:nvSpPr>
        <xdr:cNvPr id="225" name="テキスト ボックス 224"/>
        <xdr:cNvSpPr txBox="1"/>
      </xdr:nvSpPr>
      <xdr:spPr>
        <a:xfrm>
          <a:off x="1066800" y="140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職種区分間の異動（企業会計・税務職等間の異動）等により前年よりラスパイレス指数が減少し、類似団体の中では中位に位置している。現給保障期間の終了する</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年後にはさらに減少するものと予想される。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今後も地域の民間企業の給与水準との均衡を基本とし、給与の適正化を図る。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30843</xdr:rowOff>
    </xdr:to>
    <xdr:cxnSp macro="">
      <xdr:nvCxnSpPr>
        <xdr:cNvPr id="261" name="直線コネクタ 260"/>
        <xdr:cNvCxnSpPr/>
      </xdr:nvCxnSpPr>
      <xdr:spPr>
        <a:xfrm flipV="1">
          <a:off x="16179800" y="143866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84</xdr:row>
      <xdr:rowOff>30843</xdr:rowOff>
    </xdr:to>
    <xdr:cxnSp macro="">
      <xdr:nvCxnSpPr>
        <xdr:cNvPr id="264" name="直線コネクタ 263"/>
        <xdr:cNvCxnSpPr/>
      </xdr:nvCxnSpPr>
      <xdr:spPr>
        <a:xfrm>
          <a:off x="15290800" y="142717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67" name="直線コネクタ 266"/>
        <xdr:cNvCxnSpPr/>
      </xdr:nvCxnSpPr>
      <xdr:spPr>
        <a:xfrm flipV="1">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137886</xdr:rowOff>
    </xdr:to>
    <xdr:cxnSp macro="">
      <xdr:nvCxnSpPr>
        <xdr:cNvPr id="270" name="直線コネクタ 269"/>
        <xdr:cNvCxnSpPr/>
      </xdr:nvCxnSpPr>
      <xdr:spPr>
        <a:xfrm flipV="1">
          <a:off x="13512800" y="142947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0" name="円/楕円 279"/>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81"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2" name="円/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3" name="テキスト ボックス 28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4" name="円/楕円 283"/>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5" name="テキスト ボックス 284"/>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86" name="円/楕円 285"/>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87" name="テキスト ボックス 286"/>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8" name="円/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9" name="テキスト ボックス 288"/>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月の合併以降、職員定員適正化計画に基づく職員削減に取り組み、人口千人当たりの職員数を合併前の大館市の水準（</a:t>
          </a:r>
          <a:r>
            <a:rPr kumimoji="1" lang="en-US" altLang="ja-JP" sz="1000">
              <a:solidFill>
                <a:sysClr val="windowText" lastClr="000000"/>
              </a:solidFill>
              <a:effectLst/>
              <a:latin typeface="+mn-lt"/>
              <a:ea typeface="+mn-ea"/>
              <a:cs typeface="+mn-cs"/>
            </a:rPr>
            <a:t>8.65</a:t>
          </a:r>
          <a:r>
            <a:rPr kumimoji="1" lang="ja-JP" altLang="ja-JP" sz="1000">
              <a:solidFill>
                <a:sysClr val="windowText" lastClr="000000"/>
              </a:solidFill>
              <a:effectLst/>
              <a:latin typeface="+mn-lt"/>
              <a:ea typeface="+mn-ea"/>
              <a:cs typeface="+mn-cs"/>
            </a:rPr>
            <a:t>人）以下にする目標を掲げ</a:t>
          </a:r>
          <a:r>
            <a:rPr kumimoji="1" lang="ja-JP" altLang="en-US" sz="1000">
              <a:solidFill>
                <a:sysClr val="windowText" lastClr="000000"/>
              </a:solidFill>
              <a:effectLst/>
              <a:latin typeface="+mn-lt"/>
              <a:ea typeface="+mn-ea"/>
              <a:cs typeface="+mn-cs"/>
            </a:rPr>
            <a:t>、これを</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effectLst/>
              <a:latin typeface="+mn-lt"/>
              <a:ea typeface="+mn-ea"/>
              <a:cs typeface="+mn-cs"/>
            </a:rPr>
            <a:t>年度に</a:t>
          </a:r>
          <a:r>
            <a:rPr kumimoji="1" lang="ja-JP" altLang="ja-JP" sz="1000">
              <a:solidFill>
                <a:sysClr val="windowText" lastClr="000000"/>
              </a:solidFill>
              <a:effectLst/>
              <a:latin typeface="+mn-lt"/>
              <a:ea typeface="+mn-ea"/>
              <a:cs typeface="+mn-cs"/>
            </a:rPr>
            <a:t>達成していたが、複雑多様化する行政課題等に対応するた</a:t>
          </a:r>
          <a:r>
            <a:rPr kumimoji="1" lang="ja-JP" altLang="en-US" sz="1000">
              <a:solidFill>
                <a:sysClr val="windowText" lastClr="000000"/>
              </a:solidFill>
              <a:effectLst/>
              <a:latin typeface="+mn-lt"/>
              <a:ea typeface="+mn-ea"/>
              <a:cs typeface="+mn-cs"/>
            </a:rPr>
            <a:t>め一定程度の</a:t>
          </a:r>
          <a:r>
            <a:rPr kumimoji="1" lang="ja-JP" altLang="ja-JP" sz="1000">
              <a:solidFill>
                <a:sysClr val="windowText" lastClr="000000"/>
              </a:solidFill>
              <a:effectLst/>
              <a:latin typeface="+mn-lt"/>
              <a:ea typeface="+mn-ea"/>
              <a:cs typeface="+mn-cs"/>
            </a:rPr>
            <a:t>職員確保</a:t>
          </a:r>
          <a:r>
            <a:rPr kumimoji="1" lang="ja-JP" altLang="en-US" sz="1000">
              <a:solidFill>
                <a:sysClr val="windowText" lastClr="000000"/>
              </a:solidFill>
              <a:effectLst/>
              <a:latin typeface="+mn-lt"/>
              <a:ea typeface="+mn-ea"/>
              <a:cs typeface="+mn-cs"/>
            </a:rPr>
            <a:t>を進めた結果</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a:t>
          </a:r>
          <a:r>
            <a:rPr kumimoji="1" lang="ja-JP" altLang="en-US" sz="1000">
              <a:solidFill>
                <a:sysClr val="windowText" lastClr="000000"/>
              </a:solidFill>
              <a:effectLst/>
              <a:latin typeface="+mn-lt"/>
              <a:ea typeface="+mn-ea"/>
              <a:cs typeface="+mn-cs"/>
            </a:rPr>
            <a:t>度</a:t>
          </a:r>
          <a:r>
            <a:rPr kumimoji="1" lang="ja-JP" altLang="ja-JP" sz="1000">
              <a:solidFill>
                <a:sysClr val="windowText" lastClr="000000"/>
              </a:solidFill>
              <a:effectLst/>
              <a:latin typeface="+mn-lt"/>
              <a:ea typeface="+mn-ea"/>
              <a:cs typeface="+mn-cs"/>
            </a:rPr>
            <a:t>に</a:t>
          </a:r>
          <a:r>
            <a:rPr kumimoji="1" lang="ja-JP" altLang="en-US" sz="1000">
              <a:solidFill>
                <a:sysClr val="windowText" lastClr="000000"/>
              </a:solidFill>
              <a:effectLst/>
              <a:latin typeface="+mn-lt"/>
              <a:ea typeface="+mn-ea"/>
              <a:cs typeface="+mn-cs"/>
            </a:rPr>
            <a:t>再び</a:t>
          </a:r>
          <a:r>
            <a:rPr kumimoji="1" lang="ja-JP" altLang="ja-JP" sz="1000">
              <a:solidFill>
                <a:sysClr val="windowText" lastClr="000000"/>
              </a:solidFill>
              <a:effectLst/>
              <a:latin typeface="+mn-lt"/>
              <a:ea typeface="+mn-ea"/>
              <a:cs typeface="+mn-cs"/>
            </a:rPr>
            <a:t>合併前の水準を超え</a:t>
          </a:r>
          <a:r>
            <a:rPr kumimoji="1" lang="ja-JP" altLang="en-US" sz="1000">
              <a:solidFill>
                <a:sysClr val="windowText" lastClr="000000"/>
              </a:solidFill>
              <a:effectLst/>
              <a:latin typeface="+mn-lt"/>
              <a:ea typeface="+mn-ea"/>
              <a:cs typeface="+mn-cs"/>
            </a:rPr>
            <a:t>ることとなった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月に策定した新しい定員適正化計画では、</a:t>
          </a:r>
          <a:r>
            <a:rPr kumimoji="1" lang="ja-JP" altLang="en-US" sz="1000">
              <a:solidFill>
                <a:sysClr val="windowText" lastClr="000000"/>
              </a:solidFill>
              <a:effectLst/>
              <a:latin typeface="+mn-lt"/>
              <a:ea typeface="+mn-ea"/>
              <a:cs typeface="+mn-cs"/>
            </a:rPr>
            <a:t>これ</a:t>
          </a:r>
          <a:r>
            <a:rPr kumimoji="1" lang="ja-JP" altLang="ja-JP" sz="1000">
              <a:solidFill>
                <a:sysClr val="windowText" lastClr="000000"/>
              </a:solidFill>
              <a:effectLst/>
              <a:latin typeface="+mn-lt"/>
              <a:ea typeface="+mn-ea"/>
              <a:cs typeface="+mn-cs"/>
            </a:rPr>
            <a:t>までの</a:t>
          </a:r>
          <a:r>
            <a:rPr kumimoji="1" lang="ja-JP" altLang="en-US" sz="1000">
              <a:solidFill>
                <a:sysClr val="windowText" lastClr="000000"/>
              </a:solidFill>
              <a:effectLst/>
              <a:latin typeface="+mn-lt"/>
              <a:ea typeface="+mn-ea"/>
              <a:cs typeface="+mn-cs"/>
            </a:rPr>
            <a:t>実績を踏まえ</a:t>
          </a:r>
          <a:r>
            <a:rPr kumimoji="1" lang="ja-JP" altLang="ja-JP" sz="1000">
              <a:solidFill>
                <a:sysClr val="windowText" lastClr="000000"/>
              </a:solidFill>
              <a:effectLst/>
              <a:latin typeface="+mn-lt"/>
              <a:ea typeface="+mn-ea"/>
              <a:cs typeface="+mn-cs"/>
            </a:rPr>
            <a:t>、人口減少後の規模に見合った職員数にすることを基本としつつも、事務量が増加している</a:t>
          </a:r>
          <a:r>
            <a:rPr kumimoji="1" lang="ja-JP" altLang="en-US" sz="1000">
              <a:solidFill>
                <a:sysClr val="windowText" lastClr="000000"/>
              </a:solidFill>
              <a:effectLst/>
              <a:latin typeface="+mn-lt"/>
              <a:ea typeface="+mn-ea"/>
              <a:cs typeface="+mn-cs"/>
            </a:rPr>
            <a:t>こと</a:t>
          </a:r>
          <a:r>
            <a:rPr kumimoji="1" lang="ja-JP" altLang="ja-JP" sz="1000">
              <a:solidFill>
                <a:sysClr val="windowText" lastClr="000000"/>
              </a:solidFill>
              <a:effectLst/>
              <a:latin typeface="+mn-lt"/>
              <a:ea typeface="+mn-ea"/>
              <a:cs typeface="+mn-cs"/>
            </a:rPr>
            <a:t>や職員の年齢構成を平準化していくため、削減幅を縮小させた計画とした。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今後も人員配置や事務事業の徹底的な見直しを行い、定員管理の適正化を図る。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150495</xdr:rowOff>
    </xdr:from>
    <xdr:to>
      <xdr:col>24</xdr:col>
      <xdr:colOff>558800</xdr:colOff>
      <xdr:row>63</xdr:row>
      <xdr:rowOff>158538</xdr:rowOff>
    </xdr:to>
    <xdr:cxnSp macro="">
      <xdr:nvCxnSpPr>
        <xdr:cNvPr id="324" name="直線コネクタ 323"/>
        <xdr:cNvCxnSpPr/>
      </xdr:nvCxnSpPr>
      <xdr:spPr>
        <a:xfrm>
          <a:off x="16179800" y="109518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106256</xdr:rowOff>
    </xdr:from>
    <xdr:to>
      <xdr:col>23</xdr:col>
      <xdr:colOff>406400</xdr:colOff>
      <xdr:row>63</xdr:row>
      <xdr:rowOff>150495</xdr:rowOff>
    </xdr:to>
    <xdr:cxnSp macro="">
      <xdr:nvCxnSpPr>
        <xdr:cNvPr id="327" name="直線コネクタ 326"/>
        <xdr:cNvCxnSpPr/>
      </xdr:nvCxnSpPr>
      <xdr:spPr>
        <a:xfrm>
          <a:off x="15290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78105</xdr:rowOff>
    </xdr:from>
    <xdr:to>
      <xdr:col>22</xdr:col>
      <xdr:colOff>203200</xdr:colOff>
      <xdr:row>63</xdr:row>
      <xdr:rowOff>106256</xdr:rowOff>
    </xdr:to>
    <xdr:cxnSp macro="">
      <xdr:nvCxnSpPr>
        <xdr:cNvPr id="330" name="直線コネクタ 329"/>
        <xdr:cNvCxnSpPr/>
      </xdr:nvCxnSpPr>
      <xdr:spPr>
        <a:xfrm>
          <a:off x="14401800" y="108794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98213</xdr:rowOff>
    </xdr:to>
    <xdr:cxnSp macro="">
      <xdr:nvCxnSpPr>
        <xdr:cNvPr id="333" name="直線コネクタ 332"/>
        <xdr:cNvCxnSpPr/>
      </xdr:nvCxnSpPr>
      <xdr:spPr>
        <a:xfrm flipV="1">
          <a:off x="13512800" y="108794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107738</xdr:rowOff>
    </xdr:from>
    <xdr:to>
      <xdr:col>24</xdr:col>
      <xdr:colOff>609600</xdr:colOff>
      <xdr:row>64</xdr:row>
      <xdr:rowOff>37888</xdr:rowOff>
    </xdr:to>
    <xdr:sp macro="" textlink="">
      <xdr:nvSpPr>
        <xdr:cNvPr id="343" name="円/楕円 342"/>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79815</xdr:rowOff>
    </xdr:from>
    <xdr:ext cx="762000" cy="259045"/>
    <xdr:sp macro="" textlink="">
      <xdr:nvSpPr>
        <xdr:cNvPr id="344"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45" name="円/楕円 344"/>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46" name="テキスト ボックス 345"/>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55456</xdr:rowOff>
    </xdr:from>
    <xdr:to>
      <xdr:col>22</xdr:col>
      <xdr:colOff>254000</xdr:colOff>
      <xdr:row>63</xdr:row>
      <xdr:rowOff>157056</xdr:rowOff>
    </xdr:to>
    <xdr:sp macro="" textlink="">
      <xdr:nvSpPr>
        <xdr:cNvPr id="347" name="円/楕円 346"/>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141833</xdr:rowOff>
    </xdr:from>
    <xdr:ext cx="762000" cy="259045"/>
    <xdr:sp macro="" textlink="">
      <xdr:nvSpPr>
        <xdr:cNvPr id="348" name="テキスト ボックス 347"/>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49" name="円/楕円 348"/>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50" name="テキスト ボックス 349"/>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51" name="円/楕円 350"/>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52" name="テキスト ボックス 351"/>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実質公債費比率</a:t>
          </a:r>
          <a:r>
            <a:rPr lang="ja-JP" altLang="ja-JP" sz="1000">
              <a:solidFill>
                <a:sysClr val="windowText" lastClr="000000"/>
              </a:solidFill>
              <a:effectLst/>
              <a:latin typeface="+mn-lt"/>
              <a:ea typeface="+mn-ea"/>
              <a:cs typeface="+mn-cs"/>
            </a:rPr>
            <a:t>が</a:t>
          </a:r>
          <a:r>
            <a:rPr lang="en-US" altLang="ja-JP" sz="1000">
              <a:solidFill>
                <a:sysClr val="windowText" lastClr="000000"/>
              </a:solidFill>
              <a:effectLst/>
              <a:latin typeface="+mn-lt"/>
              <a:ea typeface="+mn-ea"/>
              <a:cs typeface="+mn-cs"/>
            </a:rPr>
            <a:t>9.4</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類似団体の平均より高いのは、昭和</a:t>
          </a:r>
          <a:r>
            <a:rPr lang="en-US" altLang="ja-JP" sz="1000">
              <a:solidFill>
                <a:sysClr val="windowText" lastClr="000000"/>
              </a:solidFill>
              <a:effectLst/>
              <a:latin typeface="+mn-lt"/>
              <a:ea typeface="+mn-ea"/>
              <a:cs typeface="+mn-cs"/>
            </a:rPr>
            <a:t>60</a:t>
          </a:r>
          <a:r>
            <a:rPr lang="ja-JP" altLang="ja-JP" sz="1000">
              <a:solidFill>
                <a:sysClr val="windowText" lastClr="000000"/>
              </a:solidFill>
              <a:effectLst/>
              <a:latin typeface="+mn-lt"/>
              <a:ea typeface="+mn-ea"/>
              <a:cs typeface="+mn-cs"/>
            </a:rPr>
            <a:t>年台から続く下水道事業、平成</a:t>
          </a:r>
          <a:r>
            <a:rPr lang="en-US" altLang="ja-JP" sz="1000">
              <a:solidFill>
                <a:sysClr val="windowText" lastClr="000000"/>
              </a:solidFill>
              <a:effectLst/>
              <a:latin typeface="+mn-lt"/>
              <a:ea typeface="+mn-ea"/>
              <a:cs typeface="+mn-cs"/>
            </a:rPr>
            <a:t>5</a:t>
          </a:r>
          <a:r>
            <a:rPr lang="ja-JP" altLang="ja-JP" sz="1000">
              <a:solidFill>
                <a:sysClr val="windowText" lastClr="000000"/>
              </a:solidFill>
              <a:effectLst/>
              <a:latin typeface="+mn-lt"/>
              <a:ea typeface="+mn-ea"/>
              <a:cs typeface="+mn-cs"/>
            </a:rPr>
            <a:t>年度以降に進めた老人福祉総合エリア整備事業、樹海ドーム整備事業等の社会資本整備と、平成</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年度に実施した総合病院改築事業による地方債借入が主な原因であるが、近年の新規事業抑制による借入額の減少や繰上償還の実施による</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残高（㉗</a:t>
          </a:r>
          <a:r>
            <a:rPr lang="en-US" altLang="ja-JP" sz="1000">
              <a:solidFill>
                <a:sysClr val="windowText" lastClr="000000"/>
              </a:solidFill>
              <a:effectLst/>
              <a:latin typeface="+mn-lt"/>
              <a:ea typeface="+mn-ea"/>
              <a:cs typeface="+mn-cs"/>
            </a:rPr>
            <a:t>31,544</a:t>
          </a:r>
          <a:r>
            <a:rPr lang="ja-JP" altLang="ja-JP" sz="1000">
              <a:solidFill>
                <a:sysClr val="windowText" lastClr="000000"/>
              </a:solidFill>
              <a:effectLst/>
              <a:latin typeface="+mn-lt"/>
              <a:ea typeface="+mn-ea"/>
              <a:cs typeface="+mn-cs"/>
            </a:rPr>
            <a:t>百万円→㉘</a:t>
          </a:r>
          <a:r>
            <a:rPr lang="en-US" altLang="ja-JP" sz="1000">
              <a:solidFill>
                <a:sysClr val="windowText" lastClr="000000"/>
              </a:solidFill>
              <a:effectLst/>
              <a:latin typeface="+mn-lt"/>
              <a:ea typeface="+mn-ea"/>
              <a:cs typeface="+mn-cs"/>
            </a:rPr>
            <a:t>30,623</a:t>
          </a:r>
          <a:r>
            <a:rPr lang="ja-JP" altLang="ja-JP" sz="1000">
              <a:solidFill>
                <a:sysClr val="windowText" lastClr="000000"/>
              </a:solidFill>
              <a:effectLst/>
              <a:latin typeface="+mn-lt"/>
              <a:ea typeface="+mn-ea"/>
              <a:cs typeface="+mn-cs"/>
            </a:rPr>
            <a:t>百万円）の減少</a:t>
          </a:r>
          <a:r>
            <a:rPr lang="ja-JP" altLang="en-US" sz="1000">
              <a:solidFill>
                <a:sysClr val="windowText" lastClr="000000"/>
              </a:solidFill>
              <a:effectLst/>
              <a:latin typeface="+mn-lt"/>
              <a:ea typeface="+mn-ea"/>
              <a:cs typeface="+mn-cs"/>
            </a:rPr>
            <a:t>等</a:t>
          </a:r>
          <a:r>
            <a:rPr lang="ja-JP" altLang="ja-JP" sz="1000">
              <a:solidFill>
                <a:sysClr val="windowText" lastClr="000000"/>
              </a:solidFill>
              <a:effectLst/>
              <a:latin typeface="+mn-lt"/>
              <a:ea typeface="+mn-ea"/>
              <a:cs typeface="+mn-cs"/>
            </a:rPr>
            <a:t>により、数値は改善している。</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　</a:t>
          </a:r>
          <a:r>
            <a:rPr lang="ja-JP" altLang="ja-JP" sz="1000" baseline="0">
              <a:solidFill>
                <a:sysClr val="windowText" lastClr="000000"/>
              </a:solidFill>
              <a:effectLst/>
              <a:latin typeface="+mn-lt"/>
              <a:ea typeface="+mn-ea"/>
              <a:cs typeface="+mn-cs"/>
            </a:rPr>
            <a:t>今</a:t>
          </a:r>
          <a:r>
            <a:rPr lang="ja-JP" altLang="ja-JP" sz="1000">
              <a:solidFill>
                <a:sysClr val="windowText" lastClr="000000"/>
              </a:solidFill>
              <a:effectLst/>
              <a:latin typeface="+mn-lt"/>
              <a:ea typeface="+mn-ea"/>
              <a:cs typeface="+mn-cs"/>
            </a:rPr>
            <a:t>後は本庁舎の改築に伴う地方債の借入により比率の上昇が見込まれるが、新規事業の実施等について総点検を図り、財政の健全化を図る。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86541</xdr:rowOff>
    </xdr:from>
    <xdr:to>
      <xdr:col>24</xdr:col>
      <xdr:colOff>558800</xdr:colOff>
      <xdr:row>41</xdr:row>
      <xdr:rowOff>169273</xdr:rowOff>
    </xdr:to>
    <xdr:cxnSp macro="">
      <xdr:nvCxnSpPr>
        <xdr:cNvPr id="387" name="直線コネクタ 386"/>
        <xdr:cNvCxnSpPr/>
      </xdr:nvCxnSpPr>
      <xdr:spPr>
        <a:xfrm flipV="1">
          <a:off x="16179800" y="711599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66766</xdr:rowOff>
    </xdr:to>
    <xdr:cxnSp macro="">
      <xdr:nvCxnSpPr>
        <xdr:cNvPr id="390" name="直線コネクタ 389"/>
        <xdr:cNvCxnSpPr/>
      </xdr:nvCxnSpPr>
      <xdr:spPr>
        <a:xfrm flipV="1">
          <a:off x="15290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43</xdr:row>
      <xdr:rowOff>19413</xdr:rowOff>
    </xdr:to>
    <xdr:cxnSp macro="">
      <xdr:nvCxnSpPr>
        <xdr:cNvPr id="393" name="直線コネクタ 392"/>
        <xdr:cNvCxnSpPr/>
      </xdr:nvCxnSpPr>
      <xdr:spPr>
        <a:xfrm flipV="1">
          <a:off x="14401800" y="72676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115933</xdr:rowOff>
    </xdr:to>
    <xdr:cxnSp macro="">
      <xdr:nvCxnSpPr>
        <xdr:cNvPr id="396" name="直線コネクタ 395"/>
        <xdr:cNvCxnSpPr/>
      </xdr:nvCxnSpPr>
      <xdr:spPr>
        <a:xfrm flipV="1">
          <a:off x="13512800" y="73917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35741</xdr:rowOff>
    </xdr:from>
    <xdr:to>
      <xdr:col>24</xdr:col>
      <xdr:colOff>609600</xdr:colOff>
      <xdr:row>41</xdr:row>
      <xdr:rowOff>137341</xdr:rowOff>
    </xdr:to>
    <xdr:sp macro="" textlink="">
      <xdr:nvSpPr>
        <xdr:cNvPr id="406" name="円/楕円 405"/>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7818</xdr:rowOff>
    </xdr:from>
    <xdr:ext cx="762000" cy="259045"/>
    <xdr:sp macro="" textlink="">
      <xdr:nvSpPr>
        <xdr:cNvPr id="407"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10" name="円/楕円 409"/>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11" name="テキスト ボックス 410"/>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2" name="円/楕円 411"/>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3" name="テキスト ボックス 412"/>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65133</xdr:rowOff>
    </xdr:from>
    <xdr:to>
      <xdr:col>19</xdr:col>
      <xdr:colOff>533400</xdr:colOff>
      <xdr:row>43</xdr:row>
      <xdr:rowOff>166733</xdr:rowOff>
    </xdr:to>
    <xdr:sp macro="" textlink="">
      <xdr:nvSpPr>
        <xdr:cNvPr id="414" name="円/楕円 413"/>
        <xdr:cNvSpPr/>
      </xdr:nvSpPr>
      <xdr:spPr>
        <a:xfrm>
          <a:off x="13462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151510</xdr:rowOff>
    </xdr:from>
    <xdr:ext cx="762000" cy="259045"/>
    <xdr:sp macro="" textlink="">
      <xdr:nvSpPr>
        <xdr:cNvPr id="415" name="テキスト ボックス 414"/>
        <xdr:cNvSpPr txBox="1"/>
      </xdr:nvSpPr>
      <xdr:spPr>
        <a:xfrm>
          <a:off x="13131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将来負担比率が</a:t>
          </a:r>
          <a:r>
            <a:rPr lang="en-US" altLang="ja-JP" sz="1000">
              <a:solidFill>
                <a:sysClr val="windowText" lastClr="000000"/>
              </a:solidFill>
              <a:effectLst/>
              <a:latin typeface="+mn-lt"/>
              <a:ea typeface="+mn-ea"/>
              <a:cs typeface="+mn-cs"/>
            </a:rPr>
            <a:t>74.2</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類似団体の平均より高いのは、</a:t>
          </a:r>
          <a:r>
            <a:rPr lang="ja-JP" altLang="en-US" sz="1000">
              <a:solidFill>
                <a:sysClr val="windowText" lastClr="000000"/>
              </a:solidFill>
              <a:effectLst/>
              <a:latin typeface="+mn-lt"/>
              <a:ea typeface="+mn-ea"/>
              <a:cs typeface="+mn-cs"/>
            </a:rPr>
            <a:t>昭和</a:t>
          </a:r>
          <a:r>
            <a:rPr lang="en-US" altLang="ja-JP" sz="1000">
              <a:solidFill>
                <a:sysClr val="windowText" lastClr="000000"/>
              </a:solidFill>
              <a:effectLst/>
              <a:latin typeface="+mn-lt"/>
              <a:ea typeface="+mn-ea"/>
              <a:cs typeface="+mn-cs"/>
            </a:rPr>
            <a:t>60</a:t>
          </a:r>
          <a:r>
            <a:rPr lang="ja-JP" altLang="en-US" sz="1000">
              <a:solidFill>
                <a:sysClr val="windowText" lastClr="000000"/>
              </a:solidFill>
              <a:effectLst/>
              <a:latin typeface="+mn-lt"/>
              <a:ea typeface="+mn-ea"/>
              <a:cs typeface="+mn-cs"/>
            </a:rPr>
            <a:t>年台から続く下水道事業、</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5</a:t>
          </a:r>
          <a:r>
            <a:rPr lang="ja-JP" altLang="ja-JP" sz="1000">
              <a:solidFill>
                <a:sysClr val="windowText" lastClr="000000"/>
              </a:solidFill>
              <a:effectLst/>
              <a:latin typeface="+mn-lt"/>
              <a:ea typeface="+mn-ea"/>
              <a:cs typeface="+mn-cs"/>
            </a:rPr>
            <a:t>年度以降に進めた老人福祉総合エリア整備事業、樹海ドーム整備事業等の社会資本整備と、平成</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年度に実施した総合病院改築事業による地方債借入が主な原因である</a:t>
          </a:r>
          <a:r>
            <a:rPr lang="ja-JP" altLang="en-US" sz="1000">
              <a:solidFill>
                <a:sysClr val="windowText" lastClr="000000"/>
              </a:solidFill>
              <a:effectLst/>
              <a:latin typeface="+mn-lt"/>
              <a:ea typeface="+mn-ea"/>
              <a:cs typeface="+mn-cs"/>
            </a:rPr>
            <a:t>。</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近年の新規事業抑制による借入額の減少や繰上償還の実施による</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残高</a:t>
          </a:r>
          <a:r>
            <a:rPr lang="ja-JP" altLang="en-US" sz="1000">
              <a:solidFill>
                <a:sysClr val="windowText" lastClr="000000"/>
              </a:solidFill>
              <a:effectLst/>
              <a:latin typeface="+mn-lt"/>
              <a:ea typeface="+mn-ea"/>
              <a:cs typeface="+mn-cs"/>
            </a:rPr>
            <a:t>（㉗</a:t>
          </a:r>
          <a:r>
            <a:rPr lang="en-US" altLang="ja-JP" sz="1000">
              <a:solidFill>
                <a:sysClr val="windowText" lastClr="000000"/>
              </a:solidFill>
              <a:effectLst/>
              <a:latin typeface="+mn-lt"/>
              <a:ea typeface="+mn-ea"/>
              <a:cs typeface="+mn-cs"/>
            </a:rPr>
            <a:t>31,544</a:t>
          </a:r>
          <a:r>
            <a:rPr lang="ja-JP" altLang="en-US" sz="1000">
              <a:solidFill>
                <a:sysClr val="windowText" lastClr="000000"/>
              </a:solidFill>
              <a:effectLst/>
              <a:latin typeface="+mn-lt"/>
              <a:ea typeface="+mn-ea"/>
              <a:cs typeface="+mn-cs"/>
            </a:rPr>
            <a:t>百万円→㉘</a:t>
          </a:r>
          <a:r>
            <a:rPr lang="en-US" altLang="ja-JP" sz="1000">
              <a:solidFill>
                <a:sysClr val="windowText" lastClr="000000"/>
              </a:solidFill>
              <a:effectLst/>
              <a:latin typeface="+mn-lt"/>
              <a:ea typeface="+mn-ea"/>
              <a:cs typeface="+mn-cs"/>
            </a:rPr>
            <a:t>30,623</a:t>
          </a:r>
          <a:r>
            <a:rPr lang="ja-JP" altLang="en-US" sz="1000">
              <a:solidFill>
                <a:sysClr val="windowText" lastClr="000000"/>
              </a:solidFill>
              <a:effectLst/>
              <a:latin typeface="+mn-lt"/>
              <a:ea typeface="+mn-ea"/>
              <a:cs typeface="+mn-cs"/>
            </a:rPr>
            <a:t>百万円）</a:t>
          </a:r>
          <a:r>
            <a:rPr lang="ja-JP" altLang="ja-JP" sz="1000">
              <a:solidFill>
                <a:sysClr val="windowText" lastClr="000000"/>
              </a:solidFill>
              <a:effectLst/>
              <a:latin typeface="+mn-lt"/>
              <a:ea typeface="+mn-ea"/>
              <a:cs typeface="+mn-cs"/>
            </a:rPr>
            <a:t>の減少、</a:t>
          </a:r>
          <a:r>
            <a:rPr kumimoji="1" lang="ja-JP" altLang="ja-JP" sz="1000">
              <a:solidFill>
                <a:sysClr val="windowText" lastClr="000000"/>
              </a:solidFill>
              <a:effectLst/>
              <a:latin typeface="+mn-lt"/>
              <a:ea typeface="+mn-ea"/>
              <a:cs typeface="+mn-cs"/>
            </a:rPr>
            <a:t>庁舎建設基金やふるさと応援寄附基金等の充当可能基金残高</a:t>
          </a:r>
          <a:r>
            <a:rPr kumimoji="1" lang="ja-JP" altLang="en-US" sz="1000">
              <a:solidFill>
                <a:sysClr val="windowText" lastClr="000000"/>
              </a:solidFill>
              <a:effectLst/>
              <a:latin typeface="+mn-lt"/>
              <a:ea typeface="+mn-ea"/>
              <a:cs typeface="+mn-cs"/>
            </a:rPr>
            <a:t>（㉗</a:t>
          </a:r>
          <a:r>
            <a:rPr kumimoji="1" lang="en-US" altLang="ja-JP" sz="1000">
              <a:solidFill>
                <a:sysClr val="windowText" lastClr="000000"/>
              </a:solidFill>
              <a:effectLst/>
              <a:latin typeface="+mn-lt"/>
              <a:ea typeface="+mn-ea"/>
              <a:cs typeface="+mn-cs"/>
            </a:rPr>
            <a:t>7,217</a:t>
          </a:r>
          <a:r>
            <a:rPr kumimoji="1" lang="ja-JP" altLang="en-US" sz="1000">
              <a:solidFill>
                <a:sysClr val="windowText" lastClr="000000"/>
              </a:solidFill>
              <a:effectLst/>
              <a:latin typeface="+mn-lt"/>
              <a:ea typeface="+mn-ea"/>
              <a:cs typeface="+mn-cs"/>
            </a:rPr>
            <a:t>百万円→㉘</a:t>
          </a:r>
          <a:r>
            <a:rPr kumimoji="1" lang="en-US" altLang="ja-JP" sz="1000">
              <a:solidFill>
                <a:sysClr val="windowText" lastClr="000000"/>
              </a:solidFill>
              <a:effectLst/>
              <a:latin typeface="+mn-lt"/>
              <a:ea typeface="+mn-ea"/>
              <a:cs typeface="+mn-cs"/>
            </a:rPr>
            <a:t>7,868</a:t>
          </a:r>
          <a:r>
            <a:rPr kumimoji="1" lang="ja-JP" altLang="en-US" sz="1000">
              <a:solidFill>
                <a:sysClr val="windowText" lastClr="000000"/>
              </a:solidFill>
              <a:effectLst/>
              <a:latin typeface="+mn-lt"/>
              <a:ea typeface="+mn-ea"/>
              <a:cs typeface="+mn-cs"/>
            </a:rPr>
            <a:t>百万円）</a:t>
          </a:r>
          <a:r>
            <a:rPr kumimoji="1" lang="ja-JP" altLang="ja-JP" sz="1000">
              <a:solidFill>
                <a:sysClr val="windowText" lastClr="000000"/>
              </a:solidFill>
              <a:effectLst/>
              <a:latin typeface="+mn-lt"/>
              <a:ea typeface="+mn-ea"/>
              <a:cs typeface="+mn-cs"/>
            </a:rPr>
            <a:t>の増加により</a:t>
          </a:r>
          <a:r>
            <a:rPr lang="ja-JP" altLang="ja-JP" sz="1000">
              <a:solidFill>
                <a:sysClr val="windowText" lastClr="000000"/>
              </a:solidFill>
              <a:effectLst/>
              <a:latin typeface="+mn-lt"/>
              <a:ea typeface="+mn-ea"/>
              <a:cs typeface="+mn-cs"/>
            </a:rPr>
            <a:t>、数値は改善している。</a:t>
          </a:r>
          <a:endParaRPr lang="ja-JP" altLang="ja-JP" sz="1000">
            <a:solidFill>
              <a:sysClr val="windowText" lastClr="000000"/>
            </a:solidFill>
            <a:effectLst/>
          </a:endParaRPr>
        </a:p>
        <a:p>
          <a:r>
            <a:rPr lang="ja-JP" altLang="ja-JP" sz="1000" baseline="0">
              <a:solidFill>
                <a:sysClr val="windowText" lastClr="000000"/>
              </a:solidFill>
              <a:effectLst/>
              <a:latin typeface="+mn-lt"/>
              <a:ea typeface="+mn-ea"/>
              <a:cs typeface="+mn-cs"/>
            </a:rPr>
            <a:t>　今</a:t>
          </a:r>
          <a:r>
            <a:rPr lang="ja-JP" altLang="ja-JP" sz="1000">
              <a:solidFill>
                <a:sysClr val="windowText" lastClr="000000"/>
              </a:solidFill>
              <a:effectLst/>
              <a:latin typeface="+mn-lt"/>
              <a:ea typeface="+mn-ea"/>
              <a:cs typeface="+mn-cs"/>
            </a:rPr>
            <a:t>後</a:t>
          </a:r>
          <a:r>
            <a:rPr lang="ja-JP" altLang="en-US" sz="1000">
              <a:solidFill>
                <a:sysClr val="windowText" lastClr="000000"/>
              </a:solidFill>
              <a:effectLst/>
              <a:latin typeface="+mn-lt"/>
              <a:ea typeface="+mn-ea"/>
              <a:cs typeface="+mn-cs"/>
            </a:rPr>
            <a:t>は本庁舎の改築に伴う地方債の借入により比率の上昇が見込まれるが、</a:t>
          </a:r>
          <a:r>
            <a:rPr lang="ja-JP" altLang="ja-JP" sz="1000">
              <a:solidFill>
                <a:sysClr val="windowText" lastClr="000000"/>
              </a:solidFill>
              <a:effectLst/>
              <a:latin typeface="+mn-lt"/>
              <a:ea typeface="+mn-ea"/>
              <a:cs typeface="+mn-cs"/>
            </a:rPr>
            <a:t>新規事業の実施等について総点検を図り、財政の健全化を図る。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52832</xdr:rowOff>
    </xdr:from>
    <xdr:to>
      <xdr:col>24</xdr:col>
      <xdr:colOff>558800</xdr:colOff>
      <xdr:row>17</xdr:row>
      <xdr:rowOff>163026</xdr:rowOff>
    </xdr:to>
    <xdr:cxnSp macro="">
      <xdr:nvCxnSpPr>
        <xdr:cNvPr id="449" name="直線コネクタ 448"/>
        <xdr:cNvCxnSpPr/>
      </xdr:nvCxnSpPr>
      <xdr:spPr>
        <a:xfrm flipV="1">
          <a:off x="16179800" y="2967482"/>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163026</xdr:rowOff>
    </xdr:from>
    <xdr:to>
      <xdr:col>23</xdr:col>
      <xdr:colOff>406400</xdr:colOff>
      <xdr:row>18</xdr:row>
      <xdr:rowOff>155660</xdr:rowOff>
    </xdr:to>
    <xdr:cxnSp macro="">
      <xdr:nvCxnSpPr>
        <xdr:cNvPr id="452" name="直線コネクタ 451"/>
        <xdr:cNvCxnSpPr/>
      </xdr:nvCxnSpPr>
      <xdr:spPr>
        <a:xfrm flipV="1">
          <a:off x="15290800" y="30776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39836</xdr:rowOff>
    </xdr:from>
    <xdr:to>
      <xdr:col>22</xdr:col>
      <xdr:colOff>203200</xdr:colOff>
      <xdr:row>18</xdr:row>
      <xdr:rowOff>155660</xdr:rowOff>
    </xdr:to>
    <xdr:cxnSp macro="">
      <xdr:nvCxnSpPr>
        <xdr:cNvPr id="455" name="直線コネクタ 454"/>
        <xdr:cNvCxnSpPr/>
      </xdr:nvCxnSpPr>
      <xdr:spPr>
        <a:xfrm>
          <a:off x="14401800" y="31259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39836</xdr:rowOff>
    </xdr:from>
    <xdr:to>
      <xdr:col>21</xdr:col>
      <xdr:colOff>0</xdr:colOff>
      <xdr:row>18</xdr:row>
      <xdr:rowOff>166116</xdr:rowOff>
    </xdr:to>
    <xdr:cxnSp macro="">
      <xdr:nvCxnSpPr>
        <xdr:cNvPr id="458" name="直線コネクタ 457"/>
        <xdr:cNvCxnSpPr/>
      </xdr:nvCxnSpPr>
      <xdr:spPr>
        <a:xfrm flipV="1">
          <a:off x="13512800" y="3125936"/>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2032</xdr:rowOff>
    </xdr:from>
    <xdr:to>
      <xdr:col>24</xdr:col>
      <xdr:colOff>609600</xdr:colOff>
      <xdr:row>17</xdr:row>
      <xdr:rowOff>103632</xdr:rowOff>
    </xdr:to>
    <xdr:sp macro="" textlink="">
      <xdr:nvSpPr>
        <xdr:cNvPr id="468" name="円/楕円 467"/>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145559</xdr:rowOff>
    </xdr:from>
    <xdr:ext cx="762000" cy="259045"/>
    <xdr:sp macro="" textlink="">
      <xdr:nvSpPr>
        <xdr:cNvPr id="469"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112226</xdr:rowOff>
    </xdr:from>
    <xdr:to>
      <xdr:col>23</xdr:col>
      <xdr:colOff>457200</xdr:colOff>
      <xdr:row>18</xdr:row>
      <xdr:rowOff>42376</xdr:rowOff>
    </xdr:to>
    <xdr:sp macro="" textlink="">
      <xdr:nvSpPr>
        <xdr:cNvPr id="470" name="円/楕円 469"/>
        <xdr:cNvSpPr/>
      </xdr:nvSpPr>
      <xdr:spPr>
        <a:xfrm>
          <a:off x="16129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27153</xdr:rowOff>
    </xdr:from>
    <xdr:ext cx="736600" cy="259045"/>
    <xdr:sp macro="" textlink="">
      <xdr:nvSpPr>
        <xdr:cNvPr id="471" name="テキスト ボックス 470"/>
        <xdr:cNvSpPr txBox="1"/>
      </xdr:nvSpPr>
      <xdr:spPr>
        <a:xfrm>
          <a:off x="15798800" y="31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104860</xdr:rowOff>
    </xdr:from>
    <xdr:to>
      <xdr:col>22</xdr:col>
      <xdr:colOff>254000</xdr:colOff>
      <xdr:row>19</xdr:row>
      <xdr:rowOff>35009</xdr:rowOff>
    </xdr:to>
    <xdr:sp macro="" textlink="">
      <xdr:nvSpPr>
        <xdr:cNvPr id="472" name="円/楕円 471"/>
        <xdr:cNvSpPr/>
      </xdr:nvSpPr>
      <xdr:spPr>
        <a:xfrm>
          <a:off x="15240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19786</xdr:rowOff>
    </xdr:from>
    <xdr:ext cx="762000" cy="259045"/>
    <xdr:sp macro="" textlink="">
      <xdr:nvSpPr>
        <xdr:cNvPr id="473" name="テキスト ボックス 472"/>
        <xdr:cNvSpPr txBox="1"/>
      </xdr:nvSpPr>
      <xdr:spPr>
        <a:xfrm>
          <a:off x="14909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160486</xdr:rowOff>
    </xdr:from>
    <xdr:to>
      <xdr:col>21</xdr:col>
      <xdr:colOff>50800</xdr:colOff>
      <xdr:row>18</xdr:row>
      <xdr:rowOff>90636</xdr:rowOff>
    </xdr:to>
    <xdr:sp macro="" textlink="">
      <xdr:nvSpPr>
        <xdr:cNvPr id="474" name="円/楕円 473"/>
        <xdr:cNvSpPr/>
      </xdr:nvSpPr>
      <xdr:spPr>
        <a:xfrm>
          <a:off x="14351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75413</xdr:rowOff>
    </xdr:from>
    <xdr:ext cx="762000" cy="259045"/>
    <xdr:sp macro="" textlink="">
      <xdr:nvSpPr>
        <xdr:cNvPr id="475" name="テキスト ボックス 474"/>
        <xdr:cNvSpPr txBox="1"/>
      </xdr:nvSpPr>
      <xdr:spPr>
        <a:xfrm>
          <a:off x="14020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76" name="円/楕円 475"/>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77" name="テキスト ボックス 476"/>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ja-JP" altLang="ja-JP" sz="1100">
              <a:solidFill>
                <a:schemeClr val="tx1"/>
              </a:solidFill>
              <a:effectLst/>
              <a:latin typeface="+mn-lt"/>
              <a:ea typeface="+mn-ea"/>
              <a:cs typeface="+mn-cs"/>
            </a:rPr>
            <a:t>人件費は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ポイントの増、</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平均と比べて</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ポイント増であった。前年度に比べ増となった要因は、給与改定や大型イベント実施に伴う時間外手当等の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等によるものである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市職員定員適正化計画に基づく適正な</a:t>
          </a:r>
          <a:r>
            <a:rPr kumimoji="1" lang="ja-JP" altLang="ja-JP" sz="1100">
              <a:solidFill>
                <a:schemeClr val="tx1"/>
              </a:solidFill>
              <a:effectLst/>
              <a:latin typeface="+mn-lt"/>
              <a:ea typeface="+mn-ea"/>
              <a:cs typeface="+mn-cs"/>
            </a:rPr>
            <a:t>人員配置や</a:t>
          </a:r>
          <a:r>
            <a:rPr kumimoji="1" lang="ja-JP" altLang="en-US" sz="1100">
              <a:solidFill>
                <a:schemeClr val="tx1"/>
              </a:solidFill>
              <a:effectLst/>
              <a:latin typeface="+mn-lt"/>
              <a:ea typeface="+mn-ea"/>
              <a:cs typeface="+mn-cs"/>
            </a:rPr>
            <a:t>、第６次大館市行政改革大綱に基づく</a:t>
          </a:r>
          <a:r>
            <a:rPr kumimoji="1" lang="ja-JP" altLang="ja-JP" sz="1100">
              <a:solidFill>
                <a:schemeClr val="tx1"/>
              </a:solidFill>
              <a:effectLst/>
              <a:latin typeface="+mn-lt"/>
              <a:ea typeface="+mn-ea"/>
              <a:cs typeface="+mn-cs"/>
            </a:rPr>
            <a:t>事務事業の見直しを行い、数値の改善を図る。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127000</xdr:rowOff>
    </xdr:to>
    <xdr:cxnSp macro="">
      <xdr:nvCxnSpPr>
        <xdr:cNvPr id="69" name="直線コネクタ 68"/>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104140</xdr:rowOff>
    </xdr:to>
    <xdr:cxnSp macro="">
      <xdr:nvCxnSpPr>
        <xdr:cNvPr id="72" name="直線コネクタ 71"/>
        <xdr:cNvCxnSpPr/>
      </xdr:nvCxnSpPr>
      <xdr:spPr>
        <a:xfrm>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157480</xdr:rowOff>
    </xdr:to>
    <xdr:cxnSp macro="">
      <xdr:nvCxnSpPr>
        <xdr:cNvPr id="75" name="直線コネクタ 74"/>
        <xdr:cNvCxnSpPr/>
      </xdr:nvCxnSpPr>
      <xdr:spPr>
        <a:xfrm flipV="1">
          <a:off x="1320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は前年度と同じ比率であるが、類似団体平均と比べて</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ポイントの増であった。</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要因は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ニプロハチ公ドームや市民文化会館をはじめとした公共施設に</a:t>
          </a:r>
          <a:r>
            <a:rPr kumimoji="1" lang="ja-JP" altLang="ja-JP" sz="1100">
              <a:solidFill>
                <a:sysClr val="windowText" lastClr="000000"/>
              </a:solidFill>
              <a:effectLst/>
              <a:latin typeface="+mn-lt"/>
              <a:ea typeface="+mn-ea"/>
              <a:cs typeface="+mn-cs"/>
            </a:rPr>
            <a:t>指定管理</a:t>
          </a:r>
          <a:r>
            <a:rPr lang="ja-JP" altLang="ja-JP" sz="1100">
              <a:solidFill>
                <a:sysClr val="windowText" lastClr="000000"/>
              </a:solidFill>
              <a:effectLst/>
              <a:latin typeface="+mn-lt"/>
              <a:ea typeface="+mn-ea"/>
              <a:cs typeface="+mn-cs"/>
            </a:rPr>
            <a:t>者</a:t>
          </a:r>
          <a:r>
            <a:rPr kumimoji="1" lang="ja-JP" altLang="ja-JP" sz="1100">
              <a:solidFill>
                <a:sysClr val="windowText" lastClr="000000"/>
              </a:solidFill>
              <a:effectLst/>
              <a:latin typeface="+mn-lt"/>
              <a:ea typeface="+mn-ea"/>
              <a:cs typeface="+mn-cs"/>
            </a:rPr>
            <a:t>制度を</a:t>
          </a:r>
          <a:r>
            <a:rPr kumimoji="1" lang="ja-JP" altLang="en-US" sz="1100">
              <a:solidFill>
                <a:sysClr val="windowText" lastClr="000000"/>
              </a:solidFill>
              <a:effectLst/>
              <a:latin typeface="+mn-lt"/>
              <a:ea typeface="+mn-ea"/>
              <a:cs typeface="+mn-cs"/>
            </a:rPr>
            <a:t>導入</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歳出に占める委託料の割合が多い</a:t>
          </a:r>
          <a:r>
            <a:rPr kumimoji="1" lang="ja-JP" altLang="en-US" sz="1100">
              <a:solidFill>
                <a:sysClr val="windowText" lastClr="000000"/>
              </a:solidFill>
              <a:effectLst/>
              <a:latin typeface="+mn-lt"/>
              <a:ea typeface="+mn-ea"/>
              <a:cs typeface="+mn-cs"/>
            </a:rPr>
            <a:t>ことによるものと考えられる。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今後も指定管理者制度の活用を図りつつ、併せて物件費の適正化を図る。</a:t>
          </a:r>
          <a:endParaRPr lang="ja-JP" altLang="ja-JP" sz="1400">
            <a:solidFill>
              <a:sysClr val="windowText" lastClr="000000"/>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5080</xdr:rowOff>
    </xdr:to>
    <xdr:cxnSp macro="">
      <xdr:nvCxnSpPr>
        <xdr:cNvPr id="127" name="直線コネクタ 126"/>
        <xdr:cNvCxnSpPr/>
      </xdr:nvCxnSpPr>
      <xdr:spPr>
        <a:xfrm>
          <a:off x="15671800" y="309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27940</xdr:rowOff>
    </xdr:to>
    <xdr:cxnSp macro="">
      <xdr:nvCxnSpPr>
        <xdr:cNvPr id="130" name="直線コネクタ 129"/>
        <xdr:cNvCxnSpPr/>
      </xdr:nvCxnSpPr>
      <xdr:spPr>
        <a:xfrm flipV="1">
          <a:off x="14782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27940</xdr:rowOff>
    </xdr:to>
    <xdr:cxnSp macro="">
      <xdr:nvCxnSpPr>
        <xdr:cNvPr id="133" name="直線コネクタ 132"/>
        <xdr:cNvCxnSpPr/>
      </xdr:nvCxnSpPr>
      <xdr:spPr>
        <a:xfrm>
          <a:off x="13893800" y="304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130810</xdr:rowOff>
    </xdr:to>
    <xdr:cxnSp macro="">
      <xdr:nvCxnSpPr>
        <xdr:cNvPr id="136" name="直線コネクタ 135"/>
        <xdr:cNvCxnSpPr/>
      </xdr:nvCxnSpPr>
      <xdr:spPr>
        <a:xfrm>
          <a:off x="13004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6" name="円/楕円 145"/>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7"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8" name="円/楕円 147"/>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9" name="テキスト ボックス 148"/>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1" name="テキスト ボックス 150"/>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2" name="円/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4" name="円/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ポイントの増、類似団体平均と比べて</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ポイントの減であった。</a:t>
          </a:r>
          <a:r>
            <a:rPr kumimoji="1" lang="ja-JP" altLang="ja-JP" sz="1100">
              <a:solidFill>
                <a:schemeClr val="tx1"/>
              </a:solidFill>
              <a:effectLst/>
              <a:latin typeface="+mn-lt"/>
              <a:ea typeface="+mn-ea"/>
              <a:cs typeface="+mn-cs"/>
            </a:rPr>
            <a:t>前年度に比べ増となった要因は、</a:t>
          </a:r>
          <a:r>
            <a:rPr kumimoji="1" lang="ja-JP" altLang="en-US" sz="1100">
              <a:solidFill>
                <a:schemeClr val="tx1"/>
              </a:solidFill>
              <a:effectLst/>
              <a:latin typeface="+mn-lt"/>
              <a:ea typeface="+mn-ea"/>
              <a:cs typeface="+mn-cs"/>
            </a:rPr>
            <a:t>児童手当給付費が減少</a:t>
          </a:r>
          <a:r>
            <a:rPr kumimoji="1" lang="ja-JP" altLang="ja-JP" sz="1100">
              <a:solidFill>
                <a:schemeClr val="tx1"/>
              </a:solidFill>
              <a:effectLst/>
              <a:latin typeface="+mn-lt"/>
              <a:ea typeface="+mn-ea"/>
              <a:cs typeface="+mn-cs"/>
            </a:rPr>
            <a:t>する一方、</a:t>
          </a:r>
          <a:r>
            <a:rPr kumimoji="1" lang="ja-JP" altLang="en-US" sz="1100">
              <a:solidFill>
                <a:schemeClr val="tx1"/>
              </a:solidFill>
              <a:effectLst/>
              <a:latin typeface="+mn-lt"/>
              <a:ea typeface="+mn-ea"/>
              <a:cs typeface="+mn-cs"/>
            </a:rPr>
            <a:t>年金生活者等支援臨時福祉給付事業の皆増、子どものための教育・保育給付費</a:t>
          </a:r>
          <a:r>
            <a:rPr kumimoji="1" lang="ja-JP" altLang="ja-JP" sz="1100">
              <a:solidFill>
                <a:schemeClr val="tx1"/>
              </a:solidFill>
              <a:effectLst/>
              <a:latin typeface="+mn-lt"/>
              <a:ea typeface="+mn-ea"/>
              <a:cs typeface="+mn-cs"/>
            </a:rPr>
            <a:t>負担金</a:t>
          </a:r>
          <a:r>
            <a:rPr kumimoji="1" lang="ja-JP" altLang="en-US" sz="1100">
              <a:solidFill>
                <a:schemeClr val="tx1"/>
              </a:solidFill>
              <a:effectLst/>
              <a:latin typeface="+mn-lt"/>
              <a:ea typeface="+mn-ea"/>
              <a:cs typeface="+mn-cs"/>
            </a:rPr>
            <a:t>や障害者自立支援給付費の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等によるものである。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生活保護</a:t>
          </a:r>
          <a:r>
            <a:rPr kumimoji="1" lang="ja-JP" altLang="ja-JP" sz="1100">
              <a:solidFill>
                <a:schemeClr val="tx1"/>
              </a:solidFill>
              <a:effectLst/>
              <a:latin typeface="+mn-lt"/>
              <a:ea typeface="+mn-ea"/>
              <a:cs typeface="+mn-cs"/>
            </a:rPr>
            <a:t>費の資格認定や</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扶助の適正化</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を実施することにより、数値の改善を図る。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55</xdr:row>
      <xdr:rowOff>20865</xdr:rowOff>
    </xdr:to>
    <xdr:cxnSp macro="">
      <xdr:nvCxnSpPr>
        <xdr:cNvPr id="193" name="直線コネクタ 192"/>
        <xdr:cNvCxnSpPr/>
      </xdr:nvCxnSpPr>
      <xdr:spPr>
        <a:xfrm>
          <a:off x="3098800" y="9298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39915</xdr:rowOff>
    </xdr:to>
    <xdr:cxnSp macro="">
      <xdr:nvCxnSpPr>
        <xdr:cNvPr id="196" name="直線コネクタ 195"/>
        <xdr:cNvCxnSpPr/>
      </xdr:nvCxnSpPr>
      <xdr:spPr>
        <a:xfrm>
          <a:off x="2209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18143</xdr:rowOff>
    </xdr:to>
    <xdr:cxnSp macro="">
      <xdr:nvCxnSpPr>
        <xdr:cNvPr id="199" name="直線コネクタ 198"/>
        <xdr:cNvCxnSpPr/>
      </xdr:nvCxnSpPr>
      <xdr:spPr>
        <a:xfrm flipV="1">
          <a:off x="1320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212" name="テキスト ボックス 21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5" name="円/楕円 214"/>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6" name="テキスト ボックス 215"/>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7" name="円/楕円 216"/>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8" name="テキスト ボックス 217"/>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その他については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類似団体平均と比べて</a:t>
          </a:r>
          <a:r>
            <a:rPr kumimoji="1" lang="en-US" altLang="ja-JP" sz="1100">
              <a:solidFill>
                <a:schemeClr val="tx1"/>
              </a:solidFill>
              <a:effectLst/>
              <a:latin typeface="+mn-lt"/>
              <a:ea typeface="+mn-ea"/>
              <a:cs typeface="+mn-cs"/>
            </a:rPr>
            <a:t>0.6</a:t>
          </a:r>
          <a:r>
            <a:rPr kumimoji="1" lang="ja-JP" altLang="en-US" sz="1100">
              <a:solidFill>
                <a:schemeClr val="tx1"/>
              </a:solidFill>
              <a:effectLst/>
              <a:latin typeface="+mn-lt"/>
              <a:ea typeface="+mn-ea"/>
              <a:cs typeface="+mn-cs"/>
            </a:rPr>
            <a:t>ポイントの増となっている。前年度と比べ増となった要因は、</a:t>
          </a:r>
          <a:r>
            <a:rPr kumimoji="1" lang="ja-JP" altLang="ja-JP" sz="1100">
              <a:solidFill>
                <a:schemeClr val="tx1"/>
              </a:solidFill>
              <a:effectLst/>
              <a:latin typeface="+mn-lt"/>
              <a:ea typeface="+mn-ea"/>
              <a:cs typeface="+mn-cs"/>
            </a:rPr>
            <a:t>介護保険給付の増加に伴う介護保険特別会計への繰出金が増加した</a:t>
          </a:r>
          <a:r>
            <a:rPr kumimoji="1" lang="ja-JP" altLang="en-US" sz="1100">
              <a:solidFill>
                <a:schemeClr val="tx1"/>
              </a:solidFill>
              <a:effectLst/>
              <a:latin typeface="+mn-lt"/>
              <a:ea typeface="+mn-ea"/>
              <a:cs typeface="+mn-cs"/>
            </a:rPr>
            <a:t>ことによるものである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今後も保険料の適正化等により、数値の改善を図る。</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72572</xdr:rowOff>
    </xdr:to>
    <xdr:cxnSp macro="">
      <xdr:nvCxnSpPr>
        <xdr:cNvPr id="253" name="直線コネクタ 252"/>
        <xdr:cNvCxnSpPr/>
      </xdr:nvCxnSpPr>
      <xdr:spPr>
        <a:xfrm>
          <a:off x="15671800" y="9973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29028</xdr:rowOff>
    </xdr:from>
    <xdr:to>
      <xdr:col>22</xdr:col>
      <xdr:colOff>565150</xdr:colOff>
      <xdr:row>58</xdr:row>
      <xdr:rowOff>61685</xdr:rowOff>
    </xdr:to>
    <xdr:cxnSp macro="">
      <xdr:nvCxnSpPr>
        <xdr:cNvPr id="256" name="直線コネクタ 255"/>
        <xdr:cNvCxnSpPr/>
      </xdr:nvCxnSpPr>
      <xdr:spPr>
        <a:xfrm flipV="1">
          <a:off x="14782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61685</xdr:rowOff>
    </xdr:to>
    <xdr:cxnSp macro="">
      <xdr:nvCxnSpPr>
        <xdr:cNvPr id="259" name="直線コネクタ 258"/>
        <xdr:cNvCxnSpPr/>
      </xdr:nvCxnSpPr>
      <xdr:spPr>
        <a:xfrm>
          <a:off x="13893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91622</xdr:rowOff>
    </xdr:from>
    <xdr:to>
      <xdr:col>20</xdr:col>
      <xdr:colOff>158750</xdr:colOff>
      <xdr:row>58</xdr:row>
      <xdr:rowOff>18143</xdr:rowOff>
    </xdr:to>
    <xdr:cxnSp macro="">
      <xdr:nvCxnSpPr>
        <xdr:cNvPr id="262" name="直線コネクタ 261"/>
        <xdr:cNvCxnSpPr/>
      </xdr:nvCxnSpPr>
      <xdr:spPr>
        <a:xfrm>
          <a:off x="13004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21772</xdr:rowOff>
    </xdr:from>
    <xdr:to>
      <xdr:col>24</xdr:col>
      <xdr:colOff>82550</xdr:colOff>
      <xdr:row>58</xdr:row>
      <xdr:rowOff>123372</xdr:rowOff>
    </xdr:to>
    <xdr:sp macro="" textlink="">
      <xdr:nvSpPr>
        <xdr:cNvPr id="272" name="円/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165299</xdr:rowOff>
    </xdr:from>
    <xdr:ext cx="762000" cy="259045"/>
    <xdr:sp macro=""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149678</xdr:rowOff>
    </xdr:from>
    <xdr:to>
      <xdr:col>22</xdr:col>
      <xdr:colOff>615950</xdr:colOff>
      <xdr:row>58</xdr:row>
      <xdr:rowOff>79828</xdr:rowOff>
    </xdr:to>
    <xdr:sp macro="" textlink="">
      <xdr:nvSpPr>
        <xdr:cNvPr id="274" name="円/楕円 273"/>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75" name="テキスト ボックス 274"/>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6" name="円/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138793</xdr:rowOff>
    </xdr:from>
    <xdr:to>
      <xdr:col>20</xdr:col>
      <xdr:colOff>209550</xdr:colOff>
      <xdr:row>58</xdr:row>
      <xdr:rowOff>68943</xdr:rowOff>
    </xdr:to>
    <xdr:sp macro="" textlink="">
      <xdr:nvSpPr>
        <xdr:cNvPr id="278" name="円/楕円 277"/>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53720</xdr:rowOff>
    </xdr:from>
    <xdr:ext cx="762000" cy="259045"/>
    <xdr:sp macro="" textlink="">
      <xdr:nvSpPr>
        <xdr:cNvPr id="279" name="テキスト ボックス 278"/>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80" name="円/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補助費等は前年度比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ポイントの増、類似団体平均と比べて</a:t>
          </a:r>
          <a:r>
            <a:rPr kumimoji="1" lang="en-US" altLang="ja-JP" sz="1100">
              <a:solidFill>
                <a:schemeClr val="tx1"/>
              </a:solidFill>
              <a:effectLst/>
              <a:latin typeface="+mn-lt"/>
              <a:ea typeface="+mn-ea"/>
              <a:cs typeface="+mn-cs"/>
            </a:rPr>
            <a:t>1.7</a:t>
          </a:r>
          <a:r>
            <a:rPr kumimoji="1" lang="ja-JP" altLang="en-US" sz="1100">
              <a:solidFill>
                <a:schemeClr val="tx1"/>
              </a:solidFill>
              <a:effectLst/>
              <a:latin typeface="+mn-lt"/>
              <a:ea typeface="+mn-ea"/>
              <a:cs typeface="+mn-cs"/>
            </a:rPr>
            <a:t>ポイントの減であった。前年度に比べ増となった要因は、病院事業に対する補助金・負担金の増加等によるものである。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病院事業経営改革プランに基づく</a:t>
          </a:r>
          <a:r>
            <a:rPr kumimoji="1" lang="ja-JP" altLang="ja-JP" sz="1100">
              <a:solidFill>
                <a:schemeClr val="tx1"/>
              </a:solidFill>
              <a:effectLst/>
              <a:latin typeface="+mn-lt"/>
              <a:ea typeface="+mn-ea"/>
              <a:cs typeface="+mn-cs"/>
            </a:rPr>
            <a:t>病院事業の経営改善や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下水道事業の</a:t>
          </a:r>
          <a:r>
            <a:rPr kumimoji="1" lang="ja-JP" altLang="en-US" sz="1100">
              <a:solidFill>
                <a:schemeClr val="tx1"/>
              </a:solidFill>
              <a:effectLst/>
              <a:latin typeface="+mn-lt"/>
              <a:ea typeface="+mn-ea"/>
              <a:cs typeface="+mn-cs"/>
            </a:rPr>
            <a:t>総合戦略に基づく下水道供用区域の拡大による使用料収入の確保</a:t>
          </a:r>
          <a:r>
            <a:rPr kumimoji="1" lang="ja-JP" altLang="ja-JP" sz="1100">
              <a:solidFill>
                <a:schemeClr val="tx1"/>
              </a:solidFill>
              <a:effectLst/>
              <a:latin typeface="+mn-lt"/>
              <a:ea typeface="+mn-ea"/>
              <a:cs typeface="+mn-cs"/>
            </a:rPr>
            <a:t>等により、</a:t>
          </a:r>
          <a:r>
            <a:rPr kumimoji="1" lang="ja-JP" altLang="en-US" sz="1100">
              <a:solidFill>
                <a:schemeClr val="tx1"/>
              </a:solidFill>
              <a:effectLst/>
              <a:latin typeface="+mn-lt"/>
              <a:ea typeface="+mn-ea"/>
              <a:cs typeface="+mn-cs"/>
            </a:rPr>
            <a:t>補助費等の抑制</a:t>
          </a:r>
          <a:r>
            <a:rPr kumimoji="1" lang="ja-JP" altLang="ja-JP" sz="1100">
              <a:solidFill>
                <a:schemeClr val="tx1"/>
              </a:solidFill>
              <a:effectLst/>
              <a:latin typeface="+mn-lt"/>
              <a:ea typeface="+mn-ea"/>
              <a:cs typeface="+mn-cs"/>
            </a:rPr>
            <a:t>を図る。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12700</xdr:rowOff>
    </xdr:from>
    <xdr:to>
      <xdr:col>24</xdr:col>
      <xdr:colOff>31750</xdr:colOff>
      <xdr:row>37</xdr:row>
      <xdr:rowOff>41275</xdr:rowOff>
    </xdr:to>
    <xdr:cxnSp macro="">
      <xdr:nvCxnSpPr>
        <xdr:cNvPr id="309" name="直線コネクタ 308"/>
        <xdr:cNvCxnSpPr/>
      </xdr:nvCxnSpPr>
      <xdr:spPr>
        <a:xfrm>
          <a:off x="15671800" y="6356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12700</xdr:rowOff>
    </xdr:from>
    <xdr:to>
      <xdr:col>22</xdr:col>
      <xdr:colOff>565150</xdr:colOff>
      <xdr:row>37</xdr:row>
      <xdr:rowOff>29845</xdr:rowOff>
    </xdr:to>
    <xdr:cxnSp macro="">
      <xdr:nvCxnSpPr>
        <xdr:cNvPr id="312" name="直線コネクタ 311"/>
        <xdr:cNvCxnSpPr/>
      </xdr:nvCxnSpPr>
      <xdr:spPr>
        <a:xfrm flipV="1">
          <a:off x="14782800" y="6356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29845</xdr:rowOff>
    </xdr:from>
    <xdr:to>
      <xdr:col>21</xdr:col>
      <xdr:colOff>361950</xdr:colOff>
      <xdr:row>37</xdr:row>
      <xdr:rowOff>127000</xdr:rowOff>
    </xdr:to>
    <xdr:cxnSp macro="">
      <xdr:nvCxnSpPr>
        <xdr:cNvPr id="315" name="直線コネクタ 314"/>
        <xdr:cNvCxnSpPr/>
      </xdr:nvCxnSpPr>
      <xdr:spPr>
        <a:xfrm flipV="1">
          <a:off x="13893800" y="6373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127000</xdr:rowOff>
    </xdr:from>
    <xdr:to>
      <xdr:col>20</xdr:col>
      <xdr:colOff>158750</xdr:colOff>
      <xdr:row>38</xdr:row>
      <xdr:rowOff>6985</xdr:rowOff>
    </xdr:to>
    <xdr:cxnSp macro="">
      <xdr:nvCxnSpPr>
        <xdr:cNvPr id="318" name="直線コネクタ 317"/>
        <xdr:cNvCxnSpPr/>
      </xdr:nvCxnSpPr>
      <xdr:spPr>
        <a:xfrm flipV="1">
          <a:off x="13004800" y="6470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161925</xdr:rowOff>
    </xdr:from>
    <xdr:to>
      <xdr:col>24</xdr:col>
      <xdr:colOff>82550</xdr:colOff>
      <xdr:row>37</xdr:row>
      <xdr:rowOff>92075</xdr:rowOff>
    </xdr:to>
    <xdr:sp macro="" textlink="">
      <xdr:nvSpPr>
        <xdr:cNvPr id="328" name="円/楕円 327"/>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7002</xdr:rowOff>
    </xdr:from>
    <xdr:ext cx="762000" cy="259045"/>
    <xdr:sp macro="" textlink="">
      <xdr:nvSpPr>
        <xdr:cNvPr id="329" name="補助費等該当値テキスト"/>
        <xdr:cNvSpPr txBox="1"/>
      </xdr:nvSpPr>
      <xdr:spPr>
        <a:xfrm>
          <a:off x="16598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133350</xdr:rowOff>
    </xdr:from>
    <xdr:to>
      <xdr:col>22</xdr:col>
      <xdr:colOff>615950</xdr:colOff>
      <xdr:row>37</xdr:row>
      <xdr:rowOff>63500</xdr:rowOff>
    </xdr:to>
    <xdr:sp macro="" textlink="">
      <xdr:nvSpPr>
        <xdr:cNvPr id="330" name="円/楕円 329"/>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73677</xdr:rowOff>
    </xdr:from>
    <xdr:ext cx="736600" cy="259045"/>
    <xdr:sp macro="" textlink="">
      <xdr:nvSpPr>
        <xdr:cNvPr id="331" name="テキスト ボックス 330"/>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150495</xdr:rowOff>
    </xdr:from>
    <xdr:to>
      <xdr:col>21</xdr:col>
      <xdr:colOff>412750</xdr:colOff>
      <xdr:row>37</xdr:row>
      <xdr:rowOff>80645</xdr:rowOff>
    </xdr:to>
    <xdr:sp macro="" textlink="">
      <xdr:nvSpPr>
        <xdr:cNvPr id="332" name="円/楕円 331"/>
        <xdr:cNvSpPr/>
      </xdr:nvSpPr>
      <xdr:spPr>
        <a:xfrm>
          <a:off x="14732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90822</xdr:rowOff>
    </xdr:from>
    <xdr:ext cx="762000" cy="259045"/>
    <xdr:sp macro="" textlink="">
      <xdr:nvSpPr>
        <xdr:cNvPr id="333" name="テキスト ボックス 332"/>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76200</xdr:rowOff>
    </xdr:from>
    <xdr:to>
      <xdr:col>20</xdr:col>
      <xdr:colOff>209550</xdr:colOff>
      <xdr:row>38</xdr:row>
      <xdr:rowOff>6350</xdr:rowOff>
    </xdr:to>
    <xdr:sp macro="" textlink="">
      <xdr:nvSpPr>
        <xdr:cNvPr id="334" name="円/楕円 333"/>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162577</xdr:rowOff>
    </xdr:from>
    <xdr:ext cx="762000" cy="259045"/>
    <xdr:sp macro="" textlink="">
      <xdr:nvSpPr>
        <xdr:cNvPr id="335" name="テキスト ボックス 334"/>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127635</xdr:rowOff>
    </xdr:from>
    <xdr:to>
      <xdr:col>19</xdr:col>
      <xdr:colOff>6350</xdr:colOff>
      <xdr:row>38</xdr:row>
      <xdr:rowOff>57785</xdr:rowOff>
    </xdr:to>
    <xdr:sp macro="" textlink="">
      <xdr:nvSpPr>
        <xdr:cNvPr id="336" name="円/楕円 335"/>
        <xdr:cNvSpPr/>
      </xdr:nvSpPr>
      <xdr:spPr>
        <a:xfrm>
          <a:off x="12954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42562</xdr:rowOff>
    </xdr:from>
    <xdr:ext cx="762000" cy="259045"/>
    <xdr:sp macro="" textlink="">
      <xdr:nvSpPr>
        <xdr:cNvPr id="337" name="テキスト ボックス 336"/>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公債費は</a:t>
          </a:r>
          <a:r>
            <a:rPr lang="ja-JP" altLang="en-US" sz="1100">
              <a:solidFill>
                <a:sysClr val="windowText" lastClr="000000"/>
              </a:solidFill>
              <a:effectLst/>
              <a:latin typeface="+mn-lt"/>
              <a:ea typeface="+mn-ea"/>
              <a:cs typeface="+mn-cs"/>
            </a:rPr>
            <a:t>前年度比</a:t>
          </a:r>
          <a:r>
            <a:rPr lang="en-US" altLang="ja-JP" sz="1100">
              <a:solidFill>
                <a:sysClr val="windowText" lastClr="000000"/>
              </a:solidFill>
              <a:effectLst/>
              <a:latin typeface="+mn-lt"/>
              <a:ea typeface="+mn-ea"/>
              <a:cs typeface="+mn-cs"/>
            </a:rPr>
            <a:t>0.4</a:t>
          </a:r>
          <a:r>
            <a:rPr lang="ja-JP" altLang="en-US" sz="1100">
              <a:solidFill>
                <a:sysClr val="windowText" lastClr="000000"/>
              </a:solidFill>
              <a:effectLst/>
              <a:latin typeface="+mn-lt"/>
              <a:ea typeface="+mn-ea"/>
              <a:cs typeface="+mn-cs"/>
            </a:rPr>
            <a:t>ポイントの減、</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と比べて</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ポイントの減であった。前年度に比べ減となった要因は、</a:t>
          </a:r>
          <a:r>
            <a:rPr lang="ja-JP" altLang="ja-JP" sz="1100">
              <a:solidFill>
                <a:sysClr val="windowText" lastClr="000000"/>
              </a:solidFill>
              <a:effectLst/>
              <a:latin typeface="+mn-lt"/>
              <a:ea typeface="+mn-ea"/>
              <a:cs typeface="+mn-cs"/>
            </a:rPr>
            <a:t>新規事業の総点検による</a:t>
          </a:r>
          <a:r>
            <a:rPr lang="ja-JP" altLang="en-US" sz="1100">
              <a:solidFill>
                <a:sysClr val="windowText" lastClr="000000"/>
              </a:solidFill>
              <a:effectLst/>
              <a:latin typeface="+mn-lt"/>
              <a:ea typeface="+mn-ea"/>
              <a:cs typeface="+mn-cs"/>
            </a:rPr>
            <a:t>地方債借入額の</a:t>
          </a:r>
          <a:r>
            <a:rPr lang="ja-JP" altLang="ja-JP" sz="1100">
              <a:solidFill>
                <a:sysClr val="windowText" lastClr="000000"/>
              </a:solidFill>
              <a:effectLst/>
              <a:latin typeface="+mn-lt"/>
              <a:ea typeface="+mn-ea"/>
              <a:cs typeface="+mn-cs"/>
            </a:rPr>
            <a:t>抑制や繰上償還を引き続き実施した</a:t>
          </a:r>
          <a:r>
            <a:rPr lang="ja-JP" altLang="en-US" sz="1100">
              <a:solidFill>
                <a:sysClr val="windowText" lastClr="000000"/>
              </a:solidFill>
              <a:effectLst/>
              <a:latin typeface="+mn-lt"/>
              <a:ea typeface="+mn-ea"/>
              <a:cs typeface="+mn-cs"/>
            </a:rPr>
            <a:t>ことによるものである。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今後も新規事業の実施等について総点検を図り、数値の改善を図る。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42418</xdr:rowOff>
    </xdr:to>
    <xdr:cxnSp macro="">
      <xdr:nvCxnSpPr>
        <xdr:cNvPr id="367" name="直線コネクタ 366"/>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92711</xdr:rowOff>
    </xdr:to>
    <xdr:cxnSp macro="">
      <xdr:nvCxnSpPr>
        <xdr:cNvPr id="370" name="直線コネクタ 369"/>
        <xdr:cNvCxnSpPr/>
      </xdr:nvCxnSpPr>
      <xdr:spPr>
        <a:xfrm flipV="1">
          <a:off x="3098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133858</xdr:rowOff>
    </xdr:to>
    <xdr:cxnSp macro="">
      <xdr:nvCxnSpPr>
        <xdr:cNvPr id="373" name="直線コネクタ 372"/>
        <xdr:cNvCxnSpPr/>
      </xdr:nvCxnSpPr>
      <xdr:spPr>
        <a:xfrm flipV="1">
          <a:off x="2209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170435</xdr:rowOff>
    </xdr:to>
    <xdr:cxnSp macro="">
      <xdr:nvCxnSpPr>
        <xdr:cNvPr id="376" name="直線コネクタ 375"/>
        <xdr:cNvCxnSpPr/>
      </xdr:nvCxnSpPr>
      <xdr:spPr>
        <a:xfrm flipV="1">
          <a:off x="1320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0" name="円/楕円 389"/>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1" name="テキスト ボックス 39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2" name="円/楕円 39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3" name="テキスト ボックス 39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4" name="円/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5" name="テキスト ボックス 394"/>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公債費以外については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ポイントの増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類似団体平均と比べて</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ポイントの増となっている。</a:t>
          </a:r>
          <a:r>
            <a:rPr kumimoji="1" lang="ja-JP" altLang="ja-JP" sz="1100">
              <a:solidFill>
                <a:schemeClr val="tx1"/>
              </a:solidFill>
              <a:effectLst/>
              <a:latin typeface="+mn-lt"/>
              <a:ea typeface="+mn-ea"/>
              <a:cs typeface="+mn-cs"/>
            </a:rPr>
            <a:t>これ</a:t>
          </a:r>
          <a:r>
            <a:rPr kumimoji="1" lang="ja-JP" altLang="en-US" sz="1100">
              <a:solidFill>
                <a:schemeClr val="tx1"/>
              </a:solidFill>
              <a:effectLst/>
              <a:latin typeface="+mn-lt"/>
              <a:ea typeface="+mn-ea"/>
              <a:cs typeface="+mn-cs"/>
            </a:rPr>
            <a:t>は人件費及び補助費等</a:t>
          </a:r>
          <a:r>
            <a:rPr kumimoji="1" lang="ja-JP" altLang="ja-JP" sz="1100">
              <a:solidFill>
                <a:schemeClr val="tx1"/>
              </a:solidFill>
              <a:effectLst/>
              <a:latin typeface="+mn-lt"/>
              <a:ea typeface="+mn-ea"/>
              <a:cs typeface="+mn-cs"/>
            </a:rPr>
            <a:t>の比率が増加したことによ</a:t>
          </a:r>
          <a:r>
            <a:rPr kumimoji="1" lang="ja-JP" altLang="en-US" sz="1100">
              <a:solidFill>
                <a:schemeClr val="tx1"/>
              </a:solidFill>
              <a:effectLst/>
              <a:latin typeface="+mn-lt"/>
              <a:ea typeface="+mn-ea"/>
              <a:cs typeface="+mn-cs"/>
            </a:rPr>
            <a:t>るものである。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今後も職員定員適正化計画</a:t>
          </a:r>
          <a:r>
            <a:rPr lang="ja-JP" altLang="ja-JP" sz="1100">
              <a:solidFill>
                <a:sysClr val="windowText" lastClr="000000"/>
              </a:solidFill>
              <a:effectLst/>
              <a:latin typeface="+mn-lt"/>
              <a:ea typeface="+mn-ea"/>
              <a:cs typeface="+mn-cs"/>
            </a:rPr>
            <a:t>や公共施設総合管理計画に基づく</a:t>
          </a:r>
          <a:r>
            <a:rPr kumimoji="1" lang="ja-JP" altLang="ja-JP" sz="1100">
              <a:solidFill>
                <a:sysClr val="windowText" lastClr="000000"/>
              </a:solidFill>
              <a:effectLst/>
              <a:latin typeface="+mn-lt"/>
              <a:ea typeface="+mn-ea"/>
              <a:cs typeface="+mn-cs"/>
            </a:rPr>
            <a:t>経常経費の見直しによる経常収支比率の改善を進めることで、数値の改善を図る。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54611</xdr:rowOff>
    </xdr:to>
    <xdr:cxnSp macro="">
      <xdr:nvCxnSpPr>
        <xdr:cNvPr id="428" name="直線コネクタ 427"/>
        <xdr:cNvCxnSpPr/>
      </xdr:nvCxnSpPr>
      <xdr:spPr>
        <a:xfrm>
          <a:off x="15671800" y="130238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75</xdr:row>
      <xdr:rowOff>165100</xdr:rowOff>
    </xdr:to>
    <xdr:cxnSp macro="">
      <xdr:nvCxnSpPr>
        <xdr:cNvPr id="431" name="直線コネクタ 430"/>
        <xdr:cNvCxnSpPr/>
      </xdr:nvCxnSpPr>
      <xdr:spPr>
        <a:xfrm>
          <a:off x="14782800" y="12993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134620</xdr:rowOff>
    </xdr:to>
    <xdr:cxnSp macro="">
      <xdr:nvCxnSpPr>
        <xdr:cNvPr id="434" name="直線コネクタ 433"/>
        <xdr:cNvCxnSpPr/>
      </xdr:nvCxnSpPr>
      <xdr:spPr>
        <a:xfrm>
          <a:off x="13893800" y="12966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75</xdr:row>
      <xdr:rowOff>111760</xdr:rowOff>
    </xdr:to>
    <xdr:cxnSp macro="">
      <xdr:nvCxnSpPr>
        <xdr:cNvPr id="437" name="直線コネクタ 436"/>
        <xdr:cNvCxnSpPr/>
      </xdr:nvCxnSpPr>
      <xdr:spPr>
        <a:xfrm flipV="1">
          <a:off x="13004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7" name="円/楕円 446"/>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8"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49" name="円/楕円 448"/>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29227</xdr:rowOff>
    </xdr:from>
    <xdr:ext cx="736600" cy="259045"/>
    <xdr:sp macro="" textlink="">
      <xdr:nvSpPr>
        <xdr:cNvPr id="450" name="テキスト ボックス 449"/>
        <xdr:cNvSpPr txBox="1"/>
      </xdr:nvSpPr>
      <xdr:spPr>
        <a:xfrm>
          <a:off x="15290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1" name="円/楕円 450"/>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52" name="テキスト ボックス 451"/>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3" name="円/楕円 45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54" name="テキスト ボックス 45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5" name="円/楕円 454"/>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6" name="テキスト ボックス 455"/>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159271</xdr:rowOff>
    </xdr:from>
    <xdr:to>
      <xdr:col>4</xdr:col>
      <xdr:colOff>1117600</xdr:colOff>
      <xdr:row>16</xdr:row>
      <xdr:rowOff>14872</xdr:rowOff>
    </xdr:to>
    <xdr:cxnSp macro="">
      <xdr:nvCxnSpPr>
        <xdr:cNvPr id="50" name="直線コネクタ 49"/>
        <xdr:cNvCxnSpPr/>
      </xdr:nvCxnSpPr>
      <xdr:spPr bwMode="auto">
        <a:xfrm flipV="1">
          <a:off x="5003800" y="2778646"/>
          <a:ext cx="6477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14872</xdr:rowOff>
    </xdr:from>
    <xdr:to>
      <xdr:col>4</xdr:col>
      <xdr:colOff>469900</xdr:colOff>
      <xdr:row>16</xdr:row>
      <xdr:rowOff>47352</xdr:rowOff>
    </xdr:to>
    <xdr:cxnSp macro="">
      <xdr:nvCxnSpPr>
        <xdr:cNvPr id="53" name="直線コネクタ 52"/>
        <xdr:cNvCxnSpPr/>
      </xdr:nvCxnSpPr>
      <xdr:spPr bwMode="auto">
        <a:xfrm flipV="1">
          <a:off x="4305300" y="2805697"/>
          <a:ext cx="6985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47352</xdr:rowOff>
    </xdr:from>
    <xdr:to>
      <xdr:col>3</xdr:col>
      <xdr:colOff>904875</xdr:colOff>
      <xdr:row>16</xdr:row>
      <xdr:rowOff>85261</xdr:rowOff>
    </xdr:to>
    <xdr:cxnSp macro="">
      <xdr:nvCxnSpPr>
        <xdr:cNvPr id="56" name="直線コネクタ 55"/>
        <xdr:cNvCxnSpPr/>
      </xdr:nvCxnSpPr>
      <xdr:spPr bwMode="auto">
        <a:xfrm flipV="1">
          <a:off x="3606800" y="2838177"/>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19672</xdr:rowOff>
    </xdr:from>
    <xdr:to>
      <xdr:col>3</xdr:col>
      <xdr:colOff>206375</xdr:colOff>
      <xdr:row>16</xdr:row>
      <xdr:rowOff>85261</xdr:rowOff>
    </xdr:to>
    <xdr:cxnSp macro="">
      <xdr:nvCxnSpPr>
        <xdr:cNvPr id="59" name="直線コネクタ 58"/>
        <xdr:cNvCxnSpPr/>
      </xdr:nvCxnSpPr>
      <xdr:spPr bwMode="auto">
        <a:xfrm>
          <a:off x="2908300" y="2810497"/>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108471</xdr:rowOff>
    </xdr:from>
    <xdr:to>
      <xdr:col>5</xdr:col>
      <xdr:colOff>34925</xdr:colOff>
      <xdr:row>16</xdr:row>
      <xdr:rowOff>38621</xdr:rowOff>
    </xdr:to>
    <xdr:sp macro="" textlink="">
      <xdr:nvSpPr>
        <xdr:cNvPr id="69" name="円/楕円 68"/>
        <xdr:cNvSpPr/>
      </xdr:nvSpPr>
      <xdr:spPr bwMode="auto">
        <a:xfrm>
          <a:off x="5600700" y="272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124998</xdr:rowOff>
    </xdr:from>
    <xdr:ext cx="762000" cy="259045"/>
    <xdr:sp macro="" textlink="">
      <xdr:nvSpPr>
        <xdr:cNvPr id="70" name="人口1人当たり決算額の推移該当値テキスト130"/>
        <xdr:cNvSpPr txBox="1"/>
      </xdr:nvSpPr>
      <xdr:spPr>
        <a:xfrm>
          <a:off x="5740400" y="25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135522</xdr:rowOff>
    </xdr:from>
    <xdr:to>
      <xdr:col>4</xdr:col>
      <xdr:colOff>520700</xdr:colOff>
      <xdr:row>16</xdr:row>
      <xdr:rowOff>65672</xdr:rowOff>
    </xdr:to>
    <xdr:sp macro="" textlink="">
      <xdr:nvSpPr>
        <xdr:cNvPr id="71" name="円/楕円 70"/>
        <xdr:cNvSpPr/>
      </xdr:nvSpPr>
      <xdr:spPr bwMode="auto">
        <a:xfrm>
          <a:off x="4953000" y="275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75849</xdr:rowOff>
    </xdr:from>
    <xdr:ext cx="736600" cy="259045"/>
    <xdr:sp macro="" textlink="">
      <xdr:nvSpPr>
        <xdr:cNvPr id="72" name="テキスト ボックス 71"/>
        <xdr:cNvSpPr txBox="1"/>
      </xdr:nvSpPr>
      <xdr:spPr>
        <a:xfrm>
          <a:off x="4622800" y="25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168002</xdr:rowOff>
    </xdr:from>
    <xdr:to>
      <xdr:col>3</xdr:col>
      <xdr:colOff>955675</xdr:colOff>
      <xdr:row>16</xdr:row>
      <xdr:rowOff>98152</xdr:rowOff>
    </xdr:to>
    <xdr:sp macro="" textlink="">
      <xdr:nvSpPr>
        <xdr:cNvPr id="73" name="円/楕円 72"/>
        <xdr:cNvSpPr/>
      </xdr:nvSpPr>
      <xdr:spPr bwMode="auto">
        <a:xfrm>
          <a:off x="4254500" y="278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108329</xdr:rowOff>
    </xdr:from>
    <xdr:ext cx="762000" cy="259045"/>
    <xdr:sp macro="" textlink="">
      <xdr:nvSpPr>
        <xdr:cNvPr id="74" name="テキスト ボックス 73"/>
        <xdr:cNvSpPr txBox="1"/>
      </xdr:nvSpPr>
      <xdr:spPr>
        <a:xfrm>
          <a:off x="3924300" y="255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34461</xdr:rowOff>
    </xdr:from>
    <xdr:to>
      <xdr:col>3</xdr:col>
      <xdr:colOff>257175</xdr:colOff>
      <xdr:row>16</xdr:row>
      <xdr:rowOff>136061</xdr:rowOff>
    </xdr:to>
    <xdr:sp macro="" textlink="">
      <xdr:nvSpPr>
        <xdr:cNvPr id="75" name="円/楕円 74"/>
        <xdr:cNvSpPr/>
      </xdr:nvSpPr>
      <xdr:spPr bwMode="auto">
        <a:xfrm>
          <a:off x="35560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146238</xdr:rowOff>
    </xdr:from>
    <xdr:ext cx="762000" cy="259045"/>
    <xdr:sp macro="" textlink="">
      <xdr:nvSpPr>
        <xdr:cNvPr id="76" name="テキスト ボックス 75"/>
        <xdr:cNvSpPr txBox="1"/>
      </xdr:nvSpPr>
      <xdr:spPr>
        <a:xfrm>
          <a:off x="3225800" y="25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140322</xdr:rowOff>
    </xdr:from>
    <xdr:to>
      <xdr:col>2</xdr:col>
      <xdr:colOff>692150</xdr:colOff>
      <xdr:row>16</xdr:row>
      <xdr:rowOff>70472</xdr:rowOff>
    </xdr:to>
    <xdr:sp macro="" textlink="">
      <xdr:nvSpPr>
        <xdr:cNvPr id="77" name="円/楕円 76"/>
        <xdr:cNvSpPr/>
      </xdr:nvSpPr>
      <xdr:spPr bwMode="auto">
        <a:xfrm>
          <a:off x="2857500" y="27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80649</xdr:rowOff>
    </xdr:from>
    <xdr:ext cx="762000" cy="259045"/>
    <xdr:sp macro="" textlink="">
      <xdr:nvSpPr>
        <xdr:cNvPr id="78" name="テキスト ボックス 77"/>
        <xdr:cNvSpPr txBox="1"/>
      </xdr:nvSpPr>
      <xdr:spPr>
        <a:xfrm>
          <a:off x="2527300" y="25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222522</xdr:rowOff>
    </xdr:from>
    <xdr:to>
      <xdr:col>4</xdr:col>
      <xdr:colOff>1117600</xdr:colOff>
      <xdr:row>34</xdr:row>
      <xdr:rowOff>298124</xdr:rowOff>
    </xdr:to>
    <xdr:cxnSp macro="">
      <xdr:nvCxnSpPr>
        <xdr:cNvPr id="113" name="直線コネクタ 112"/>
        <xdr:cNvCxnSpPr/>
      </xdr:nvCxnSpPr>
      <xdr:spPr bwMode="auto">
        <a:xfrm>
          <a:off x="5003800" y="6489972"/>
          <a:ext cx="6477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222522</xdr:rowOff>
    </xdr:from>
    <xdr:to>
      <xdr:col>4</xdr:col>
      <xdr:colOff>469900</xdr:colOff>
      <xdr:row>34</xdr:row>
      <xdr:rowOff>231176</xdr:rowOff>
    </xdr:to>
    <xdr:cxnSp macro="">
      <xdr:nvCxnSpPr>
        <xdr:cNvPr id="116" name="直線コネクタ 115"/>
        <xdr:cNvCxnSpPr/>
      </xdr:nvCxnSpPr>
      <xdr:spPr bwMode="auto">
        <a:xfrm flipV="1">
          <a:off x="4305300" y="6489972"/>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65931</xdr:rowOff>
    </xdr:from>
    <xdr:to>
      <xdr:col>3</xdr:col>
      <xdr:colOff>904875</xdr:colOff>
      <xdr:row>34</xdr:row>
      <xdr:rowOff>231176</xdr:rowOff>
    </xdr:to>
    <xdr:cxnSp macro="">
      <xdr:nvCxnSpPr>
        <xdr:cNvPr id="119" name="直線コネクタ 118"/>
        <xdr:cNvCxnSpPr/>
      </xdr:nvCxnSpPr>
      <xdr:spPr bwMode="auto">
        <a:xfrm>
          <a:off x="3606800" y="6333381"/>
          <a:ext cx="698500" cy="16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288359</xdr:rowOff>
    </xdr:from>
    <xdr:to>
      <xdr:col>3</xdr:col>
      <xdr:colOff>206375</xdr:colOff>
      <xdr:row>34</xdr:row>
      <xdr:rowOff>65931</xdr:rowOff>
    </xdr:to>
    <xdr:cxnSp macro="">
      <xdr:nvCxnSpPr>
        <xdr:cNvPr id="122" name="直線コネクタ 121"/>
        <xdr:cNvCxnSpPr/>
      </xdr:nvCxnSpPr>
      <xdr:spPr bwMode="auto">
        <a:xfrm>
          <a:off x="2908300" y="6212909"/>
          <a:ext cx="698500" cy="12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247324</xdr:rowOff>
    </xdr:from>
    <xdr:to>
      <xdr:col>5</xdr:col>
      <xdr:colOff>34925</xdr:colOff>
      <xdr:row>35</xdr:row>
      <xdr:rowOff>6024</xdr:rowOff>
    </xdr:to>
    <xdr:sp macro="" textlink="">
      <xdr:nvSpPr>
        <xdr:cNvPr id="132" name="円/楕円 131"/>
        <xdr:cNvSpPr/>
      </xdr:nvSpPr>
      <xdr:spPr bwMode="auto">
        <a:xfrm>
          <a:off x="56007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92400</xdr:rowOff>
    </xdr:from>
    <xdr:ext cx="762000" cy="259045"/>
    <xdr:sp macro="" textlink="">
      <xdr:nvSpPr>
        <xdr:cNvPr id="133" name="人口1人当たり決算額の推移該当値テキスト445"/>
        <xdr:cNvSpPr txBox="1"/>
      </xdr:nvSpPr>
      <xdr:spPr>
        <a:xfrm>
          <a:off x="5740400" y="635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171722</xdr:rowOff>
    </xdr:from>
    <xdr:to>
      <xdr:col>4</xdr:col>
      <xdr:colOff>520700</xdr:colOff>
      <xdr:row>34</xdr:row>
      <xdr:rowOff>273322</xdr:rowOff>
    </xdr:to>
    <xdr:sp macro="" textlink="">
      <xdr:nvSpPr>
        <xdr:cNvPr id="134" name="円/楕円 133"/>
        <xdr:cNvSpPr/>
      </xdr:nvSpPr>
      <xdr:spPr bwMode="auto">
        <a:xfrm>
          <a:off x="49530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283499</xdr:rowOff>
    </xdr:from>
    <xdr:ext cx="736600" cy="259045"/>
    <xdr:sp macro="" textlink="">
      <xdr:nvSpPr>
        <xdr:cNvPr id="135" name="テキスト ボックス 134"/>
        <xdr:cNvSpPr txBox="1"/>
      </xdr:nvSpPr>
      <xdr:spPr>
        <a:xfrm>
          <a:off x="4622800" y="620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180376</xdr:rowOff>
    </xdr:from>
    <xdr:to>
      <xdr:col>3</xdr:col>
      <xdr:colOff>955675</xdr:colOff>
      <xdr:row>34</xdr:row>
      <xdr:rowOff>281977</xdr:rowOff>
    </xdr:to>
    <xdr:sp macro="" textlink="">
      <xdr:nvSpPr>
        <xdr:cNvPr id="136" name="円/楕円 135"/>
        <xdr:cNvSpPr/>
      </xdr:nvSpPr>
      <xdr:spPr bwMode="auto">
        <a:xfrm>
          <a:off x="42545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292153</xdr:rowOff>
    </xdr:from>
    <xdr:ext cx="762000" cy="259045"/>
    <xdr:sp macro="" textlink="">
      <xdr:nvSpPr>
        <xdr:cNvPr id="137" name="テキスト ボックス 136"/>
        <xdr:cNvSpPr txBox="1"/>
      </xdr:nvSpPr>
      <xdr:spPr>
        <a:xfrm>
          <a:off x="3924300" y="621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15131</xdr:rowOff>
    </xdr:from>
    <xdr:to>
      <xdr:col>3</xdr:col>
      <xdr:colOff>257175</xdr:colOff>
      <xdr:row>34</xdr:row>
      <xdr:rowOff>116731</xdr:rowOff>
    </xdr:to>
    <xdr:sp macro="" textlink="">
      <xdr:nvSpPr>
        <xdr:cNvPr id="138" name="円/楕円 137"/>
        <xdr:cNvSpPr/>
      </xdr:nvSpPr>
      <xdr:spPr bwMode="auto">
        <a:xfrm>
          <a:off x="3556000" y="628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126908</xdr:rowOff>
    </xdr:from>
    <xdr:ext cx="762000" cy="259045"/>
    <xdr:sp macro="" textlink="">
      <xdr:nvSpPr>
        <xdr:cNvPr id="139" name="テキスト ボックス 138"/>
        <xdr:cNvSpPr txBox="1"/>
      </xdr:nvSpPr>
      <xdr:spPr>
        <a:xfrm>
          <a:off x="3225800" y="605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237559</xdr:rowOff>
    </xdr:from>
    <xdr:to>
      <xdr:col>2</xdr:col>
      <xdr:colOff>692150</xdr:colOff>
      <xdr:row>33</xdr:row>
      <xdr:rowOff>339159</xdr:rowOff>
    </xdr:to>
    <xdr:sp macro="" textlink="">
      <xdr:nvSpPr>
        <xdr:cNvPr id="140" name="円/楕円 139"/>
        <xdr:cNvSpPr/>
      </xdr:nvSpPr>
      <xdr:spPr bwMode="auto">
        <a:xfrm>
          <a:off x="2857500" y="616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6436</xdr:rowOff>
    </xdr:from>
    <xdr:ext cx="762000" cy="259045"/>
    <xdr:sp macro="" textlink="">
      <xdr:nvSpPr>
        <xdr:cNvPr id="141" name="テキスト ボックス 140"/>
        <xdr:cNvSpPr txBox="1"/>
      </xdr:nvSpPr>
      <xdr:spPr>
        <a:xfrm>
          <a:off x="2527300" y="593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148272</xdr:rowOff>
    </xdr:from>
    <xdr:to>
      <xdr:col>6</xdr:col>
      <xdr:colOff>511175</xdr:colOff>
      <xdr:row>34</xdr:row>
      <xdr:rowOff>12781</xdr:rowOff>
    </xdr:to>
    <xdr:cxnSp macro="">
      <xdr:nvCxnSpPr>
        <xdr:cNvPr id="59" name="直線コネクタ 58"/>
        <xdr:cNvCxnSpPr/>
      </xdr:nvCxnSpPr>
      <xdr:spPr>
        <a:xfrm flipV="1">
          <a:off x="3797300" y="580612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12781</xdr:rowOff>
    </xdr:from>
    <xdr:to>
      <xdr:col>5</xdr:col>
      <xdr:colOff>358775</xdr:colOff>
      <xdr:row>34</xdr:row>
      <xdr:rowOff>48283</xdr:rowOff>
    </xdr:to>
    <xdr:cxnSp macro="">
      <xdr:nvCxnSpPr>
        <xdr:cNvPr id="62" name="直線コネクタ 61"/>
        <xdr:cNvCxnSpPr/>
      </xdr:nvCxnSpPr>
      <xdr:spPr>
        <a:xfrm flipV="1">
          <a:off x="2908300" y="584208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48283</xdr:rowOff>
    </xdr:from>
    <xdr:to>
      <xdr:col>4</xdr:col>
      <xdr:colOff>155575</xdr:colOff>
      <xdr:row>34</xdr:row>
      <xdr:rowOff>90940</xdr:rowOff>
    </xdr:to>
    <xdr:cxnSp macro="">
      <xdr:nvCxnSpPr>
        <xdr:cNvPr id="65" name="直線コネクタ 64"/>
        <xdr:cNvCxnSpPr/>
      </xdr:nvCxnSpPr>
      <xdr:spPr>
        <a:xfrm flipV="1">
          <a:off x="2019300" y="587758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33767</xdr:rowOff>
    </xdr:from>
    <xdr:to>
      <xdr:col>2</xdr:col>
      <xdr:colOff>638175</xdr:colOff>
      <xdr:row>34</xdr:row>
      <xdr:rowOff>90940</xdr:rowOff>
    </xdr:to>
    <xdr:cxnSp macro="">
      <xdr:nvCxnSpPr>
        <xdr:cNvPr id="68" name="直線コネクタ 67"/>
        <xdr:cNvCxnSpPr/>
      </xdr:nvCxnSpPr>
      <xdr:spPr>
        <a:xfrm>
          <a:off x="1130300" y="5863067"/>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97472</xdr:rowOff>
    </xdr:from>
    <xdr:to>
      <xdr:col>6</xdr:col>
      <xdr:colOff>561975</xdr:colOff>
      <xdr:row>34</xdr:row>
      <xdr:rowOff>27622</xdr:rowOff>
    </xdr:to>
    <xdr:sp macro="" textlink="">
      <xdr:nvSpPr>
        <xdr:cNvPr id="78" name="円/楕円 77"/>
        <xdr:cNvSpPr/>
      </xdr:nvSpPr>
      <xdr:spPr>
        <a:xfrm>
          <a:off x="45847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120349</xdr:rowOff>
    </xdr:from>
    <xdr:ext cx="534377" cy="259045"/>
    <xdr:sp macro="" textlink="">
      <xdr:nvSpPr>
        <xdr:cNvPr id="79" name="人件費該当値テキスト"/>
        <xdr:cNvSpPr txBox="1"/>
      </xdr:nvSpPr>
      <xdr:spPr>
        <a:xfrm>
          <a:off x="4686300" y="56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133431</xdr:rowOff>
    </xdr:from>
    <xdr:to>
      <xdr:col>5</xdr:col>
      <xdr:colOff>409575</xdr:colOff>
      <xdr:row>34</xdr:row>
      <xdr:rowOff>63581</xdr:rowOff>
    </xdr:to>
    <xdr:sp macro="" textlink="">
      <xdr:nvSpPr>
        <xdr:cNvPr id="80" name="円/楕円 79"/>
        <xdr:cNvSpPr/>
      </xdr:nvSpPr>
      <xdr:spPr>
        <a:xfrm>
          <a:off x="3746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80108</xdr:rowOff>
    </xdr:from>
    <xdr:ext cx="534377" cy="259045"/>
    <xdr:sp macro="" textlink="">
      <xdr:nvSpPr>
        <xdr:cNvPr id="81" name="テキスト ボックス 80"/>
        <xdr:cNvSpPr txBox="1"/>
      </xdr:nvSpPr>
      <xdr:spPr>
        <a:xfrm>
          <a:off x="3530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168933</xdr:rowOff>
    </xdr:from>
    <xdr:to>
      <xdr:col>4</xdr:col>
      <xdr:colOff>206375</xdr:colOff>
      <xdr:row>34</xdr:row>
      <xdr:rowOff>99083</xdr:rowOff>
    </xdr:to>
    <xdr:sp macro="" textlink="">
      <xdr:nvSpPr>
        <xdr:cNvPr id="82" name="円/楕円 81"/>
        <xdr:cNvSpPr/>
      </xdr:nvSpPr>
      <xdr:spPr>
        <a:xfrm>
          <a:off x="2857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115610</xdr:rowOff>
    </xdr:from>
    <xdr:ext cx="534377" cy="259045"/>
    <xdr:sp macro="" textlink="">
      <xdr:nvSpPr>
        <xdr:cNvPr id="83" name="テキスト ボックス 82"/>
        <xdr:cNvSpPr txBox="1"/>
      </xdr:nvSpPr>
      <xdr:spPr>
        <a:xfrm>
          <a:off x="2641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40140</xdr:rowOff>
    </xdr:from>
    <xdr:to>
      <xdr:col>3</xdr:col>
      <xdr:colOff>3175</xdr:colOff>
      <xdr:row>34</xdr:row>
      <xdr:rowOff>141740</xdr:rowOff>
    </xdr:to>
    <xdr:sp macro="" textlink="">
      <xdr:nvSpPr>
        <xdr:cNvPr id="84" name="円/楕円 83"/>
        <xdr:cNvSpPr/>
      </xdr:nvSpPr>
      <xdr:spPr>
        <a:xfrm>
          <a:off x="1968500" y="5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158267</xdr:rowOff>
    </xdr:from>
    <xdr:ext cx="534377" cy="259045"/>
    <xdr:sp macro="" textlink="">
      <xdr:nvSpPr>
        <xdr:cNvPr id="85" name="テキスト ボックス 84"/>
        <xdr:cNvSpPr txBox="1"/>
      </xdr:nvSpPr>
      <xdr:spPr>
        <a:xfrm>
          <a:off x="1752111" y="5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154417</xdr:rowOff>
    </xdr:from>
    <xdr:to>
      <xdr:col>1</xdr:col>
      <xdr:colOff>485775</xdr:colOff>
      <xdr:row>34</xdr:row>
      <xdr:rowOff>84567</xdr:rowOff>
    </xdr:to>
    <xdr:sp macro="" textlink="">
      <xdr:nvSpPr>
        <xdr:cNvPr id="86" name="円/楕円 85"/>
        <xdr:cNvSpPr/>
      </xdr:nvSpPr>
      <xdr:spPr>
        <a:xfrm>
          <a:off x="1079500" y="5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101094</xdr:rowOff>
    </xdr:from>
    <xdr:ext cx="534377" cy="259045"/>
    <xdr:sp macro="" textlink="">
      <xdr:nvSpPr>
        <xdr:cNvPr id="87" name="テキスト ボックス 86"/>
        <xdr:cNvSpPr txBox="1"/>
      </xdr:nvSpPr>
      <xdr:spPr>
        <a:xfrm>
          <a:off x="863111" y="5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164332</xdr:rowOff>
    </xdr:from>
    <xdr:to>
      <xdr:col>6</xdr:col>
      <xdr:colOff>511175</xdr:colOff>
      <xdr:row>58</xdr:row>
      <xdr:rowOff>165690</xdr:rowOff>
    </xdr:to>
    <xdr:cxnSp macro="">
      <xdr:nvCxnSpPr>
        <xdr:cNvPr id="118" name="直線コネクタ 117"/>
        <xdr:cNvCxnSpPr/>
      </xdr:nvCxnSpPr>
      <xdr:spPr>
        <a:xfrm flipV="1">
          <a:off x="3797300" y="10108432"/>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165690</xdr:rowOff>
    </xdr:from>
    <xdr:to>
      <xdr:col>5</xdr:col>
      <xdr:colOff>358775</xdr:colOff>
      <xdr:row>58</xdr:row>
      <xdr:rowOff>171290</xdr:rowOff>
    </xdr:to>
    <xdr:cxnSp macro="">
      <xdr:nvCxnSpPr>
        <xdr:cNvPr id="121" name="直線コネクタ 120"/>
        <xdr:cNvCxnSpPr/>
      </xdr:nvCxnSpPr>
      <xdr:spPr>
        <a:xfrm flipV="1">
          <a:off x="2908300" y="10109790"/>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171290</xdr:rowOff>
    </xdr:from>
    <xdr:to>
      <xdr:col>4</xdr:col>
      <xdr:colOff>155575</xdr:colOff>
      <xdr:row>59</xdr:row>
      <xdr:rowOff>6194</xdr:rowOff>
    </xdr:to>
    <xdr:cxnSp macro="">
      <xdr:nvCxnSpPr>
        <xdr:cNvPr id="124" name="直線コネクタ 123"/>
        <xdr:cNvCxnSpPr/>
      </xdr:nvCxnSpPr>
      <xdr:spPr>
        <a:xfrm flipV="1">
          <a:off x="2019300" y="10115390"/>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6194</xdr:rowOff>
    </xdr:from>
    <xdr:to>
      <xdr:col>2</xdr:col>
      <xdr:colOff>638175</xdr:colOff>
      <xdr:row>59</xdr:row>
      <xdr:rowOff>8089</xdr:rowOff>
    </xdr:to>
    <xdr:cxnSp macro="">
      <xdr:nvCxnSpPr>
        <xdr:cNvPr id="127" name="直線コネクタ 126"/>
        <xdr:cNvCxnSpPr/>
      </xdr:nvCxnSpPr>
      <xdr:spPr>
        <a:xfrm flipV="1">
          <a:off x="1130300" y="10121744"/>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113532</xdr:rowOff>
    </xdr:from>
    <xdr:to>
      <xdr:col>6</xdr:col>
      <xdr:colOff>561975</xdr:colOff>
      <xdr:row>59</xdr:row>
      <xdr:rowOff>43682</xdr:rowOff>
    </xdr:to>
    <xdr:sp macro="" textlink="">
      <xdr:nvSpPr>
        <xdr:cNvPr id="137" name="円/楕円 136"/>
        <xdr:cNvSpPr/>
      </xdr:nvSpPr>
      <xdr:spPr>
        <a:xfrm>
          <a:off x="4584700" y="100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114890</xdr:rowOff>
    </xdr:from>
    <xdr:to>
      <xdr:col>5</xdr:col>
      <xdr:colOff>409575</xdr:colOff>
      <xdr:row>59</xdr:row>
      <xdr:rowOff>45040</xdr:rowOff>
    </xdr:to>
    <xdr:sp macro="" textlink="">
      <xdr:nvSpPr>
        <xdr:cNvPr id="139" name="円/楕円 138"/>
        <xdr:cNvSpPr/>
      </xdr:nvSpPr>
      <xdr:spPr>
        <a:xfrm>
          <a:off x="3746500" y="10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61567</xdr:rowOff>
    </xdr:from>
    <xdr:ext cx="534377" cy="259045"/>
    <xdr:sp macro="" textlink="">
      <xdr:nvSpPr>
        <xdr:cNvPr id="140" name="テキスト ボックス 139"/>
        <xdr:cNvSpPr txBox="1"/>
      </xdr:nvSpPr>
      <xdr:spPr>
        <a:xfrm>
          <a:off x="3530111" y="98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120490</xdr:rowOff>
    </xdr:from>
    <xdr:to>
      <xdr:col>4</xdr:col>
      <xdr:colOff>206375</xdr:colOff>
      <xdr:row>59</xdr:row>
      <xdr:rowOff>50640</xdr:rowOff>
    </xdr:to>
    <xdr:sp macro="" textlink="">
      <xdr:nvSpPr>
        <xdr:cNvPr id="141" name="円/楕円 140"/>
        <xdr:cNvSpPr/>
      </xdr:nvSpPr>
      <xdr:spPr>
        <a:xfrm>
          <a:off x="2857500" y="100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67167</xdr:rowOff>
    </xdr:from>
    <xdr:ext cx="534377" cy="259045"/>
    <xdr:sp macro="" textlink="">
      <xdr:nvSpPr>
        <xdr:cNvPr id="142" name="テキスト ボックス 141"/>
        <xdr:cNvSpPr txBox="1"/>
      </xdr:nvSpPr>
      <xdr:spPr>
        <a:xfrm>
          <a:off x="2641111" y="9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126844</xdr:rowOff>
    </xdr:from>
    <xdr:to>
      <xdr:col>3</xdr:col>
      <xdr:colOff>3175</xdr:colOff>
      <xdr:row>59</xdr:row>
      <xdr:rowOff>56994</xdr:rowOff>
    </xdr:to>
    <xdr:sp macro="" textlink="">
      <xdr:nvSpPr>
        <xdr:cNvPr id="143" name="円/楕円 142"/>
        <xdr:cNvSpPr/>
      </xdr:nvSpPr>
      <xdr:spPr>
        <a:xfrm>
          <a:off x="1968500" y="100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48121</xdr:rowOff>
    </xdr:from>
    <xdr:ext cx="534377" cy="259045"/>
    <xdr:sp macro="" textlink="">
      <xdr:nvSpPr>
        <xdr:cNvPr id="144" name="テキスト ボックス 143"/>
        <xdr:cNvSpPr txBox="1"/>
      </xdr:nvSpPr>
      <xdr:spPr>
        <a:xfrm>
          <a:off x="1752111" y="101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128739</xdr:rowOff>
    </xdr:from>
    <xdr:to>
      <xdr:col>1</xdr:col>
      <xdr:colOff>485775</xdr:colOff>
      <xdr:row>59</xdr:row>
      <xdr:rowOff>58889</xdr:rowOff>
    </xdr:to>
    <xdr:sp macro="" textlink="">
      <xdr:nvSpPr>
        <xdr:cNvPr id="145" name="円/楕円 144"/>
        <xdr:cNvSpPr/>
      </xdr:nvSpPr>
      <xdr:spPr>
        <a:xfrm>
          <a:off x="1079500" y="100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75416</xdr:rowOff>
    </xdr:from>
    <xdr:ext cx="534377" cy="259045"/>
    <xdr:sp macro="" textlink="">
      <xdr:nvSpPr>
        <xdr:cNvPr id="146" name="テキスト ボックス 145"/>
        <xdr:cNvSpPr txBox="1"/>
      </xdr:nvSpPr>
      <xdr:spPr>
        <a:xfrm>
          <a:off x="863111" y="98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79578</xdr:rowOff>
    </xdr:from>
    <xdr:to>
      <xdr:col>6</xdr:col>
      <xdr:colOff>510540</xdr:colOff>
      <xdr:row>79</xdr:row>
      <xdr:rowOff>14351</xdr:rowOff>
    </xdr:to>
    <xdr:cxnSp macro="">
      <xdr:nvCxnSpPr>
        <xdr:cNvPr id="170" name="直線コネクタ 169"/>
        <xdr:cNvCxnSpPr/>
      </xdr:nvCxnSpPr>
      <xdr:spPr>
        <a:xfrm flipV="1">
          <a:off x="4633595" y="12423978"/>
          <a:ext cx="1270" cy="113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18178</xdr:rowOff>
    </xdr:from>
    <xdr:ext cx="378565" cy="259045"/>
    <xdr:sp macro="" textlink="">
      <xdr:nvSpPr>
        <xdr:cNvPr id="171" name="維持補修費最小値テキスト"/>
        <xdr:cNvSpPr txBox="1"/>
      </xdr:nvSpPr>
      <xdr:spPr>
        <a:xfrm>
          <a:off x="4686300"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14351</xdr:rowOff>
    </xdr:from>
    <xdr:to>
      <xdr:col>6</xdr:col>
      <xdr:colOff>600075</xdr:colOff>
      <xdr:row>79</xdr:row>
      <xdr:rowOff>14351</xdr:rowOff>
    </xdr:to>
    <xdr:cxnSp macro="">
      <xdr:nvCxnSpPr>
        <xdr:cNvPr id="172" name="直線コネクタ 171"/>
        <xdr:cNvCxnSpPr/>
      </xdr:nvCxnSpPr>
      <xdr:spPr>
        <a:xfrm>
          <a:off x="4546600" y="1355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26255</xdr:rowOff>
    </xdr:from>
    <xdr:ext cx="534377" cy="259045"/>
    <xdr:sp macro="" textlink="">
      <xdr:nvSpPr>
        <xdr:cNvPr id="173" name="維持補修費最大値テキスト"/>
        <xdr:cNvSpPr txBox="1"/>
      </xdr:nvSpPr>
      <xdr:spPr>
        <a:xfrm>
          <a:off x="4686300" y="121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72</xdr:row>
      <xdr:rowOff>79578</xdr:rowOff>
    </xdr:from>
    <xdr:to>
      <xdr:col>6</xdr:col>
      <xdr:colOff>600075</xdr:colOff>
      <xdr:row>72</xdr:row>
      <xdr:rowOff>79578</xdr:rowOff>
    </xdr:to>
    <xdr:cxnSp macro="">
      <xdr:nvCxnSpPr>
        <xdr:cNvPr id="174" name="直線コネクタ 173"/>
        <xdr:cNvCxnSpPr/>
      </xdr:nvCxnSpPr>
      <xdr:spPr>
        <a:xfrm>
          <a:off x="4546600" y="1242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85979</xdr:rowOff>
    </xdr:from>
    <xdr:to>
      <xdr:col>6</xdr:col>
      <xdr:colOff>511175</xdr:colOff>
      <xdr:row>75</xdr:row>
      <xdr:rowOff>24181</xdr:rowOff>
    </xdr:to>
    <xdr:cxnSp macro="">
      <xdr:nvCxnSpPr>
        <xdr:cNvPr id="175" name="直線コネクタ 174"/>
        <xdr:cNvCxnSpPr/>
      </xdr:nvCxnSpPr>
      <xdr:spPr>
        <a:xfrm flipV="1">
          <a:off x="3797300" y="1277327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11092</xdr:rowOff>
    </xdr:from>
    <xdr:ext cx="469744" cy="259045"/>
    <xdr:sp macro="" textlink="">
      <xdr:nvSpPr>
        <xdr:cNvPr id="176" name="維持補修費平均値テキスト"/>
        <xdr:cNvSpPr txBox="1"/>
      </xdr:nvSpPr>
      <xdr:spPr>
        <a:xfrm>
          <a:off x="4686300" y="13212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32665</xdr:rowOff>
    </xdr:from>
    <xdr:to>
      <xdr:col>6</xdr:col>
      <xdr:colOff>561975</xdr:colOff>
      <xdr:row>77</xdr:row>
      <xdr:rowOff>134265</xdr:rowOff>
    </xdr:to>
    <xdr:sp macro="" textlink="">
      <xdr:nvSpPr>
        <xdr:cNvPr id="177" name="フローチャート : 判断 176"/>
        <xdr:cNvSpPr/>
      </xdr:nvSpPr>
      <xdr:spPr>
        <a:xfrm>
          <a:off x="45847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96647</xdr:rowOff>
    </xdr:from>
    <xdr:to>
      <xdr:col>5</xdr:col>
      <xdr:colOff>358775</xdr:colOff>
      <xdr:row>75</xdr:row>
      <xdr:rowOff>24181</xdr:rowOff>
    </xdr:to>
    <xdr:cxnSp macro="">
      <xdr:nvCxnSpPr>
        <xdr:cNvPr id="178" name="直線コネクタ 177"/>
        <xdr:cNvCxnSpPr/>
      </xdr:nvCxnSpPr>
      <xdr:spPr>
        <a:xfrm>
          <a:off x="2908300" y="12269597"/>
          <a:ext cx="8890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45086</xdr:rowOff>
    </xdr:from>
    <xdr:to>
      <xdr:col>5</xdr:col>
      <xdr:colOff>409575</xdr:colOff>
      <xdr:row>77</xdr:row>
      <xdr:rowOff>146686</xdr:rowOff>
    </xdr:to>
    <xdr:sp macro="" textlink="">
      <xdr:nvSpPr>
        <xdr:cNvPr id="179" name="フローチャート : 判断 178"/>
        <xdr:cNvSpPr/>
      </xdr:nvSpPr>
      <xdr:spPr>
        <a:xfrm>
          <a:off x="3746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137813</xdr:rowOff>
    </xdr:from>
    <xdr:ext cx="469744" cy="259045"/>
    <xdr:sp macro="" textlink="">
      <xdr:nvSpPr>
        <xdr:cNvPr id="180" name="テキスト ボックス 179"/>
        <xdr:cNvSpPr txBox="1"/>
      </xdr:nvSpPr>
      <xdr:spPr>
        <a:xfrm>
          <a:off x="35624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96647</xdr:rowOff>
    </xdr:from>
    <xdr:to>
      <xdr:col>4</xdr:col>
      <xdr:colOff>155575</xdr:colOff>
      <xdr:row>74</xdr:row>
      <xdr:rowOff>108306</xdr:rowOff>
    </xdr:to>
    <xdr:cxnSp macro="">
      <xdr:nvCxnSpPr>
        <xdr:cNvPr id="181" name="直線コネクタ 180"/>
        <xdr:cNvCxnSpPr/>
      </xdr:nvCxnSpPr>
      <xdr:spPr>
        <a:xfrm flipV="1">
          <a:off x="2019300" y="12269597"/>
          <a:ext cx="889000" cy="5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160680</xdr:rowOff>
    </xdr:from>
    <xdr:to>
      <xdr:col>4</xdr:col>
      <xdr:colOff>206375</xdr:colOff>
      <xdr:row>77</xdr:row>
      <xdr:rowOff>90830</xdr:rowOff>
    </xdr:to>
    <xdr:sp macro="" textlink="">
      <xdr:nvSpPr>
        <xdr:cNvPr id="182" name="フローチャート : 判断 181"/>
        <xdr:cNvSpPr/>
      </xdr:nvSpPr>
      <xdr:spPr>
        <a:xfrm>
          <a:off x="2857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81957</xdr:rowOff>
    </xdr:from>
    <xdr:ext cx="469744" cy="259045"/>
    <xdr:sp macro="" textlink="">
      <xdr:nvSpPr>
        <xdr:cNvPr id="183" name="テキスト ボックス 182"/>
        <xdr:cNvSpPr txBox="1"/>
      </xdr:nvSpPr>
      <xdr:spPr>
        <a:xfrm>
          <a:off x="2673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86513</xdr:rowOff>
    </xdr:from>
    <xdr:to>
      <xdr:col>2</xdr:col>
      <xdr:colOff>638175</xdr:colOff>
      <xdr:row>74</xdr:row>
      <xdr:rowOff>108306</xdr:rowOff>
    </xdr:to>
    <xdr:cxnSp macro="">
      <xdr:nvCxnSpPr>
        <xdr:cNvPr id="184" name="直線コネクタ 183"/>
        <xdr:cNvCxnSpPr/>
      </xdr:nvCxnSpPr>
      <xdr:spPr>
        <a:xfrm>
          <a:off x="1130300" y="12430913"/>
          <a:ext cx="889000" cy="3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3784</xdr:rowOff>
    </xdr:from>
    <xdr:to>
      <xdr:col>3</xdr:col>
      <xdr:colOff>3175</xdr:colOff>
      <xdr:row>77</xdr:row>
      <xdr:rowOff>105384</xdr:rowOff>
    </xdr:to>
    <xdr:sp macro="" textlink="">
      <xdr:nvSpPr>
        <xdr:cNvPr id="185" name="フローチャート : 判断 184"/>
        <xdr:cNvSpPr/>
      </xdr:nvSpPr>
      <xdr:spPr>
        <a:xfrm>
          <a:off x="1968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96511</xdr:rowOff>
    </xdr:from>
    <xdr:ext cx="469744" cy="259045"/>
    <xdr:sp macro="" textlink="">
      <xdr:nvSpPr>
        <xdr:cNvPr id="186" name="テキスト ボックス 185"/>
        <xdr:cNvSpPr txBox="1"/>
      </xdr:nvSpPr>
      <xdr:spPr>
        <a:xfrm>
          <a:off x="1784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168377</xdr:rowOff>
    </xdr:from>
    <xdr:to>
      <xdr:col>1</xdr:col>
      <xdr:colOff>485775</xdr:colOff>
      <xdr:row>77</xdr:row>
      <xdr:rowOff>98527</xdr:rowOff>
    </xdr:to>
    <xdr:sp macro="" textlink="">
      <xdr:nvSpPr>
        <xdr:cNvPr id="187" name="フローチャート : 判断 186"/>
        <xdr:cNvSpPr/>
      </xdr:nvSpPr>
      <xdr:spPr>
        <a:xfrm>
          <a:off x="1079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89654</xdr:rowOff>
    </xdr:from>
    <xdr:ext cx="469744" cy="259045"/>
    <xdr:sp macro="" textlink="">
      <xdr:nvSpPr>
        <xdr:cNvPr id="188" name="テキスト ボックス 187"/>
        <xdr:cNvSpPr txBox="1"/>
      </xdr:nvSpPr>
      <xdr:spPr>
        <a:xfrm>
          <a:off x="895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35179</xdr:rowOff>
    </xdr:from>
    <xdr:to>
      <xdr:col>6</xdr:col>
      <xdr:colOff>561975</xdr:colOff>
      <xdr:row>74</xdr:row>
      <xdr:rowOff>136779</xdr:rowOff>
    </xdr:to>
    <xdr:sp macro="" textlink="">
      <xdr:nvSpPr>
        <xdr:cNvPr id="194" name="円/楕円 193"/>
        <xdr:cNvSpPr/>
      </xdr:nvSpPr>
      <xdr:spPr>
        <a:xfrm>
          <a:off x="45847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58056</xdr:rowOff>
    </xdr:from>
    <xdr:ext cx="534377" cy="259045"/>
    <xdr:sp macro="" textlink="">
      <xdr:nvSpPr>
        <xdr:cNvPr id="195" name="維持補修費該当値テキスト"/>
        <xdr:cNvSpPr txBox="1"/>
      </xdr:nvSpPr>
      <xdr:spPr>
        <a:xfrm>
          <a:off x="4686300" y="125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144831</xdr:rowOff>
    </xdr:from>
    <xdr:to>
      <xdr:col>5</xdr:col>
      <xdr:colOff>409575</xdr:colOff>
      <xdr:row>75</xdr:row>
      <xdr:rowOff>74981</xdr:rowOff>
    </xdr:to>
    <xdr:sp macro="" textlink="">
      <xdr:nvSpPr>
        <xdr:cNvPr id="196" name="円/楕円 195"/>
        <xdr:cNvSpPr/>
      </xdr:nvSpPr>
      <xdr:spPr>
        <a:xfrm>
          <a:off x="37465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91508</xdr:rowOff>
    </xdr:from>
    <xdr:ext cx="469744" cy="259045"/>
    <xdr:sp macro="" textlink="">
      <xdr:nvSpPr>
        <xdr:cNvPr id="197" name="テキスト ボックス 196"/>
        <xdr:cNvSpPr txBox="1"/>
      </xdr:nvSpPr>
      <xdr:spPr>
        <a:xfrm>
          <a:off x="3562427" y="12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45847</xdr:rowOff>
    </xdr:from>
    <xdr:to>
      <xdr:col>4</xdr:col>
      <xdr:colOff>206375</xdr:colOff>
      <xdr:row>71</xdr:row>
      <xdr:rowOff>147447</xdr:rowOff>
    </xdr:to>
    <xdr:sp macro="" textlink="">
      <xdr:nvSpPr>
        <xdr:cNvPr id="198" name="円/楕円 197"/>
        <xdr:cNvSpPr/>
      </xdr:nvSpPr>
      <xdr:spPr>
        <a:xfrm>
          <a:off x="2857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163974</xdr:rowOff>
    </xdr:from>
    <xdr:ext cx="534377" cy="259045"/>
    <xdr:sp macro="" textlink="">
      <xdr:nvSpPr>
        <xdr:cNvPr id="199" name="テキスト ボックス 198"/>
        <xdr:cNvSpPr txBox="1"/>
      </xdr:nvSpPr>
      <xdr:spPr>
        <a:xfrm>
          <a:off x="2641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57506</xdr:rowOff>
    </xdr:from>
    <xdr:to>
      <xdr:col>3</xdr:col>
      <xdr:colOff>3175</xdr:colOff>
      <xdr:row>74</xdr:row>
      <xdr:rowOff>159106</xdr:rowOff>
    </xdr:to>
    <xdr:sp macro="" textlink="">
      <xdr:nvSpPr>
        <xdr:cNvPr id="200" name="円/楕円 199"/>
        <xdr:cNvSpPr/>
      </xdr:nvSpPr>
      <xdr:spPr>
        <a:xfrm>
          <a:off x="1968500" y="127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4183</xdr:rowOff>
    </xdr:from>
    <xdr:ext cx="534377" cy="259045"/>
    <xdr:sp macro="" textlink="">
      <xdr:nvSpPr>
        <xdr:cNvPr id="201" name="テキスト ボックス 200"/>
        <xdr:cNvSpPr txBox="1"/>
      </xdr:nvSpPr>
      <xdr:spPr>
        <a:xfrm>
          <a:off x="1752111" y="125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35713</xdr:rowOff>
    </xdr:from>
    <xdr:to>
      <xdr:col>1</xdr:col>
      <xdr:colOff>485775</xdr:colOff>
      <xdr:row>72</xdr:row>
      <xdr:rowOff>137313</xdr:rowOff>
    </xdr:to>
    <xdr:sp macro="" textlink="">
      <xdr:nvSpPr>
        <xdr:cNvPr id="202" name="円/楕円 201"/>
        <xdr:cNvSpPr/>
      </xdr:nvSpPr>
      <xdr:spPr>
        <a:xfrm>
          <a:off x="1079500" y="12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153840</xdr:rowOff>
    </xdr:from>
    <xdr:ext cx="534377" cy="259045"/>
    <xdr:sp macro="" textlink="">
      <xdr:nvSpPr>
        <xdr:cNvPr id="203" name="テキスト ボックス 202"/>
        <xdr:cNvSpPr txBox="1"/>
      </xdr:nvSpPr>
      <xdr:spPr>
        <a:xfrm>
          <a:off x="863111" y="121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28" name="直線コネクタ 227"/>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29"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0" name="直線コネクタ 229"/>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1"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2" name="直線コネクタ 231"/>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109359</xdr:rowOff>
    </xdr:from>
    <xdr:to>
      <xdr:col>6</xdr:col>
      <xdr:colOff>511175</xdr:colOff>
      <xdr:row>95</xdr:row>
      <xdr:rowOff>25679</xdr:rowOff>
    </xdr:to>
    <xdr:cxnSp macro="">
      <xdr:nvCxnSpPr>
        <xdr:cNvPr id="233" name="直線コネクタ 232"/>
        <xdr:cNvCxnSpPr/>
      </xdr:nvCxnSpPr>
      <xdr:spPr>
        <a:xfrm flipV="1">
          <a:off x="3797300" y="16225659"/>
          <a:ext cx="8382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4"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5" name="フローチャート : 判断 234"/>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25679</xdr:rowOff>
    </xdr:from>
    <xdr:to>
      <xdr:col>5</xdr:col>
      <xdr:colOff>358775</xdr:colOff>
      <xdr:row>95</xdr:row>
      <xdr:rowOff>86131</xdr:rowOff>
    </xdr:to>
    <xdr:cxnSp macro="">
      <xdr:nvCxnSpPr>
        <xdr:cNvPr id="236" name="直線コネクタ 235"/>
        <xdr:cNvCxnSpPr/>
      </xdr:nvCxnSpPr>
      <xdr:spPr>
        <a:xfrm flipV="1">
          <a:off x="2908300" y="1631342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7" name="フローチャート : 判断 236"/>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38" name="テキスト ボックス 237"/>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86131</xdr:rowOff>
    </xdr:from>
    <xdr:to>
      <xdr:col>4</xdr:col>
      <xdr:colOff>155575</xdr:colOff>
      <xdr:row>95</xdr:row>
      <xdr:rowOff>146444</xdr:rowOff>
    </xdr:to>
    <xdr:cxnSp macro="">
      <xdr:nvCxnSpPr>
        <xdr:cNvPr id="239" name="直線コネクタ 238"/>
        <xdr:cNvCxnSpPr/>
      </xdr:nvCxnSpPr>
      <xdr:spPr>
        <a:xfrm flipV="1">
          <a:off x="2019300" y="16373881"/>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0" name="フローチャート : 判断 239"/>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1" name="テキスト ボックス 240"/>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146444</xdr:rowOff>
    </xdr:from>
    <xdr:to>
      <xdr:col>2</xdr:col>
      <xdr:colOff>638175</xdr:colOff>
      <xdr:row>95</xdr:row>
      <xdr:rowOff>168656</xdr:rowOff>
    </xdr:to>
    <xdr:cxnSp macro="">
      <xdr:nvCxnSpPr>
        <xdr:cNvPr id="242" name="直線コネクタ 241"/>
        <xdr:cNvCxnSpPr/>
      </xdr:nvCxnSpPr>
      <xdr:spPr>
        <a:xfrm flipV="1">
          <a:off x="1130300" y="1643419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3" name="フローチャート : 判断 242"/>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4" name="テキスト ボックス 243"/>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5" name="フローチャート : 判断 244"/>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6" name="テキスト ボックス 245"/>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58559</xdr:rowOff>
    </xdr:from>
    <xdr:to>
      <xdr:col>6</xdr:col>
      <xdr:colOff>561975</xdr:colOff>
      <xdr:row>94</xdr:row>
      <xdr:rowOff>160159</xdr:rowOff>
    </xdr:to>
    <xdr:sp macro="" textlink="">
      <xdr:nvSpPr>
        <xdr:cNvPr id="252" name="円/楕円 251"/>
        <xdr:cNvSpPr/>
      </xdr:nvSpPr>
      <xdr:spPr>
        <a:xfrm>
          <a:off x="4584700" y="16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81436</xdr:rowOff>
    </xdr:from>
    <xdr:ext cx="534377" cy="259045"/>
    <xdr:sp macro="" textlink="">
      <xdr:nvSpPr>
        <xdr:cNvPr id="253" name="扶助費該当値テキスト"/>
        <xdr:cNvSpPr txBox="1"/>
      </xdr:nvSpPr>
      <xdr:spPr>
        <a:xfrm>
          <a:off x="4686300" y="160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146329</xdr:rowOff>
    </xdr:from>
    <xdr:to>
      <xdr:col>5</xdr:col>
      <xdr:colOff>409575</xdr:colOff>
      <xdr:row>95</xdr:row>
      <xdr:rowOff>76479</xdr:rowOff>
    </xdr:to>
    <xdr:sp macro="" textlink="">
      <xdr:nvSpPr>
        <xdr:cNvPr id="254" name="円/楕円 253"/>
        <xdr:cNvSpPr/>
      </xdr:nvSpPr>
      <xdr:spPr>
        <a:xfrm>
          <a:off x="3746500" y="16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93006</xdr:rowOff>
    </xdr:from>
    <xdr:ext cx="534377" cy="259045"/>
    <xdr:sp macro="" textlink="">
      <xdr:nvSpPr>
        <xdr:cNvPr id="255" name="テキスト ボックス 254"/>
        <xdr:cNvSpPr txBox="1"/>
      </xdr:nvSpPr>
      <xdr:spPr>
        <a:xfrm>
          <a:off x="3530111" y="160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35331</xdr:rowOff>
    </xdr:from>
    <xdr:to>
      <xdr:col>4</xdr:col>
      <xdr:colOff>206375</xdr:colOff>
      <xdr:row>95</xdr:row>
      <xdr:rowOff>136931</xdr:rowOff>
    </xdr:to>
    <xdr:sp macro="" textlink="">
      <xdr:nvSpPr>
        <xdr:cNvPr id="256" name="円/楕円 255"/>
        <xdr:cNvSpPr/>
      </xdr:nvSpPr>
      <xdr:spPr>
        <a:xfrm>
          <a:off x="2857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128058</xdr:rowOff>
    </xdr:from>
    <xdr:ext cx="534377" cy="259045"/>
    <xdr:sp macro="" textlink="">
      <xdr:nvSpPr>
        <xdr:cNvPr id="257" name="テキスト ボックス 256"/>
        <xdr:cNvSpPr txBox="1"/>
      </xdr:nvSpPr>
      <xdr:spPr>
        <a:xfrm>
          <a:off x="2641111"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95644</xdr:rowOff>
    </xdr:from>
    <xdr:to>
      <xdr:col>3</xdr:col>
      <xdr:colOff>3175</xdr:colOff>
      <xdr:row>96</xdr:row>
      <xdr:rowOff>25794</xdr:rowOff>
    </xdr:to>
    <xdr:sp macro="" textlink="">
      <xdr:nvSpPr>
        <xdr:cNvPr id="258" name="円/楕円 257"/>
        <xdr:cNvSpPr/>
      </xdr:nvSpPr>
      <xdr:spPr>
        <a:xfrm>
          <a:off x="1968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42321</xdr:rowOff>
    </xdr:from>
    <xdr:ext cx="534377" cy="259045"/>
    <xdr:sp macro="" textlink="">
      <xdr:nvSpPr>
        <xdr:cNvPr id="259" name="テキスト ボックス 258"/>
        <xdr:cNvSpPr txBox="1"/>
      </xdr:nvSpPr>
      <xdr:spPr>
        <a:xfrm>
          <a:off x="1752111" y="16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117856</xdr:rowOff>
    </xdr:from>
    <xdr:to>
      <xdr:col>1</xdr:col>
      <xdr:colOff>485775</xdr:colOff>
      <xdr:row>96</xdr:row>
      <xdr:rowOff>48006</xdr:rowOff>
    </xdr:to>
    <xdr:sp macro="" textlink="">
      <xdr:nvSpPr>
        <xdr:cNvPr id="260" name="円/楕円 259"/>
        <xdr:cNvSpPr/>
      </xdr:nvSpPr>
      <xdr:spPr>
        <a:xfrm>
          <a:off x="1079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64533</xdr:rowOff>
    </xdr:from>
    <xdr:ext cx="534377" cy="259045"/>
    <xdr:sp macro="" textlink="">
      <xdr:nvSpPr>
        <xdr:cNvPr id="261" name="テキスト ボックス 260"/>
        <xdr:cNvSpPr txBox="1"/>
      </xdr:nvSpPr>
      <xdr:spPr>
        <a:xfrm>
          <a:off x="863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5" name="直線コネクタ 284"/>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6"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7" name="直線コネクタ 286"/>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88"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89" name="直線コネクタ 288"/>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36525</xdr:rowOff>
    </xdr:from>
    <xdr:to>
      <xdr:col>15</xdr:col>
      <xdr:colOff>180975</xdr:colOff>
      <xdr:row>35</xdr:row>
      <xdr:rowOff>69571</xdr:rowOff>
    </xdr:to>
    <xdr:cxnSp macro="">
      <xdr:nvCxnSpPr>
        <xdr:cNvPr id="290" name="直線コネクタ 289"/>
        <xdr:cNvCxnSpPr/>
      </xdr:nvCxnSpPr>
      <xdr:spPr>
        <a:xfrm>
          <a:off x="9639300" y="6037275"/>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1"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2" name="フローチャート : 判断 291"/>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36525</xdr:rowOff>
    </xdr:from>
    <xdr:to>
      <xdr:col>14</xdr:col>
      <xdr:colOff>28575</xdr:colOff>
      <xdr:row>36</xdr:row>
      <xdr:rowOff>1537</xdr:rowOff>
    </xdr:to>
    <xdr:cxnSp macro="">
      <xdr:nvCxnSpPr>
        <xdr:cNvPr id="293" name="直線コネクタ 292"/>
        <xdr:cNvCxnSpPr/>
      </xdr:nvCxnSpPr>
      <xdr:spPr>
        <a:xfrm flipV="1">
          <a:off x="8750300" y="6037275"/>
          <a:ext cx="8890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4" name="フローチャート : 判断 293"/>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5" name="テキスト ボックス 294"/>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1537</xdr:rowOff>
    </xdr:from>
    <xdr:to>
      <xdr:col>12</xdr:col>
      <xdr:colOff>511175</xdr:colOff>
      <xdr:row>36</xdr:row>
      <xdr:rowOff>8293</xdr:rowOff>
    </xdr:to>
    <xdr:cxnSp macro="">
      <xdr:nvCxnSpPr>
        <xdr:cNvPr id="296" name="直線コネクタ 295"/>
        <xdr:cNvCxnSpPr/>
      </xdr:nvCxnSpPr>
      <xdr:spPr>
        <a:xfrm flipV="1">
          <a:off x="7861300" y="617373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7" name="フローチャート : 判断 296"/>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8" name="テキスト ボックス 297"/>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162903</xdr:rowOff>
    </xdr:from>
    <xdr:to>
      <xdr:col>11</xdr:col>
      <xdr:colOff>307975</xdr:colOff>
      <xdr:row>36</xdr:row>
      <xdr:rowOff>8293</xdr:rowOff>
    </xdr:to>
    <xdr:cxnSp macro="">
      <xdr:nvCxnSpPr>
        <xdr:cNvPr id="299" name="直線コネクタ 298"/>
        <xdr:cNvCxnSpPr/>
      </xdr:nvCxnSpPr>
      <xdr:spPr>
        <a:xfrm>
          <a:off x="6972300" y="616365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0" name="フローチャート : 判断 299"/>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1" name="テキスト ボックス 300"/>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2" name="フローチャート : 判断 301"/>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3" name="テキスト ボックス 302"/>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18771</xdr:rowOff>
    </xdr:from>
    <xdr:to>
      <xdr:col>15</xdr:col>
      <xdr:colOff>231775</xdr:colOff>
      <xdr:row>35</xdr:row>
      <xdr:rowOff>120371</xdr:rowOff>
    </xdr:to>
    <xdr:sp macro="" textlink="">
      <xdr:nvSpPr>
        <xdr:cNvPr id="309" name="円/楕円 308"/>
        <xdr:cNvSpPr/>
      </xdr:nvSpPr>
      <xdr:spPr>
        <a:xfrm>
          <a:off x="10426700" y="60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41648</xdr:rowOff>
    </xdr:from>
    <xdr:ext cx="534377" cy="259045"/>
    <xdr:sp macro="" textlink="">
      <xdr:nvSpPr>
        <xdr:cNvPr id="310" name="補助費等該当値テキスト"/>
        <xdr:cNvSpPr txBox="1"/>
      </xdr:nvSpPr>
      <xdr:spPr>
        <a:xfrm>
          <a:off x="10528300" y="58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157175</xdr:rowOff>
    </xdr:from>
    <xdr:to>
      <xdr:col>14</xdr:col>
      <xdr:colOff>79375</xdr:colOff>
      <xdr:row>35</xdr:row>
      <xdr:rowOff>87325</xdr:rowOff>
    </xdr:to>
    <xdr:sp macro="" textlink="">
      <xdr:nvSpPr>
        <xdr:cNvPr id="311" name="円/楕円 310"/>
        <xdr:cNvSpPr/>
      </xdr:nvSpPr>
      <xdr:spPr>
        <a:xfrm>
          <a:off x="9588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103852</xdr:rowOff>
    </xdr:from>
    <xdr:ext cx="534377" cy="259045"/>
    <xdr:sp macro="" textlink="">
      <xdr:nvSpPr>
        <xdr:cNvPr id="312" name="テキスト ボックス 311"/>
        <xdr:cNvSpPr txBox="1"/>
      </xdr:nvSpPr>
      <xdr:spPr>
        <a:xfrm>
          <a:off x="9372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122187</xdr:rowOff>
    </xdr:from>
    <xdr:to>
      <xdr:col>12</xdr:col>
      <xdr:colOff>561975</xdr:colOff>
      <xdr:row>36</xdr:row>
      <xdr:rowOff>52337</xdr:rowOff>
    </xdr:to>
    <xdr:sp macro="" textlink="">
      <xdr:nvSpPr>
        <xdr:cNvPr id="313" name="円/楕円 312"/>
        <xdr:cNvSpPr/>
      </xdr:nvSpPr>
      <xdr:spPr>
        <a:xfrm>
          <a:off x="8699500" y="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68864</xdr:rowOff>
    </xdr:from>
    <xdr:ext cx="534377" cy="259045"/>
    <xdr:sp macro="" textlink="">
      <xdr:nvSpPr>
        <xdr:cNvPr id="314" name="テキスト ボックス 313"/>
        <xdr:cNvSpPr txBox="1"/>
      </xdr:nvSpPr>
      <xdr:spPr>
        <a:xfrm>
          <a:off x="848311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128943</xdr:rowOff>
    </xdr:from>
    <xdr:to>
      <xdr:col>11</xdr:col>
      <xdr:colOff>358775</xdr:colOff>
      <xdr:row>36</xdr:row>
      <xdr:rowOff>59093</xdr:rowOff>
    </xdr:to>
    <xdr:sp macro="" textlink="">
      <xdr:nvSpPr>
        <xdr:cNvPr id="315" name="円/楕円 314"/>
        <xdr:cNvSpPr/>
      </xdr:nvSpPr>
      <xdr:spPr>
        <a:xfrm>
          <a:off x="7810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75620</xdr:rowOff>
    </xdr:from>
    <xdr:ext cx="534377" cy="259045"/>
    <xdr:sp macro="" textlink="">
      <xdr:nvSpPr>
        <xdr:cNvPr id="316" name="テキスト ボックス 315"/>
        <xdr:cNvSpPr txBox="1"/>
      </xdr:nvSpPr>
      <xdr:spPr>
        <a:xfrm>
          <a:off x="7594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112103</xdr:rowOff>
    </xdr:from>
    <xdr:to>
      <xdr:col>10</xdr:col>
      <xdr:colOff>155575</xdr:colOff>
      <xdr:row>36</xdr:row>
      <xdr:rowOff>42253</xdr:rowOff>
    </xdr:to>
    <xdr:sp macro="" textlink="">
      <xdr:nvSpPr>
        <xdr:cNvPr id="317" name="円/楕円 316"/>
        <xdr:cNvSpPr/>
      </xdr:nvSpPr>
      <xdr:spPr>
        <a:xfrm>
          <a:off x="6921500" y="61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58780</xdr:rowOff>
    </xdr:from>
    <xdr:ext cx="534377" cy="259045"/>
    <xdr:sp macro="" textlink="">
      <xdr:nvSpPr>
        <xdr:cNvPr id="318" name="テキスト ボックス 317"/>
        <xdr:cNvSpPr txBox="1"/>
      </xdr:nvSpPr>
      <xdr:spPr>
        <a:xfrm>
          <a:off x="6705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17511</xdr:rowOff>
    </xdr:from>
    <xdr:to>
      <xdr:col>15</xdr:col>
      <xdr:colOff>180975</xdr:colOff>
      <xdr:row>59</xdr:row>
      <xdr:rowOff>44985</xdr:rowOff>
    </xdr:to>
    <xdr:cxnSp macro="">
      <xdr:nvCxnSpPr>
        <xdr:cNvPr id="349" name="直線コネクタ 348"/>
        <xdr:cNvCxnSpPr/>
      </xdr:nvCxnSpPr>
      <xdr:spPr>
        <a:xfrm>
          <a:off x="9639300" y="10133061"/>
          <a:ext cx="8382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0"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17511</xdr:rowOff>
    </xdr:from>
    <xdr:to>
      <xdr:col>14</xdr:col>
      <xdr:colOff>28575</xdr:colOff>
      <xdr:row>59</xdr:row>
      <xdr:rowOff>35418</xdr:rowOff>
    </xdr:to>
    <xdr:cxnSp macro="">
      <xdr:nvCxnSpPr>
        <xdr:cNvPr id="352" name="直線コネクタ 351"/>
        <xdr:cNvCxnSpPr/>
      </xdr:nvCxnSpPr>
      <xdr:spPr>
        <a:xfrm flipV="1">
          <a:off x="8750300" y="1013306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3" name="フローチャート : 判断 352"/>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4" name="テキスト ボックス 353"/>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18538</xdr:rowOff>
    </xdr:from>
    <xdr:to>
      <xdr:col>12</xdr:col>
      <xdr:colOff>511175</xdr:colOff>
      <xdr:row>59</xdr:row>
      <xdr:rowOff>35418</xdr:rowOff>
    </xdr:to>
    <xdr:cxnSp macro="">
      <xdr:nvCxnSpPr>
        <xdr:cNvPr id="355" name="直線コネクタ 354"/>
        <xdr:cNvCxnSpPr/>
      </xdr:nvCxnSpPr>
      <xdr:spPr>
        <a:xfrm>
          <a:off x="7861300" y="10134088"/>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6" name="フローチャート : 判断 355"/>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7" name="テキスト ボックス 356"/>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18538</xdr:rowOff>
    </xdr:from>
    <xdr:to>
      <xdr:col>11</xdr:col>
      <xdr:colOff>307975</xdr:colOff>
      <xdr:row>59</xdr:row>
      <xdr:rowOff>45965</xdr:rowOff>
    </xdr:to>
    <xdr:cxnSp macro="">
      <xdr:nvCxnSpPr>
        <xdr:cNvPr id="358" name="直線コネクタ 357"/>
        <xdr:cNvCxnSpPr/>
      </xdr:nvCxnSpPr>
      <xdr:spPr>
        <a:xfrm flipV="1">
          <a:off x="6972300" y="10134088"/>
          <a:ext cx="8890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59" name="フローチャート : 判断 358"/>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0" name="テキスト ボックス 359"/>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1" name="フローチャート : 判断 360"/>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2" name="テキスト ボックス 361"/>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165635</xdr:rowOff>
    </xdr:from>
    <xdr:to>
      <xdr:col>15</xdr:col>
      <xdr:colOff>231775</xdr:colOff>
      <xdr:row>59</xdr:row>
      <xdr:rowOff>95785</xdr:rowOff>
    </xdr:to>
    <xdr:sp macro="" textlink="">
      <xdr:nvSpPr>
        <xdr:cNvPr id="368" name="円/楕円 367"/>
        <xdr:cNvSpPr/>
      </xdr:nvSpPr>
      <xdr:spPr>
        <a:xfrm>
          <a:off x="10426700" y="10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69"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138161</xdr:rowOff>
    </xdr:from>
    <xdr:to>
      <xdr:col>14</xdr:col>
      <xdr:colOff>79375</xdr:colOff>
      <xdr:row>59</xdr:row>
      <xdr:rowOff>68311</xdr:rowOff>
    </xdr:to>
    <xdr:sp macro="" textlink="">
      <xdr:nvSpPr>
        <xdr:cNvPr id="370" name="円/楕円 369"/>
        <xdr:cNvSpPr/>
      </xdr:nvSpPr>
      <xdr:spPr>
        <a:xfrm>
          <a:off x="9588500" y="10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84838</xdr:rowOff>
    </xdr:from>
    <xdr:ext cx="534377" cy="259045"/>
    <xdr:sp macro="" textlink="">
      <xdr:nvSpPr>
        <xdr:cNvPr id="371" name="テキスト ボックス 370"/>
        <xdr:cNvSpPr txBox="1"/>
      </xdr:nvSpPr>
      <xdr:spPr>
        <a:xfrm>
          <a:off x="9372111" y="98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156068</xdr:rowOff>
    </xdr:from>
    <xdr:to>
      <xdr:col>12</xdr:col>
      <xdr:colOff>561975</xdr:colOff>
      <xdr:row>59</xdr:row>
      <xdr:rowOff>86218</xdr:rowOff>
    </xdr:to>
    <xdr:sp macro="" textlink="">
      <xdr:nvSpPr>
        <xdr:cNvPr id="372" name="円/楕円 371"/>
        <xdr:cNvSpPr/>
      </xdr:nvSpPr>
      <xdr:spPr>
        <a:xfrm>
          <a:off x="8699500" y="101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77345</xdr:rowOff>
    </xdr:from>
    <xdr:ext cx="534377" cy="259045"/>
    <xdr:sp macro="" textlink="">
      <xdr:nvSpPr>
        <xdr:cNvPr id="373" name="テキスト ボックス 372"/>
        <xdr:cNvSpPr txBox="1"/>
      </xdr:nvSpPr>
      <xdr:spPr>
        <a:xfrm>
          <a:off x="8483111" y="101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139188</xdr:rowOff>
    </xdr:from>
    <xdr:to>
      <xdr:col>11</xdr:col>
      <xdr:colOff>358775</xdr:colOff>
      <xdr:row>59</xdr:row>
      <xdr:rowOff>69338</xdr:rowOff>
    </xdr:to>
    <xdr:sp macro="" textlink="">
      <xdr:nvSpPr>
        <xdr:cNvPr id="374" name="円/楕円 373"/>
        <xdr:cNvSpPr/>
      </xdr:nvSpPr>
      <xdr:spPr>
        <a:xfrm>
          <a:off x="7810500" y="100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85865</xdr:rowOff>
    </xdr:from>
    <xdr:ext cx="534377" cy="259045"/>
    <xdr:sp macro="" textlink="">
      <xdr:nvSpPr>
        <xdr:cNvPr id="375" name="テキスト ボックス 374"/>
        <xdr:cNvSpPr txBox="1"/>
      </xdr:nvSpPr>
      <xdr:spPr>
        <a:xfrm>
          <a:off x="7594111" y="98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166615</xdr:rowOff>
    </xdr:from>
    <xdr:to>
      <xdr:col>10</xdr:col>
      <xdr:colOff>155575</xdr:colOff>
      <xdr:row>59</xdr:row>
      <xdr:rowOff>96765</xdr:rowOff>
    </xdr:to>
    <xdr:sp macro="" textlink="">
      <xdr:nvSpPr>
        <xdr:cNvPr id="376" name="円/楕円 375"/>
        <xdr:cNvSpPr/>
      </xdr:nvSpPr>
      <xdr:spPr>
        <a:xfrm>
          <a:off x="6921500" y="101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87892</xdr:rowOff>
    </xdr:from>
    <xdr:ext cx="534377" cy="259045"/>
    <xdr:sp macro="" textlink="">
      <xdr:nvSpPr>
        <xdr:cNvPr id="377" name="テキスト ボックス 376"/>
        <xdr:cNvSpPr txBox="1"/>
      </xdr:nvSpPr>
      <xdr:spPr>
        <a:xfrm>
          <a:off x="6705111" y="102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21534</xdr:rowOff>
    </xdr:from>
    <xdr:to>
      <xdr:col>15</xdr:col>
      <xdr:colOff>180975</xdr:colOff>
      <xdr:row>79</xdr:row>
      <xdr:rowOff>31142</xdr:rowOff>
    </xdr:to>
    <xdr:cxnSp macro="">
      <xdr:nvCxnSpPr>
        <xdr:cNvPr id="406" name="直線コネクタ 405"/>
        <xdr:cNvCxnSpPr/>
      </xdr:nvCxnSpPr>
      <xdr:spPr>
        <a:xfrm>
          <a:off x="9639300" y="13566084"/>
          <a:ext cx="8382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7"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12043</xdr:rowOff>
    </xdr:from>
    <xdr:to>
      <xdr:col>14</xdr:col>
      <xdr:colOff>28575</xdr:colOff>
      <xdr:row>79</xdr:row>
      <xdr:rowOff>21534</xdr:rowOff>
    </xdr:to>
    <xdr:cxnSp macro="">
      <xdr:nvCxnSpPr>
        <xdr:cNvPr id="409" name="直線コネクタ 408"/>
        <xdr:cNvCxnSpPr/>
      </xdr:nvCxnSpPr>
      <xdr:spPr>
        <a:xfrm>
          <a:off x="8750300" y="13556593"/>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0" name="フローチャート : 判断 409"/>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1" name="テキスト ボックス 410"/>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2" name="フローチャート : 判断 411"/>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3" name="テキスト ボックス 412"/>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151792</xdr:rowOff>
    </xdr:from>
    <xdr:to>
      <xdr:col>15</xdr:col>
      <xdr:colOff>231775</xdr:colOff>
      <xdr:row>79</xdr:row>
      <xdr:rowOff>81942</xdr:rowOff>
    </xdr:to>
    <xdr:sp macro="" textlink="">
      <xdr:nvSpPr>
        <xdr:cNvPr id="419" name="円/楕円 418"/>
        <xdr:cNvSpPr/>
      </xdr:nvSpPr>
      <xdr:spPr>
        <a:xfrm>
          <a:off x="10426700" y="135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0"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142184</xdr:rowOff>
    </xdr:from>
    <xdr:to>
      <xdr:col>14</xdr:col>
      <xdr:colOff>79375</xdr:colOff>
      <xdr:row>79</xdr:row>
      <xdr:rowOff>72334</xdr:rowOff>
    </xdr:to>
    <xdr:sp macro="" textlink="">
      <xdr:nvSpPr>
        <xdr:cNvPr id="421" name="円/楕円 420"/>
        <xdr:cNvSpPr/>
      </xdr:nvSpPr>
      <xdr:spPr>
        <a:xfrm>
          <a:off x="9588500" y="135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63461</xdr:rowOff>
    </xdr:from>
    <xdr:ext cx="534377" cy="259045"/>
    <xdr:sp macro="" textlink="">
      <xdr:nvSpPr>
        <xdr:cNvPr id="422" name="テキスト ボックス 421"/>
        <xdr:cNvSpPr txBox="1"/>
      </xdr:nvSpPr>
      <xdr:spPr>
        <a:xfrm>
          <a:off x="9372111" y="136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132693</xdr:rowOff>
    </xdr:from>
    <xdr:to>
      <xdr:col>12</xdr:col>
      <xdr:colOff>561975</xdr:colOff>
      <xdr:row>79</xdr:row>
      <xdr:rowOff>62843</xdr:rowOff>
    </xdr:to>
    <xdr:sp macro="" textlink="">
      <xdr:nvSpPr>
        <xdr:cNvPr id="423" name="円/楕円 422"/>
        <xdr:cNvSpPr/>
      </xdr:nvSpPr>
      <xdr:spPr>
        <a:xfrm>
          <a:off x="8699500" y="135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53970</xdr:rowOff>
    </xdr:from>
    <xdr:ext cx="534377" cy="259045"/>
    <xdr:sp macro="" textlink="">
      <xdr:nvSpPr>
        <xdr:cNvPr id="424" name="テキスト ボックス 423"/>
        <xdr:cNvSpPr txBox="1"/>
      </xdr:nvSpPr>
      <xdr:spPr>
        <a:xfrm>
          <a:off x="8483111" y="135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151016</xdr:rowOff>
    </xdr:from>
    <xdr:to>
      <xdr:col>15</xdr:col>
      <xdr:colOff>180975</xdr:colOff>
      <xdr:row>97</xdr:row>
      <xdr:rowOff>12712</xdr:rowOff>
    </xdr:to>
    <xdr:cxnSp macro="">
      <xdr:nvCxnSpPr>
        <xdr:cNvPr id="453" name="直線コネクタ 452"/>
        <xdr:cNvCxnSpPr/>
      </xdr:nvCxnSpPr>
      <xdr:spPr>
        <a:xfrm>
          <a:off x="9639300" y="16610216"/>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4"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151016</xdr:rowOff>
    </xdr:from>
    <xdr:to>
      <xdr:col>14</xdr:col>
      <xdr:colOff>28575</xdr:colOff>
      <xdr:row>97</xdr:row>
      <xdr:rowOff>79832</xdr:rowOff>
    </xdr:to>
    <xdr:cxnSp macro="">
      <xdr:nvCxnSpPr>
        <xdr:cNvPr id="456" name="直線コネクタ 455"/>
        <xdr:cNvCxnSpPr/>
      </xdr:nvCxnSpPr>
      <xdr:spPr>
        <a:xfrm flipV="1">
          <a:off x="8750300" y="16610216"/>
          <a:ext cx="889000" cy="1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7" name="フローチャート : 判断 456"/>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58" name="テキスト ボックス 457"/>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59" name="フローチャート : 判断 458"/>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0" name="テキスト ボックス 459"/>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133362</xdr:rowOff>
    </xdr:from>
    <xdr:to>
      <xdr:col>15</xdr:col>
      <xdr:colOff>231775</xdr:colOff>
      <xdr:row>97</xdr:row>
      <xdr:rowOff>63512</xdr:rowOff>
    </xdr:to>
    <xdr:sp macro="" textlink="">
      <xdr:nvSpPr>
        <xdr:cNvPr id="466" name="円/楕円 465"/>
        <xdr:cNvSpPr/>
      </xdr:nvSpPr>
      <xdr:spPr>
        <a:xfrm>
          <a:off x="104267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156239</xdr:rowOff>
    </xdr:from>
    <xdr:ext cx="534377" cy="259045"/>
    <xdr:sp macro="" textlink="">
      <xdr:nvSpPr>
        <xdr:cNvPr id="467" name="普通建設事業費 （ うち更新整備　）該当値テキスト"/>
        <xdr:cNvSpPr txBox="1"/>
      </xdr:nvSpPr>
      <xdr:spPr>
        <a:xfrm>
          <a:off x="10528300" y="164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100216</xdr:rowOff>
    </xdr:from>
    <xdr:to>
      <xdr:col>14</xdr:col>
      <xdr:colOff>79375</xdr:colOff>
      <xdr:row>97</xdr:row>
      <xdr:rowOff>30366</xdr:rowOff>
    </xdr:to>
    <xdr:sp macro="" textlink="">
      <xdr:nvSpPr>
        <xdr:cNvPr id="468" name="円/楕円 467"/>
        <xdr:cNvSpPr/>
      </xdr:nvSpPr>
      <xdr:spPr>
        <a:xfrm>
          <a:off x="9588500" y="16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46893</xdr:rowOff>
    </xdr:from>
    <xdr:ext cx="534377" cy="259045"/>
    <xdr:sp macro="" textlink="">
      <xdr:nvSpPr>
        <xdr:cNvPr id="469" name="テキスト ボックス 468"/>
        <xdr:cNvSpPr txBox="1"/>
      </xdr:nvSpPr>
      <xdr:spPr>
        <a:xfrm>
          <a:off x="9372111" y="163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29032</xdr:rowOff>
    </xdr:from>
    <xdr:to>
      <xdr:col>12</xdr:col>
      <xdr:colOff>561975</xdr:colOff>
      <xdr:row>97</xdr:row>
      <xdr:rowOff>130632</xdr:rowOff>
    </xdr:to>
    <xdr:sp macro="" textlink="">
      <xdr:nvSpPr>
        <xdr:cNvPr id="470" name="円/楕円 469"/>
        <xdr:cNvSpPr/>
      </xdr:nvSpPr>
      <xdr:spPr>
        <a:xfrm>
          <a:off x="8699500" y="166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121759</xdr:rowOff>
    </xdr:from>
    <xdr:ext cx="534377" cy="259045"/>
    <xdr:sp macro="" textlink="">
      <xdr:nvSpPr>
        <xdr:cNvPr id="471" name="テキスト ボックス 470"/>
        <xdr:cNvSpPr txBox="1"/>
      </xdr:nvSpPr>
      <xdr:spPr>
        <a:xfrm>
          <a:off x="8483111" y="167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116395</xdr:rowOff>
    </xdr:from>
    <xdr:to>
      <xdr:col>23</xdr:col>
      <xdr:colOff>517525</xdr:colOff>
      <xdr:row>39</xdr:row>
      <xdr:rowOff>37491</xdr:rowOff>
    </xdr:to>
    <xdr:cxnSp macro="">
      <xdr:nvCxnSpPr>
        <xdr:cNvPr id="500" name="直線コネクタ 499"/>
        <xdr:cNvCxnSpPr/>
      </xdr:nvCxnSpPr>
      <xdr:spPr>
        <a:xfrm>
          <a:off x="15481300" y="6631495"/>
          <a:ext cx="8382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1"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41110</xdr:rowOff>
    </xdr:from>
    <xdr:to>
      <xdr:col>22</xdr:col>
      <xdr:colOff>365125</xdr:colOff>
      <xdr:row>38</xdr:row>
      <xdr:rowOff>116395</xdr:rowOff>
    </xdr:to>
    <xdr:cxnSp macro="">
      <xdr:nvCxnSpPr>
        <xdr:cNvPr id="503" name="直線コネクタ 502"/>
        <xdr:cNvCxnSpPr/>
      </xdr:nvCxnSpPr>
      <xdr:spPr>
        <a:xfrm>
          <a:off x="14592300" y="6384760"/>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4" name="フローチャート : 判断 503"/>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5" name="テキスト ボックス 504"/>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41110</xdr:rowOff>
    </xdr:from>
    <xdr:to>
      <xdr:col>21</xdr:col>
      <xdr:colOff>161925</xdr:colOff>
      <xdr:row>38</xdr:row>
      <xdr:rowOff>96977</xdr:rowOff>
    </xdr:to>
    <xdr:cxnSp macro="">
      <xdr:nvCxnSpPr>
        <xdr:cNvPr id="506" name="直線コネクタ 505"/>
        <xdr:cNvCxnSpPr/>
      </xdr:nvCxnSpPr>
      <xdr:spPr>
        <a:xfrm flipV="1">
          <a:off x="13703300" y="6384760"/>
          <a:ext cx="889000" cy="2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7" name="フローチャート : 判断 506"/>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08" name="テキスト ボックス 507"/>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96977</xdr:rowOff>
    </xdr:from>
    <xdr:to>
      <xdr:col>19</xdr:col>
      <xdr:colOff>644525</xdr:colOff>
      <xdr:row>39</xdr:row>
      <xdr:rowOff>35738</xdr:rowOff>
    </xdr:to>
    <xdr:cxnSp macro="">
      <xdr:nvCxnSpPr>
        <xdr:cNvPr id="509" name="直線コネクタ 508"/>
        <xdr:cNvCxnSpPr/>
      </xdr:nvCxnSpPr>
      <xdr:spPr>
        <a:xfrm flipV="1">
          <a:off x="12814300" y="6612077"/>
          <a:ext cx="889000" cy="1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0" name="フローチャート : 判断 509"/>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33317</xdr:rowOff>
    </xdr:from>
    <xdr:ext cx="469744" cy="259045"/>
    <xdr:sp macro="" textlink="">
      <xdr:nvSpPr>
        <xdr:cNvPr id="511" name="テキスト ボックス 510"/>
        <xdr:cNvSpPr txBox="1"/>
      </xdr:nvSpPr>
      <xdr:spPr>
        <a:xfrm>
          <a:off x="13468427"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2" name="フローチャート : 判断 511"/>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3" name="テキスト ボックス 512"/>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158141</xdr:rowOff>
    </xdr:from>
    <xdr:to>
      <xdr:col>23</xdr:col>
      <xdr:colOff>568325</xdr:colOff>
      <xdr:row>39</xdr:row>
      <xdr:rowOff>88291</xdr:rowOff>
    </xdr:to>
    <xdr:sp macro="" textlink="">
      <xdr:nvSpPr>
        <xdr:cNvPr id="519" name="円/楕円 518"/>
        <xdr:cNvSpPr/>
      </xdr:nvSpPr>
      <xdr:spPr>
        <a:xfrm>
          <a:off x="162687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0"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65595</xdr:rowOff>
    </xdr:from>
    <xdr:to>
      <xdr:col>22</xdr:col>
      <xdr:colOff>415925</xdr:colOff>
      <xdr:row>38</xdr:row>
      <xdr:rowOff>167195</xdr:rowOff>
    </xdr:to>
    <xdr:sp macro="" textlink="">
      <xdr:nvSpPr>
        <xdr:cNvPr id="521" name="円/楕円 520"/>
        <xdr:cNvSpPr/>
      </xdr:nvSpPr>
      <xdr:spPr>
        <a:xfrm>
          <a:off x="15430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12273</xdr:rowOff>
    </xdr:from>
    <xdr:ext cx="469744" cy="259045"/>
    <xdr:sp macro="" textlink="">
      <xdr:nvSpPr>
        <xdr:cNvPr id="522" name="テキスト ボックス 521"/>
        <xdr:cNvSpPr txBox="1"/>
      </xdr:nvSpPr>
      <xdr:spPr>
        <a:xfrm>
          <a:off x="15246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161760</xdr:rowOff>
    </xdr:from>
    <xdr:to>
      <xdr:col>21</xdr:col>
      <xdr:colOff>212725</xdr:colOff>
      <xdr:row>37</xdr:row>
      <xdr:rowOff>91910</xdr:rowOff>
    </xdr:to>
    <xdr:sp macro="" textlink="">
      <xdr:nvSpPr>
        <xdr:cNvPr id="523" name="円/楕円 522"/>
        <xdr:cNvSpPr/>
      </xdr:nvSpPr>
      <xdr:spPr>
        <a:xfrm>
          <a:off x="14541500" y="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108437</xdr:rowOff>
    </xdr:from>
    <xdr:ext cx="534377" cy="259045"/>
    <xdr:sp macro="" textlink="">
      <xdr:nvSpPr>
        <xdr:cNvPr id="524" name="テキスト ボックス 523"/>
        <xdr:cNvSpPr txBox="1"/>
      </xdr:nvSpPr>
      <xdr:spPr>
        <a:xfrm>
          <a:off x="14325111" y="61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46177</xdr:rowOff>
    </xdr:from>
    <xdr:to>
      <xdr:col>20</xdr:col>
      <xdr:colOff>9525</xdr:colOff>
      <xdr:row>38</xdr:row>
      <xdr:rowOff>147777</xdr:rowOff>
    </xdr:to>
    <xdr:sp macro="" textlink="">
      <xdr:nvSpPr>
        <xdr:cNvPr id="525" name="円/楕円 524"/>
        <xdr:cNvSpPr/>
      </xdr:nvSpPr>
      <xdr:spPr>
        <a:xfrm>
          <a:off x="13652500" y="65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164304</xdr:rowOff>
    </xdr:from>
    <xdr:ext cx="469744" cy="259045"/>
    <xdr:sp macro="" textlink="">
      <xdr:nvSpPr>
        <xdr:cNvPr id="526" name="テキスト ボックス 525"/>
        <xdr:cNvSpPr txBox="1"/>
      </xdr:nvSpPr>
      <xdr:spPr>
        <a:xfrm>
          <a:off x="13468427" y="63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156388</xdr:rowOff>
    </xdr:from>
    <xdr:to>
      <xdr:col>18</xdr:col>
      <xdr:colOff>492125</xdr:colOff>
      <xdr:row>39</xdr:row>
      <xdr:rowOff>86538</xdr:rowOff>
    </xdr:to>
    <xdr:sp macro="" textlink="">
      <xdr:nvSpPr>
        <xdr:cNvPr id="527" name="円/楕円 526"/>
        <xdr:cNvSpPr/>
      </xdr:nvSpPr>
      <xdr:spPr>
        <a:xfrm>
          <a:off x="12763500" y="66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77665</xdr:rowOff>
    </xdr:from>
    <xdr:ext cx="378565" cy="259045"/>
    <xdr:sp macro="" textlink="">
      <xdr:nvSpPr>
        <xdr:cNvPr id="528" name="テキスト ボックス 527"/>
        <xdr:cNvSpPr txBox="1"/>
      </xdr:nvSpPr>
      <xdr:spPr>
        <a:xfrm>
          <a:off x="12625017" y="676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9" name="テキスト ボックス 58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3" name="直線コネクタ 602"/>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4"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5" name="直線コネクタ 604"/>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6"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7" name="直線コネクタ 606"/>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161009</xdr:rowOff>
    </xdr:from>
    <xdr:to>
      <xdr:col>23</xdr:col>
      <xdr:colOff>517525</xdr:colOff>
      <xdr:row>75</xdr:row>
      <xdr:rowOff>12941</xdr:rowOff>
    </xdr:to>
    <xdr:cxnSp macro="">
      <xdr:nvCxnSpPr>
        <xdr:cNvPr id="608" name="直線コネクタ 607"/>
        <xdr:cNvCxnSpPr/>
      </xdr:nvCxnSpPr>
      <xdr:spPr>
        <a:xfrm>
          <a:off x="15481300" y="12848309"/>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9"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0" name="フローチャート : 判断 609"/>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116758</xdr:rowOff>
    </xdr:from>
    <xdr:to>
      <xdr:col>22</xdr:col>
      <xdr:colOff>365125</xdr:colOff>
      <xdr:row>74</xdr:row>
      <xdr:rowOff>161009</xdr:rowOff>
    </xdr:to>
    <xdr:cxnSp macro="">
      <xdr:nvCxnSpPr>
        <xdr:cNvPr id="611" name="直線コネクタ 610"/>
        <xdr:cNvCxnSpPr/>
      </xdr:nvCxnSpPr>
      <xdr:spPr>
        <a:xfrm>
          <a:off x="14592300" y="12804058"/>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2" name="フローチャート : 判断 611"/>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3" name="テキスト ボックス 612"/>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75725</xdr:rowOff>
    </xdr:from>
    <xdr:to>
      <xdr:col>21</xdr:col>
      <xdr:colOff>161925</xdr:colOff>
      <xdr:row>74</xdr:row>
      <xdr:rowOff>116758</xdr:rowOff>
    </xdr:to>
    <xdr:cxnSp macro="">
      <xdr:nvCxnSpPr>
        <xdr:cNvPr id="614" name="直線コネクタ 613"/>
        <xdr:cNvCxnSpPr/>
      </xdr:nvCxnSpPr>
      <xdr:spPr>
        <a:xfrm>
          <a:off x="13703300" y="1276302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5" name="フローチャート : 判断 614"/>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6" name="テキスト ボックス 615"/>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75725</xdr:rowOff>
    </xdr:from>
    <xdr:to>
      <xdr:col>19</xdr:col>
      <xdr:colOff>644525</xdr:colOff>
      <xdr:row>74</xdr:row>
      <xdr:rowOff>135177</xdr:rowOff>
    </xdr:to>
    <xdr:cxnSp macro="">
      <xdr:nvCxnSpPr>
        <xdr:cNvPr id="617" name="直線コネクタ 616"/>
        <xdr:cNvCxnSpPr/>
      </xdr:nvCxnSpPr>
      <xdr:spPr>
        <a:xfrm flipV="1">
          <a:off x="12814300" y="12763025"/>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8" name="フローチャート : 判断 617"/>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9" name="テキスト ボックス 618"/>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0" name="フローチャート : 判断 619"/>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1" name="テキスト ボックス 620"/>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133591</xdr:rowOff>
    </xdr:from>
    <xdr:to>
      <xdr:col>23</xdr:col>
      <xdr:colOff>568325</xdr:colOff>
      <xdr:row>75</xdr:row>
      <xdr:rowOff>63741</xdr:rowOff>
    </xdr:to>
    <xdr:sp macro="" textlink="">
      <xdr:nvSpPr>
        <xdr:cNvPr id="627" name="円/楕円 626"/>
        <xdr:cNvSpPr/>
      </xdr:nvSpPr>
      <xdr:spPr>
        <a:xfrm>
          <a:off x="162687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156468</xdr:rowOff>
    </xdr:from>
    <xdr:ext cx="534377" cy="259045"/>
    <xdr:sp macro="" textlink="">
      <xdr:nvSpPr>
        <xdr:cNvPr id="628" name="公債費該当値テキスト"/>
        <xdr:cNvSpPr txBox="1"/>
      </xdr:nvSpPr>
      <xdr:spPr>
        <a:xfrm>
          <a:off x="16370300" y="126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110209</xdr:rowOff>
    </xdr:from>
    <xdr:to>
      <xdr:col>22</xdr:col>
      <xdr:colOff>415925</xdr:colOff>
      <xdr:row>75</xdr:row>
      <xdr:rowOff>40359</xdr:rowOff>
    </xdr:to>
    <xdr:sp macro="" textlink="">
      <xdr:nvSpPr>
        <xdr:cNvPr id="629" name="円/楕円 628"/>
        <xdr:cNvSpPr/>
      </xdr:nvSpPr>
      <xdr:spPr>
        <a:xfrm>
          <a:off x="15430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56886</xdr:rowOff>
    </xdr:from>
    <xdr:ext cx="534377" cy="259045"/>
    <xdr:sp macro="" textlink="">
      <xdr:nvSpPr>
        <xdr:cNvPr id="630" name="テキスト ボックス 629"/>
        <xdr:cNvSpPr txBox="1"/>
      </xdr:nvSpPr>
      <xdr:spPr>
        <a:xfrm>
          <a:off x="15214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65958</xdr:rowOff>
    </xdr:from>
    <xdr:to>
      <xdr:col>21</xdr:col>
      <xdr:colOff>212725</xdr:colOff>
      <xdr:row>74</xdr:row>
      <xdr:rowOff>167558</xdr:rowOff>
    </xdr:to>
    <xdr:sp macro="" textlink="">
      <xdr:nvSpPr>
        <xdr:cNvPr id="631" name="円/楕円 630"/>
        <xdr:cNvSpPr/>
      </xdr:nvSpPr>
      <xdr:spPr>
        <a:xfrm>
          <a:off x="14541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12635</xdr:rowOff>
    </xdr:from>
    <xdr:ext cx="534377" cy="259045"/>
    <xdr:sp macro="" textlink="">
      <xdr:nvSpPr>
        <xdr:cNvPr id="632" name="テキスト ボックス 631"/>
        <xdr:cNvSpPr txBox="1"/>
      </xdr:nvSpPr>
      <xdr:spPr>
        <a:xfrm>
          <a:off x="14325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24925</xdr:rowOff>
    </xdr:from>
    <xdr:to>
      <xdr:col>20</xdr:col>
      <xdr:colOff>9525</xdr:colOff>
      <xdr:row>74</xdr:row>
      <xdr:rowOff>126525</xdr:rowOff>
    </xdr:to>
    <xdr:sp macro="" textlink="">
      <xdr:nvSpPr>
        <xdr:cNvPr id="633" name="円/楕円 632"/>
        <xdr:cNvSpPr/>
      </xdr:nvSpPr>
      <xdr:spPr>
        <a:xfrm>
          <a:off x="13652500" y="127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143052</xdr:rowOff>
    </xdr:from>
    <xdr:ext cx="534377" cy="259045"/>
    <xdr:sp macro="" textlink="">
      <xdr:nvSpPr>
        <xdr:cNvPr id="634" name="テキスト ボックス 633"/>
        <xdr:cNvSpPr txBox="1"/>
      </xdr:nvSpPr>
      <xdr:spPr>
        <a:xfrm>
          <a:off x="13436111" y="124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84377</xdr:rowOff>
    </xdr:from>
    <xdr:to>
      <xdr:col>18</xdr:col>
      <xdr:colOff>492125</xdr:colOff>
      <xdr:row>75</xdr:row>
      <xdr:rowOff>14527</xdr:rowOff>
    </xdr:to>
    <xdr:sp macro="" textlink="">
      <xdr:nvSpPr>
        <xdr:cNvPr id="635" name="円/楕円 634"/>
        <xdr:cNvSpPr/>
      </xdr:nvSpPr>
      <xdr:spPr>
        <a:xfrm>
          <a:off x="127635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31054</xdr:rowOff>
    </xdr:from>
    <xdr:ext cx="534377" cy="259045"/>
    <xdr:sp macro="" textlink="">
      <xdr:nvSpPr>
        <xdr:cNvPr id="636" name="テキスト ボックス 635"/>
        <xdr:cNvSpPr txBox="1"/>
      </xdr:nvSpPr>
      <xdr:spPr>
        <a:xfrm>
          <a:off x="12547111" y="125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0" name="直線コネクタ 659"/>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1"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2" name="直線コネクタ 661"/>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3"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4" name="直線コネクタ 663"/>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120070</xdr:rowOff>
    </xdr:from>
    <xdr:to>
      <xdr:col>23</xdr:col>
      <xdr:colOff>517525</xdr:colOff>
      <xdr:row>98</xdr:row>
      <xdr:rowOff>130880</xdr:rowOff>
    </xdr:to>
    <xdr:cxnSp macro="">
      <xdr:nvCxnSpPr>
        <xdr:cNvPr id="665" name="直線コネクタ 664"/>
        <xdr:cNvCxnSpPr/>
      </xdr:nvCxnSpPr>
      <xdr:spPr>
        <a:xfrm>
          <a:off x="15481300" y="16922170"/>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6"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7" name="フローチャート : 判断 666"/>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120070</xdr:rowOff>
    </xdr:from>
    <xdr:to>
      <xdr:col>22</xdr:col>
      <xdr:colOff>365125</xdr:colOff>
      <xdr:row>98</xdr:row>
      <xdr:rowOff>134491</xdr:rowOff>
    </xdr:to>
    <xdr:cxnSp macro="">
      <xdr:nvCxnSpPr>
        <xdr:cNvPr id="668" name="直線コネクタ 667"/>
        <xdr:cNvCxnSpPr/>
      </xdr:nvCxnSpPr>
      <xdr:spPr>
        <a:xfrm flipV="1">
          <a:off x="14592300" y="16922170"/>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69" name="フローチャート : 判断 668"/>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0" name="テキスト ボックス 669"/>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106057</xdr:rowOff>
    </xdr:from>
    <xdr:to>
      <xdr:col>21</xdr:col>
      <xdr:colOff>161925</xdr:colOff>
      <xdr:row>98</xdr:row>
      <xdr:rowOff>134491</xdr:rowOff>
    </xdr:to>
    <xdr:cxnSp macro="">
      <xdr:nvCxnSpPr>
        <xdr:cNvPr id="671" name="直線コネクタ 670"/>
        <xdr:cNvCxnSpPr/>
      </xdr:nvCxnSpPr>
      <xdr:spPr>
        <a:xfrm>
          <a:off x="13703300" y="16908157"/>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2" name="フローチャート : 判断 671"/>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3" name="テキスト ボックス 672"/>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106057</xdr:rowOff>
    </xdr:from>
    <xdr:to>
      <xdr:col>19</xdr:col>
      <xdr:colOff>644525</xdr:colOff>
      <xdr:row>98</xdr:row>
      <xdr:rowOff>138477</xdr:rowOff>
    </xdr:to>
    <xdr:cxnSp macro="">
      <xdr:nvCxnSpPr>
        <xdr:cNvPr id="674" name="直線コネクタ 673"/>
        <xdr:cNvCxnSpPr/>
      </xdr:nvCxnSpPr>
      <xdr:spPr>
        <a:xfrm flipV="1">
          <a:off x="12814300" y="16908157"/>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5" name="フローチャート : 判断 674"/>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6" name="テキスト ボックス 675"/>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7" name="フローチャート : 判断 676"/>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78" name="テキスト ボックス 677"/>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80080</xdr:rowOff>
    </xdr:from>
    <xdr:to>
      <xdr:col>23</xdr:col>
      <xdr:colOff>568325</xdr:colOff>
      <xdr:row>99</xdr:row>
      <xdr:rowOff>10230</xdr:rowOff>
    </xdr:to>
    <xdr:sp macro="" textlink="">
      <xdr:nvSpPr>
        <xdr:cNvPr id="684" name="円/楕円 683"/>
        <xdr:cNvSpPr/>
      </xdr:nvSpPr>
      <xdr:spPr>
        <a:xfrm>
          <a:off x="162687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39457</xdr:rowOff>
    </xdr:from>
    <xdr:ext cx="534377" cy="259045"/>
    <xdr:sp macro="" textlink="">
      <xdr:nvSpPr>
        <xdr:cNvPr id="685" name="積立金該当値テキスト"/>
        <xdr:cNvSpPr txBox="1"/>
      </xdr:nvSpPr>
      <xdr:spPr>
        <a:xfrm>
          <a:off x="16370300" y="166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69270</xdr:rowOff>
    </xdr:from>
    <xdr:to>
      <xdr:col>22</xdr:col>
      <xdr:colOff>415925</xdr:colOff>
      <xdr:row>98</xdr:row>
      <xdr:rowOff>170870</xdr:rowOff>
    </xdr:to>
    <xdr:sp macro="" textlink="">
      <xdr:nvSpPr>
        <xdr:cNvPr id="686" name="円/楕円 685"/>
        <xdr:cNvSpPr/>
      </xdr:nvSpPr>
      <xdr:spPr>
        <a:xfrm>
          <a:off x="15430500" y="168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15947</xdr:rowOff>
    </xdr:from>
    <xdr:ext cx="534377" cy="259045"/>
    <xdr:sp macro="" textlink="">
      <xdr:nvSpPr>
        <xdr:cNvPr id="687" name="テキスト ボックス 686"/>
        <xdr:cNvSpPr txBox="1"/>
      </xdr:nvSpPr>
      <xdr:spPr>
        <a:xfrm>
          <a:off x="15214111" y="166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83691</xdr:rowOff>
    </xdr:from>
    <xdr:to>
      <xdr:col>21</xdr:col>
      <xdr:colOff>212725</xdr:colOff>
      <xdr:row>99</xdr:row>
      <xdr:rowOff>13841</xdr:rowOff>
    </xdr:to>
    <xdr:sp macro="" textlink="">
      <xdr:nvSpPr>
        <xdr:cNvPr id="688" name="円/楕円 687"/>
        <xdr:cNvSpPr/>
      </xdr:nvSpPr>
      <xdr:spPr>
        <a:xfrm>
          <a:off x="14541500" y="168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30368</xdr:rowOff>
    </xdr:from>
    <xdr:ext cx="534377" cy="259045"/>
    <xdr:sp macro="" textlink="">
      <xdr:nvSpPr>
        <xdr:cNvPr id="689" name="テキスト ボックス 688"/>
        <xdr:cNvSpPr txBox="1"/>
      </xdr:nvSpPr>
      <xdr:spPr>
        <a:xfrm>
          <a:off x="14325111" y="166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55257</xdr:rowOff>
    </xdr:from>
    <xdr:to>
      <xdr:col>20</xdr:col>
      <xdr:colOff>9525</xdr:colOff>
      <xdr:row>98</xdr:row>
      <xdr:rowOff>156857</xdr:rowOff>
    </xdr:to>
    <xdr:sp macro="" textlink="">
      <xdr:nvSpPr>
        <xdr:cNvPr id="690" name="円/楕円 689"/>
        <xdr:cNvSpPr/>
      </xdr:nvSpPr>
      <xdr:spPr>
        <a:xfrm>
          <a:off x="13652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1934</xdr:rowOff>
    </xdr:from>
    <xdr:ext cx="534377" cy="259045"/>
    <xdr:sp macro="" textlink="">
      <xdr:nvSpPr>
        <xdr:cNvPr id="691" name="テキスト ボックス 690"/>
        <xdr:cNvSpPr txBox="1"/>
      </xdr:nvSpPr>
      <xdr:spPr>
        <a:xfrm>
          <a:off x="13436111" y="166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87677</xdr:rowOff>
    </xdr:from>
    <xdr:to>
      <xdr:col>18</xdr:col>
      <xdr:colOff>492125</xdr:colOff>
      <xdr:row>99</xdr:row>
      <xdr:rowOff>17827</xdr:rowOff>
    </xdr:to>
    <xdr:sp macro="" textlink="">
      <xdr:nvSpPr>
        <xdr:cNvPr id="692" name="円/楕円 691"/>
        <xdr:cNvSpPr/>
      </xdr:nvSpPr>
      <xdr:spPr>
        <a:xfrm>
          <a:off x="12763500" y="168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8954</xdr:rowOff>
    </xdr:from>
    <xdr:ext cx="534377" cy="259045"/>
    <xdr:sp macro="" textlink="">
      <xdr:nvSpPr>
        <xdr:cNvPr id="693" name="テキスト ボックス 692"/>
        <xdr:cNvSpPr txBox="1"/>
      </xdr:nvSpPr>
      <xdr:spPr>
        <a:xfrm>
          <a:off x="12547111" y="169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7" name="テキスト ボックス 70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9" name="テキスト ボックス 70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1" name="テキスト ボックス 71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3" name="テキスト ボックス 71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9" name="直線コネクタ 718"/>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2"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3" name="直線コネクタ 722"/>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144925</xdr:rowOff>
    </xdr:from>
    <xdr:to>
      <xdr:col>32</xdr:col>
      <xdr:colOff>187325</xdr:colOff>
      <xdr:row>37</xdr:row>
      <xdr:rowOff>149040</xdr:rowOff>
    </xdr:to>
    <xdr:cxnSp macro="">
      <xdr:nvCxnSpPr>
        <xdr:cNvPr id="724" name="直線コネクタ 723"/>
        <xdr:cNvCxnSpPr/>
      </xdr:nvCxnSpPr>
      <xdr:spPr>
        <a:xfrm>
          <a:off x="21323300" y="64885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5"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6" name="フローチャート : 判断 725"/>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144925</xdr:rowOff>
    </xdr:from>
    <xdr:to>
      <xdr:col>31</xdr:col>
      <xdr:colOff>34925</xdr:colOff>
      <xdr:row>38</xdr:row>
      <xdr:rowOff>15929</xdr:rowOff>
    </xdr:to>
    <xdr:cxnSp macro="">
      <xdr:nvCxnSpPr>
        <xdr:cNvPr id="727" name="直線コネクタ 726"/>
        <xdr:cNvCxnSpPr/>
      </xdr:nvCxnSpPr>
      <xdr:spPr>
        <a:xfrm flipV="1">
          <a:off x="20434300" y="648857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28" name="フローチャート : 判断 727"/>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29" name="テキスト ボックス 728"/>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15929</xdr:rowOff>
    </xdr:from>
    <xdr:to>
      <xdr:col>29</xdr:col>
      <xdr:colOff>517525</xdr:colOff>
      <xdr:row>38</xdr:row>
      <xdr:rowOff>169190</xdr:rowOff>
    </xdr:to>
    <xdr:cxnSp macro="">
      <xdr:nvCxnSpPr>
        <xdr:cNvPr id="730" name="直線コネクタ 729"/>
        <xdr:cNvCxnSpPr/>
      </xdr:nvCxnSpPr>
      <xdr:spPr>
        <a:xfrm flipV="1">
          <a:off x="19545300" y="6531029"/>
          <a:ext cx="889000" cy="15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1" name="フローチャート : 判断 730"/>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2" name="テキスト ボックス 731"/>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167034</xdr:rowOff>
    </xdr:from>
    <xdr:to>
      <xdr:col>28</xdr:col>
      <xdr:colOff>314325</xdr:colOff>
      <xdr:row>38</xdr:row>
      <xdr:rowOff>169190</xdr:rowOff>
    </xdr:to>
    <xdr:cxnSp macro="">
      <xdr:nvCxnSpPr>
        <xdr:cNvPr id="733" name="直線コネクタ 732"/>
        <xdr:cNvCxnSpPr/>
      </xdr:nvCxnSpPr>
      <xdr:spPr>
        <a:xfrm>
          <a:off x="18656300" y="668213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4" name="フローチャート : 判断 733"/>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5" name="テキスト ボックス 734"/>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6" name="フローチャート : 判断 735"/>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7" name="テキスト ボックス 736"/>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98240</xdr:rowOff>
    </xdr:from>
    <xdr:to>
      <xdr:col>32</xdr:col>
      <xdr:colOff>238125</xdr:colOff>
      <xdr:row>38</xdr:row>
      <xdr:rowOff>28391</xdr:rowOff>
    </xdr:to>
    <xdr:sp macro="" textlink="">
      <xdr:nvSpPr>
        <xdr:cNvPr id="743" name="円/楕円 742"/>
        <xdr:cNvSpPr/>
      </xdr:nvSpPr>
      <xdr:spPr>
        <a:xfrm>
          <a:off x="22110700" y="6441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121117</xdr:rowOff>
    </xdr:from>
    <xdr:ext cx="469744" cy="259045"/>
    <xdr:sp macro="" textlink="">
      <xdr:nvSpPr>
        <xdr:cNvPr id="744" name="投資及び出資金該当値テキスト"/>
        <xdr:cNvSpPr txBox="1"/>
      </xdr:nvSpPr>
      <xdr:spPr>
        <a:xfrm>
          <a:off x="22212300" y="62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94125</xdr:rowOff>
    </xdr:from>
    <xdr:to>
      <xdr:col>31</xdr:col>
      <xdr:colOff>85725</xdr:colOff>
      <xdr:row>38</xdr:row>
      <xdr:rowOff>24275</xdr:rowOff>
    </xdr:to>
    <xdr:sp macro="" textlink="">
      <xdr:nvSpPr>
        <xdr:cNvPr id="745" name="円/楕円 744"/>
        <xdr:cNvSpPr/>
      </xdr:nvSpPr>
      <xdr:spPr>
        <a:xfrm>
          <a:off x="212725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40802</xdr:rowOff>
    </xdr:from>
    <xdr:ext cx="469744" cy="259045"/>
    <xdr:sp macro="" textlink="">
      <xdr:nvSpPr>
        <xdr:cNvPr id="746" name="テキスト ボックス 745"/>
        <xdr:cNvSpPr txBox="1"/>
      </xdr:nvSpPr>
      <xdr:spPr>
        <a:xfrm>
          <a:off x="21088427" y="62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136579</xdr:rowOff>
    </xdr:from>
    <xdr:to>
      <xdr:col>29</xdr:col>
      <xdr:colOff>568325</xdr:colOff>
      <xdr:row>38</xdr:row>
      <xdr:rowOff>66729</xdr:rowOff>
    </xdr:to>
    <xdr:sp macro="" textlink="">
      <xdr:nvSpPr>
        <xdr:cNvPr id="747" name="円/楕円 746"/>
        <xdr:cNvSpPr/>
      </xdr:nvSpPr>
      <xdr:spPr>
        <a:xfrm>
          <a:off x="20383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83256</xdr:rowOff>
    </xdr:from>
    <xdr:ext cx="469744" cy="259045"/>
    <xdr:sp macro="" textlink="">
      <xdr:nvSpPr>
        <xdr:cNvPr id="748" name="テキスト ボックス 747"/>
        <xdr:cNvSpPr txBox="1"/>
      </xdr:nvSpPr>
      <xdr:spPr>
        <a:xfrm>
          <a:off x="20199427" y="625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118390</xdr:rowOff>
    </xdr:from>
    <xdr:to>
      <xdr:col>28</xdr:col>
      <xdr:colOff>365125</xdr:colOff>
      <xdr:row>39</xdr:row>
      <xdr:rowOff>48540</xdr:rowOff>
    </xdr:to>
    <xdr:sp macro="" textlink="">
      <xdr:nvSpPr>
        <xdr:cNvPr id="749" name="円/楕円 748"/>
        <xdr:cNvSpPr/>
      </xdr:nvSpPr>
      <xdr:spPr>
        <a:xfrm>
          <a:off x="19494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65066</xdr:rowOff>
    </xdr:from>
    <xdr:ext cx="469744" cy="259045"/>
    <xdr:sp macro="" textlink="">
      <xdr:nvSpPr>
        <xdr:cNvPr id="750" name="テキスト ボックス 749"/>
        <xdr:cNvSpPr txBox="1"/>
      </xdr:nvSpPr>
      <xdr:spPr>
        <a:xfrm>
          <a:off x="19310427" y="64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116234</xdr:rowOff>
    </xdr:from>
    <xdr:to>
      <xdr:col>27</xdr:col>
      <xdr:colOff>161925</xdr:colOff>
      <xdr:row>39</xdr:row>
      <xdr:rowOff>46384</xdr:rowOff>
    </xdr:to>
    <xdr:sp macro="" textlink="">
      <xdr:nvSpPr>
        <xdr:cNvPr id="751" name="円/楕円 750"/>
        <xdr:cNvSpPr/>
      </xdr:nvSpPr>
      <xdr:spPr>
        <a:xfrm>
          <a:off x="18605500" y="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62911</xdr:rowOff>
    </xdr:from>
    <xdr:ext cx="469744" cy="259045"/>
    <xdr:sp macro="" textlink="">
      <xdr:nvSpPr>
        <xdr:cNvPr id="752" name="テキスト ボックス 751"/>
        <xdr:cNvSpPr txBox="1"/>
      </xdr:nvSpPr>
      <xdr:spPr>
        <a:xfrm>
          <a:off x="18421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8" name="直線コネクタ 777"/>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0" name="直線コネクタ 77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1"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2" name="直線コネクタ 781"/>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154526</xdr:rowOff>
    </xdr:from>
    <xdr:to>
      <xdr:col>32</xdr:col>
      <xdr:colOff>187325</xdr:colOff>
      <xdr:row>58</xdr:row>
      <xdr:rowOff>44276</xdr:rowOff>
    </xdr:to>
    <xdr:cxnSp macro="">
      <xdr:nvCxnSpPr>
        <xdr:cNvPr id="783" name="直線コネクタ 782"/>
        <xdr:cNvCxnSpPr/>
      </xdr:nvCxnSpPr>
      <xdr:spPr>
        <a:xfrm>
          <a:off x="21323300" y="9927176"/>
          <a:ext cx="8382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4"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5" name="フローチャート : 判断 784"/>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154526</xdr:rowOff>
    </xdr:from>
    <xdr:to>
      <xdr:col>31</xdr:col>
      <xdr:colOff>34925</xdr:colOff>
      <xdr:row>58</xdr:row>
      <xdr:rowOff>7634</xdr:rowOff>
    </xdr:to>
    <xdr:cxnSp macro="">
      <xdr:nvCxnSpPr>
        <xdr:cNvPr id="786" name="直線コネクタ 785"/>
        <xdr:cNvCxnSpPr/>
      </xdr:nvCxnSpPr>
      <xdr:spPr>
        <a:xfrm flipV="1">
          <a:off x="20434300" y="9927176"/>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7" name="フローチャート : 判断 786"/>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88" name="テキスト ボックス 787"/>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7634</xdr:rowOff>
    </xdr:from>
    <xdr:to>
      <xdr:col>29</xdr:col>
      <xdr:colOff>517525</xdr:colOff>
      <xdr:row>58</xdr:row>
      <xdr:rowOff>51885</xdr:rowOff>
    </xdr:to>
    <xdr:cxnSp macro="">
      <xdr:nvCxnSpPr>
        <xdr:cNvPr id="789" name="直線コネクタ 788"/>
        <xdr:cNvCxnSpPr/>
      </xdr:nvCxnSpPr>
      <xdr:spPr>
        <a:xfrm flipV="1">
          <a:off x="19545300" y="9951734"/>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0" name="フローチャート : 判断 789"/>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1" name="テキスト ボックス 790"/>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142704</xdr:rowOff>
    </xdr:from>
    <xdr:to>
      <xdr:col>28</xdr:col>
      <xdr:colOff>314325</xdr:colOff>
      <xdr:row>58</xdr:row>
      <xdr:rowOff>51885</xdr:rowOff>
    </xdr:to>
    <xdr:cxnSp macro="">
      <xdr:nvCxnSpPr>
        <xdr:cNvPr id="792" name="直線コネクタ 791"/>
        <xdr:cNvCxnSpPr/>
      </xdr:nvCxnSpPr>
      <xdr:spPr>
        <a:xfrm>
          <a:off x="18656300" y="9915354"/>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3" name="フローチャート : 判断 792"/>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4" name="テキスト ボックス 793"/>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5" name="フローチャート : 判断 794"/>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6" name="テキスト ボックス 795"/>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164926</xdr:rowOff>
    </xdr:from>
    <xdr:to>
      <xdr:col>32</xdr:col>
      <xdr:colOff>238125</xdr:colOff>
      <xdr:row>58</xdr:row>
      <xdr:rowOff>95076</xdr:rowOff>
    </xdr:to>
    <xdr:sp macro="" textlink="">
      <xdr:nvSpPr>
        <xdr:cNvPr id="802" name="円/楕円 801"/>
        <xdr:cNvSpPr/>
      </xdr:nvSpPr>
      <xdr:spPr>
        <a:xfrm>
          <a:off x="22110700" y="99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16353</xdr:rowOff>
    </xdr:from>
    <xdr:ext cx="469744" cy="259045"/>
    <xdr:sp macro="" textlink="">
      <xdr:nvSpPr>
        <xdr:cNvPr id="803" name="貸付金該当値テキスト"/>
        <xdr:cNvSpPr txBox="1"/>
      </xdr:nvSpPr>
      <xdr:spPr>
        <a:xfrm>
          <a:off x="22212300" y="978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103726</xdr:rowOff>
    </xdr:from>
    <xdr:to>
      <xdr:col>31</xdr:col>
      <xdr:colOff>85725</xdr:colOff>
      <xdr:row>58</xdr:row>
      <xdr:rowOff>33876</xdr:rowOff>
    </xdr:to>
    <xdr:sp macro="" textlink="">
      <xdr:nvSpPr>
        <xdr:cNvPr id="804" name="円/楕円 803"/>
        <xdr:cNvSpPr/>
      </xdr:nvSpPr>
      <xdr:spPr>
        <a:xfrm>
          <a:off x="21272500" y="9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50403</xdr:rowOff>
    </xdr:from>
    <xdr:ext cx="469744" cy="259045"/>
    <xdr:sp macro="" textlink="">
      <xdr:nvSpPr>
        <xdr:cNvPr id="805" name="テキスト ボックス 804"/>
        <xdr:cNvSpPr txBox="1"/>
      </xdr:nvSpPr>
      <xdr:spPr>
        <a:xfrm>
          <a:off x="21088427" y="96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128284</xdr:rowOff>
    </xdr:from>
    <xdr:to>
      <xdr:col>29</xdr:col>
      <xdr:colOff>568325</xdr:colOff>
      <xdr:row>58</xdr:row>
      <xdr:rowOff>58434</xdr:rowOff>
    </xdr:to>
    <xdr:sp macro="" textlink="">
      <xdr:nvSpPr>
        <xdr:cNvPr id="806" name="円/楕円 805"/>
        <xdr:cNvSpPr/>
      </xdr:nvSpPr>
      <xdr:spPr>
        <a:xfrm>
          <a:off x="20383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74961</xdr:rowOff>
    </xdr:from>
    <xdr:ext cx="469744" cy="259045"/>
    <xdr:sp macro="" textlink="">
      <xdr:nvSpPr>
        <xdr:cNvPr id="807" name="テキスト ボックス 806"/>
        <xdr:cNvSpPr txBox="1"/>
      </xdr:nvSpPr>
      <xdr:spPr>
        <a:xfrm>
          <a:off x="20199427" y="96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1085</xdr:rowOff>
    </xdr:from>
    <xdr:to>
      <xdr:col>28</xdr:col>
      <xdr:colOff>365125</xdr:colOff>
      <xdr:row>58</xdr:row>
      <xdr:rowOff>102685</xdr:rowOff>
    </xdr:to>
    <xdr:sp macro="" textlink="">
      <xdr:nvSpPr>
        <xdr:cNvPr id="808" name="円/楕円 807"/>
        <xdr:cNvSpPr/>
      </xdr:nvSpPr>
      <xdr:spPr>
        <a:xfrm>
          <a:off x="19494500" y="99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119212</xdr:rowOff>
    </xdr:from>
    <xdr:ext cx="469744" cy="259045"/>
    <xdr:sp macro="" textlink="">
      <xdr:nvSpPr>
        <xdr:cNvPr id="809" name="テキスト ボックス 808"/>
        <xdr:cNvSpPr txBox="1"/>
      </xdr:nvSpPr>
      <xdr:spPr>
        <a:xfrm>
          <a:off x="19310427" y="972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91904</xdr:rowOff>
    </xdr:from>
    <xdr:to>
      <xdr:col>27</xdr:col>
      <xdr:colOff>161925</xdr:colOff>
      <xdr:row>58</xdr:row>
      <xdr:rowOff>22054</xdr:rowOff>
    </xdr:to>
    <xdr:sp macro="" textlink="">
      <xdr:nvSpPr>
        <xdr:cNvPr id="810" name="円/楕円 809"/>
        <xdr:cNvSpPr/>
      </xdr:nvSpPr>
      <xdr:spPr>
        <a:xfrm>
          <a:off x="18605500" y="98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38581</xdr:rowOff>
    </xdr:from>
    <xdr:ext cx="469744" cy="259045"/>
    <xdr:sp macro="" textlink="">
      <xdr:nvSpPr>
        <xdr:cNvPr id="811" name="テキスト ボックス 810"/>
        <xdr:cNvSpPr txBox="1"/>
      </xdr:nvSpPr>
      <xdr:spPr>
        <a:xfrm>
          <a:off x="18421427" y="96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43269</xdr:rowOff>
    </xdr:from>
    <xdr:to>
      <xdr:col>32</xdr:col>
      <xdr:colOff>187325</xdr:colOff>
      <xdr:row>76</xdr:row>
      <xdr:rowOff>50622</xdr:rowOff>
    </xdr:to>
    <xdr:cxnSp macro="">
      <xdr:nvCxnSpPr>
        <xdr:cNvPr id="841" name="直線コネクタ 840"/>
        <xdr:cNvCxnSpPr/>
      </xdr:nvCxnSpPr>
      <xdr:spPr>
        <a:xfrm flipV="1">
          <a:off x="21323300" y="13073469"/>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2"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50622</xdr:rowOff>
    </xdr:from>
    <xdr:to>
      <xdr:col>31</xdr:col>
      <xdr:colOff>34925</xdr:colOff>
      <xdr:row>76</xdr:row>
      <xdr:rowOff>90494</xdr:rowOff>
    </xdr:to>
    <xdr:cxnSp macro="">
      <xdr:nvCxnSpPr>
        <xdr:cNvPr id="844" name="直線コネクタ 843"/>
        <xdr:cNvCxnSpPr/>
      </xdr:nvCxnSpPr>
      <xdr:spPr>
        <a:xfrm flipV="1">
          <a:off x="20434300" y="1308082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5" name="フローチャート : 判断 844"/>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6" name="テキスト ボックス 845"/>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90494</xdr:rowOff>
    </xdr:from>
    <xdr:to>
      <xdr:col>29</xdr:col>
      <xdr:colOff>517525</xdr:colOff>
      <xdr:row>76</xdr:row>
      <xdr:rowOff>116973</xdr:rowOff>
    </xdr:to>
    <xdr:cxnSp macro="">
      <xdr:nvCxnSpPr>
        <xdr:cNvPr id="847" name="直線コネクタ 846"/>
        <xdr:cNvCxnSpPr/>
      </xdr:nvCxnSpPr>
      <xdr:spPr>
        <a:xfrm flipV="1">
          <a:off x="19545300" y="1312069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9" name="テキスト ボックス 848"/>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116973</xdr:rowOff>
    </xdr:from>
    <xdr:to>
      <xdr:col>28</xdr:col>
      <xdr:colOff>314325</xdr:colOff>
      <xdr:row>76</xdr:row>
      <xdr:rowOff>152902</xdr:rowOff>
    </xdr:to>
    <xdr:cxnSp macro="">
      <xdr:nvCxnSpPr>
        <xdr:cNvPr id="850" name="直線コネクタ 849"/>
        <xdr:cNvCxnSpPr/>
      </xdr:nvCxnSpPr>
      <xdr:spPr>
        <a:xfrm flipV="1">
          <a:off x="18656300" y="13147173"/>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2" name="テキスト ボックス 851"/>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4" name="テキスト ボックス 853"/>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163919</xdr:rowOff>
    </xdr:from>
    <xdr:to>
      <xdr:col>32</xdr:col>
      <xdr:colOff>238125</xdr:colOff>
      <xdr:row>76</xdr:row>
      <xdr:rowOff>94069</xdr:rowOff>
    </xdr:to>
    <xdr:sp macro="" textlink="">
      <xdr:nvSpPr>
        <xdr:cNvPr id="860" name="円/楕円 859"/>
        <xdr:cNvSpPr/>
      </xdr:nvSpPr>
      <xdr:spPr>
        <a:xfrm>
          <a:off x="221107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15346</xdr:rowOff>
    </xdr:from>
    <xdr:ext cx="534377" cy="259045"/>
    <xdr:sp macro="" textlink="">
      <xdr:nvSpPr>
        <xdr:cNvPr id="861" name="繰出金該当値テキスト"/>
        <xdr:cNvSpPr txBox="1"/>
      </xdr:nvSpPr>
      <xdr:spPr>
        <a:xfrm>
          <a:off x="22212300" y="12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171272</xdr:rowOff>
    </xdr:from>
    <xdr:to>
      <xdr:col>31</xdr:col>
      <xdr:colOff>85725</xdr:colOff>
      <xdr:row>76</xdr:row>
      <xdr:rowOff>101422</xdr:rowOff>
    </xdr:to>
    <xdr:sp macro="" textlink="">
      <xdr:nvSpPr>
        <xdr:cNvPr id="862" name="円/楕円 861"/>
        <xdr:cNvSpPr/>
      </xdr:nvSpPr>
      <xdr:spPr>
        <a:xfrm>
          <a:off x="212725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117949</xdr:rowOff>
    </xdr:from>
    <xdr:ext cx="534377" cy="259045"/>
    <xdr:sp macro="" textlink="">
      <xdr:nvSpPr>
        <xdr:cNvPr id="863" name="テキスト ボックス 862"/>
        <xdr:cNvSpPr txBox="1"/>
      </xdr:nvSpPr>
      <xdr:spPr>
        <a:xfrm>
          <a:off x="21056111" y="12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39694</xdr:rowOff>
    </xdr:from>
    <xdr:to>
      <xdr:col>29</xdr:col>
      <xdr:colOff>568325</xdr:colOff>
      <xdr:row>76</xdr:row>
      <xdr:rowOff>141294</xdr:rowOff>
    </xdr:to>
    <xdr:sp macro="" textlink="">
      <xdr:nvSpPr>
        <xdr:cNvPr id="864" name="円/楕円 863"/>
        <xdr:cNvSpPr/>
      </xdr:nvSpPr>
      <xdr:spPr>
        <a:xfrm>
          <a:off x="20383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157821</xdr:rowOff>
    </xdr:from>
    <xdr:ext cx="534377" cy="259045"/>
    <xdr:sp macro="" textlink="">
      <xdr:nvSpPr>
        <xdr:cNvPr id="865" name="テキスト ボックス 864"/>
        <xdr:cNvSpPr txBox="1"/>
      </xdr:nvSpPr>
      <xdr:spPr>
        <a:xfrm>
          <a:off x="20167111" y="12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66173</xdr:rowOff>
    </xdr:from>
    <xdr:to>
      <xdr:col>28</xdr:col>
      <xdr:colOff>365125</xdr:colOff>
      <xdr:row>76</xdr:row>
      <xdr:rowOff>167773</xdr:rowOff>
    </xdr:to>
    <xdr:sp macro="" textlink="">
      <xdr:nvSpPr>
        <xdr:cNvPr id="866" name="円/楕円 865"/>
        <xdr:cNvSpPr/>
      </xdr:nvSpPr>
      <xdr:spPr>
        <a:xfrm>
          <a:off x="19494500" y="130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12850</xdr:rowOff>
    </xdr:from>
    <xdr:ext cx="534377" cy="259045"/>
    <xdr:sp macro="" textlink="">
      <xdr:nvSpPr>
        <xdr:cNvPr id="867" name="テキスト ボックス 866"/>
        <xdr:cNvSpPr txBox="1"/>
      </xdr:nvSpPr>
      <xdr:spPr>
        <a:xfrm>
          <a:off x="19278111" y="128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102102</xdr:rowOff>
    </xdr:from>
    <xdr:to>
      <xdr:col>27</xdr:col>
      <xdr:colOff>161925</xdr:colOff>
      <xdr:row>77</xdr:row>
      <xdr:rowOff>32252</xdr:rowOff>
    </xdr:to>
    <xdr:sp macro="" textlink="">
      <xdr:nvSpPr>
        <xdr:cNvPr id="868" name="円/楕円 867"/>
        <xdr:cNvSpPr/>
      </xdr:nvSpPr>
      <xdr:spPr>
        <a:xfrm>
          <a:off x="18605500" y="131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48779</xdr:rowOff>
    </xdr:from>
    <xdr:ext cx="534377" cy="259045"/>
    <xdr:sp macro="" textlink="">
      <xdr:nvSpPr>
        <xdr:cNvPr id="869" name="テキスト ボックス 868"/>
        <xdr:cNvSpPr txBox="1"/>
      </xdr:nvSpPr>
      <xdr:spPr>
        <a:xfrm>
          <a:off x="18389111" y="12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479,739</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人件費は前年度比</a:t>
          </a:r>
          <a:r>
            <a:rPr kumimoji="1" lang="en-US" altLang="ja-JP" sz="1100">
              <a:solidFill>
                <a:sysClr val="windowText" lastClr="000000"/>
              </a:solidFill>
              <a:effectLst/>
              <a:latin typeface="+mn-lt"/>
              <a:ea typeface="+mn-ea"/>
              <a:cs typeface="+mn-cs"/>
            </a:rPr>
            <a:t>1,573</a:t>
          </a:r>
          <a:r>
            <a:rPr kumimoji="1" lang="ja-JP" altLang="en-US" sz="1100">
              <a:solidFill>
                <a:sysClr val="windowText" lastClr="000000"/>
              </a:solidFill>
              <a:effectLst/>
              <a:latin typeface="+mn-lt"/>
              <a:ea typeface="+mn-ea"/>
              <a:cs typeface="+mn-cs"/>
            </a:rPr>
            <a:t>円の増、類似団体平均と比べて</a:t>
          </a:r>
          <a:r>
            <a:rPr kumimoji="1" lang="en-US" altLang="ja-JP" sz="1100">
              <a:solidFill>
                <a:sysClr val="windowText" lastClr="000000"/>
              </a:solidFill>
              <a:effectLst/>
              <a:latin typeface="+mn-lt"/>
              <a:ea typeface="+mn-ea"/>
              <a:cs typeface="+mn-cs"/>
            </a:rPr>
            <a:t>15,074</a:t>
          </a:r>
          <a:r>
            <a:rPr kumimoji="1" lang="ja-JP" altLang="en-US" sz="1100">
              <a:solidFill>
                <a:sysClr val="windowText" lastClr="000000"/>
              </a:solidFill>
              <a:effectLst/>
              <a:latin typeface="+mn-lt"/>
              <a:ea typeface="+mn-ea"/>
              <a:cs typeface="+mn-cs"/>
            </a:rPr>
            <a:t>円の増となっている。これは人口千人当たり職員数が</a:t>
          </a:r>
          <a:r>
            <a:rPr kumimoji="1" lang="en-US" altLang="ja-JP" sz="1100">
              <a:solidFill>
                <a:sysClr val="windowText" lastClr="000000"/>
              </a:solidFill>
              <a:effectLst/>
              <a:latin typeface="+mn-lt"/>
              <a:ea typeface="+mn-ea"/>
              <a:cs typeface="+mn-cs"/>
            </a:rPr>
            <a:t>8.82</a:t>
          </a:r>
          <a:r>
            <a:rPr kumimoji="1" lang="ja-JP" altLang="en-US" sz="1100">
              <a:solidFill>
                <a:sysClr val="windowText" lastClr="000000"/>
              </a:solidFill>
              <a:effectLst/>
              <a:latin typeface="+mn-lt"/>
              <a:ea typeface="+mn-ea"/>
              <a:cs typeface="+mn-cs"/>
            </a:rPr>
            <a:t>人と類似団体平均を上回っていること、給与改定や大型イベントの実施に伴う時間外手当の増等によるものである。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1,439</a:t>
          </a:r>
          <a:r>
            <a:rPr kumimoji="1" lang="ja-JP" altLang="en-US" sz="1100">
              <a:solidFill>
                <a:sysClr val="windowText" lastClr="000000"/>
              </a:solidFill>
              <a:effectLst/>
              <a:latin typeface="+mn-lt"/>
              <a:ea typeface="+mn-ea"/>
              <a:cs typeface="+mn-cs"/>
            </a:rPr>
            <a:t>円の増、類似団体平均と比べて</a:t>
          </a:r>
          <a:r>
            <a:rPr kumimoji="1" lang="en-US" altLang="ja-JP" sz="1100">
              <a:solidFill>
                <a:sysClr val="windowText" lastClr="000000"/>
              </a:solidFill>
              <a:effectLst/>
              <a:latin typeface="+mn-lt"/>
              <a:ea typeface="+mn-ea"/>
              <a:cs typeface="+mn-cs"/>
            </a:rPr>
            <a:t>6,717</a:t>
          </a:r>
          <a:r>
            <a:rPr kumimoji="1" lang="ja-JP" altLang="en-US" sz="1100">
              <a:solidFill>
                <a:sysClr val="windowText" lastClr="000000"/>
              </a:solidFill>
              <a:effectLst/>
              <a:latin typeface="+mn-lt"/>
              <a:ea typeface="+mn-ea"/>
              <a:cs typeface="+mn-cs"/>
            </a:rPr>
            <a:t>円の増となっている。これは</a:t>
          </a:r>
          <a:r>
            <a:rPr kumimoji="1" lang="ja-JP" altLang="ja-JP" sz="1100">
              <a:solidFill>
                <a:sysClr val="windowText" lastClr="000000"/>
              </a:solidFill>
              <a:effectLst/>
              <a:latin typeface="+mn-lt"/>
              <a:ea typeface="+mn-ea"/>
              <a:cs typeface="+mn-cs"/>
            </a:rPr>
            <a:t>除排雪経費</a:t>
          </a:r>
          <a:r>
            <a:rPr kumimoji="1" lang="ja-JP" altLang="en-US" sz="1100">
              <a:solidFill>
                <a:sysClr val="windowText" lastClr="000000"/>
              </a:solidFill>
              <a:effectLst/>
              <a:latin typeface="+mn-lt"/>
              <a:ea typeface="+mn-ea"/>
              <a:cs typeface="+mn-cs"/>
            </a:rPr>
            <a:t>の増等</a:t>
          </a:r>
          <a:r>
            <a:rPr kumimoji="1" lang="ja-JP" altLang="ja-JP" sz="1100">
              <a:solidFill>
                <a:sysClr val="windowText" lastClr="000000"/>
              </a:solidFill>
              <a:effectLst/>
              <a:latin typeface="+mn-lt"/>
              <a:ea typeface="+mn-ea"/>
              <a:cs typeface="+mn-cs"/>
            </a:rPr>
            <a:t>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扶助費は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6,911</a:t>
          </a:r>
          <a:r>
            <a:rPr kumimoji="1" lang="ja-JP" altLang="en-US" sz="1100">
              <a:solidFill>
                <a:sysClr val="windowText" lastClr="000000"/>
              </a:solidFill>
              <a:effectLst/>
              <a:latin typeface="+mn-lt"/>
              <a:ea typeface="+mn-ea"/>
              <a:cs typeface="+mn-cs"/>
            </a:rPr>
            <a:t>円の増、</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平均と比べて</a:t>
          </a:r>
          <a:r>
            <a:rPr kumimoji="1" lang="en-US" altLang="ja-JP" sz="1100">
              <a:solidFill>
                <a:sysClr val="windowText" lastClr="000000"/>
              </a:solidFill>
              <a:effectLst/>
              <a:latin typeface="+mn-lt"/>
              <a:ea typeface="+mn-ea"/>
              <a:cs typeface="+mn-cs"/>
            </a:rPr>
            <a:t>13,208</a:t>
          </a:r>
          <a:r>
            <a:rPr kumimoji="1" lang="ja-JP" altLang="en-US" sz="1100">
              <a:solidFill>
                <a:sysClr val="windowText" lastClr="000000"/>
              </a:solidFill>
              <a:effectLst/>
              <a:latin typeface="+mn-lt"/>
              <a:ea typeface="+mn-ea"/>
              <a:cs typeface="+mn-cs"/>
            </a:rPr>
            <a:t>円の増となっている。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市内に新たな障害者サービス提供施設が増えたことに伴う</a:t>
          </a:r>
          <a:r>
            <a:rPr kumimoji="1" lang="ja-JP" altLang="ja-JP" sz="1100">
              <a:solidFill>
                <a:sysClr val="windowText" lastClr="000000"/>
              </a:solidFill>
              <a:effectLst/>
              <a:latin typeface="+mn-lt"/>
              <a:ea typeface="+mn-ea"/>
              <a:cs typeface="+mn-cs"/>
            </a:rPr>
            <a:t>障害者自立支援給付費の増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が原因である。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補助費等</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2,602</a:t>
          </a:r>
          <a:r>
            <a:rPr kumimoji="1" lang="ja-JP" altLang="en-US" sz="1100">
              <a:solidFill>
                <a:sysClr val="windowText" lastClr="000000"/>
              </a:solidFill>
              <a:effectLst/>
              <a:latin typeface="+mn-lt"/>
              <a:ea typeface="+mn-ea"/>
              <a:cs typeface="+mn-cs"/>
            </a:rPr>
            <a:t>円の減となったものの</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と比べて</a:t>
          </a:r>
          <a:r>
            <a:rPr kumimoji="1" lang="en-US" altLang="ja-JP" sz="1100">
              <a:solidFill>
                <a:sysClr val="windowText" lastClr="000000"/>
              </a:solidFill>
              <a:effectLst/>
              <a:latin typeface="+mn-lt"/>
              <a:ea typeface="+mn-ea"/>
              <a:cs typeface="+mn-cs"/>
            </a:rPr>
            <a:t>8,367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前年度と比べ減となった要因は</a:t>
          </a:r>
          <a:r>
            <a:rPr kumimoji="1" lang="ja-JP" altLang="ja-JP" sz="1100">
              <a:solidFill>
                <a:sysClr val="windowText" lastClr="000000"/>
              </a:solidFill>
              <a:effectLst/>
              <a:latin typeface="+mn-lt"/>
              <a:ea typeface="+mn-ea"/>
              <a:cs typeface="+mn-cs"/>
            </a:rPr>
            <a:t>農地保全目的等の補助金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a:t>
          </a:r>
          <a:r>
            <a:rPr kumimoji="1" lang="ja-JP" altLang="en-US" sz="1100">
              <a:solidFill>
                <a:sysClr val="windowText" lastClr="000000"/>
              </a:solidFill>
              <a:effectLst/>
              <a:latin typeface="+mn-lt"/>
              <a:ea typeface="+mn-ea"/>
              <a:cs typeface="+mn-cs"/>
            </a:rPr>
            <a:t>、類似団体平均と比べて増となった要因は繰出基準に基づく病院事業への補助・負担金が生じていることなどによるものである。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災害復旧事業費は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7,287</a:t>
          </a:r>
          <a:r>
            <a:rPr kumimoji="1" lang="ja-JP" altLang="en-US" sz="1100">
              <a:solidFill>
                <a:sysClr val="windowText" lastClr="000000"/>
              </a:solidFill>
              <a:effectLst/>
              <a:latin typeface="+mn-lt"/>
              <a:ea typeface="+mn-ea"/>
              <a:cs typeface="+mn-cs"/>
            </a:rPr>
            <a:t>円の減となっている。これは</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年豪雨災害関連の復旧事業終了による</a:t>
          </a:r>
          <a:r>
            <a:rPr kumimoji="1" lang="ja-JP" altLang="en-US" sz="1100">
              <a:solidFill>
                <a:sysClr val="windowText" lastClr="000000"/>
              </a:solidFill>
              <a:effectLst/>
              <a:latin typeface="+mn-lt"/>
              <a:ea typeface="+mn-ea"/>
              <a:cs typeface="+mn-cs"/>
            </a:rPr>
            <a:t>ものである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職員定員適正化計画</a:t>
          </a:r>
          <a:r>
            <a:rPr lang="ja-JP" altLang="ja-JP" sz="1100">
              <a:solidFill>
                <a:schemeClr val="dk1"/>
              </a:solidFill>
              <a:effectLst/>
              <a:latin typeface="+mn-lt"/>
              <a:ea typeface="+mn-ea"/>
              <a:cs typeface="+mn-cs"/>
            </a:rPr>
            <a:t>や公共施設総合管理計画に基づく経常経費の見直しによる人件費、</a:t>
          </a:r>
          <a:r>
            <a:rPr lang="ja-JP" altLang="en-US" sz="1100">
              <a:solidFill>
                <a:schemeClr val="dk1"/>
              </a:solidFill>
              <a:effectLst/>
              <a:latin typeface="+mn-lt"/>
              <a:ea typeface="+mn-ea"/>
              <a:cs typeface="+mn-cs"/>
            </a:rPr>
            <a:t>維持補修費等</a:t>
          </a:r>
          <a:r>
            <a:rPr lang="ja-JP" altLang="ja-JP" sz="1100">
              <a:solidFill>
                <a:schemeClr val="dk1"/>
              </a:solidFill>
              <a:effectLst/>
              <a:latin typeface="+mn-lt"/>
              <a:ea typeface="+mn-ea"/>
              <a:cs typeface="+mn-cs"/>
            </a:rPr>
            <a:t>の抑制</a:t>
          </a:r>
          <a:r>
            <a:rPr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病院事業経営改革プランや下水道事業の総合戦略に基づく</a:t>
          </a:r>
          <a:r>
            <a:rPr kumimoji="1" lang="ja-JP" altLang="en-US" sz="1100">
              <a:solidFill>
                <a:schemeClr val="dk1"/>
              </a:solidFill>
              <a:effectLst/>
              <a:latin typeface="+mn-lt"/>
              <a:ea typeface="+mn-ea"/>
              <a:cs typeface="+mn-cs"/>
            </a:rPr>
            <a:t>公営企業の経営改善</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る補</a:t>
          </a:r>
          <a:r>
            <a:rPr kumimoji="1" lang="ja-JP" altLang="ja-JP" sz="1100">
              <a:solidFill>
                <a:schemeClr val="dk1"/>
              </a:solidFill>
              <a:effectLst/>
              <a:latin typeface="+mn-lt"/>
              <a:ea typeface="+mn-ea"/>
              <a:cs typeface="+mn-cs"/>
            </a:rPr>
            <a:t>助費等の抑制を目指していくこととしている。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110962</xdr:rowOff>
    </xdr:from>
    <xdr:to>
      <xdr:col>6</xdr:col>
      <xdr:colOff>511175</xdr:colOff>
      <xdr:row>37</xdr:row>
      <xdr:rowOff>157661</xdr:rowOff>
    </xdr:to>
    <xdr:cxnSp macro="">
      <xdr:nvCxnSpPr>
        <xdr:cNvPr id="63" name="直線コネクタ 62"/>
        <xdr:cNvCxnSpPr/>
      </xdr:nvCxnSpPr>
      <xdr:spPr>
        <a:xfrm>
          <a:off x="3797300" y="6454612"/>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110962</xdr:rowOff>
    </xdr:from>
    <xdr:to>
      <xdr:col>5</xdr:col>
      <xdr:colOff>358775</xdr:colOff>
      <xdr:row>37</xdr:row>
      <xdr:rowOff>145741</xdr:rowOff>
    </xdr:to>
    <xdr:cxnSp macro="">
      <xdr:nvCxnSpPr>
        <xdr:cNvPr id="66" name="直線コネクタ 65"/>
        <xdr:cNvCxnSpPr/>
      </xdr:nvCxnSpPr>
      <xdr:spPr>
        <a:xfrm flipV="1">
          <a:off x="2908300" y="6454612"/>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145741</xdr:rowOff>
    </xdr:from>
    <xdr:to>
      <xdr:col>4</xdr:col>
      <xdr:colOff>155575</xdr:colOff>
      <xdr:row>38</xdr:row>
      <xdr:rowOff>1560</xdr:rowOff>
    </xdr:to>
    <xdr:cxnSp macro="">
      <xdr:nvCxnSpPr>
        <xdr:cNvPr id="69" name="直線コネクタ 68"/>
        <xdr:cNvCxnSpPr/>
      </xdr:nvCxnSpPr>
      <xdr:spPr>
        <a:xfrm flipV="1">
          <a:off x="2019300" y="648939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144762</xdr:rowOff>
    </xdr:from>
    <xdr:to>
      <xdr:col>2</xdr:col>
      <xdr:colOff>638175</xdr:colOff>
      <xdr:row>38</xdr:row>
      <xdr:rowOff>1560</xdr:rowOff>
    </xdr:to>
    <xdr:cxnSp macro="">
      <xdr:nvCxnSpPr>
        <xdr:cNvPr id="72" name="直線コネクタ 71"/>
        <xdr:cNvCxnSpPr/>
      </xdr:nvCxnSpPr>
      <xdr:spPr>
        <a:xfrm>
          <a:off x="1130300" y="6488412"/>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106861</xdr:rowOff>
    </xdr:from>
    <xdr:to>
      <xdr:col>6</xdr:col>
      <xdr:colOff>561975</xdr:colOff>
      <xdr:row>38</xdr:row>
      <xdr:rowOff>37012</xdr:rowOff>
    </xdr:to>
    <xdr:sp macro="" textlink="">
      <xdr:nvSpPr>
        <xdr:cNvPr id="82" name="円/楕円 81"/>
        <xdr:cNvSpPr/>
      </xdr:nvSpPr>
      <xdr:spPr>
        <a:xfrm>
          <a:off x="45847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129738</xdr:rowOff>
    </xdr:from>
    <xdr:ext cx="469744" cy="259045"/>
    <xdr:sp macro="" textlink="">
      <xdr:nvSpPr>
        <xdr:cNvPr id="83" name="議会費該当値テキスト"/>
        <xdr:cNvSpPr txBox="1"/>
      </xdr:nvSpPr>
      <xdr:spPr>
        <a:xfrm>
          <a:off x="4686300" y="63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60162</xdr:rowOff>
    </xdr:from>
    <xdr:to>
      <xdr:col>5</xdr:col>
      <xdr:colOff>409575</xdr:colOff>
      <xdr:row>37</xdr:row>
      <xdr:rowOff>161762</xdr:rowOff>
    </xdr:to>
    <xdr:sp macro="" textlink="">
      <xdr:nvSpPr>
        <xdr:cNvPr id="84" name="円/楕円 83"/>
        <xdr:cNvSpPr/>
      </xdr:nvSpPr>
      <xdr:spPr>
        <a:xfrm>
          <a:off x="3746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6839</xdr:rowOff>
    </xdr:from>
    <xdr:ext cx="469744" cy="259045"/>
    <xdr:sp macro="" textlink="">
      <xdr:nvSpPr>
        <xdr:cNvPr id="85" name="テキスト ボックス 84"/>
        <xdr:cNvSpPr txBox="1"/>
      </xdr:nvSpPr>
      <xdr:spPr>
        <a:xfrm>
          <a:off x="3562427"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94941</xdr:rowOff>
    </xdr:from>
    <xdr:to>
      <xdr:col>4</xdr:col>
      <xdr:colOff>206375</xdr:colOff>
      <xdr:row>38</xdr:row>
      <xdr:rowOff>25091</xdr:rowOff>
    </xdr:to>
    <xdr:sp macro="" textlink="">
      <xdr:nvSpPr>
        <xdr:cNvPr id="86" name="円/楕円 85"/>
        <xdr:cNvSpPr/>
      </xdr:nvSpPr>
      <xdr:spPr>
        <a:xfrm>
          <a:off x="2857500" y="64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41618</xdr:rowOff>
    </xdr:from>
    <xdr:ext cx="469744" cy="259045"/>
    <xdr:sp macro="" textlink="">
      <xdr:nvSpPr>
        <xdr:cNvPr id="87" name="テキスト ボックス 86"/>
        <xdr:cNvSpPr txBox="1"/>
      </xdr:nvSpPr>
      <xdr:spPr>
        <a:xfrm>
          <a:off x="2673427" y="62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122210</xdr:rowOff>
    </xdr:from>
    <xdr:to>
      <xdr:col>3</xdr:col>
      <xdr:colOff>3175</xdr:colOff>
      <xdr:row>38</xdr:row>
      <xdr:rowOff>52360</xdr:rowOff>
    </xdr:to>
    <xdr:sp macro="" textlink="">
      <xdr:nvSpPr>
        <xdr:cNvPr id="88" name="円/楕円 87"/>
        <xdr:cNvSpPr/>
      </xdr:nvSpPr>
      <xdr:spPr>
        <a:xfrm>
          <a:off x="1968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68887</xdr:rowOff>
    </xdr:from>
    <xdr:ext cx="469744" cy="259045"/>
    <xdr:sp macro="" textlink="">
      <xdr:nvSpPr>
        <xdr:cNvPr id="89" name="テキスト ボックス 88"/>
        <xdr:cNvSpPr txBox="1"/>
      </xdr:nvSpPr>
      <xdr:spPr>
        <a:xfrm>
          <a:off x="1784427" y="62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93962</xdr:rowOff>
    </xdr:from>
    <xdr:to>
      <xdr:col>1</xdr:col>
      <xdr:colOff>485775</xdr:colOff>
      <xdr:row>38</xdr:row>
      <xdr:rowOff>24112</xdr:rowOff>
    </xdr:to>
    <xdr:sp macro="" textlink="">
      <xdr:nvSpPr>
        <xdr:cNvPr id="90" name="円/楕円 89"/>
        <xdr:cNvSpPr/>
      </xdr:nvSpPr>
      <xdr:spPr>
        <a:xfrm>
          <a:off x="1079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40639</xdr:rowOff>
    </xdr:from>
    <xdr:ext cx="469744" cy="259045"/>
    <xdr:sp macro="" textlink="">
      <xdr:nvSpPr>
        <xdr:cNvPr id="91" name="テキスト ボックス 90"/>
        <xdr:cNvSpPr txBox="1"/>
      </xdr:nvSpPr>
      <xdr:spPr>
        <a:xfrm>
          <a:off x="895427" y="62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39475</xdr:rowOff>
    </xdr:from>
    <xdr:to>
      <xdr:col>6</xdr:col>
      <xdr:colOff>511175</xdr:colOff>
      <xdr:row>58</xdr:row>
      <xdr:rowOff>42888</xdr:rowOff>
    </xdr:to>
    <xdr:cxnSp macro="">
      <xdr:nvCxnSpPr>
        <xdr:cNvPr id="122" name="直線コネクタ 121"/>
        <xdr:cNvCxnSpPr/>
      </xdr:nvCxnSpPr>
      <xdr:spPr>
        <a:xfrm>
          <a:off x="3797300" y="9983575"/>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39475</xdr:rowOff>
    </xdr:from>
    <xdr:to>
      <xdr:col>5</xdr:col>
      <xdr:colOff>358775</xdr:colOff>
      <xdr:row>58</xdr:row>
      <xdr:rowOff>67208</xdr:rowOff>
    </xdr:to>
    <xdr:cxnSp macro="">
      <xdr:nvCxnSpPr>
        <xdr:cNvPr id="125" name="直線コネクタ 124"/>
        <xdr:cNvCxnSpPr/>
      </xdr:nvCxnSpPr>
      <xdr:spPr>
        <a:xfrm flipV="1">
          <a:off x="2908300" y="9983575"/>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45134</xdr:rowOff>
    </xdr:from>
    <xdr:to>
      <xdr:col>4</xdr:col>
      <xdr:colOff>155575</xdr:colOff>
      <xdr:row>58</xdr:row>
      <xdr:rowOff>67208</xdr:rowOff>
    </xdr:to>
    <xdr:cxnSp macro="">
      <xdr:nvCxnSpPr>
        <xdr:cNvPr id="128" name="直線コネクタ 127"/>
        <xdr:cNvCxnSpPr/>
      </xdr:nvCxnSpPr>
      <xdr:spPr>
        <a:xfrm>
          <a:off x="2019300" y="9989234"/>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45134</xdr:rowOff>
    </xdr:from>
    <xdr:to>
      <xdr:col>2</xdr:col>
      <xdr:colOff>638175</xdr:colOff>
      <xdr:row>58</xdr:row>
      <xdr:rowOff>69533</xdr:rowOff>
    </xdr:to>
    <xdr:cxnSp macro="">
      <xdr:nvCxnSpPr>
        <xdr:cNvPr id="131" name="直線コネクタ 130"/>
        <xdr:cNvCxnSpPr/>
      </xdr:nvCxnSpPr>
      <xdr:spPr>
        <a:xfrm flipV="1">
          <a:off x="1130300" y="9989234"/>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163538</xdr:rowOff>
    </xdr:from>
    <xdr:to>
      <xdr:col>6</xdr:col>
      <xdr:colOff>561975</xdr:colOff>
      <xdr:row>58</xdr:row>
      <xdr:rowOff>93688</xdr:rowOff>
    </xdr:to>
    <xdr:sp macro="" textlink="">
      <xdr:nvSpPr>
        <xdr:cNvPr id="141" name="円/楕円 140"/>
        <xdr:cNvSpPr/>
      </xdr:nvSpPr>
      <xdr:spPr>
        <a:xfrm>
          <a:off x="45847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122915</xdr:rowOff>
    </xdr:from>
    <xdr:ext cx="534377" cy="259045"/>
    <xdr:sp macro="" textlink="">
      <xdr:nvSpPr>
        <xdr:cNvPr id="142" name="総務費該当値テキスト"/>
        <xdr:cNvSpPr txBox="1"/>
      </xdr:nvSpPr>
      <xdr:spPr>
        <a:xfrm>
          <a:off x="4686300" y="97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160125</xdr:rowOff>
    </xdr:from>
    <xdr:to>
      <xdr:col>5</xdr:col>
      <xdr:colOff>409575</xdr:colOff>
      <xdr:row>58</xdr:row>
      <xdr:rowOff>90275</xdr:rowOff>
    </xdr:to>
    <xdr:sp macro="" textlink="">
      <xdr:nvSpPr>
        <xdr:cNvPr id="143" name="円/楕円 142"/>
        <xdr:cNvSpPr/>
      </xdr:nvSpPr>
      <xdr:spPr>
        <a:xfrm>
          <a:off x="3746500" y="99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106802</xdr:rowOff>
    </xdr:from>
    <xdr:ext cx="534377" cy="259045"/>
    <xdr:sp macro="" textlink="">
      <xdr:nvSpPr>
        <xdr:cNvPr id="144" name="テキスト ボックス 143"/>
        <xdr:cNvSpPr txBox="1"/>
      </xdr:nvSpPr>
      <xdr:spPr>
        <a:xfrm>
          <a:off x="3530111" y="97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16408</xdr:rowOff>
    </xdr:from>
    <xdr:to>
      <xdr:col>4</xdr:col>
      <xdr:colOff>206375</xdr:colOff>
      <xdr:row>58</xdr:row>
      <xdr:rowOff>118008</xdr:rowOff>
    </xdr:to>
    <xdr:sp macro="" textlink="">
      <xdr:nvSpPr>
        <xdr:cNvPr id="145" name="円/楕円 144"/>
        <xdr:cNvSpPr/>
      </xdr:nvSpPr>
      <xdr:spPr>
        <a:xfrm>
          <a:off x="2857500" y="99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134535</xdr:rowOff>
    </xdr:from>
    <xdr:ext cx="534377" cy="259045"/>
    <xdr:sp macro="" textlink="">
      <xdr:nvSpPr>
        <xdr:cNvPr id="146" name="テキスト ボックス 145"/>
        <xdr:cNvSpPr txBox="1"/>
      </xdr:nvSpPr>
      <xdr:spPr>
        <a:xfrm>
          <a:off x="2641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165784</xdr:rowOff>
    </xdr:from>
    <xdr:to>
      <xdr:col>3</xdr:col>
      <xdr:colOff>3175</xdr:colOff>
      <xdr:row>58</xdr:row>
      <xdr:rowOff>95934</xdr:rowOff>
    </xdr:to>
    <xdr:sp macro="" textlink="">
      <xdr:nvSpPr>
        <xdr:cNvPr id="147" name="円/楕円 146"/>
        <xdr:cNvSpPr/>
      </xdr:nvSpPr>
      <xdr:spPr>
        <a:xfrm>
          <a:off x="1968500" y="99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112461</xdr:rowOff>
    </xdr:from>
    <xdr:ext cx="534377" cy="259045"/>
    <xdr:sp macro="" textlink="">
      <xdr:nvSpPr>
        <xdr:cNvPr id="148" name="テキスト ボックス 147"/>
        <xdr:cNvSpPr txBox="1"/>
      </xdr:nvSpPr>
      <xdr:spPr>
        <a:xfrm>
          <a:off x="1752111" y="97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18733</xdr:rowOff>
    </xdr:from>
    <xdr:to>
      <xdr:col>1</xdr:col>
      <xdr:colOff>485775</xdr:colOff>
      <xdr:row>58</xdr:row>
      <xdr:rowOff>120333</xdr:rowOff>
    </xdr:to>
    <xdr:sp macro="" textlink="">
      <xdr:nvSpPr>
        <xdr:cNvPr id="149" name="円/楕円 148"/>
        <xdr:cNvSpPr/>
      </xdr:nvSpPr>
      <xdr:spPr>
        <a:xfrm>
          <a:off x="1079500" y="99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111460</xdr:rowOff>
    </xdr:from>
    <xdr:ext cx="534377" cy="259045"/>
    <xdr:sp macro="" textlink="">
      <xdr:nvSpPr>
        <xdr:cNvPr id="150" name="テキスト ボックス 149"/>
        <xdr:cNvSpPr txBox="1"/>
      </xdr:nvSpPr>
      <xdr:spPr>
        <a:xfrm>
          <a:off x="863111" y="100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3949</xdr:rowOff>
    </xdr:from>
    <xdr:to>
      <xdr:col>6</xdr:col>
      <xdr:colOff>511175</xdr:colOff>
      <xdr:row>78</xdr:row>
      <xdr:rowOff>4392</xdr:rowOff>
    </xdr:to>
    <xdr:cxnSp macro="">
      <xdr:nvCxnSpPr>
        <xdr:cNvPr id="181" name="直線コネクタ 180"/>
        <xdr:cNvCxnSpPr/>
      </xdr:nvCxnSpPr>
      <xdr:spPr>
        <a:xfrm>
          <a:off x="3797300" y="13377049"/>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3949</xdr:rowOff>
    </xdr:from>
    <xdr:to>
      <xdr:col>5</xdr:col>
      <xdr:colOff>358775</xdr:colOff>
      <xdr:row>78</xdr:row>
      <xdr:rowOff>24366</xdr:rowOff>
    </xdr:to>
    <xdr:cxnSp macro="">
      <xdr:nvCxnSpPr>
        <xdr:cNvPr id="184" name="直線コネクタ 183"/>
        <xdr:cNvCxnSpPr/>
      </xdr:nvCxnSpPr>
      <xdr:spPr>
        <a:xfrm flipV="1">
          <a:off x="2908300" y="13377049"/>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24366</xdr:rowOff>
    </xdr:from>
    <xdr:to>
      <xdr:col>4</xdr:col>
      <xdr:colOff>155575</xdr:colOff>
      <xdr:row>78</xdr:row>
      <xdr:rowOff>36956</xdr:rowOff>
    </xdr:to>
    <xdr:cxnSp macro="">
      <xdr:nvCxnSpPr>
        <xdr:cNvPr id="187" name="直線コネクタ 186"/>
        <xdr:cNvCxnSpPr/>
      </xdr:nvCxnSpPr>
      <xdr:spPr>
        <a:xfrm flipV="1">
          <a:off x="2019300" y="13397466"/>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36956</xdr:rowOff>
    </xdr:from>
    <xdr:to>
      <xdr:col>2</xdr:col>
      <xdr:colOff>638175</xdr:colOff>
      <xdr:row>78</xdr:row>
      <xdr:rowOff>44749</xdr:rowOff>
    </xdr:to>
    <xdr:cxnSp macro="">
      <xdr:nvCxnSpPr>
        <xdr:cNvPr id="190" name="直線コネクタ 189"/>
        <xdr:cNvCxnSpPr/>
      </xdr:nvCxnSpPr>
      <xdr:spPr>
        <a:xfrm flipV="1">
          <a:off x="1130300" y="13410056"/>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125042</xdr:rowOff>
    </xdr:from>
    <xdr:to>
      <xdr:col>6</xdr:col>
      <xdr:colOff>561975</xdr:colOff>
      <xdr:row>78</xdr:row>
      <xdr:rowOff>55192</xdr:rowOff>
    </xdr:to>
    <xdr:sp macro="" textlink="">
      <xdr:nvSpPr>
        <xdr:cNvPr id="200" name="円/楕円 199"/>
        <xdr:cNvSpPr/>
      </xdr:nvSpPr>
      <xdr:spPr>
        <a:xfrm>
          <a:off x="4584700" y="133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84419</xdr:rowOff>
    </xdr:from>
    <xdr:ext cx="599010" cy="259045"/>
    <xdr:sp macro="" textlink="">
      <xdr:nvSpPr>
        <xdr:cNvPr id="201" name="民生費該当値テキスト"/>
        <xdr:cNvSpPr txBox="1"/>
      </xdr:nvSpPr>
      <xdr:spPr>
        <a:xfrm>
          <a:off x="4686300" y="1311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124599</xdr:rowOff>
    </xdr:from>
    <xdr:to>
      <xdr:col>5</xdr:col>
      <xdr:colOff>409575</xdr:colOff>
      <xdr:row>78</xdr:row>
      <xdr:rowOff>54749</xdr:rowOff>
    </xdr:to>
    <xdr:sp macro="" textlink="">
      <xdr:nvSpPr>
        <xdr:cNvPr id="202" name="円/楕円 201"/>
        <xdr:cNvSpPr/>
      </xdr:nvSpPr>
      <xdr:spPr>
        <a:xfrm>
          <a:off x="3746500" y="133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71276</xdr:rowOff>
    </xdr:from>
    <xdr:ext cx="599010" cy="259045"/>
    <xdr:sp macro="" textlink="">
      <xdr:nvSpPr>
        <xdr:cNvPr id="203" name="テキスト ボックス 202"/>
        <xdr:cNvSpPr txBox="1"/>
      </xdr:nvSpPr>
      <xdr:spPr>
        <a:xfrm>
          <a:off x="3497794" y="131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145016</xdr:rowOff>
    </xdr:from>
    <xdr:to>
      <xdr:col>4</xdr:col>
      <xdr:colOff>206375</xdr:colOff>
      <xdr:row>78</xdr:row>
      <xdr:rowOff>75166</xdr:rowOff>
    </xdr:to>
    <xdr:sp macro="" textlink="">
      <xdr:nvSpPr>
        <xdr:cNvPr id="204" name="円/楕円 203"/>
        <xdr:cNvSpPr/>
      </xdr:nvSpPr>
      <xdr:spPr>
        <a:xfrm>
          <a:off x="2857500" y="133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91693</xdr:rowOff>
    </xdr:from>
    <xdr:ext cx="599010" cy="259045"/>
    <xdr:sp macro="" textlink="">
      <xdr:nvSpPr>
        <xdr:cNvPr id="205" name="テキスト ボックス 204"/>
        <xdr:cNvSpPr txBox="1"/>
      </xdr:nvSpPr>
      <xdr:spPr>
        <a:xfrm>
          <a:off x="2608794" y="131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157606</xdr:rowOff>
    </xdr:from>
    <xdr:to>
      <xdr:col>3</xdr:col>
      <xdr:colOff>3175</xdr:colOff>
      <xdr:row>78</xdr:row>
      <xdr:rowOff>87756</xdr:rowOff>
    </xdr:to>
    <xdr:sp macro="" textlink="">
      <xdr:nvSpPr>
        <xdr:cNvPr id="206" name="円/楕円 205"/>
        <xdr:cNvSpPr/>
      </xdr:nvSpPr>
      <xdr:spPr>
        <a:xfrm>
          <a:off x="1968500" y="133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104283</xdr:rowOff>
    </xdr:from>
    <xdr:ext cx="599010" cy="259045"/>
    <xdr:sp macro="" textlink="">
      <xdr:nvSpPr>
        <xdr:cNvPr id="207" name="テキスト ボックス 206"/>
        <xdr:cNvSpPr txBox="1"/>
      </xdr:nvSpPr>
      <xdr:spPr>
        <a:xfrm>
          <a:off x="1719794" y="1313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165399</xdr:rowOff>
    </xdr:from>
    <xdr:to>
      <xdr:col>1</xdr:col>
      <xdr:colOff>485775</xdr:colOff>
      <xdr:row>78</xdr:row>
      <xdr:rowOff>95549</xdr:rowOff>
    </xdr:to>
    <xdr:sp macro="" textlink="">
      <xdr:nvSpPr>
        <xdr:cNvPr id="208" name="円/楕円 207"/>
        <xdr:cNvSpPr/>
      </xdr:nvSpPr>
      <xdr:spPr>
        <a:xfrm>
          <a:off x="1079500" y="133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112076</xdr:rowOff>
    </xdr:from>
    <xdr:ext cx="599010" cy="259045"/>
    <xdr:sp macro="" textlink="">
      <xdr:nvSpPr>
        <xdr:cNvPr id="209" name="テキスト ボックス 208"/>
        <xdr:cNvSpPr txBox="1"/>
      </xdr:nvSpPr>
      <xdr:spPr>
        <a:xfrm>
          <a:off x="830794" y="1314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39002</xdr:rowOff>
    </xdr:from>
    <xdr:to>
      <xdr:col>6</xdr:col>
      <xdr:colOff>511175</xdr:colOff>
      <xdr:row>95</xdr:row>
      <xdr:rowOff>48622</xdr:rowOff>
    </xdr:to>
    <xdr:cxnSp macro="">
      <xdr:nvCxnSpPr>
        <xdr:cNvPr id="239" name="直線コネクタ 238"/>
        <xdr:cNvCxnSpPr/>
      </xdr:nvCxnSpPr>
      <xdr:spPr>
        <a:xfrm>
          <a:off x="3797300" y="1632675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39002</xdr:rowOff>
    </xdr:from>
    <xdr:to>
      <xdr:col>5</xdr:col>
      <xdr:colOff>358775</xdr:colOff>
      <xdr:row>95</xdr:row>
      <xdr:rowOff>50470</xdr:rowOff>
    </xdr:to>
    <xdr:cxnSp macro="">
      <xdr:nvCxnSpPr>
        <xdr:cNvPr id="242" name="直線コネクタ 241"/>
        <xdr:cNvCxnSpPr/>
      </xdr:nvCxnSpPr>
      <xdr:spPr>
        <a:xfrm flipV="1">
          <a:off x="2908300" y="163267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18751</xdr:rowOff>
    </xdr:from>
    <xdr:to>
      <xdr:col>4</xdr:col>
      <xdr:colOff>155575</xdr:colOff>
      <xdr:row>95</xdr:row>
      <xdr:rowOff>50470</xdr:rowOff>
    </xdr:to>
    <xdr:cxnSp macro="">
      <xdr:nvCxnSpPr>
        <xdr:cNvPr id="245" name="直線コネクタ 244"/>
        <xdr:cNvCxnSpPr/>
      </xdr:nvCxnSpPr>
      <xdr:spPr>
        <a:xfrm>
          <a:off x="2019300" y="163065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18751</xdr:rowOff>
    </xdr:from>
    <xdr:to>
      <xdr:col>2</xdr:col>
      <xdr:colOff>638175</xdr:colOff>
      <xdr:row>95</xdr:row>
      <xdr:rowOff>79235</xdr:rowOff>
    </xdr:to>
    <xdr:cxnSp macro="">
      <xdr:nvCxnSpPr>
        <xdr:cNvPr id="248" name="直線コネクタ 247"/>
        <xdr:cNvCxnSpPr/>
      </xdr:nvCxnSpPr>
      <xdr:spPr>
        <a:xfrm flipV="1">
          <a:off x="1130300" y="16306501"/>
          <a:ext cx="8890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169272</xdr:rowOff>
    </xdr:from>
    <xdr:to>
      <xdr:col>6</xdr:col>
      <xdr:colOff>561975</xdr:colOff>
      <xdr:row>95</xdr:row>
      <xdr:rowOff>99422</xdr:rowOff>
    </xdr:to>
    <xdr:sp macro="" textlink="">
      <xdr:nvSpPr>
        <xdr:cNvPr id="258" name="円/楕円 257"/>
        <xdr:cNvSpPr/>
      </xdr:nvSpPr>
      <xdr:spPr>
        <a:xfrm>
          <a:off x="4584700" y="162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20699</xdr:rowOff>
    </xdr:from>
    <xdr:ext cx="534377" cy="259045"/>
    <xdr:sp macro="" textlink="">
      <xdr:nvSpPr>
        <xdr:cNvPr id="259" name="衛生費該当値テキスト"/>
        <xdr:cNvSpPr txBox="1"/>
      </xdr:nvSpPr>
      <xdr:spPr>
        <a:xfrm>
          <a:off x="4686300" y="161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159652</xdr:rowOff>
    </xdr:from>
    <xdr:to>
      <xdr:col>5</xdr:col>
      <xdr:colOff>409575</xdr:colOff>
      <xdr:row>95</xdr:row>
      <xdr:rowOff>89802</xdr:rowOff>
    </xdr:to>
    <xdr:sp macro="" textlink="">
      <xdr:nvSpPr>
        <xdr:cNvPr id="260" name="円/楕円 259"/>
        <xdr:cNvSpPr/>
      </xdr:nvSpPr>
      <xdr:spPr>
        <a:xfrm>
          <a:off x="37465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106329</xdr:rowOff>
    </xdr:from>
    <xdr:ext cx="534377" cy="259045"/>
    <xdr:sp macro="" textlink="">
      <xdr:nvSpPr>
        <xdr:cNvPr id="261" name="テキスト ボックス 260"/>
        <xdr:cNvSpPr txBox="1"/>
      </xdr:nvSpPr>
      <xdr:spPr>
        <a:xfrm>
          <a:off x="3530111" y="160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171120</xdr:rowOff>
    </xdr:from>
    <xdr:to>
      <xdr:col>4</xdr:col>
      <xdr:colOff>206375</xdr:colOff>
      <xdr:row>95</xdr:row>
      <xdr:rowOff>101270</xdr:rowOff>
    </xdr:to>
    <xdr:sp macro="" textlink="">
      <xdr:nvSpPr>
        <xdr:cNvPr id="262" name="円/楕円 261"/>
        <xdr:cNvSpPr/>
      </xdr:nvSpPr>
      <xdr:spPr>
        <a:xfrm>
          <a:off x="2857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117797</xdr:rowOff>
    </xdr:from>
    <xdr:ext cx="534377" cy="259045"/>
    <xdr:sp macro="" textlink="">
      <xdr:nvSpPr>
        <xdr:cNvPr id="263" name="テキスト ボックス 262"/>
        <xdr:cNvSpPr txBox="1"/>
      </xdr:nvSpPr>
      <xdr:spPr>
        <a:xfrm>
          <a:off x="2641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139401</xdr:rowOff>
    </xdr:from>
    <xdr:to>
      <xdr:col>3</xdr:col>
      <xdr:colOff>3175</xdr:colOff>
      <xdr:row>95</xdr:row>
      <xdr:rowOff>69551</xdr:rowOff>
    </xdr:to>
    <xdr:sp macro="" textlink="">
      <xdr:nvSpPr>
        <xdr:cNvPr id="264" name="円/楕円 263"/>
        <xdr:cNvSpPr/>
      </xdr:nvSpPr>
      <xdr:spPr>
        <a:xfrm>
          <a:off x="1968500" y="162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86078</xdr:rowOff>
    </xdr:from>
    <xdr:ext cx="534377" cy="259045"/>
    <xdr:sp macro="" textlink="">
      <xdr:nvSpPr>
        <xdr:cNvPr id="265" name="テキスト ボックス 264"/>
        <xdr:cNvSpPr txBox="1"/>
      </xdr:nvSpPr>
      <xdr:spPr>
        <a:xfrm>
          <a:off x="1752111" y="16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28435</xdr:rowOff>
    </xdr:from>
    <xdr:to>
      <xdr:col>1</xdr:col>
      <xdr:colOff>485775</xdr:colOff>
      <xdr:row>95</xdr:row>
      <xdr:rowOff>130035</xdr:rowOff>
    </xdr:to>
    <xdr:sp macro="" textlink="">
      <xdr:nvSpPr>
        <xdr:cNvPr id="266" name="円/楕円 265"/>
        <xdr:cNvSpPr/>
      </xdr:nvSpPr>
      <xdr:spPr>
        <a:xfrm>
          <a:off x="1079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146562</xdr:rowOff>
    </xdr:from>
    <xdr:ext cx="534377" cy="259045"/>
    <xdr:sp macro="" textlink="">
      <xdr:nvSpPr>
        <xdr:cNvPr id="267" name="テキスト ボックス 266"/>
        <xdr:cNvSpPr txBox="1"/>
      </xdr:nvSpPr>
      <xdr:spPr>
        <a:xfrm>
          <a:off x="863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47665</xdr:rowOff>
    </xdr:from>
    <xdr:to>
      <xdr:col>15</xdr:col>
      <xdr:colOff>180975</xdr:colOff>
      <xdr:row>38</xdr:row>
      <xdr:rowOff>95077</xdr:rowOff>
    </xdr:to>
    <xdr:cxnSp macro="">
      <xdr:nvCxnSpPr>
        <xdr:cNvPr id="294" name="直線コネクタ 293"/>
        <xdr:cNvCxnSpPr/>
      </xdr:nvCxnSpPr>
      <xdr:spPr>
        <a:xfrm>
          <a:off x="9639300" y="6562765"/>
          <a:ext cx="8382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36510</xdr:rowOff>
    </xdr:from>
    <xdr:to>
      <xdr:col>14</xdr:col>
      <xdr:colOff>28575</xdr:colOff>
      <xdr:row>38</xdr:row>
      <xdr:rowOff>47665</xdr:rowOff>
    </xdr:to>
    <xdr:cxnSp macro="">
      <xdr:nvCxnSpPr>
        <xdr:cNvPr id="297" name="直線コネクタ 296"/>
        <xdr:cNvCxnSpPr/>
      </xdr:nvCxnSpPr>
      <xdr:spPr>
        <a:xfrm>
          <a:off x="8750300" y="655161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132659</xdr:rowOff>
    </xdr:from>
    <xdr:to>
      <xdr:col>12</xdr:col>
      <xdr:colOff>511175</xdr:colOff>
      <xdr:row>38</xdr:row>
      <xdr:rowOff>36510</xdr:rowOff>
    </xdr:to>
    <xdr:cxnSp macro="">
      <xdr:nvCxnSpPr>
        <xdr:cNvPr id="300" name="直線コネクタ 299"/>
        <xdr:cNvCxnSpPr/>
      </xdr:nvCxnSpPr>
      <xdr:spPr>
        <a:xfrm>
          <a:off x="7861300" y="647630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93432</xdr:rowOff>
    </xdr:from>
    <xdr:to>
      <xdr:col>11</xdr:col>
      <xdr:colOff>307975</xdr:colOff>
      <xdr:row>37</xdr:row>
      <xdr:rowOff>132659</xdr:rowOff>
    </xdr:to>
    <xdr:cxnSp macro="">
      <xdr:nvCxnSpPr>
        <xdr:cNvPr id="303" name="直線コネクタ 302"/>
        <xdr:cNvCxnSpPr/>
      </xdr:nvCxnSpPr>
      <xdr:spPr>
        <a:xfrm>
          <a:off x="6972300" y="64370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44277</xdr:rowOff>
    </xdr:from>
    <xdr:to>
      <xdr:col>15</xdr:col>
      <xdr:colOff>231775</xdr:colOff>
      <xdr:row>38</xdr:row>
      <xdr:rowOff>145877</xdr:rowOff>
    </xdr:to>
    <xdr:sp macro="" textlink="">
      <xdr:nvSpPr>
        <xdr:cNvPr id="313" name="円/楕円 312"/>
        <xdr:cNvSpPr/>
      </xdr:nvSpPr>
      <xdr:spPr>
        <a:xfrm>
          <a:off x="104267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168315</xdr:rowOff>
    </xdr:from>
    <xdr:to>
      <xdr:col>14</xdr:col>
      <xdr:colOff>79375</xdr:colOff>
      <xdr:row>38</xdr:row>
      <xdr:rowOff>98465</xdr:rowOff>
    </xdr:to>
    <xdr:sp macro="" textlink="">
      <xdr:nvSpPr>
        <xdr:cNvPr id="315" name="円/楕円 314"/>
        <xdr:cNvSpPr/>
      </xdr:nvSpPr>
      <xdr:spPr>
        <a:xfrm>
          <a:off x="9588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114993</xdr:rowOff>
    </xdr:from>
    <xdr:ext cx="469744" cy="259045"/>
    <xdr:sp macro="" textlink="">
      <xdr:nvSpPr>
        <xdr:cNvPr id="316" name="テキスト ボックス 315"/>
        <xdr:cNvSpPr txBox="1"/>
      </xdr:nvSpPr>
      <xdr:spPr>
        <a:xfrm>
          <a:off x="9404427"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157160</xdr:rowOff>
    </xdr:from>
    <xdr:to>
      <xdr:col>12</xdr:col>
      <xdr:colOff>561975</xdr:colOff>
      <xdr:row>38</xdr:row>
      <xdr:rowOff>87309</xdr:rowOff>
    </xdr:to>
    <xdr:sp macro="" textlink="">
      <xdr:nvSpPr>
        <xdr:cNvPr id="317" name="円/楕円 316"/>
        <xdr:cNvSpPr/>
      </xdr:nvSpPr>
      <xdr:spPr>
        <a:xfrm>
          <a:off x="8699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103837</xdr:rowOff>
    </xdr:from>
    <xdr:ext cx="469744" cy="259045"/>
    <xdr:sp macro="" textlink="">
      <xdr:nvSpPr>
        <xdr:cNvPr id="318" name="テキスト ボックス 317"/>
        <xdr:cNvSpPr txBox="1"/>
      </xdr:nvSpPr>
      <xdr:spPr>
        <a:xfrm>
          <a:off x="8515427"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81859</xdr:rowOff>
    </xdr:from>
    <xdr:to>
      <xdr:col>11</xdr:col>
      <xdr:colOff>358775</xdr:colOff>
      <xdr:row>38</xdr:row>
      <xdr:rowOff>12009</xdr:rowOff>
    </xdr:to>
    <xdr:sp macro="" textlink="">
      <xdr:nvSpPr>
        <xdr:cNvPr id="319" name="円/楕円 318"/>
        <xdr:cNvSpPr/>
      </xdr:nvSpPr>
      <xdr:spPr>
        <a:xfrm>
          <a:off x="7810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28536</xdr:rowOff>
    </xdr:from>
    <xdr:ext cx="469744" cy="259045"/>
    <xdr:sp macro="" textlink="">
      <xdr:nvSpPr>
        <xdr:cNvPr id="320" name="テキスト ボックス 319"/>
        <xdr:cNvSpPr txBox="1"/>
      </xdr:nvSpPr>
      <xdr:spPr>
        <a:xfrm>
          <a:off x="7626427"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42632</xdr:rowOff>
    </xdr:from>
    <xdr:to>
      <xdr:col>10</xdr:col>
      <xdr:colOff>155575</xdr:colOff>
      <xdr:row>37</xdr:row>
      <xdr:rowOff>144232</xdr:rowOff>
    </xdr:to>
    <xdr:sp macro="" textlink="">
      <xdr:nvSpPr>
        <xdr:cNvPr id="321" name="円/楕円 320"/>
        <xdr:cNvSpPr/>
      </xdr:nvSpPr>
      <xdr:spPr>
        <a:xfrm>
          <a:off x="6921500" y="63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160759</xdr:rowOff>
    </xdr:from>
    <xdr:ext cx="469744" cy="259045"/>
    <xdr:sp macro="" textlink="">
      <xdr:nvSpPr>
        <xdr:cNvPr id="322" name="テキスト ボックス 321"/>
        <xdr:cNvSpPr txBox="1"/>
      </xdr:nvSpPr>
      <xdr:spPr>
        <a:xfrm>
          <a:off x="6737427" y="61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16397</xdr:rowOff>
    </xdr:from>
    <xdr:to>
      <xdr:col>15</xdr:col>
      <xdr:colOff>180975</xdr:colOff>
      <xdr:row>58</xdr:row>
      <xdr:rowOff>58305</xdr:rowOff>
    </xdr:to>
    <xdr:cxnSp macro="">
      <xdr:nvCxnSpPr>
        <xdr:cNvPr id="349" name="直線コネクタ 348"/>
        <xdr:cNvCxnSpPr/>
      </xdr:nvCxnSpPr>
      <xdr:spPr>
        <a:xfrm>
          <a:off x="9639300" y="9960497"/>
          <a:ext cx="83820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16397</xdr:rowOff>
    </xdr:from>
    <xdr:to>
      <xdr:col>14</xdr:col>
      <xdr:colOff>28575</xdr:colOff>
      <xdr:row>58</xdr:row>
      <xdr:rowOff>76483</xdr:rowOff>
    </xdr:to>
    <xdr:cxnSp macro="">
      <xdr:nvCxnSpPr>
        <xdr:cNvPr id="352" name="直線コネクタ 351"/>
        <xdr:cNvCxnSpPr/>
      </xdr:nvCxnSpPr>
      <xdr:spPr>
        <a:xfrm flipV="1">
          <a:off x="8750300" y="9960497"/>
          <a:ext cx="889000" cy="6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63421</xdr:rowOff>
    </xdr:from>
    <xdr:to>
      <xdr:col>12</xdr:col>
      <xdr:colOff>511175</xdr:colOff>
      <xdr:row>58</xdr:row>
      <xdr:rowOff>76483</xdr:rowOff>
    </xdr:to>
    <xdr:cxnSp macro="">
      <xdr:nvCxnSpPr>
        <xdr:cNvPr id="355" name="直線コネクタ 354"/>
        <xdr:cNvCxnSpPr/>
      </xdr:nvCxnSpPr>
      <xdr:spPr>
        <a:xfrm>
          <a:off x="7861300" y="1000752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63421</xdr:rowOff>
    </xdr:from>
    <xdr:to>
      <xdr:col>11</xdr:col>
      <xdr:colOff>307975</xdr:colOff>
      <xdr:row>58</xdr:row>
      <xdr:rowOff>72766</xdr:rowOff>
    </xdr:to>
    <xdr:cxnSp macro="">
      <xdr:nvCxnSpPr>
        <xdr:cNvPr id="358" name="直線コネクタ 357"/>
        <xdr:cNvCxnSpPr/>
      </xdr:nvCxnSpPr>
      <xdr:spPr>
        <a:xfrm flipV="1">
          <a:off x="6972300" y="10007521"/>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7505</xdr:rowOff>
    </xdr:from>
    <xdr:to>
      <xdr:col>15</xdr:col>
      <xdr:colOff>231775</xdr:colOff>
      <xdr:row>58</xdr:row>
      <xdr:rowOff>109105</xdr:rowOff>
    </xdr:to>
    <xdr:sp macro="" textlink="">
      <xdr:nvSpPr>
        <xdr:cNvPr id="368" name="円/楕円 367"/>
        <xdr:cNvSpPr/>
      </xdr:nvSpPr>
      <xdr:spPr>
        <a:xfrm>
          <a:off x="10426700" y="99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138332</xdr:rowOff>
    </xdr:from>
    <xdr:ext cx="534377" cy="259045"/>
    <xdr:sp macro="" textlink="">
      <xdr:nvSpPr>
        <xdr:cNvPr id="369" name="農林水産業費該当値テキスト"/>
        <xdr:cNvSpPr txBox="1"/>
      </xdr:nvSpPr>
      <xdr:spPr>
        <a:xfrm>
          <a:off x="10528300" y="9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137047</xdr:rowOff>
    </xdr:from>
    <xdr:to>
      <xdr:col>14</xdr:col>
      <xdr:colOff>79375</xdr:colOff>
      <xdr:row>58</xdr:row>
      <xdr:rowOff>67197</xdr:rowOff>
    </xdr:to>
    <xdr:sp macro="" textlink="">
      <xdr:nvSpPr>
        <xdr:cNvPr id="370" name="円/楕円 369"/>
        <xdr:cNvSpPr/>
      </xdr:nvSpPr>
      <xdr:spPr>
        <a:xfrm>
          <a:off x="9588500" y="99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83724</xdr:rowOff>
    </xdr:from>
    <xdr:ext cx="534377" cy="259045"/>
    <xdr:sp macro="" textlink="">
      <xdr:nvSpPr>
        <xdr:cNvPr id="371" name="テキスト ボックス 370"/>
        <xdr:cNvSpPr txBox="1"/>
      </xdr:nvSpPr>
      <xdr:spPr>
        <a:xfrm>
          <a:off x="9372111" y="968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25683</xdr:rowOff>
    </xdr:from>
    <xdr:to>
      <xdr:col>12</xdr:col>
      <xdr:colOff>561975</xdr:colOff>
      <xdr:row>58</xdr:row>
      <xdr:rowOff>127283</xdr:rowOff>
    </xdr:to>
    <xdr:sp macro="" textlink="">
      <xdr:nvSpPr>
        <xdr:cNvPr id="372" name="円/楕円 371"/>
        <xdr:cNvSpPr/>
      </xdr:nvSpPr>
      <xdr:spPr>
        <a:xfrm>
          <a:off x="8699500" y="99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118410</xdr:rowOff>
    </xdr:from>
    <xdr:ext cx="534377" cy="259045"/>
    <xdr:sp macro="" textlink="">
      <xdr:nvSpPr>
        <xdr:cNvPr id="373" name="テキスト ボックス 372"/>
        <xdr:cNvSpPr txBox="1"/>
      </xdr:nvSpPr>
      <xdr:spPr>
        <a:xfrm>
          <a:off x="8483111" y="10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12621</xdr:rowOff>
    </xdr:from>
    <xdr:to>
      <xdr:col>11</xdr:col>
      <xdr:colOff>358775</xdr:colOff>
      <xdr:row>58</xdr:row>
      <xdr:rowOff>114221</xdr:rowOff>
    </xdr:to>
    <xdr:sp macro="" textlink="">
      <xdr:nvSpPr>
        <xdr:cNvPr id="374" name="円/楕円 373"/>
        <xdr:cNvSpPr/>
      </xdr:nvSpPr>
      <xdr:spPr>
        <a:xfrm>
          <a:off x="7810500" y="99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130748</xdr:rowOff>
    </xdr:from>
    <xdr:ext cx="534377" cy="259045"/>
    <xdr:sp macro="" textlink="">
      <xdr:nvSpPr>
        <xdr:cNvPr id="375" name="テキスト ボックス 374"/>
        <xdr:cNvSpPr txBox="1"/>
      </xdr:nvSpPr>
      <xdr:spPr>
        <a:xfrm>
          <a:off x="7594111" y="97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21966</xdr:rowOff>
    </xdr:from>
    <xdr:to>
      <xdr:col>10</xdr:col>
      <xdr:colOff>155575</xdr:colOff>
      <xdr:row>58</xdr:row>
      <xdr:rowOff>123566</xdr:rowOff>
    </xdr:to>
    <xdr:sp macro="" textlink="">
      <xdr:nvSpPr>
        <xdr:cNvPr id="376" name="円/楕円 375"/>
        <xdr:cNvSpPr/>
      </xdr:nvSpPr>
      <xdr:spPr>
        <a:xfrm>
          <a:off x="6921500" y="99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140093</xdr:rowOff>
    </xdr:from>
    <xdr:ext cx="534377" cy="259045"/>
    <xdr:sp macro="" textlink="">
      <xdr:nvSpPr>
        <xdr:cNvPr id="377" name="テキスト ボックス 376"/>
        <xdr:cNvSpPr txBox="1"/>
      </xdr:nvSpPr>
      <xdr:spPr>
        <a:xfrm>
          <a:off x="6705111" y="97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30246</xdr:rowOff>
    </xdr:from>
    <xdr:to>
      <xdr:col>15</xdr:col>
      <xdr:colOff>180975</xdr:colOff>
      <xdr:row>76</xdr:row>
      <xdr:rowOff>85362</xdr:rowOff>
    </xdr:to>
    <xdr:cxnSp macro="">
      <xdr:nvCxnSpPr>
        <xdr:cNvPr id="404" name="直線コネクタ 403"/>
        <xdr:cNvCxnSpPr/>
      </xdr:nvCxnSpPr>
      <xdr:spPr>
        <a:xfrm>
          <a:off x="9639300" y="13060446"/>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30246</xdr:rowOff>
    </xdr:from>
    <xdr:to>
      <xdr:col>14</xdr:col>
      <xdr:colOff>28575</xdr:colOff>
      <xdr:row>76</xdr:row>
      <xdr:rowOff>154307</xdr:rowOff>
    </xdr:to>
    <xdr:cxnSp macro="">
      <xdr:nvCxnSpPr>
        <xdr:cNvPr id="407" name="直線コネクタ 406"/>
        <xdr:cNvCxnSpPr/>
      </xdr:nvCxnSpPr>
      <xdr:spPr>
        <a:xfrm flipV="1">
          <a:off x="8750300" y="13060446"/>
          <a:ext cx="8890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125321</xdr:rowOff>
    </xdr:from>
    <xdr:to>
      <xdr:col>12</xdr:col>
      <xdr:colOff>511175</xdr:colOff>
      <xdr:row>76</xdr:row>
      <xdr:rowOff>154307</xdr:rowOff>
    </xdr:to>
    <xdr:cxnSp macro="">
      <xdr:nvCxnSpPr>
        <xdr:cNvPr id="410" name="直線コネクタ 409"/>
        <xdr:cNvCxnSpPr/>
      </xdr:nvCxnSpPr>
      <xdr:spPr>
        <a:xfrm>
          <a:off x="7861300" y="13155521"/>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125321</xdr:rowOff>
    </xdr:from>
    <xdr:to>
      <xdr:col>11</xdr:col>
      <xdr:colOff>307975</xdr:colOff>
      <xdr:row>76</xdr:row>
      <xdr:rowOff>144546</xdr:rowOff>
    </xdr:to>
    <xdr:cxnSp macro="">
      <xdr:nvCxnSpPr>
        <xdr:cNvPr id="413" name="直線コネクタ 412"/>
        <xdr:cNvCxnSpPr/>
      </xdr:nvCxnSpPr>
      <xdr:spPr>
        <a:xfrm flipV="1">
          <a:off x="6972300" y="1315552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34562</xdr:rowOff>
    </xdr:from>
    <xdr:to>
      <xdr:col>15</xdr:col>
      <xdr:colOff>231775</xdr:colOff>
      <xdr:row>76</xdr:row>
      <xdr:rowOff>136162</xdr:rowOff>
    </xdr:to>
    <xdr:sp macro="" textlink="">
      <xdr:nvSpPr>
        <xdr:cNvPr id="423" name="円/楕円 422"/>
        <xdr:cNvSpPr/>
      </xdr:nvSpPr>
      <xdr:spPr>
        <a:xfrm>
          <a:off x="104267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57438</xdr:rowOff>
    </xdr:from>
    <xdr:ext cx="534377" cy="259045"/>
    <xdr:sp macro="" textlink="">
      <xdr:nvSpPr>
        <xdr:cNvPr id="424" name="商工費該当値テキスト"/>
        <xdr:cNvSpPr txBox="1"/>
      </xdr:nvSpPr>
      <xdr:spPr>
        <a:xfrm>
          <a:off x="10528300" y="129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150896</xdr:rowOff>
    </xdr:from>
    <xdr:to>
      <xdr:col>14</xdr:col>
      <xdr:colOff>79375</xdr:colOff>
      <xdr:row>76</xdr:row>
      <xdr:rowOff>81046</xdr:rowOff>
    </xdr:to>
    <xdr:sp macro="" textlink="">
      <xdr:nvSpPr>
        <xdr:cNvPr id="425" name="円/楕円 424"/>
        <xdr:cNvSpPr/>
      </xdr:nvSpPr>
      <xdr:spPr>
        <a:xfrm>
          <a:off x="95885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97573</xdr:rowOff>
    </xdr:from>
    <xdr:ext cx="534377" cy="259045"/>
    <xdr:sp macro="" textlink="">
      <xdr:nvSpPr>
        <xdr:cNvPr id="426" name="テキスト ボックス 425"/>
        <xdr:cNvSpPr txBox="1"/>
      </xdr:nvSpPr>
      <xdr:spPr>
        <a:xfrm>
          <a:off x="9372111" y="127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103507</xdr:rowOff>
    </xdr:from>
    <xdr:to>
      <xdr:col>12</xdr:col>
      <xdr:colOff>561975</xdr:colOff>
      <xdr:row>77</xdr:row>
      <xdr:rowOff>33657</xdr:rowOff>
    </xdr:to>
    <xdr:sp macro="" textlink="">
      <xdr:nvSpPr>
        <xdr:cNvPr id="427" name="円/楕円 426"/>
        <xdr:cNvSpPr/>
      </xdr:nvSpPr>
      <xdr:spPr>
        <a:xfrm>
          <a:off x="86995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50185</xdr:rowOff>
    </xdr:from>
    <xdr:ext cx="534377" cy="259045"/>
    <xdr:sp macro="" textlink="">
      <xdr:nvSpPr>
        <xdr:cNvPr id="428" name="テキスト ボックス 427"/>
        <xdr:cNvSpPr txBox="1"/>
      </xdr:nvSpPr>
      <xdr:spPr>
        <a:xfrm>
          <a:off x="8483111" y="129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74521</xdr:rowOff>
    </xdr:from>
    <xdr:to>
      <xdr:col>11</xdr:col>
      <xdr:colOff>358775</xdr:colOff>
      <xdr:row>77</xdr:row>
      <xdr:rowOff>4671</xdr:rowOff>
    </xdr:to>
    <xdr:sp macro="" textlink="">
      <xdr:nvSpPr>
        <xdr:cNvPr id="429" name="円/楕円 428"/>
        <xdr:cNvSpPr/>
      </xdr:nvSpPr>
      <xdr:spPr>
        <a:xfrm>
          <a:off x="7810500" y="131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21198</xdr:rowOff>
    </xdr:from>
    <xdr:ext cx="534377" cy="259045"/>
    <xdr:sp macro="" textlink="">
      <xdr:nvSpPr>
        <xdr:cNvPr id="430" name="テキスト ボックス 429"/>
        <xdr:cNvSpPr txBox="1"/>
      </xdr:nvSpPr>
      <xdr:spPr>
        <a:xfrm>
          <a:off x="7594111" y="128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93746</xdr:rowOff>
    </xdr:from>
    <xdr:to>
      <xdr:col>10</xdr:col>
      <xdr:colOff>155575</xdr:colOff>
      <xdr:row>77</xdr:row>
      <xdr:rowOff>23896</xdr:rowOff>
    </xdr:to>
    <xdr:sp macro="" textlink="">
      <xdr:nvSpPr>
        <xdr:cNvPr id="431" name="円/楕円 430"/>
        <xdr:cNvSpPr/>
      </xdr:nvSpPr>
      <xdr:spPr>
        <a:xfrm>
          <a:off x="6921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40423</xdr:rowOff>
    </xdr:from>
    <xdr:ext cx="534377" cy="259045"/>
    <xdr:sp macro="" textlink="">
      <xdr:nvSpPr>
        <xdr:cNvPr id="432" name="テキスト ボックス 431"/>
        <xdr:cNvSpPr txBox="1"/>
      </xdr:nvSpPr>
      <xdr:spPr>
        <a:xfrm>
          <a:off x="6705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147641</xdr:rowOff>
    </xdr:from>
    <xdr:to>
      <xdr:col>15</xdr:col>
      <xdr:colOff>180975</xdr:colOff>
      <xdr:row>98</xdr:row>
      <xdr:rowOff>159096</xdr:rowOff>
    </xdr:to>
    <xdr:cxnSp macro="">
      <xdr:nvCxnSpPr>
        <xdr:cNvPr id="461" name="直線コネクタ 460"/>
        <xdr:cNvCxnSpPr/>
      </xdr:nvCxnSpPr>
      <xdr:spPr>
        <a:xfrm>
          <a:off x="9639300" y="16949741"/>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147641</xdr:rowOff>
    </xdr:from>
    <xdr:to>
      <xdr:col>14</xdr:col>
      <xdr:colOff>28575</xdr:colOff>
      <xdr:row>98</xdr:row>
      <xdr:rowOff>152598</xdr:rowOff>
    </xdr:to>
    <xdr:cxnSp macro="">
      <xdr:nvCxnSpPr>
        <xdr:cNvPr id="464" name="直線コネクタ 463"/>
        <xdr:cNvCxnSpPr/>
      </xdr:nvCxnSpPr>
      <xdr:spPr>
        <a:xfrm flipV="1">
          <a:off x="8750300" y="16949741"/>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152598</xdr:rowOff>
    </xdr:from>
    <xdr:to>
      <xdr:col>12</xdr:col>
      <xdr:colOff>511175</xdr:colOff>
      <xdr:row>98</xdr:row>
      <xdr:rowOff>163123</xdr:rowOff>
    </xdr:to>
    <xdr:cxnSp macro="">
      <xdr:nvCxnSpPr>
        <xdr:cNvPr id="467" name="直線コネクタ 466"/>
        <xdr:cNvCxnSpPr/>
      </xdr:nvCxnSpPr>
      <xdr:spPr>
        <a:xfrm flipV="1">
          <a:off x="7861300" y="16954698"/>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159407</xdr:rowOff>
    </xdr:from>
    <xdr:to>
      <xdr:col>11</xdr:col>
      <xdr:colOff>307975</xdr:colOff>
      <xdr:row>98</xdr:row>
      <xdr:rowOff>163123</xdr:rowOff>
    </xdr:to>
    <xdr:cxnSp macro="">
      <xdr:nvCxnSpPr>
        <xdr:cNvPr id="470" name="直線コネクタ 469"/>
        <xdr:cNvCxnSpPr/>
      </xdr:nvCxnSpPr>
      <xdr:spPr>
        <a:xfrm>
          <a:off x="6972300" y="16961507"/>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108296</xdr:rowOff>
    </xdr:from>
    <xdr:to>
      <xdr:col>15</xdr:col>
      <xdr:colOff>231775</xdr:colOff>
      <xdr:row>99</xdr:row>
      <xdr:rowOff>38446</xdr:rowOff>
    </xdr:to>
    <xdr:sp macro="" textlink="">
      <xdr:nvSpPr>
        <xdr:cNvPr id="480" name="円/楕円 479"/>
        <xdr:cNvSpPr/>
      </xdr:nvSpPr>
      <xdr:spPr>
        <a:xfrm>
          <a:off x="10426700" y="169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67673</xdr:rowOff>
    </xdr:from>
    <xdr:ext cx="534377" cy="259045"/>
    <xdr:sp macro="" textlink="">
      <xdr:nvSpPr>
        <xdr:cNvPr id="481" name="土木費該当値テキスト"/>
        <xdr:cNvSpPr txBox="1"/>
      </xdr:nvSpPr>
      <xdr:spPr>
        <a:xfrm>
          <a:off x="10528300" y="166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96841</xdr:rowOff>
    </xdr:from>
    <xdr:to>
      <xdr:col>14</xdr:col>
      <xdr:colOff>79375</xdr:colOff>
      <xdr:row>99</xdr:row>
      <xdr:rowOff>26991</xdr:rowOff>
    </xdr:to>
    <xdr:sp macro="" textlink="">
      <xdr:nvSpPr>
        <xdr:cNvPr id="482" name="円/楕円 481"/>
        <xdr:cNvSpPr/>
      </xdr:nvSpPr>
      <xdr:spPr>
        <a:xfrm>
          <a:off x="9588500" y="168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43518</xdr:rowOff>
    </xdr:from>
    <xdr:ext cx="534377" cy="259045"/>
    <xdr:sp macro="" textlink="">
      <xdr:nvSpPr>
        <xdr:cNvPr id="483" name="テキスト ボックス 482"/>
        <xdr:cNvSpPr txBox="1"/>
      </xdr:nvSpPr>
      <xdr:spPr>
        <a:xfrm>
          <a:off x="9372111" y="166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101798</xdr:rowOff>
    </xdr:from>
    <xdr:to>
      <xdr:col>12</xdr:col>
      <xdr:colOff>561975</xdr:colOff>
      <xdr:row>99</xdr:row>
      <xdr:rowOff>31948</xdr:rowOff>
    </xdr:to>
    <xdr:sp macro="" textlink="">
      <xdr:nvSpPr>
        <xdr:cNvPr id="484" name="円/楕円 483"/>
        <xdr:cNvSpPr/>
      </xdr:nvSpPr>
      <xdr:spPr>
        <a:xfrm>
          <a:off x="8699500" y="16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48475</xdr:rowOff>
    </xdr:from>
    <xdr:ext cx="534377" cy="259045"/>
    <xdr:sp macro="" textlink="">
      <xdr:nvSpPr>
        <xdr:cNvPr id="485" name="テキスト ボックス 484"/>
        <xdr:cNvSpPr txBox="1"/>
      </xdr:nvSpPr>
      <xdr:spPr>
        <a:xfrm>
          <a:off x="8483111" y="166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112323</xdr:rowOff>
    </xdr:from>
    <xdr:to>
      <xdr:col>11</xdr:col>
      <xdr:colOff>358775</xdr:colOff>
      <xdr:row>99</xdr:row>
      <xdr:rowOff>42473</xdr:rowOff>
    </xdr:to>
    <xdr:sp macro="" textlink="">
      <xdr:nvSpPr>
        <xdr:cNvPr id="486" name="円/楕円 485"/>
        <xdr:cNvSpPr/>
      </xdr:nvSpPr>
      <xdr:spPr>
        <a:xfrm>
          <a:off x="7810500" y="16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33600</xdr:rowOff>
    </xdr:from>
    <xdr:ext cx="534377" cy="259045"/>
    <xdr:sp macro="" textlink="">
      <xdr:nvSpPr>
        <xdr:cNvPr id="487" name="テキスト ボックス 486"/>
        <xdr:cNvSpPr txBox="1"/>
      </xdr:nvSpPr>
      <xdr:spPr>
        <a:xfrm>
          <a:off x="7594111" y="170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108607</xdr:rowOff>
    </xdr:from>
    <xdr:to>
      <xdr:col>10</xdr:col>
      <xdr:colOff>155575</xdr:colOff>
      <xdr:row>99</xdr:row>
      <xdr:rowOff>38757</xdr:rowOff>
    </xdr:to>
    <xdr:sp macro="" textlink="">
      <xdr:nvSpPr>
        <xdr:cNvPr id="488" name="円/楕円 487"/>
        <xdr:cNvSpPr/>
      </xdr:nvSpPr>
      <xdr:spPr>
        <a:xfrm>
          <a:off x="6921500" y="169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55284</xdr:rowOff>
    </xdr:from>
    <xdr:ext cx="534377" cy="259045"/>
    <xdr:sp macro="" textlink="">
      <xdr:nvSpPr>
        <xdr:cNvPr id="489" name="テキスト ボックス 488"/>
        <xdr:cNvSpPr txBox="1"/>
      </xdr:nvSpPr>
      <xdr:spPr>
        <a:xfrm>
          <a:off x="6705111" y="166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134031</xdr:rowOff>
    </xdr:from>
    <xdr:to>
      <xdr:col>23</xdr:col>
      <xdr:colOff>517525</xdr:colOff>
      <xdr:row>38</xdr:row>
      <xdr:rowOff>5512</xdr:rowOff>
    </xdr:to>
    <xdr:cxnSp macro="">
      <xdr:nvCxnSpPr>
        <xdr:cNvPr id="517" name="直線コネクタ 516"/>
        <xdr:cNvCxnSpPr/>
      </xdr:nvCxnSpPr>
      <xdr:spPr>
        <a:xfrm flipV="1">
          <a:off x="15481300" y="6477681"/>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37104</xdr:rowOff>
    </xdr:from>
    <xdr:to>
      <xdr:col>22</xdr:col>
      <xdr:colOff>365125</xdr:colOff>
      <xdr:row>38</xdr:row>
      <xdr:rowOff>5512</xdr:rowOff>
    </xdr:to>
    <xdr:cxnSp macro="">
      <xdr:nvCxnSpPr>
        <xdr:cNvPr id="520" name="直線コネクタ 519"/>
        <xdr:cNvCxnSpPr/>
      </xdr:nvCxnSpPr>
      <xdr:spPr>
        <a:xfrm>
          <a:off x="14592300" y="6209304"/>
          <a:ext cx="889000" cy="3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121458</xdr:rowOff>
    </xdr:from>
    <xdr:to>
      <xdr:col>21</xdr:col>
      <xdr:colOff>161925</xdr:colOff>
      <xdr:row>36</xdr:row>
      <xdr:rowOff>37104</xdr:rowOff>
    </xdr:to>
    <xdr:cxnSp macro="">
      <xdr:nvCxnSpPr>
        <xdr:cNvPr id="523" name="直線コネクタ 522"/>
        <xdr:cNvCxnSpPr/>
      </xdr:nvCxnSpPr>
      <xdr:spPr>
        <a:xfrm>
          <a:off x="13703300" y="5950758"/>
          <a:ext cx="889000" cy="2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121458</xdr:rowOff>
    </xdr:from>
    <xdr:to>
      <xdr:col>19</xdr:col>
      <xdr:colOff>644525</xdr:colOff>
      <xdr:row>38</xdr:row>
      <xdr:rowOff>16211</xdr:rowOff>
    </xdr:to>
    <xdr:cxnSp macro="">
      <xdr:nvCxnSpPr>
        <xdr:cNvPr id="526" name="直線コネクタ 525"/>
        <xdr:cNvCxnSpPr/>
      </xdr:nvCxnSpPr>
      <xdr:spPr>
        <a:xfrm flipV="1">
          <a:off x="12814300" y="5950758"/>
          <a:ext cx="889000" cy="5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83231</xdr:rowOff>
    </xdr:from>
    <xdr:to>
      <xdr:col>23</xdr:col>
      <xdr:colOff>568325</xdr:colOff>
      <xdr:row>38</xdr:row>
      <xdr:rowOff>13381</xdr:rowOff>
    </xdr:to>
    <xdr:sp macro="" textlink="">
      <xdr:nvSpPr>
        <xdr:cNvPr id="536" name="円/楕円 535"/>
        <xdr:cNvSpPr/>
      </xdr:nvSpPr>
      <xdr:spPr>
        <a:xfrm>
          <a:off x="162687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61658</xdr:rowOff>
    </xdr:from>
    <xdr:ext cx="534377" cy="259045"/>
    <xdr:sp macro="" textlink="">
      <xdr:nvSpPr>
        <xdr:cNvPr id="537" name="消防費該当値テキスト"/>
        <xdr:cNvSpPr txBox="1"/>
      </xdr:nvSpPr>
      <xdr:spPr>
        <a:xfrm>
          <a:off x="16370300" y="64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126162</xdr:rowOff>
    </xdr:from>
    <xdr:to>
      <xdr:col>22</xdr:col>
      <xdr:colOff>415925</xdr:colOff>
      <xdr:row>38</xdr:row>
      <xdr:rowOff>56311</xdr:rowOff>
    </xdr:to>
    <xdr:sp macro="" textlink="">
      <xdr:nvSpPr>
        <xdr:cNvPr id="538" name="円/楕円 537"/>
        <xdr:cNvSpPr/>
      </xdr:nvSpPr>
      <xdr:spPr>
        <a:xfrm>
          <a:off x="15430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47439</xdr:rowOff>
    </xdr:from>
    <xdr:ext cx="534377" cy="259045"/>
    <xdr:sp macro="" textlink="">
      <xdr:nvSpPr>
        <xdr:cNvPr id="539" name="テキスト ボックス 538"/>
        <xdr:cNvSpPr txBox="1"/>
      </xdr:nvSpPr>
      <xdr:spPr>
        <a:xfrm>
          <a:off x="15214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157754</xdr:rowOff>
    </xdr:from>
    <xdr:to>
      <xdr:col>21</xdr:col>
      <xdr:colOff>212725</xdr:colOff>
      <xdr:row>36</xdr:row>
      <xdr:rowOff>87904</xdr:rowOff>
    </xdr:to>
    <xdr:sp macro="" textlink="">
      <xdr:nvSpPr>
        <xdr:cNvPr id="540" name="円/楕円 539"/>
        <xdr:cNvSpPr/>
      </xdr:nvSpPr>
      <xdr:spPr>
        <a:xfrm>
          <a:off x="14541500" y="6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104431</xdr:rowOff>
    </xdr:from>
    <xdr:ext cx="534377" cy="259045"/>
    <xdr:sp macro="" textlink="">
      <xdr:nvSpPr>
        <xdr:cNvPr id="541" name="テキスト ボックス 540"/>
        <xdr:cNvSpPr txBox="1"/>
      </xdr:nvSpPr>
      <xdr:spPr>
        <a:xfrm>
          <a:off x="14325111" y="59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70658</xdr:rowOff>
    </xdr:from>
    <xdr:to>
      <xdr:col>20</xdr:col>
      <xdr:colOff>9525</xdr:colOff>
      <xdr:row>35</xdr:row>
      <xdr:rowOff>808</xdr:rowOff>
    </xdr:to>
    <xdr:sp macro="" textlink="">
      <xdr:nvSpPr>
        <xdr:cNvPr id="542" name="円/楕円 541"/>
        <xdr:cNvSpPr/>
      </xdr:nvSpPr>
      <xdr:spPr>
        <a:xfrm>
          <a:off x="13652500" y="58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17335</xdr:rowOff>
    </xdr:from>
    <xdr:ext cx="534377" cy="259045"/>
    <xdr:sp macro="" textlink="">
      <xdr:nvSpPr>
        <xdr:cNvPr id="543" name="テキスト ボックス 542"/>
        <xdr:cNvSpPr txBox="1"/>
      </xdr:nvSpPr>
      <xdr:spPr>
        <a:xfrm>
          <a:off x="13436111" y="56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136860</xdr:rowOff>
    </xdr:from>
    <xdr:to>
      <xdr:col>18</xdr:col>
      <xdr:colOff>492125</xdr:colOff>
      <xdr:row>38</xdr:row>
      <xdr:rowOff>67010</xdr:rowOff>
    </xdr:to>
    <xdr:sp macro="" textlink="">
      <xdr:nvSpPr>
        <xdr:cNvPr id="544" name="円/楕円 543"/>
        <xdr:cNvSpPr/>
      </xdr:nvSpPr>
      <xdr:spPr>
        <a:xfrm>
          <a:off x="12763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58138</xdr:rowOff>
    </xdr:from>
    <xdr:ext cx="534377" cy="259045"/>
    <xdr:sp macro="" textlink="">
      <xdr:nvSpPr>
        <xdr:cNvPr id="545" name="テキスト ボックス 544"/>
        <xdr:cNvSpPr txBox="1"/>
      </xdr:nvSpPr>
      <xdr:spPr>
        <a:xfrm>
          <a:off x="12547111" y="65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80462</xdr:rowOff>
    </xdr:from>
    <xdr:to>
      <xdr:col>23</xdr:col>
      <xdr:colOff>517525</xdr:colOff>
      <xdr:row>57</xdr:row>
      <xdr:rowOff>99756</xdr:rowOff>
    </xdr:to>
    <xdr:cxnSp macro="">
      <xdr:nvCxnSpPr>
        <xdr:cNvPr id="573" name="直線コネクタ 572"/>
        <xdr:cNvCxnSpPr/>
      </xdr:nvCxnSpPr>
      <xdr:spPr>
        <a:xfrm flipV="1">
          <a:off x="15481300" y="9853112"/>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93462</xdr:rowOff>
    </xdr:from>
    <xdr:to>
      <xdr:col>22</xdr:col>
      <xdr:colOff>365125</xdr:colOff>
      <xdr:row>57</xdr:row>
      <xdr:rowOff>99756</xdr:rowOff>
    </xdr:to>
    <xdr:cxnSp macro="">
      <xdr:nvCxnSpPr>
        <xdr:cNvPr id="576" name="直線コネクタ 575"/>
        <xdr:cNvCxnSpPr/>
      </xdr:nvCxnSpPr>
      <xdr:spPr>
        <a:xfrm>
          <a:off x="14592300" y="9866112"/>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93462</xdr:rowOff>
    </xdr:from>
    <xdr:to>
      <xdr:col>21</xdr:col>
      <xdr:colOff>161925</xdr:colOff>
      <xdr:row>58</xdr:row>
      <xdr:rowOff>14900</xdr:rowOff>
    </xdr:to>
    <xdr:cxnSp macro="">
      <xdr:nvCxnSpPr>
        <xdr:cNvPr id="579" name="直線コネクタ 578"/>
        <xdr:cNvCxnSpPr/>
      </xdr:nvCxnSpPr>
      <xdr:spPr>
        <a:xfrm flipV="1">
          <a:off x="13703300" y="9866112"/>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14900</xdr:rowOff>
    </xdr:from>
    <xdr:to>
      <xdr:col>19</xdr:col>
      <xdr:colOff>644525</xdr:colOff>
      <xdr:row>58</xdr:row>
      <xdr:rowOff>19548</xdr:rowOff>
    </xdr:to>
    <xdr:cxnSp macro="">
      <xdr:nvCxnSpPr>
        <xdr:cNvPr id="582" name="直線コネクタ 581"/>
        <xdr:cNvCxnSpPr/>
      </xdr:nvCxnSpPr>
      <xdr:spPr>
        <a:xfrm flipV="1">
          <a:off x="12814300" y="995900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29662</xdr:rowOff>
    </xdr:from>
    <xdr:to>
      <xdr:col>23</xdr:col>
      <xdr:colOff>568325</xdr:colOff>
      <xdr:row>57</xdr:row>
      <xdr:rowOff>131262</xdr:rowOff>
    </xdr:to>
    <xdr:sp macro="" textlink="">
      <xdr:nvSpPr>
        <xdr:cNvPr id="592" name="円/楕円 591"/>
        <xdr:cNvSpPr/>
      </xdr:nvSpPr>
      <xdr:spPr>
        <a:xfrm>
          <a:off x="16268700" y="98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8089</xdr:rowOff>
    </xdr:from>
    <xdr:ext cx="534377" cy="259045"/>
    <xdr:sp macro="" textlink="">
      <xdr:nvSpPr>
        <xdr:cNvPr id="593" name="教育費該当値テキスト"/>
        <xdr:cNvSpPr txBox="1"/>
      </xdr:nvSpPr>
      <xdr:spPr>
        <a:xfrm>
          <a:off x="16370300" y="97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48956</xdr:rowOff>
    </xdr:from>
    <xdr:to>
      <xdr:col>22</xdr:col>
      <xdr:colOff>415925</xdr:colOff>
      <xdr:row>57</xdr:row>
      <xdr:rowOff>150556</xdr:rowOff>
    </xdr:to>
    <xdr:sp macro="" textlink="">
      <xdr:nvSpPr>
        <xdr:cNvPr id="594" name="円/楕円 593"/>
        <xdr:cNvSpPr/>
      </xdr:nvSpPr>
      <xdr:spPr>
        <a:xfrm>
          <a:off x="15430500" y="98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141683</xdr:rowOff>
    </xdr:from>
    <xdr:ext cx="534377" cy="259045"/>
    <xdr:sp macro="" textlink="">
      <xdr:nvSpPr>
        <xdr:cNvPr id="595" name="テキスト ボックス 594"/>
        <xdr:cNvSpPr txBox="1"/>
      </xdr:nvSpPr>
      <xdr:spPr>
        <a:xfrm>
          <a:off x="15214111" y="99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42662</xdr:rowOff>
    </xdr:from>
    <xdr:to>
      <xdr:col>21</xdr:col>
      <xdr:colOff>212725</xdr:colOff>
      <xdr:row>57</xdr:row>
      <xdr:rowOff>144262</xdr:rowOff>
    </xdr:to>
    <xdr:sp macro="" textlink="">
      <xdr:nvSpPr>
        <xdr:cNvPr id="596" name="円/楕円 595"/>
        <xdr:cNvSpPr/>
      </xdr:nvSpPr>
      <xdr:spPr>
        <a:xfrm>
          <a:off x="14541500" y="98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135389</xdr:rowOff>
    </xdr:from>
    <xdr:ext cx="534377" cy="259045"/>
    <xdr:sp macro="" textlink="">
      <xdr:nvSpPr>
        <xdr:cNvPr id="597" name="テキスト ボックス 596"/>
        <xdr:cNvSpPr txBox="1"/>
      </xdr:nvSpPr>
      <xdr:spPr>
        <a:xfrm>
          <a:off x="14325111" y="99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135550</xdr:rowOff>
    </xdr:from>
    <xdr:to>
      <xdr:col>20</xdr:col>
      <xdr:colOff>9525</xdr:colOff>
      <xdr:row>58</xdr:row>
      <xdr:rowOff>65700</xdr:rowOff>
    </xdr:to>
    <xdr:sp macro="" textlink="">
      <xdr:nvSpPr>
        <xdr:cNvPr id="598" name="円/楕円 597"/>
        <xdr:cNvSpPr/>
      </xdr:nvSpPr>
      <xdr:spPr>
        <a:xfrm>
          <a:off x="13652500" y="99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56827</xdr:rowOff>
    </xdr:from>
    <xdr:ext cx="534377" cy="259045"/>
    <xdr:sp macro="" textlink="">
      <xdr:nvSpPr>
        <xdr:cNvPr id="599" name="テキスト ボックス 598"/>
        <xdr:cNvSpPr txBox="1"/>
      </xdr:nvSpPr>
      <xdr:spPr>
        <a:xfrm>
          <a:off x="13436111" y="100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140198</xdr:rowOff>
    </xdr:from>
    <xdr:to>
      <xdr:col>18</xdr:col>
      <xdr:colOff>492125</xdr:colOff>
      <xdr:row>58</xdr:row>
      <xdr:rowOff>70348</xdr:rowOff>
    </xdr:to>
    <xdr:sp macro="" textlink="">
      <xdr:nvSpPr>
        <xdr:cNvPr id="600" name="円/楕円 599"/>
        <xdr:cNvSpPr/>
      </xdr:nvSpPr>
      <xdr:spPr>
        <a:xfrm>
          <a:off x="12763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61475</xdr:rowOff>
    </xdr:from>
    <xdr:ext cx="534377" cy="259045"/>
    <xdr:sp macro="" textlink="">
      <xdr:nvSpPr>
        <xdr:cNvPr id="601" name="テキスト ボックス 600"/>
        <xdr:cNvSpPr txBox="1"/>
      </xdr:nvSpPr>
      <xdr:spPr>
        <a:xfrm>
          <a:off x="12547111" y="100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116396</xdr:rowOff>
    </xdr:from>
    <xdr:to>
      <xdr:col>23</xdr:col>
      <xdr:colOff>517525</xdr:colOff>
      <xdr:row>79</xdr:row>
      <xdr:rowOff>37491</xdr:rowOff>
    </xdr:to>
    <xdr:cxnSp macro="">
      <xdr:nvCxnSpPr>
        <xdr:cNvPr id="630" name="直線コネクタ 629"/>
        <xdr:cNvCxnSpPr/>
      </xdr:nvCxnSpPr>
      <xdr:spPr>
        <a:xfrm>
          <a:off x="15481300" y="13489496"/>
          <a:ext cx="8382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41111</xdr:rowOff>
    </xdr:from>
    <xdr:to>
      <xdr:col>22</xdr:col>
      <xdr:colOff>365125</xdr:colOff>
      <xdr:row>78</xdr:row>
      <xdr:rowOff>116396</xdr:rowOff>
    </xdr:to>
    <xdr:cxnSp macro="">
      <xdr:nvCxnSpPr>
        <xdr:cNvPr id="633" name="直線コネクタ 632"/>
        <xdr:cNvCxnSpPr/>
      </xdr:nvCxnSpPr>
      <xdr:spPr>
        <a:xfrm>
          <a:off x="14592300" y="13242761"/>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41111</xdr:rowOff>
    </xdr:from>
    <xdr:to>
      <xdr:col>21</xdr:col>
      <xdr:colOff>161925</xdr:colOff>
      <xdr:row>78</xdr:row>
      <xdr:rowOff>96977</xdr:rowOff>
    </xdr:to>
    <xdr:cxnSp macro="">
      <xdr:nvCxnSpPr>
        <xdr:cNvPr id="636" name="直線コネクタ 635"/>
        <xdr:cNvCxnSpPr/>
      </xdr:nvCxnSpPr>
      <xdr:spPr>
        <a:xfrm flipV="1">
          <a:off x="13703300" y="13242761"/>
          <a:ext cx="889000" cy="2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38" name="テキスト ボックス 637"/>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96977</xdr:rowOff>
    </xdr:from>
    <xdr:to>
      <xdr:col>19</xdr:col>
      <xdr:colOff>644525</xdr:colOff>
      <xdr:row>79</xdr:row>
      <xdr:rowOff>35737</xdr:rowOff>
    </xdr:to>
    <xdr:cxnSp macro="">
      <xdr:nvCxnSpPr>
        <xdr:cNvPr id="639" name="直線コネクタ 638"/>
        <xdr:cNvCxnSpPr/>
      </xdr:nvCxnSpPr>
      <xdr:spPr>
        <a:xfrm flipV="1">
          <a:off x="12814300" y="13470077"/>
          <a:ext cx="889000" cy="1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33266</xdr:rowOff>
    </xdr:from>
    <xdr:ext cx="469744" cy="259045"/>
    <xdr:sp macro="" textlink="">
      <xdr:nvSpPr>
        <xdr:cNvPr id="641" name="テキスト ボックス 640"/>
        <xdr:cNvSpPr txBox="1"/>
      </xdr:nvSpPr>
      <xdr:spPr>
        <a:xfrm>
          <a:off x="13468427"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158141</xdr:rowOff>
    </xdr:from>
    <xdr:to>
      <xdr:col>23</xdr:col>
      <xdr:colOff>568325</xdr:colOff>
      <xdr:row>79</xdr:row>
      <xdr:rowOff>88291</xdr:rowOff>
    </xdr:to>
    <xdr:sp macro="" textlink="">
      <xdr:nvSpPr>
        <xdr:cNvPr id="649" name="円/楕円 648"/>
        <xdr:cNvSpPr/>
      </xdr:nvSpPr>
      <xdr:spPr>
        <a:xfrm>
          <a:off x="162687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65596</xdr:rowOff>
    </xdr:from>
    <xdr:to>
      <xdr:col>22</xdr:col>
      <xdr:colOff>415925</xdr:colOff>
      <xdr:row>78</xdr:row>
      <xdr:rowOff>167196</xdr:rowOff>
    </xdr:to>
    <xdr:sp macro="" textlink="">
      <xdr:nvSpPr>
        <xdr:cNvPr id="651" name="円/楕円 650"/>
        <xdr:cNvSpPr/>
      </xdr:nvSpPr>
      <xdr:spPr>
        <a:xfrm>
          <a:off x="15430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12273</xdr:rowOff>
    </xdr:from>
    <xdr:ext cx="469744" cy="259045"/>
    <xdr:sp macro="" textlink="">
      <xdr:nvSpPr>
        <xdr:cNvPr id="652" name="テキスト ボックス 651"/>
        <xdr:cNvSpPr txBox="1"/>
      </xdr:nvSpPr>
      <xdr:spPr>
        <a:xfrm>
          <a:off x="15246427"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161761</xdr:rowOff>
    </xdr:from>
    <xdr:to>
      <xdr:col>21</xdr:col>
      <xdr:colOff>212725</xdr:colOff>
      <xdr:row>77</xdr:row>
      <xdr:rowOff>91911</xdr:rowOff>
    </xdr:to>
    <xdr:sp macro="" textlink="">
      <xdr:nvSpPr>
        <xdr:cNvPr id="653" name="円/楕円 652"/>
        <xdr:cNvSpPr/>
      </xdr:nvSpPr>
      <xdr:spPr>
        <a:xfrm>
          <a:off x="14541500" y="131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108437</xdr:rowOff>
    </xdr:from>
    <xdr:ext cx="534377" cy="259045"/>
    <xdr:sp macro="" textlink="">
      <xdr:nvSpPr>
        <xdr:cNvPr id="654" name="テキスト ボックス 653"/>
        <xdr:cNvSpPr txBox="1"/>
      </xdr:nvSpPr>
      <xdr:spPr>
        <a:xfrm>
          <a:off x="14325111" y="12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46177</xdr:rowOff>
    </xdr:from>
    <xdr:to>
      <xdr:col>20</xdr:col>
      <xdr:colOff>9525</xdr:colOff>
      <xdr:row>78</xdr:row>
      <xdr:rowOff>147777</xdr:rowOff>
    </xdr:to>
    <xdr:sp macro="" textlink="">
      <xdr:nvSpPr>
        <xdr:cNvPr id="655" name="円/楕円 654"/>
        <xdr:cNvSpPr/>
      </xdr:nvSpPr>
      <xdr:spPr>
        <a:xfrm>
          <a:off x="13652500" y="134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164304</xdr:rowOff>
    </xdr:from>
    <xdr:ext cx="469744" cy="259045"/>
    <xdr:sp macro="" textlink="">
      <xdr:nvSpPr>
        <xdr:cNvPr id="656" name="テキスト ボックス 655"/>
        <xdr:cNvSpPr txBox="1"/>
      </xdr:nvSpPr>
      <xdr:spPr>
        <a:xfrm>
          <a:off x="13468427" y="131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156387</xdr:rowOff>
    </xdr:from>
    <xdr:to>
      <xdr:col>18</xdr:col>
      <xdr:colOff>492125</xdr:colOff>
      <xdr:row>79</xdr:row>
      <xdr:rowOff>86537</xdr:rowOff>
    </xdr:to>
    <xdr:sp macro="" textlink="">
      <xdr:nvSpPr>
        <xdr:cNvPr id="657" name="円/楕円 656"/>
        <xdr:cNvSpPr/>
      </xdr:nvSpPr>
      <xdr:spPr>
        <a:xfrm>
          <a:off x="12763500" y="135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77664</xdr:rowOff>
    </xdr:from>
    <xdr:ext cx="378565" cy="259045"/>
    <xdr:sp macro="" textlink="">
      <xdr:nvSpPr>
        <xdr:cNvPr id="658" name="テキスト ボックス 657"/>
        <xdr:cNvSpPr txBox="1"/>
      </xdr:nvSpPr>
      <xdr:spPr>
        <a:xfrm>
          <a:off x="12625017" y="13622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161009</xdr:rowOff>
    </xdr:from>
    <xdr:to>
      <xdr:col>23</xdr:col>
      <xdr:colOff>517525</xdr:colOff>
      <xdr:row>95</xdr:row>
      <xdr:rowOff>12942</xdr:rowOff>
    </xdr:to>
    <xdr:cxnSp macro="">
      <xdr:nvCxnSpPr>
        <xdr:cNvPr id="689" name="直線コネクタ 688"/>
        <xdr:cNvCxnSpPr/>
      </xdr:nvCxnSpPr>
      <xdr:spPr>
        <a:xfrm>
          <a:off x="15481300" y="16277309"/>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116759</xdr:rowOff>
    </xdr:from>
    <xdr:to>
      <xdr:col>22</xdr:col>
      <xdr:colOff>365125</xdr:colOff>
      <xdr:row>94</xdr:row>
      <xdr:rowOff>161009</xdr:rowOff>
    </xdr:to>
    <xdr:cxnSp macro="">
      <xdr:nvCxnSpPr>
        <xdr:cNvPr id="692" name="直線コネクタ 691"/>
        <xdr:cNvCxnSpPr/>
      </xdr:nvCxnSpPr>
      <xdr:spPr>
        <a:xfrm>
          <a:off x="14592300" y="16233059"/>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75724</xdr:rowOff>
    </xdr:from>
    <xdr:to>
      <xdr:col>21</xdr:col>
      <xdr:colOff>161925</xdr:colOff>
      <xdr:row>94</xdr:row>
      <xdr:rowOff>116759</xdr:rowOff>
    </xdr:to>
    <xdr:cxnSp macro="">
      <xdr:nvCxnSpPr>
        <xdr:cNvPr id="695" name="直線コネクタ 694"/>
        <xdr:cNvCxnSpPr/>
      </xdr:nvCxnSpPr>
      <xdr:spPr>
        <a:xfrm>
          <a:off x="13703300" y="16192024"/>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75724</xdr:rowOff>
    </xdr:from>
    <xdr:to>
      <xdr:col>19</xdr:col>
      <xdr:colOff>644525</xdr:colOff>
      <xdr:row>94</xdr:row>
      <xdr:rowOff>135176</xdr:rowOff>
    </xdr:to>
    <xdr:cxnSp macro="">
      <xdr:nvCxnSpPr>
        <xdr:cNvPr id="698" name="直線コネクタ 697"/>
        <xdr:cNvCxnSpPr/>
      </xdr:nvCxnSpPr>
      <xdr:spPr>
        <a:xfrm flipV="1">
          <a:off x="12814300" y="16192024"/>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133592</xdr:rowOff>
    </xdr:from>
    <xdr:to>
      <xdr:col>23</xdr:col>
      <xdr:colOff>568325</xdr:colOff>
      <xdr:row>95</xdr:row>
      <xdr:rowOff>63742</xdr:rowOff>
    </xdr:to>
    <xdr:sp macro="" textlink="">
      <xdr:nvSpPr>
        <xdr:cNvPr id="708" name="円/楕円 707"/>
        <xdr:cNvSpPr/>
      </xdr:nvSpPr>
      <xdr:spPr>
        <a:xfrm>
          <a:off x="162687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156469</xdr:rowOff>
    </xdr:from>
    <xdr:ext cx="534377" cy="259045"/>
    <xdr:sp macro="" textlink="">
      <xdr:nvSpPr>
        <xdr:cNvPr id="709" name="公債費該当値テキスト"/>
        <xdr:cNvSpPr txBox="1"/>
      </xdr:nvSpPr>
      <xdr:spPr>
        <a:xfrm>
          <a:off x="16370300" y="161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110209</xdr:rowOff>
    </xdr:from>
    <xdr:to>
      <xdr:col>22</xdr:col>
      <xdr:colOff>415925</xdr:colOff>
      <xdr:row>95</xdr:row>
      <xdr:rowOff>40359</xdr:rowOff>
    </xdr:to>
    <xdr:sp macro="" textlink="">
      <xdr:nvSpPr>
        <xdr:cNvPr id="710" name="円/楕円 709"/>
        <xdr:cNvSpPr/>
      </xdr:nvSpPr>
      <xdr:spPr>
        <a:xfrm>
          <a:off x="15430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56886</xdr:rowOff>
    </xdr:from>
    <xdr:ext cx="534377" cy="259045"/>
    <xdr:sp macro="" textlink="">
      <xdr:nvSpPr>
        <xdr:cNvPr id="711" name="テキスト ボックス 710"/>
        <xdr:cNvSpPr txBox="1"/>
      </xdr:nvSpPr>
      <xdr:spPr>
        <a:xfrm>
          <a:off x="15214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65959</xdr:rowOff>
    </xdr:from>
    <xdr:to>
      <xdr:col>21</xdr:col>
      <xdr:colOff>212725</xdr:colOff>
      <xdr:row>94</xdr:row>
      <xdr:rowOff>167559</xdr:rowOff>
    </xdr:to>
    <xdr:sp macro="" textlink="">
      <xdr:nvSpPr>
        <xdr:cNvPr id="712" name="円/楕円 711"/>
        <xdr:cNvSpPr/>
      </xdr:nvSpPr>
      <xdr:spPr>
        <a:xfrm>
          <a:off x="14541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12636</xdr:rowOff>
    </xdr:from>
    <xdr:ext cx="534377" cy="259045"/>
    <xdr:sp macro="" textlink="">
      <xdr:nvSpPr>
        <xdr:cNvPr id="713" name="テキスト ボックス 712"/>
        <xdr:cNvSpPr txBox="1"/>
      </xdr:nvSpPr>
      <xdr:spPr>
        <a:xfrm>
          <a:off x="14325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24924</xdr:rowOff>
    </xdr:from>
    <xdr:to>
      <xdr:col>20</xdr:col>
      <xdr:colOff>9525</xdr:colOff>
      <xdr:row>94</xdr:row>
      <xdr:rowOff>126524</xdr:rowOff>
    </xdr:to>
    <xdr:sp macro="" textlink="">
      <xdr:nvSpPr>
        <xdr:cNvPr id="714" name="円/楕円 713"/>
        <xdr:cNvSpPr/>
      </xdr:nvSpPr>
      <xdr:spPr>
        <a:xfrm>
          <a:off x="13652500" y="16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143051</xdr:rowOff>
    </xdr:from>
    <xdr:ext cx="534377" cy="259045"/>
    <xdr:sp macro="" textlink="">
      <xdr:nvSpPr>
        <xdr:cNvPr id="715" name="テキスト ボックス 714"/>
        <xdr:cNvSpPr txBox="1"/>
      </xdr:nvSpPr>
      <xdr:spPr>
        <a:xfrm>
          <a:off x="13436111" y="159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84376</xdr:rowOff>
    </xdr:from>
    <xdr:to>
      <xdr:col>18</xdr:col>
      <xdr:colOff>492125</xdr:colOff>
      <xdr:row>95</xdr:row>
      <xdr:rowOff>14526</xdr:rowOff>
    </xdr:to>
    <xdr:sp macro="" textlink="">
      <xdr:nvSpPr>
        <xdr:cNvPr id="716" name="円/楕円 715"/>
        <xdr:cNvSpPr/>
      </xdr:nvSpPr>
      <xdr:spPr>
        <a:xfrm>
          <a:off x="12763500" y="162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31053</xdr:rowOff>
    </xdr:from>
    <xdr:ext cx="534377" cy="259045"/>
    <xdr:sp macro="" textlink="">
      <xdr:nvSpPr>
        <xdr:cNvPr id="717" name="テキスト ボックス 716"/>
        <xdr:cNvSpPr txBox="1"/>
      </xdr:nvSpPr>
      <xdr:spPr>
        <a:xfrm>
          <a:off x="12547111" y="159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162,866</a:t>
          </a:r>
          <a:r>
            <a:rPr kumimoji="1" lang="ja-JP" altLang="en-US" sz="1100">
              <a:solidFill>
                <a:sysClr val="windowText" lastClr="000000"/>
              </a:solidFill>
              <a:effectLst/>
              <a:latin typeface="+mn-lt"/>
              <a:ea typeface="+mn-ea"/>
              <a:cs typeface="+mn-cs"/>
            </a:rPr>
            <a:t>円となっており、類似団体平均と比べ高くなっている。</a:t>
          </a:r>
          <a:r>
            <a:rPr kumimoji="1" lang="ja-JP" altLang="ja-JP" sz="1100">
              <a:solidFill>
                <a:sysClr val="windowText" lastClr="000000"/>
              </a:solidFill>
              <a:effectLst/>
              <a:latin typeface="+mn-lt"/>
              <a:ea typeface="+mn-ea"/>
              <a:cs typeface="+mn-cs"/>
            </a:rPr>
            <a:t>これは子どものための教育・保育給付費負担金や障害者自立支援給付費</a:t>
          </a:r>
          <a:r>
            <a:rPr kumimoji="1" lang="ja-JP" altLang="en-US" sz="1100">
              <a:solidFill>
                <a:sysClr val="windowText" lastClr="000000"/>
              </a:solidFill>
              <a:effectLst/>
              <a:latin typeface="+mn-lt"/>
              <a:ea typeface="+mn-ea"/>
              <a:cs typeface="+mn-cs"/>
            </a:rPr>
            <a:t>、介護保険会計への操出金の増加</a:t>
          </a:r>
          <a:r>
            <a:rPr kumimoji="1" lang="ja-JP" altLang="ja-JP" sz="1100">
              <a:solidFill>
                <a:sysClr val="windowText" lastClr="000000"/>
              </a:solidFill>
              <a:effectLst/>
              <a:latin typeface="+mn-lt"/>
              <a:ea typeface="+mn-ea"/>
              <a:cs typeface="+mn-cs"/>
            </a:rPr>
            <a:t>等によるものである。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衛生費は住民一人当たり</a:t>
          </a:r>
          <a:r>
            <a:rPr kumimoji="1" lang="en-US" altLang="ja-JP" sz="1100" b="0" i="0" baseline="0">
              <a:solidFill>
                <a:sysClr val="windowText" lastClr="000000"/>
              </a:solidFill>
              <a:effectLst/>
              <a:latin typeface="+mn-lt"/>
              <a:ea typeface="+mn-ea"/>
              <a:cs typeface="+mn-cs"/>
            </a:rPr>
            <a:t>55,781</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に比べ</a:t>
          </a:r>
          <a:r>
            <a:rPr kumimoji="1" lang="ja-JP" altLang="en-US" sz="1100">
              <a:solidFill>
                <a:sysClr val="windowText" lastClr="000000"/>
              </a:solidFill>
              <a:effectLst/>
              <a:latin typeface="+mn-lt"/>
              <a:ea typeface="+mn-ea"/>
              <a:cs typeface="+mn-cs"/>
            </a:rPr>
            <a:t>高くなっている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市立病院の診療体制の確保等</a:t>
          </a:r>
          <a:r>
            <a:rPr kumimoji="1" lang="ja-JP" altLang="ja-JP" sz="1100">
              <a:solidFill>
                <a:sysClr val="windowText" lastClr="000000"/>
              </a:solidFill>
              <a:effectLst/>
              <a:latin typeface="+mn-lt"/>
              <a:ea typeface="+mn-ea"/>
              <a:cs typeface="+mn-cs"/>
            </a:rPr>
            <a:t>のため、病院事業会計への繰出を毎年行っていることによるものである。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17,803</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なっており、類似団体平均に比べ高くなっている</a:t>
          </a:r>
          <a:r>
            <a:rPr kumimoji="1" lang="ja-JP" altLang="ja-JP" sz="1100">
              <a:solidFill>
                <a:sysClr val="windowText" lastClr="000000"/>
              </a:solidFill>
              <a:effectLst/>
              <a:latin typeface="+mn-lt"/>
              <a:ea typeface="+mn-ea"/>
              <a:cs typeface="+mn-cs"/>
            </a:rPr>
            <a:t>。これは農地の維持保全や</a:t>
          </a:r>
          <a:r>
            <a:rPr kumimoji="1" lang="ja-JP" altLang="en-US" sz="1100">
              <a:solidFill>
                <a:sysClr val="windowText" lastClr="000000"/>
              </a:solidFill>
              <a:effectLst/>
              <a:latin typeface="+mn-lt"/>
              <a:ea typeface="+mn-ea"/>
              <a:cs typeface="+mn-cs"/>
            </a:rPr>
            <a:t>農産物</a:t>
          </a:r>
          <a:r>
            <a:rPr kumimoji="1" lang="ja-JP" altLang="ja-JP" sz="1100">
              <a:solidFill>
                <a:sysClr val="windowText" lastClr="000000"/>
              </a:solidFill>
              <a:effectLst/>
              <a:latin typeface="+mn-lt"/>
              <a:ea typeface="+mn-ea"/>
              <a:cs typeface="+mn-cs"/>
            </a:rPr>
            <a:t>等の生産性・流通機能向上への取り組みを</a:t>
          </a:r>
          <a:r>
            <a:rPr kumimoji="1" lang="ja-JP" altLang="en-US" sz="1100">
              <a:solidFill>
                <a:sysClr val="windowText" lastClr="000000"/>
              </a:solidFill>
              <a:effectLst/>
              <a:latin typeface="+mn-lt"/>
              <a:ea typeface="+mn-ea"/>
              <a:cs typeface="+mn-cs"/>
            </a:rPr>
            <a:t>継続</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商工費は、住民一人当たり</a:t>
          </a:r>
          <a:r>
            <a:rPr kumimoji="1" lang="en-US" altLang="ja-JP" sz="1100">
              <a:solidFill>
                <a:sysClr val="windowText" lastClr="000000"/>
              </a:solidFill>
              <a:effectLst/>
              <a:latin typeface="+mn-lt"/>
              <a:ea typeface="+mn-ea"/>
              <a:cs typeface="+mn-cs"/>
            </a:rPr>
            <a:t>17,377</a:t>
          </a:r>
          <a:r>
            <a:rPr kumimoji="1" lang="ja-JP" altLang="en-US" sz="1100">
              <a:solidFill>
                <a:sysClr val="windowText" lastClr="000000"/>
              </a:solidFill>
              <a:effectLst/>
              <a:latin typeface="+mn-lt"/>
              <a:ea typeface="+mn-ea"/>
              <a:cs typeface="+mn-cs"/>
            </a:rPr>
            <a:t>円となっており、類似団体平均に比べ高くなっている。これは工業団地への進出企業に対する助成や交流人口の拡大を目指した地域連携ＤＭＯ事業（秋田犬ツーリズムを柱とした交流人口の拡大を目指した事業）などの取り組みを行っていることによるものである。</a:t>
          </a:r>
          <a:endParaRPr kumimoji="1"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病院事業経営改革プラン</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下水道事業の総合戦略に基づく</a:t>
          </a:r>
          <a:r>
            <a:rPr kumimoji="1" lang="ja-JP" altLang="en-US" sz="1100">
              <a:solidFill>
                <a:schemeClr val="dk1"/>
              </a:solidFill>
              <a:effectLst/>
              <a:latin typeface="+mn-lt"/>
              <a:ea typeface="+mn-ea"/>
              <a:cs typeface="+mn-cs"/>
            </a:rPr>
            <a:t>公営企業の</a:t>
          </a:r>
          <a:r>
            <a:rPr kumimoji="1" lang="ja-JP" altLang="ja-JP" sz="1100">
              <a:solidFill>
                <a:schemeClr val="dk1"/>
              </a:solidFill>
              <a:effectLst/>
              <a:latin typeface="+mn-lt"/>
              <a:ea typeface="+mn-ea"/>
              <a:cs typeface="+mn-cs"/>
            </a:rPr>
            <a:t>経営改善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職員定員適正化計画</a:t>
          </a:r>
          <a:r>
            <a:rPr lang="ja-JP" altLang="ja-JP" sz="1100">
              <a:solidFill>
                <a:schemeClr val="dk1"/>
              </a:solidFill>
              <a:effectLst/>
              <a:latin typeface="+mn-lt"/>
              <a:ea typeface="+mn-ea"/>
              <a:cs typeface="+mn-cs"/>
            </a:rPr>
            <a:t>や公共施設総合管理計画に基づく経常経費の見直し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による</a:t>
          </a:r>
          <a:r>
            <a:rPr lang="ja-JP" altLang="en-US" sz="1100">
              <a:solidFill>
                <a:schemeClr val="dk1"/>
              </a:solidFill>
              <a:effectLst/>
              <a:latin typeface="+mn-lt"/>
              <a:ea typeface="+mn-ea"/>
              <a:cs typeface="+mn-cs"/>
            </a:rPr>
            <a:t>歳出</a:t>
          </a:r>
          <a:r>
            <a:rPr lang="ja-JP" altLang="ja-JP" sz="1100">
              <a:solidFill>
                <a:schemeClr val="dk1"/>
              </a:solidFill>
              <a:effectLst/>
              <a:latin typeface="+mn-lt"/>
              <a:ea typeface="+mn-ea"/>
              <a:cs typeface="+mn-cs"/>
            </a:rPr>
            <a:t>の抑制</a:t>
          </a:r>
          <a:r>
            <a:rPr kumimoji="1" lang="ja-JP" altLang="en-US" sz="1100">
              <a:solidFill>
                <a:schemeClr val="dk1"/>
              </a:solidFill>
              <a:effectLst/>
              <a:latin typeface="+mn-lt"/>
              <a:ea typeface="+mn-ea"/>
              <a:cs typeface="+mn-cs"/>
            </a:rPr>
            <a:t>を目指していくこととしている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財政調整基金残高</a:t>
          </a:r>
          <a:r>
            <a:rPr kumimoji="1" lang="ja-JP" altLang="en-US" sz="1000">
              <a:solidFill>
                <a:sysClr val="windowText" lastClr="000000"/>
              </a:solidFill>
              <a:effectLst/>
              <a:latin typeface="+mn-lt"/>
              <a:ea typeface="+mn-ea"/>
              <a:cs typeface="+mn-cs"/>
            </a:rPr>
            <a:t>は若干増加しているものの、</a:t>
          </a:r>
          <a:r>
            <a:rPr kumimoji="1" lang="ja-JP" altLang="ja-JP" sz="1000">
              <a:solidFill>
                <a:sysClr val="windowText" lastClr="000000"/>
              </a:solidFill>
              <a:effectLst/>
              <a:latin typeface="+mn-lt"/>
              <a:ea typeface="+mn-ea"/>
              <a:cs typeface="+mn-cs"/>
            </a:rPr>
            <a:t>標準財政規模に対する比率は</a:t>
          </a:r>
          <a:r>
            <a:rPr kumimoji="1" lang="ja-JP" altLang="en-US" sz="1000">
              <a:solidFill>
                <a:sysClr val="windowText" lastClr="000000"/>
              </a:solidFill>
              <a:effectLst/>
              <a:latin typeface="+mn-lt"/>
              <a:ea typeface="+mn-ea"/>
              <a:cs typeface="+mn-cs"/>
            </a:rPr>
            <a:t>いまだ一桁台の</a:t>
          </a:r>
          <a:r>
            <a:rPr kumimoji="1" lang="ja-JP" altLang="ja-JP" sz="1000">
              <a:solidFill>
                <a:sysClr val="windowText" lastClr="000000"/>
              </a:solidFill>
              <a:effectLst/>
              <a:latin typeface="+mn-lt"/>
              <a:ea typeface="+mn-ea"/>
              <a:cs typeface="+mn-cs"/>
            </a:rPr>
            <a:t>低い水準であ</a:t>
          </a:r>
          <a:r>
            <a:rPr kumimoji="1" lang="ja-JP" altLang="en-US" sz="1000">
              <a:solidFill>
                <a:sysClr val="windowText" lastClr="000000"/>
              </a:solidFill>
              <a:effectLst/>
              <a:latin typeface="+mn-lt"/>
              <a:ea typeface="+mn-ea"/>
              <a:cs typeface="+mn-cs"/>
            </a:rPr>
            <a:t>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市税等の収納率向上対策の実施と徹底した事務事業の見直し等により、一定規模の実質収支額を確保しているものの、地方消費税交付金や臨時財政対策債の減少により、実質収支額の標準財政規模に占める割合</a:t>
          </a:r>
          <a:r>
            <a:rPr kumimoji="1" lang="ja-JP" altLang="en-US"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2.13</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減</a:t>
          </a:r>
          <a:r>
            <a:rPr kumimoji="1" lang="ja-JP" altLang="en-US" sz="1000">
              <a:solidFill>
                <a:sysClr val="windowText" lastClr="000000"/>
              </a:solidFill>
              <a:effectLst/>
              <a:latin typeface="+mn-lt"/>
              <a:ea typeface="+mn-ea"/>
              <a:cs typeface="+mn-cs"/>
            </a:rPr>
            <a:t>少</a:t>
          </a:r>
          <a:r>
            <a:rPr kumimoji="1" lang="ja-JP" altLang="ja-JP" sz="1000">
              <a:solidFill>
                <a:sysClr val="windowText" lastClr="000000"/>
              </a:solidFill>
              <a:effectLst/>
              <a:latin typeface="+mn-lt"/>
              <a:ea typeface="+mn-ea"/>
              <a:cs typeface="+mn-cs"/>
            </a:rPr>
            <a:t>となっている。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これらの結果、実質収支は黒字となっているものの前年度から</a:t>
          </a:r>
          <a:r>
            <a:rPr kumimoji="1" lang="en-US" altLang="ja-JP" sz="1000">
              <a:solidFill>
                <a:sysClr val="windowText" lastClr="000000"/>
              </a:solidFill>
              <a:effectLst/>
              <a:latin typeface="+mn-lt"/>
              <a:ea typeface="+mn-ea"/>
              <a:cs typeface="+mn-cs"/>
            </a:rPr>
            <a:t>483</a:t>
          </a:r>
          <a:r>
            <a:rPr kumimoji="1" lang="ja-JP" altLang="en-US" sz="1000">
              <a:solidFill>
                <a:sysClr val="windowText" lastClr="000000"/>
              </a:solidFill>
              <a:effectLst/>
              <a:latin typeface="+mn-lt"/>
              <a:ea typeface="+mn-ea"/>
              <a:cs typeface="+mn-cs"/>
            </a:rPr>
            <a:t>百万円減少しており、実質単年度収支は</a:t>
          </a:r>
          <a:r>
            <a:rPr kumimoji="1" lang="en-US" altLang="ja-JP" sz="1000">
              <a:solidFill>
                <a:sysClr val="windowText" lastClr="000000"/>
              </a:solidFill>
              <a:effectLst/>
              <a:latin typeface="+mn-lt"/>
              <a:ea typeface="+mn-ea"/>
              <a:cs typeface="+mn-cs"/>
            </a:rPr>
            <a:t>1.88</a:t>
          </a:r>
          <a:r>
            <a:rPr kumimoji="1" lang="ja-JP" altLang="en-US" sz="1000">
              <a:solidFill>
                <a:sysClr val="windowText" lastClr="000000"/>
              </a:solidFill>
              <a:effectLst/>
              <a:latin typeface="+mn-lt"/>
              <a:ea typeface="+mn-ea"/>
              <a:cs typeface="+mn-cs"/>
            </a:rPr>
            <a:t>ポイントの減少となっている。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合併算定替え終了による普通交付税の減少など、今後の歳入見通しが厳しくなること</a:t>
          </a:r>
          <a:r>
            <a:rPr kumimoji="1" lang="ja-JP" altLang="en-US" sz="1000">
              <a:solidFill>
                <a:sysClr val="windowText" lastClr="000000"/>
              </a:solidFill>
              <a:effectLst/>
              <a:latin typeface="+mn-lt"/>
              <a:ea typeface="+mn-ea"/>
              <a:cs typeface="+mn-cs"/>
            </a:rPr>
            <a:t>が見込まれるため、</a:t>
          </a:r>
          <a:r>
            <a:rPr kumimoji="1" lang="ja-JP" altLang="ja-JP" sz="1000">
              <a:solidFill>
                <a:sysClr val="windowText" lastClr="000000"/>
              </a:solidFill>
              <a:effectLst/>
              <a:latin typeface="+mn-lt"/>
              <a:ea typeface="+mn-ea"/>
              <a:cs typeface="+mn-cs"/>
            </a:rPr>
            <a:t>歳出予算の見直し等による財源確保を通じて、</a:t>
          </a:r>
          <a:r>
            <a:rPr kumimoji="1" lang="ja-JP" altLang="en-US" sz="1000">
              <a:solidFill>
                <a:sysClr val="windowText" lastClr="000000"/>
              </a:solidFill>
              <a:effectLst/>
              <a:latin typeface="+mn-lt"/>
              <a:ea typeface="+mn-ea"/>
              <a:cs typeface="+mn-cs"/>
            </a:rPr>
            <a:t>財政調整基金残高及び実質収支額を確保していく。</a:t>
          </a:r>
          <a:endParaRPr lang="ja-JP" altLang="ja-JP" sz="10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endParaRPr kumimoji="0" lang="en-US" altLang="ja-JP" sz="1400">
            <a:solidFill>
              <a:sysClr val="windowText" lastClr="000000"/>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ysClr val="windowText" lastClr="000000"/>
              </a:solidFill>
              <a:effectLst/>
              <a:latin typeface="+mn-lt"/>
              <a:ea typeface="+mn-ea"/>
              <a:cs typeface="+mn-cs"/>
            </a:rPr>
            <a:t>　水道事業会計は、</a:t>
          </a:r>
          <a:r>
            <a:rPr kumimoji="1" lang="ja-JP" altLang="en-US" sz="1200" b="0" i="0" baseline="0">
              <a:solidFill>
                <a:sysClr val="windowText" lastClr="000000"/>
              </a:solidFill>
              <a:effectLst/>
              <a:latin typeface="+mn-lt"/>
              <a:ea typeface="+mn-ea"/>
              <a:cs typeface="+mn-cs"/>
            </a:rPr>
            <a:t>企業債の繰上償還（</a:t>
          </a:r>
          <a:r>
            <a:rPr kumimoji="1" lang="en-US" altLang="ja-JP" sz="1200" b="0" i="0" baseline="0">
              <a:solidFill>
                <a:sysClr val="windowText" lastClr="000000"/>
              </a:solidFill>
              <a:effectLst/>
              <a:latin typeface="+mn-lt"/>
              <a:ea typeface="+mn-ea"/>
              <a:cs typeface="+mn-cs"/>
            </a:rPr>
            <a:t>233,799</a:t>
          </a:r>
          <a:r>
            <a:rPr kumimoji="1" lang="ja-JP" altLang="en-US" sz="1200" b="0" i="0" baseline="0">
              <a:solidFill>
                <a:sysClr val="windowText" lastClr="000000"/>
              </a:solidFill>
              <a:effectLst/>
              <a:latin typeface="+mn-lt"/>
              <a:ea typeface="+mn-ea"/>
              <a:cs typeface="+mn-cs"/>
            </a:rPr>
            <a:t>千円）を行ったこと</a:t>
          </a:r>
          <a:r>
            <a:rPr kumimoji="1" lang="ja-JP" altLang="ja-JP" sz="1200" b="0" i="0" baseline="0">
              <a:solidFill>
                <a:sysClr val="windowText" lastClr="000000"/>
              </a:solidFill>
              <a:effectLst/>
              <a:latin typeface="+mn-lt"/>
              <a:ea typeface="+mn-ea"/>
              <a:cs typeface="+mn-cs"/>
            </a:rPr>
            <a:t>により実質黒字は</a:t>
          </a:r>
          <a:r>
            <a:rPr kumimoji="1" lang="ja-JP" altLang="en-US" sz="1200" b="0" i="0" baseline="0">
              <a:solidFill>
                <a:sysClr val="windowText" lastClr="000000"/>
              </a:solidFill>
              <a:effectLst/>
              <a:latin typeface="+mn-lt"/>
              <a:ea typeface="+mn-ea"/>
              <a:cs typeface="+mn-cs"/>
            </a:rPr>
            <a:t>減少した</a:t>
          </a:r>
          <a:r>
            <a:rPr kumimoji="1"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一般会計の実質黒字の減少は、地方消費税交付金や臨時財政対策債の減少</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によるものである。</a:t>
          </a:r>
          <a:r>
            <a:rPr kumimoji="1" lang="en-US" altLang="ja-JP" sz="1200">
              <a:solidFill>
                <a:sysClr val="windowText" lastClr="000000"/>
              </a:solidFill>
              <a:effectLst/>
              <a:latin typeface="+mn-lt"/>
              <a:ea typeface="+mn-ea"/>
              <a:cs typeface="+mn-cs"/>
            </a:rPr>
            <a:t/>
          </a:r>
          <a:br>
            <a:rPr kumimoji="1" lang="en-US" altLang="ja-JP" sz="1200">
              <a:solidFill>
                <a:sysClr val="windowText" lastClr="000000"/>
              </a:solidFill>
              <a:effectLst/>
              <a:latin typeface="+mn-lt"/>
              <a:ea typeface="+mn-ea"/>
              <a:cs typeface="+mn-cs"/>
            </a:rPr>
          </a:br>
          <a:r>
            <a:rPr kumimoji="1" lang="ja-JP" altLang="en-US" sz="1200">
              <a:solidFill>
                <a:sysClr val="windowText" lastClr="000000"/>
              </a:solidFill>
              <a:effectLst/>
              <a:latin typeface="+mn-lt"/>
              <a:ea typeface="+mn-ea"/>
              <a:cs typeface="+mn-cs"/>
            </a:rPr>
            <a:t>　</a:t>
          </a:r>
          <a:r>
            <a:rPr kumimoji="1" lang="ja-JP" altLang="ja-JP" sz="1200" b="0" i="0" baseline="0">
              <a:solidFill>
                <a:sysClr val="windowText" lastClr="000000"/>
              </a:solidFill>
              <a:effectLst/>
              <a:latin typeface="+mn-lt"/>
              <a:ea typeface="+mn-ea"/>
              <a:cs typeface="+mn-cs"/>
            </a:rPr>
            <a:t>病院事業会計は、常勤医師退職の不補充に伴う患者数の落ち込みが継続し</a:t>
          </a:r>
          <a:r>
            <a:rPr kumimoji="1" lang="ja-JP" altLang="en-US" sz="1200" b="0" i="0" baseline="0">
              <a:solidFill>
                <a:sysClr val="windowText" lastClr="000000"/>
              </a:solidFill>
              <a:effectLst/>
              <a:latin typeface="+mn-lt"/>
              <a:ea typeface="+mn-ea"/>
              <a:cs typeface="+mn-cs"/>
            </a:rPr>
            <a:t>ているため、大学医局からの医師派遣経費が増となっていること、また</a:t>
          </a:r>
          <a:r>
            <a:rPr kumimoji="1" lang="ja-JP" altLang="ja-JP"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26</a:t>
          </a:r>
          <a:r>
            <a:rPr kumimoji="1" lang="ja-JP" altLang="ja-JP" sz="1200" b="0" i="0" baseline="0">
              <a:solidFill>
                <a:sysClr val="windowText" lastClr="000000"/>
              </a:solidFill>
              <a:effectLst/>
              <a:latin typeface="+mn-lt"/>
              <a:ea typeface="+mn-ea"/>
              <a:cs typeface="+mn-cs"/>
            </a:rPr>
            <a:t>年度の医療情報システム更新に伴う</a:t>
          </a:r>
          <a:r>
            <a:rPr kumimoji="1" lang="ja-JP" altLang="en-US" sz="1200" b="0" i="0" baseline="0">
              <a:solidFill>
                <a:sysClr val="windowText" lastClr="000000"/>
              </a:solidFill>
              <a:effectLst/>
              <a:latin typeface="+mn-lt"/>
              <a:ea typeface="+mn-ea"/>
              <a:cs typeface="+mn-cs"/>
            </a:rPr>
            <a:t>地方債</a:t>
          </a:r>
          <a:r>
            <a:rPr kumimoji="1" lang="ja-JP" altLang="ja-JP" sz="1200" b="0" i="0" baseline="0">
              <a:solidFill>
                <a:sysClr val="windowText" lastClr="000000"/>
              </a:solidFill>
              <a:effectLst/>
              <a:latin typeface="+mn-lt"/>
              <a:ea typeface="+mn-ea"/>
              <a:cs typeface="+mn-cs"/>
            </a:rPr>
            <a:t>の償還が</a:t>
          </a:r>
          <a:r>
            <a:rPr kumimoji="1" lang="ja-JP" altLang="en-US" sz="1200" b="0" i="0" baseline="0">
              <a:solidFill>
                <a:sysClr val="windowText" lastClr="000000"/>
              </a:solidFill>
              <a:effectLst/>
              <a:latin typeface="+mn-lt"/>
              <a:ea typeface="+mn-ea"/>
              <a:cs typeface="+mn-cs"/>
            </a:rPr>
            <a:t>生じているため</a:t>
          </a:r>
          <a:r>
            <a:rPr kumimoji="1" lang="ja-JP" altLang="ja-JP" sz="1200" b="0" i="0" baseline="0">
              <a:solidFill>
                <a:sysClr val="windowText" lastClr="000000"/>
              </a:solidFill>
              <a:effectLst/>
              <a:latin typeface="+mn-lt"/>
              <a:ea typeface="+mn-ea"/>
              <a:cs typeface="+mn-cs"/>
            </a:rPr>
            <a:t>、実質黒字が減少</a:t>
          </a:r>
          <a:r>
            <a:rPr kumimoji="1" lang="ja-JP" altLang="en-US" sz="1200" b="0" i="0" baseline="0">
              <a:solidFill>
                <a:sysClr val="windowText" lastClr="000000"/>
              </a:solidFill>
              <a:effectLst/>
              <a:latin typeface="+mn-lt"/>
              <a:ea typeface="+mn-ea"/>
              <a:cs typeface="+mn-cs"/>
            </a:rPr>
            <a:t>したものである</a:t>
          </a:r>
          <a:r>
            <a:rPr kumimoji="1"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下水道事業会計は、対象区域拡大による利用料収入の増加と</a:t>
          </a:r>
          <a:r>
            <a:rPr kumimoji="1" lang="ja-JP" altLang="en-US" sz="1200">
              <a:solidFill>
                <a:sysClr val="windowText" lastClr="000000"/>
              </a:solidFill>
              <a:effectLst/>
              <a:latin typeface="+mn-lt"/>
              <a:ea typeface="+mn-ea"/>
              <a:cs typeface="+mn-cs"/>
            </a:rPr>
            <a:t>借入利率の低下に伴う</a:t>
          </a:r>
          <a:r>
            <a:rPr kumimoji="1" lang="ja-JP" altLang="ja-JP" sz="1200">
              <a:solidFill>
                <a:sysClr val="windowText" lastClr="000000"/>
              </a:solidFill>
              <a:effectLst/>
              <a:latin typeface="+mn-lt"/>
              <a:ea typeface="+mn-ea"/>
              <a:cs typeface="+mn-cs"/>
            </a:rPr>
            <a:t>利子償還金の減少により実質黒字は増加傾向にある。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国民健康保険特別会計は、加入者の減少に伴う国保税減少により黒字が減少した</a:t>
          </a:r>
          <a:r>
            <a:rPr kumimoji="1" lang="ja-JP" altLang="en-US" sz="1200">
              <a:solidFill>
                <a:sysClr val="windowText" lastClr="000000"/>
              </a:solidFill>
              <a:effectLst/>
              <a:latin typeface="+mn-lt"/>
              <a:ea typeface="+mn-ea"/>
              <a:cs typeface="+mn-cs"/>
            </a:rPr>
            <a:t>ものである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この結果、連結実質黒字・赤字の比率は一般会計及び水道事業会計の実質黒字の減少により、前年度と比べ</a:t>
          </a:r>
          <a:r>
            <a:rPr kumimoji="1" lang="en-US" altLang="ja-JP" sz="1200">
              <a:solidFill>
                <a:sysClr val="windowText" lastClr="000000"/>
              </a:solidFill>
              <a:effectLst/>
              <a:latin typeface="+mn-lt"/>
              <a:ea typeface="+mn-ea"/>
              <a:cs typeface="+mn-cs"/>
            </a:rPr>
            <a:t>2.9</a:t>
          </a:r>
          <a:r>
            <a:rPr kumimoji="1" lang="ja-JP" altLang="en-US" sz="1200">
              <a:solidFill>
                <a:sysClr val="windowText" lastClr="000000"/>
              </a:solidFill>
              <a:effectLst/>
              <a:latin typeface="+mn-lt"/>
              <a:ea typeface="+mn-ea"/>
              <a:cs typeface="+mn-cs"/>
            </a:rPr>
            <a:t>ポイントの減となっているものの、</a:t>
          </a:r>
          <a:r>
            <a:rPr kumimoji="1" lang="en-US" altLang="ja-JP" sz="1200">
              <a:solidFill>
                <a:sysClr val="windowText" lastClr="000000"/>
              </a:solidFill>
              <a:effectLst/>
              <a:latin typeface="+mn-lt"/>
              <a:ea typeface="+mn-ea"/>
              <a:cs typeface="+mn-cs"/>
            </a:rPr>
            <a:t>4,777</a:t>
          </a:r>
          <a:r>
            <a:rPr kumimoji="1" lang="ja-JP" altLang="en-US" sz="1200">
              <a:solidFill>
                <a:sysClr val="windowText" lastClr="000000"/>
              </a:solidFill>
              <a:effectLst/>
              <a:latin typeface="+mn-lt"/>
              <a:ea typeface="+mn-ea"/>
              <a:cs typeface="+mn-cs"/>
            </a:rPr>
            <a:t>百万円の連結実質黒字を確保している。</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今後も</a:t>
          </a:r>
          <a:r>
            <a:rPr kumimoji="1" lang="ja-JP" altLang="en-US" sz="1200">
              <a:solidFill>
                <a:sysClr val="windowText" lastClr="000000"/>
              </a:solidFill>
              <a:effectLst/>
              <a:latin typeface="+mn-lt"/>
              <a:ea typeface="+mn-ea"/>
              <a:cs typeface="+mn-cs"/>
            </a:rPr>
            <a:t>病院事業の</a:t>
          </a:r>
          <a:r>
            <a:rPr kumimoji="1" lang="ja-JP" altLang="ja-JP" sz="1200">
              <a:solidFill>
                <a:sysClr val="windowText" lastClr="000000"/>
              </a:solidFill>
              <a:effectLst/>
              <a:latin typeface="+mn-lt"/>
              <a:ea typeface="+mn-ea"/>
              <a:cs typeface="+mn-cs"/>
            </a:rPr>
            <a:t>経営改善や事務事業の見直し等を</a:t>
          </a:r>
          <a:r>
            <a:rPr kumimoji="1" lang="ja-JP" altLang="en-US" sz="1200">
              <a:solidFill>
                <a:sysClr val="windowText" lastClr="000000"/>
              </a:solidFill>
              <a:effectLst/>
              <a:latin typeface="+mn-lt"/>
              <a:ea typeface="+mn-ea"/>
              <a:cs typeface="+mn-cs"/>
            </a:rPr>
            <a:t>図り</a:t>
          </a:r>
          <a:r>
            <a:rPr kumimoji="1" lang="ja-JP" altLang="ja-JP" sz="1200">
              <a:solidFill>
                <a:sysClr val="windowText" lastClr="000000"/>
              </a:solidFill>
              <a:effectLst/>
              <a:latin typeface="+mn-lt"/>
              <a:ea typeface="+mn-ea"/>
              <a:cs typeface="+mn-cs"/>
            </a:rPr>
            <a:t>、黒字の確保に努める。</a:t>
          </a:r>
          <a:endParaRPr lang="ja-JP" altLang="ja-JP" sz="12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新規事業の</a:t>
          </a:r>
          <a:r>
            <a:rPr kumimoji="1" lang="ja-JP" altLang="en-US" sz="1200">
              <a:solidFill>
                <a:sysClr val="windowText" lastClr="000000"/>
              </a:solidFill>
              <a:effectLst/>
              <a:latin typeface="+mn-lt"/>
              <a:ea typeface="+mn-ea"/>
              <a:cs typeface="+mn-cs"/>
            </a:rPr>
            <a:t>総点検による地方債の借入</a:t>
          </a:r>
          <a:r>
            <a:rPr kumimoji="1" lang="ja-JP" altLang="ja-JP" sz="1200">
              <a:solidFill>
                <a:sysClr val="windowText" lastClr="000000"/>
              </a:solidFill>
              <a:effectLst/>
              <a:latin typeface="+mn-lt"/>
              <a:ea typeface="+mn-ea"/>
              <a:cs typeface="+mn-cs"/>
            </a:rPr>
            <a:t>抑制及び繰上償還等により、一般会計等に係る地方債の元利償還金は減少傾向にある。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一方、医療情報システム更新に伴う病院事業債の増加に伴い、</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年度において</a:t>
          </a:r>
          <a:r>
            <a:rPr kumimoji="1" lang="ja-JP" altLang="ja-JP" sz="1200">
              <a:solidFill>
                <a:sysClr val="windowText" lastClr="000000"/>
              </a:solidFill>
              <a:effectLst/>
              <a:latin typeface="+mn-lt"/>
              <a:ea typeface="+mn-ea"/>
              <a:cs typeface="+mn-cs"/>
            </a:rPr>
            <a:t>公営企業債の元利償還金に対する繰入金</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増加がみられたが、</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年度においては病院事業債の元利償還金の減少等により繰入金は低下した</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この結果、実質公債費比率は</a:t>
          </a:r>
          <a:r>
            <a:rPr lang="en-US" altLang="ja-JP" sz="1200">
              <a:solidFill>
                <a:sysClr val="windowText" lastClr="000000"/>
              </a:solidFill>
              <a:effectLst/>
              <a:latin typeface="+mn-lt"/>
              <a:ea typeface="+mn-ea"/>
              <a:cs typeface="+mn-cs"/>
            </a:rPr>
            <a:t>28</a:t>
          </a:r>
          <a:r>
            <a:rPr lang="ja-JP" altLang="en-US" sz="1200">
              <a:solidFill>
                <a:sysClr val="windowText" lastClr="000000"/>
              </a:solidFill>
              <a:effectLst/>
              <a:latin typeface="+mn-lt"/>
              <a:ea typeface="+mn-ea"/>
              <a:cs typeface="+mn-cs"/>
            </a:rPr>
            <a:t>年度に初めて一桁台の</a:t>
          </a:r>
          <a:r>
            <a:rPr lang="en-US" altLang="ja-JP" sz="1200">
              <a:solidFill>
                <a:sysClr val="windowText" lastClr="000000"/>
              </a:solidFill>
              <a:effectLst/>
              <a:latin typeface="+mn-lt"/>
              <a:ea typeface="+mn-ea"/>
              <a:cs typeface="+mn-cs"/>
            </a:rPr>
            <a:t>9.4</a:t>
          </a:r>
          <a:r>
            <a:rPr lang="ja-JP" altLang="en-US" sz="1200">
              <a:solidFill>
                <a:sysClr val="windowText" lastClr="000000"/>
              </a:solidFill>
              <a:effectLst/>
              <a:latin typeface="+mn-lt"/>
              <a:ea typeface="+mn-ea"/>
              <a:cs typeface="+mn-cs"/>
            </a:rPr>
            <a:t>％となり改善傾向にある。</a:t>
          </a:r>
          <a:r>
            <a:rPr lang="ja-JP" altLang="ja-JP" sz="1200">
              <a:solidFill>
                <a:sysClr val="windowText" lastClr="000000"/>
              </a:solidFill>
              <a:effectLst/>
              <a:latin typeface="+mn-lt"/>
              <a:ea typeface="+mn-ea"/>
              <a:cs typeface="+mn-cs"/>
            </a:rPr>
            <a:t>今後も新規事業の実施等について</a:t>
          </a:r>
          <a:r>
            <a:rPr lang="ja-JP" altLang="en-US" sz="1200">
              <a:solidFill>
                <a:sysClr val="windowText" lastClr="000000"/>
              </a:solidFill>
              <a:effectLst/>
              <a:latin typeface="+mn-lt"/>
              <a:ea typeface="+mn-ea"/>
              <a:cs typeface="+mn-cs"/>
            </a:rPr>
            <a:t>総点検</a:t>
          </a:r>
          <a:r>
            <a:rPr lang="ja-JP" altLang="ja-JP" sz="1200">
              <a:solidFill>
                <a:sysClr val="windowText" lastClr="000000"/>
              </a:solidFill>
              <a:effectLst/>
              <a:latin typeface="+mn-lt"/>
              <a:ea typeface="+mn-ea"/>
              <a:cs typeface="+mn-cs"/>
            </a:rPr>
            <a:t>を図り、地方債の借入抑制を図る。</a:t>
          </a:r>
          <a:endParaRPr lang="ja-JP" altLang="ja-JP" sz="12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新規事業の</a:t>
          </a:r>
          <a:r>
            <a:rPr kumimoji="1" lang="ja-JP" altLang="en-US" sz="1400">
              <a:solidFill>
                <a:sysClr val="windowText" lastClr="000000"/>
              </a:solidFill>
              <a:effectLst/>
              <a:latin typeface="+mn-lt"/>
              <a:ea typeface="+mn-ea"/>
              <a:cs typeface="+mn-cs"/>
            </a:rPr>
            <a:t>総点検による地方債の借入</a:t>
          </a:r>
          <a:r>
            <a:rPr kumimoji="1" lang="ja-JP" altLang="ja-JP" sz="1400">
              <a:solidFill>
                <a:sysClr val="windowText" lastClr="000000"/>
              </a:solidFill>
              <a:effectLst/>
              <a:latin typeface="+mn-lt"/>
              <a:ea typeface="+mn-ea"/>
              <a:cs typeface="+mn-cs"/>
            </a:rPr>
            <a:t>抑制及び繰上償還等により、一般会計等に係る地方債の現在高は減少傾向にある。また、総合病院改築事業に係る償還額は平成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年度がピークであることから、公営企業債等繰入見込額</a:t>
          </a:r>
          <a:r>
            <a:rPr kumimoji="1" lang="ja-JP" altLang="en-US" sz="1400">
              <a:solidFill>
                <a:sysClr val="windowText" lastClr="000000"/>
              </a:solidFill>
              <a:effectLst/>
              <a:latin typeface="+mn-lt"/>
              <a:ea typeface="+mn-ea"/>
              <a:cs typeface="+mn-cs"/>
            </a:rPr>
            <a:t>について</a:t>
          </a:r>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減少する見込みである。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また、庁舎建設基金の積み増しやふるさと応援寄附を積み立てるふるさと応援寄附基金の増加などにより、充当可能基金残高が増加したことも、分子の減少の要因となっている。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この結果、将来負担比率は</a:t>
          </a:r>
          <a:r>
            <a:rPr kumimoji="1" lang="en-US" altLang="ja-JP" sz="1400">
              <a:solidFill>
                <a:sysClr val="windowText" lastClr="000000"/>
              </a:solidFill>
              <a:effectLst/>
              <a:latin typeface="+mn-lt"/>
              <a:ea typeface="+mn-ea"/>
              <a:cs typeface="+mn-cs"/>
            </a:rPr>
            <a:t>13.7</a:t>
          </a:r>
          <a:r>
            <a:rPr kumimoji="1" lang="ja-JP" altLang="en-US" sz="1400">
              <a:solidFill>
                <a:sysClr val="windowText" lastClr="000000"/>
              </a:solidFill>
              <a:effectLst/>
              <a:latin typeface="+mn-lt"/>
              <a:ea typeface="+mn-ea"/>
              <a:cs typeface="+mn-cs"/>
            </a:rPr>
            <a:t>ポイント減の</a:t>
          </a:r>
          <a:r>
            <a:rPr kumimoji="1" lang="en-US" altLang="ja-JP" sz="1400">
              <a:solidFill>
                <a:sysClr val="windowText" lastClr="000000"/>
              </a:solidFill>
              <a:effectLst/>
              <a:latin typeface="+mn-lt"/>
              <a:ea typeface="+mn-ea"/>
              <a:cs typeface="+mn-cs"/>
            </a:rPr>
            <a:t>74.2</a:t>
          </a:r>
          <a:r>
            <a:rPr kumimoji="1" lang="ja-JP" altLang="en-US" sz="1400">
              <a:solidFill>
                <a:sysClr val="windowText" lastClr="000000"/>
              </a:solidFill>
              <a:effectLst/>
              <a:latin typeface="+mn-lt"/>
              <a:ea typeface="+mn-ea"/>
              <a:cs typeface="+mn-cs"/>
            </a:rPr>
            <a:t>％となり改善している。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今後も新規事業の総点検による</a:t>
          </a:r>
          <a:r>
            <a:rPr kumimoji="1" lang="ja-JP" altLang="en-US" sz="1400">
              <a:solidFill>
                <a:sysClr val="windowText" lastClr="000000"/>
              </a:solidFill>
              <a:effectLst/>
              <a:latin typeface="+mn-lt"/>
              <a:ea typeface="+mn-ea"/>
              <a:cs typeface="+mn-cs"/>
            </a:rPr>
            <a:t>地方債の借入</a:t>
          </a:r>
          <a:r>
            <a:rPr kumimoji="1" lang="ja-JP" altLang="ja-JP" sz="1400">
              <a:solidFill>
                <a:sysClr val="windowText" lastClr="000000"/>
              </a:solidFill>
              <a:effectLst/>
              <a:latin typeface="+mn-lt"/>
              <a:ea typeface="+mn-ea"/>
              <a:cs typeface="+mn-cs"/>
            </a:rPr>
            <a:t>抑制およびふるさと応援寄附の推進等の歳入確保策の両面から、財政の健全化を図る。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56.1</a:t>
          </a:r>
          <a:r>
            <a:rPr kumimoji="1" lang="ja-JP" altLang="ja-JP" sz="1100">
              <a:solidFill>
                <a:schemeClr val="dk1"/>
              </a:solidFill>
              <a:effectLst/>
              <a:latin typeface="+mn-lt"/>
              <a:ea typeface="+mn-ea"/>
              <a:cs typeface="+mn-cs"/>
            </a:rPr>
            <a:t>％と類似団体平均を若干上回っている。</a:t>
          </a:r>
          <a:endParaRPr lang="ja-JP" altLang="ja-JP">
            <a:effectLst/>
          </a:endParaRPr>
        </a:p>
        <a:p>
          <a:r>
            <a:rPr kumimoji="1" lang="ja-JP" altLang="ja-JP" sz="1100">
              <a:solidFill>
                <a:schemeClr val="dk1"/>
              </a:solidFill>
              <a:effectLst/>
              <a:latin typeface="+mn-lt"/>
              <a:ea typeface="+mn-ea"/>
              <a:cs typeface="+mn-cs"/>
            </a:rPr>
            <a:t>　これは児童館など老朽化の進んでいる施設が多い中、有形固定資産額の約半数を占める道路の有形固定資産減価償却率が</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％と類似団体平均を下回っていることによるものと考えられる。</a:t>
          </a:r>
          <a:endParaRPr lang="ja-JP" altLang="ja-JP">
            <a:effectLst/>
          </a:endParaRPr>
        </a:p>
        <a:p>
          <a:r>
            <a:rPr kumimoji="1" lang="ja-JP" altLang="ja-JP" sz="1100">
              <a:solidFill>
                <a:schemeClr val="dk1"/>
              </a:solidFill>
              <a:effectLst/>
              <a:latin typeface="+mn-lt"/>
              <a:ea typeface="+mn-ea"/>
              <a:cs typeface="+mn-cs"/>
            </a:rPr>
            <a:t>　今後はＨ</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月に策定した公共施設等総合管理計画並びに今後予定している個別施設計画に基づき、本庁舎建替え事業を実施しつつ老朽化施設の統廃合、長寿命化に取り組んでいく。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0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9102</xdr:rowOff>
    </xdr:from>
    <xdr:to>
      <xdr:col>3</xdr:col>
      <xdr:colOff>1222375</xdr:colOff>
      <xdr:row>29</xdr:row>
      <xdr:rowOff>110702</xdr:rowOff>
    </xdr:to>
    <xdr:sp macro="" textlink="">
      <xdr:nvSpPr>
        <xdr:cNvPr id="77" name="円/楕円 76"/>
        <xdr:cNvSpPr/>
      </xdr:nvSpPr>
      <xdr:spPr>
        <a:xfrm>
          <a:off x="4711700" y="49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31979</xdr:rowOff>
    </xdr:from>
    <xdr:ext cx="405111" cy="259045"/>
    <xdr:sp macro="" textlink="">
      <xdr:nvSpPr>
        <xdr:cNvPr id="78" name="有形固定資産減価償却率該当値テキスト"/>
        <xdr:cNvSpPr txBox="1"/>
      </xdr:nvSpPr>
      <xdr:spPr>
        <a:xfrm>
          <a:off x="4813300" y="48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478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70" name="円/楕円 69"/>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163847</xdr:rowOff>
    </xdr:from>
    <xdr:ext cx="405111" cy="259045"/>
    <xdr:sp macro="" textlink="">
      <xdr:nvSpPr>
        <xdr:cNvPr id="71" name="【道路】&#10;有形固定資産減価償却率該当値テキスト"/>
        <xdr:cNvSpPr txBox="1"/>
      </xdr:nvSpPr>
      <xdr:spPr>
        <a:xfrm>
          <a:off x="47244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139091</xdr:rowOff>
    </xdr:from>
    <xdr:to>
      <xdr:col>15</xdr:col>
      <xdr:colOff>231775</xdr:colOff>
      <xdr:row>39</xdr:row>
      <xdr:rowOff>69241</xdr:rowOff>
    </xdr:to>
    <xdr:sp macro="" textlink="">
      <xdr:nvSpPr>
        <xdr:cNvPr id="109" name="円/楕円 108"/>
        <xdr:cNvSpPr/>
      </xdr:nvSpPr>
      <xdr:spPr>
        <a:xfrm>
          <a:off x="10426700" y="66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161968</xdr:rowOff>
    </xdr:from>
    <xdr:ext cx="534377" cy="259045"/>
    <xdr:sp macro="" textlink="">
      <xdr:nvSpPr>
        <xdr:cNvPr id="110" name="【道路】&#10;一人当たり延長該当値テキスト"/>
        <xdr:cNvSpPr txBox="1"/>
      </xdr:nvSpPr>
      <xdr:spPr>
        <a:xfrm>
          <a:off x="10566400"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14.016</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111125</xdr:rowOff>
    </xdr:from>
    <xdr:to>
      <xdr:col>6</xdr:col>
      <xdr:colOff>561975</xdr:colOff>
      <xdr:row>61</xdr:row>
      <xdr:rowOff>41275</xdr:rowOff>
    </xdr:to>
    <xdr:sp macro="" textlink="">
      <xdr:nvSpPr>
        <xdr:cNvPr id="149" name="円/楕円 148"/>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89552</xdr:rowOff>
    </xdr:from>
    <xdr:ext cx="405111" cy="259045"/>
    <xdr:sp macro="" textlink="">
      <xdr:nvSpPr>
        <xdr:cNvPr id="150" name="【橋りょう・トンネル】&#10;有形固定資産減価償却率該当値テキスト"/>
        <xdr:cNvSpPr txBox="1"/>
      </xdr:nvSpPr>
      <xdr:spPr>
        <a:xfrm>
          <a:off x="47244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78"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21767</xdr:rowOff>
    </xdr:from>
    <xdr:to>
      <xdr:col>15</xdr:col>
      <xdr:colOff>231775</xdr:colOff>
      <xdr:row>62</xdr:row>
      <xdr:rowOff>123367</xdr:rowOff>
    </xdr:to>
    <xdr:sp macro="" textlink="">
      <xdr:nvSpPr>
        <xdr:cNvPr id="186" name="円/楕円 185"/>
        <xdr:cNvSpPr/>
      </xdr:nvSpPr>
      <xdr:spPr>
        <a:xfrm>
          <a:off x="104267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194</xdr:rowOff>
    </xdr:from>
    <xdr:ext cx="599010" cy="259045"/>
    <xdr:sp macro="" textlink="">
      <xdr:nvSpPr>
        <xdr:cNvPr id="187" name="【橋りょう・トンネル】&#10;一人当たり有形固定資産（償却資産）額該当値テキスト"/>
        <xdr:cNvSpPr txBox="1"/>
      </xdr:nvSpPr>
      <xdr:spPr>
        <a:xfrm>
          <a:off x="10566400" y="1063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118,256</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25" name="円/楕円 224"/>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90188</xdr:rowOff>
    </xdr:from>
    <xdr:ext cx="405111" cy="259045"/>
    <xdr:sp macro="" textlink="">
      <xdr:nvSpPr>
        <xdr:cNvPr id="226" name="【公営住宅】&#10;有形固定資産減価償却率該当値テキスト"/>
        <xdr:cNvSpPr txBox="1"/>
      </xdr:nvSpPr>
      <xdr:spPr>
        <a:xfrm>
          <a:off x="47244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54966</xdr:rowOff>
    </xdr:from>
    <xdr:to>
      <xdr:col>15</xdr:col>
      <xdr:colOff>231775</xdr:colOff>
      <xdr:row>82</xdr:row>
      <xdr:rowOff>156566</xdr:rowOff>
    </xdr:to>
    <xdr:sp macro="" textlink="">
      <xdr:nvSpPr>
        <xdr:cNvPr id="262" name="円/楕円 261"/>
        <xdr:cNvSpPr/>
      </xdr:nvSpPr>
      <xdr:spPr>
        <a:xfrm>
          <a:off x="104267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77843</xdr:rowOff>
    </xdr:from>
    <xdr:ext cx="469744" cy="259045"/>
    <xdr:sp macro="" textlink="">
      <xdr:nvSpPr>
        <xdr:cNvPr id="263" name="【公営住宅】&#10;一人当たり面積該当値テキスト"/>
        <xdr:cNvSpPr txBox="1"/>
      </xdr:nvSpPr>
      <xdr:spPr>
        <a:xfrm>
          <a:off x="10566400" y="1396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0.676</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146558</xdr:rowOff>
    </xdr:from>
    <xdr:to>
      <xdr:col>23</xdr:col>
      <xdr:colOff>568325</xdr:colOff>
      <xdr:row>34</xdr:row>
      <xdr:rowOff>76708</xdr:rowOff>
    </xdr:to>
    <xdr:sp macro="" textlink="">
      <xdr:nvSpPr>
        <xdr:cNvPr id="316" name="円/楕円 315"/>
        <xdr:cNvSpPr/>
      </xdr:nvSpPr>
      <xdr:spPr>
        <a:xfrm>
          <a:off x="16268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61485</xdr:rowOff>
    </xdr:from>
    <xdr:ext cx="405111" cy="259045"/>
    <xdr:sp macro="" textlink="">
      <xdr:nvSpPr>
        <xdr:cNvPr id="317" name="【認定こども園・幼稚園・保育所】&#10;有形固定資産減価償却率該当値テキスト"/>
        <xdr:cNvSpPr txBox="1"/>
      </xdr:nvSpPr>
      <xdr:spPr>
        <a:xfrm>
          <a:off x="16408400" y="571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5" name="円/楕円 354"/>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128287</xdr:rowOff>
    </xdr:from>
    <xdr:ext cx="469744" cy="259045"/>
    <xdr:sp macro="" textlink="">
      <xdr:nvSpPr>
        <xdr:cNvPr id="356" name="【認定こども園・幼稚園・保育所】&#10;一人当たり面積該当値テキスト"/>
        <xdr:cNvSpPr txBox="1"/>
      </xdr:nvSpPr>
      <xdr:spPr>
        <a:xfrm>
          <a:off x="222504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132080</xdr:rowOff>
    </xdr:from>
    <xdr:to>
      <xdr:col>23</xdr:col>
      <xdr:colOff>568325</xdr:colOff>
      <xdr:row>57</xdr:row>
      <xdr:rowOff>62230</xdr:rowOff>
    </xdr:to>
    <xdr:sp macro="" textlink="">
      <xdr:nvSpPr>
        <xdr:cNvPr id="395" name="円/楕円 394"/>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154957</xdr:rowOff>
    </xdr:from>
    <xdr:ext cx="405111" cy="259045"/>
    <xdr:sp macro="" textlink="">
      <xdr:nvSpPr>
        <xdr:cNvPr id="396" name="【学校施設】&#10;有形固定資産減価償却率該当値テキスト"/>
        <xdr:cNvSpPr txBox="1"/>
      </xdr:nvSpPr>
      <xdr:spPr>
        <a:xfrm>
          <a:off x="164084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154178</xdr:rowOff>
    </xdr:from>
    <xdr:to>
      <xdr:col>32</xdr:col>
      <xdr:colOff>238125</xdr:colOff>
      <xdr:row>58</xdr:row>
      <xdr:rowOff>84328</xdr:rowOff>
    </xdr:to>
    <xdr:sp macro="" textlink="">
      <xdr:nvSpPr>
        <xdr:cNvPr id="435" name="円/楕円 434"/>
        <xdr:cNvSpPr/>
      </xdr:nvSpPr>
      <xdr:spPr>
        <a:xfrm>
          <a:off x="22110700" y="99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5605</xdr:rowOff>
    </xdr:from>
    <xdr:ext cx="469744" cy="259045"/>
    <xdr:sp macro="" textlink="">
      <xdr:nvSpPr>
        <xdr:cNvPr id="436" name="【学校施設】&#10;一人当たり面積該当値テキスト"/>
        <xdr:cNvSpPr txBox="1"/>
      </xdr:nvSpPr>
      <xdr:spPr>
        <a:xfrm>
          <a:off x="22250400"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55880</xdr:rowOff>
    </xdr:from>
    <xdr:to>
      <xdr:col>23</xdr:col>
      <xdr:colOff>568325</xdr:colOff>
      <xdr:row>78</xdr:row>
      <xdr:rowOff>157480</xdr:rowOff>
    </xdr:to>
    <xdr:sp macro="" textlink="">
      <xdr:nvSpPr>
        <xdr:cNvPr id="475" name="円/楕円 474"/>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78757</xdr:rowOff>
    </xdr:from>
    <xdr:ext cx="405111" cy="259045"/>
    <xdr:sp macro="" textlink="">
      <xdr:nvSpPr>
        <xdr:cNvPr id="476" name="【児童館】&#10;有形固定資産減価償却率該当値テキスト"/>
        <xdr:cNvSpPr txBox="1"/>
      </xdr:nvSpPr>
      <xdr:spPr>
        <a:xfrm>
          <a:off x="164084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12" name="円/楕円 51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513" name="【児童館】&#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1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135889</xdr:rowOff>
    </xdr:from>
    <xdr:to>
      <xdr:col>23</xdr:col>
      <xdr:colOff>568325</xdr:colOff>
      <xdr:row>104</xdr:row>
      <xdr:rowOff>66039</xdr:rowOff>
    </xdr:to>
    <xdr:sp macro="" textlink="">
      <xdr:nvSpPr>
        <xdr:cNvPr id="552" name="円/楕円 551"/>
        <xdr:cNvSpPr/>
      </xdr:nvSpPr>
      <xdr:spPr>
        <a:xfrm>
          <a:off x="16268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158766</xdr:rowOff>
    </xdr:from>
    <xdr:ext cx="405111" cy="259045"/>
    <xdr:sp macro="" textlink="">
      <xdr:nvSpPr>
        <xdr:cNvPr id="553" name="【公民館】&#10;有形固定資産減価償却率該当値テキスト"/>
        <xdr:cNvSpPr txBox="1"/>
      </xdr:nvSpPr>
      <xdr:spPr>
        <a:xfrm>
          <a:off x="164084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55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105411</xdr:rowOff>
    </xdr:from>
    <xdr:to>
      <xdr:col>32</xdr:col>
      <xdr:colOff>238125</xdr:colOff>
      <xdr:row>100</xdr:row>
      <xdr:rowOff>35561</xdr:rowOff>
    </xdr:to>
    <xdr:sp macro="" textlink="">
      <xdr:nvSpPr>
        <xdr:cNvPr id="591" name="円/楕円 590"/>
        <xdr:cNvSpPr/>
      </xdr:nvSpPr>
      <xdr:spPr>
        <a:xfrm>
          <a:off x="22110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58438</xdr:rowOff>
    </xdr:from>
    <xdr:ext cx="469744" cy="259045"/>
    <xdr:sp macro="" textlink="">
      <xdr:nvSpPr>
        <xdr:cNvPr id="592" name="【公民館】&#10;一人当たり面積該当値テキスト"/>
        <xdr:cNvSpPr txBox="1"/>
      </xdr:nvSpPr>
      <xdr:spPr>
        <a:xfrm>
          <a:off x="2225040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9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62.8</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0.676</a:t>
          </a:r>
          <a:r>
            <a:rPr kumimoji="1" lang="ja-JP" altLang="ja-JP" sz="1200">
              <a:solidFill>
                <a:schemeClr val="dk1"/>
              </a:solidFill>
              <a:effectLst/>
              <a:latin typeface="+mn-lt"/>
              <a:ea typeface="+mn-ea"/>
              <a:cs typeface="+mn-cs"/>
            </a:rPr>
            <a:t>㎡と類似団体平均よりも高くなっている。</a:t>
          </a:r>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昭和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年代～</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年代に建築された</a:t>
          </a:r>
          <a:r>
            <a:rPr kumimoji="1" lang="ja-JP" altLang="en-US" sz="1200">
              <a:solidFill>
                <a:schemeClr val="dk1"/>
              </a:solidFill>
              <a:effectLst/>
              <a:latin typeface="+mn-lt"/>
              <a:ea typeface="+mn-ea"/>
              <a:cs typeface="+mn-cs"/>
            </a:rPr>
            <a:t>住宅</a:t>
          </a:r>
          <a:r>
            <a:rPr kumimoji="1" lang="ja-JP" altLang="ja-JP" sz="1200">
              <a:solidFill>
                <a:schemeClr val="dk1"/>
              </a:solidFill>
              <a:effectLst/>
              <a:latin typeface="+mn-lt"/>
              <a:ea typeface="+mn-ea"/>
              <a:cs typeface="+mn-cs"/>
            </a:rPr>
            <a:t>が多く、</a:t>
          </a:r>
          <a:r>
            <a:rPr kumimoji="1" lang="ja-JP" altLang="en-US" sz="1200">
              <a:solidFill>
                <a:schemeClr val="dk1"/>
              </a:solidFill>
              <a:effectLst/>
              <a:latin typeface="+mn-lt"/>
              <a:ea typeface="+mn-ea"/>
              <a:cs typeface="+mn-cs"/>
            </a:rPr>
            <a:t>これらの住宅に空室がみられる</a:t>
          </a:r>
          <a:r>
            <a:rPr kumimoji="1" lang="ja-JP" altLang="ja-JP" sz="1200">
              <a:solidFill>
                <a:schemeClr val="dk1"/>
              </a:solidFill>
              <a:effectLst/>
              <a:latin typeface="+mn-lt"/>
              <a:ea typeface="+mn-ea"/>
              <a:cs typeface="+mn-cs"/>
            </a:rPr>
            <a:t>ことが主な要因である。</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個別施設計画に基づき</a:t>
          </a:r>
          <a:r>
            <a:rPr kumimoji="1" lang="ja-JP" altLang="en-US" sz="1200">
              <a:solidFill>
                <a:schemeClr val="dk1"/>
              </a:solidFill>
              <a:effectLst/>
              <a:latin typeface="+mn-lt"/>
              <a:ea typeface="+mn-ea"/>
              <a:cs typeface="+mn-cs"/>
            </a:rPr>
            <a:t>建替え、統合を含めた老朽化対策に取り組んでいく。</a:t>
          </a:r>
          <a:endParaRPr kumimoji="0"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77.2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児童館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92.4</a:t>
          </a:r>
          <a:r>
            <a:rPr kumimoji="1" lang="ja-JP" altLang="ja-JP" sz="1200">
              <a:solidFill>
                <a:schemeClr val="dk1"/>
              </a:solidFill>
              <a:effectLst/>
              <a:latin typeface="+mn-lt"/>
              <a:ea typeface="+mn-ea"/>
              <a:cs typeface="+mn-cs"/>
            </a:rPr>
            <a:t>％と類似団体平均よりも高くなっているが、これは築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年以上経過した木造建築の施設が多いことが主な要因である。今後は個別施設計画に基づき老朽化対策に取り組んでいく。</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73.2</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1.906</a:t>
          </a:r>
          <a:r>
            <a:rPr kumimoji="1" lang="ja-JP" altLang="ja-JP" sz="1200">
              <a:solidFill>
                <a:schemeClr val="dk1"/>
              </a:solidFill>
              <a:effectLst/>
              <a:latin typeface="+mn-lt"/>
              <a:ea typeface="+mn-ea"/>
              <a:cs typeface="+mn-cs"/>
            </a:rPr>
            <a:t>㎡と類似団体平均よりも高くなっている。平成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校を統合した中学校を開設したが、昭和</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年代～</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年代に建築された校舎が依然として多く、児童数が減少していることが主な要因である。全ての校舎の耐震化工事を終えているため、今後は適切な維持修繕により施設の長寿命化を図っていく。</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公民館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63.2</a:t>
          </a:r>
          <a:r>
            <a:rPr kumimoji="1" lang="ja-JP" altLang="ja-JP" sz="1200">
              <a:solidFill>
                <a:schemeClr val="dk1"/>
              </a:solidFill>
              <a:effectLst/>
              <a:latin typeface="+mn-lt"/>
              <a:ea typeface="+mn-ea"/>
              <a:cs typeface="+mn-cs"/>
            </a:rPr>
            <a:t>％と類似団体平均よりも高くなって</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これは築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年以上経過した木造建築の施設が</a:t>
          </a:r>
          <a:r>
            <a:rPr kumimoji="1" lang="ja-JP" altLang="en-US" sz="1200">
              <a:solidFill>
                <a:schemeClr val="dk1"/>
              </a:solidFill>
              <a:effectLst/>
              <a:latin typeface="+mn-lt"/>
              <a:ea typeface="+mn-ea"/>
              <a:cs typeface="+mn-cs"/>
            </a:rPr>
            <a:t>多い</a:t>
          </a:r>
          <a:r>
            <a:rPr kumimoji="1" lang="ja-JP" altLang="ja-JP" sz="1200">
              <a:solidFill>
                <a:schemeClr val="dk1"/>
              </a:solidFill>
              <a:effectLst/>
              <a:latin typeface="+mn-lt"/>
              <a:ea typeface="+mn-ea"/>
              <a:cs typeface="+mn-cs"/>
            </a:rPr>
            <a:t>ことが主な要因である。今後は個別施設計画に基づき老朽化対策に取り組んでいく。</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0.404</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と類似団体内平均よりも高くなっているのは、点在する集落に分館施設を設置しており、施設数が多いことが要因である。</a:t>
          </a:r>
          <a:endParaRPr lang="ja-JP" altLang="ja-JP" sz="1200">
            <a:effectLst/>
          </a:endParaRPr>
        </a:p>
        <a:p>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27033</xdr:rowOff>
    </xdr:from>
    <xdr:to>
      <xdr:col>6</xdr:col>
      <xdr:colOff>561975</xdr:colOff>
      <xdr:row>36</xdr:row>
      <xdr:rowOff>128633</xdr:rowOff>
    </xdr:to>
    <xdr:sp macro="" textlink="">
      <xdr:nvSpPr>
        <xdr:cNvPr id="71" name="円/楕円 70"/>
        <xdr:cNvSpPr/>
      </xdr:nvSpPr>
      <xdr:spPr>
        <a:xfrm>
          <a:off x="4584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49910</xdr:rowOff>
    </xdr:from>
    <xdr:ext cx="405111" cy="259045"/>
    <xdr:sp macro="" textlink="">
      <xdr:nvSpPr>
        <xdr:cNvPr id="72" name="【図書館】&#10;有形固定資産減価償却率該当値テキスト"/>
        <xdr:cNvSpPr txBox="1"/>
      </xdr:nvSpPr>
      <xdr:spPr>
        <a:xfrm>
          <a:off x="47244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110" name="円/楕円 109"/>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118127</xdr:rowOff>
    </xdr:from>
    <xdr:ext cx="469744" cy="259045"/>
    <xdr:sp macro="" textlink="">
      <xdr:nvSpPr>
        <xdr:cNvPr id="111" name="【図書館】&#10;一人当たり面積該当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168656</xdr:rowOff>
    </xdr:from>
    <xdr:to>
      <xdr:col>6</xdr:col>
      <xdr:colOff>561975</xdr:colOff>
      <xdr:row>59</xdr:row>
      <xdr:rowOff>98806</xdr:rowOff>
    </xdr:to>
    <xdr:sp macro="" textlink="">
      <xdr:nvSpPr>
        <xdr:cNvPr id="148" name="円/楕円 147"/>
        <xdr:cNvSpPr/>
      </xdr:nvSpPr>
      <xdr:spPr>
        <a:xfrm>
          <a:off x="4584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20083</xdr:rowOff>
    </xdr:from>
    <xdr:ext cx="405111" cy="259045"/>
    <xdr:sp macro="" textlink="">
      <xdr:nvSpPr>
        <xdr:cNvPr id="149" name="【体育館・プール】&#10;有形固定資産減価償却率該当値テキスト"/>
        <xdr:cNvSpPr txBox="1"/>
      </xdr:nvSpPr>
      <xdr:spPr>
        <a:xfrm>
          <a:off x="47244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87" name="円/楕円 186"/>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17797</xdr:rowOff>
    </xdr:from>
    <xdr:ext cx="469744" cy="259045"/>
    <xdr:sp macro="" textlink="">
      <xdr:nvSpPr>
        <xdr:cNvPr id="188" name="【体育館・プール】&#10;一人当たり面積該当値テキスト"/>
        <xdr:cNvSpPr txBox="1"/>
      </xdr:nvSpPr>
      <xdr:spPr>
        <a:xfrm>
          <a:off x="105664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19"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46355</xdr:rowOff>
    </xdr:from>
    <xdr:to>
      <xdr:col>6</xdr:col>
      <xdr:colOff>561975</xdr:colOff>
      <xdr:row>83</xdr:row>
      <xdr:rowOff>147955</xdr:rowOff>
    </xdr:to>
    <xdr:sp macro="" textlink="">
      <xdr:nvSpPr>
        <xdr:cNvPr id="227" name="円/楕円 226"/>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24782</xdr:rowOff>
    </xdr:from>
    <xdr:ext cx="405111" cy="259045"/>
    <xdr:sp macro="" textlink="">
      <xdr:nvSpPr>
        <xdr:cNvPr id="228" name="【福祉施設】&#10;有形固定資産減価償却率該当値テキスト"/>
        <xdr:cNvSpPr txBox="1"/>
      </xdr:nvSpPr>
      <xdr:spPr>
        <a:xfrm>
          <a:off x="47244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130992</xdr:rowOff>
    </xdr:from>
    <xdr:to>
      <xdr:col>15</xdr:col>
      <xdr:colOff>231775</xdr:colOff>
      <xdr:row>81</xdr:row>
      <xdr:rowOff>61142</xdr:rowOff>
    </xdr:to>
    <xdr:sp macro="" textlink="">
      <xdr:nvSpPr>
        <xdr:cNvPr id="268" name="円/楕円 267"/>
        <xdr:cNvSpPr/>
      </xdr:nvSpPr>
      <xdr:spPr>
        <a:xfrm>
          <a:off x="10426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153869</xdr:rowOff>
    </xdr:from>
    <xdr:ext cx="469744" cy="259045"/>
    <xdr:sp macro="" textlink="">
      <xdr:nvSpPr>
        <xdr:cNvPr id="269" name="【福祉施設】&#10;一人当たり面積該当値テキスト"/>
        <xdr:cNvSpPr txBox="1"/>
      </xdr:nvSpPr>
      <xdr:spPr>
        <a:xfrm>
          <a:off x="10566400" y="136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147320</xdr:rowOff>
    </xdr:from>
    <xdr:to>
      <xdr:col>6</xdr:col>
      <xdr:colOff>561975</xdr:colOff>
      <xdr:row>103</xdr:row>
      <xdr:rowOff>77470</xdr:rowOff>
    </xdr:to>
    <xdr:sp macro="" textlink="">
      <xdr:nvSpPr>
        <xdr:cNvPr id="308" name="円/楕円 307"/>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170197</xdr:rowOff>
    </xdr:from>
    <xdr:ext cx="405111" cy="259045"/>
    <xdr:sp macro="" textlink="">
      <xdr:nvSpPr>
        <xdr:cNvPr id="309" name="【市民会館】&#10;有形固定資産減価償却率該当値テキスト"/>
        <xdr:cNvSpPr txBox="1"/>
      </xdr:nvSpPr>
      <xdr:spPr>
        <a:xfrm>
          <a:off x="47244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1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37"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141987</xdr:rowOff>
    </xdr:from>
    <xdr:to>
      <xdr:col>15</xdr:col>
      <xdr:colOff>231775</xdr:colOff>
      <xdr:row>106</xdr:row>
      <xdr:rowOff>72137</xdr:rowOff>
    </xdr:to>
    <xdr:sp macro="" textlink="">
      <xdr:nvSpPr>
        <xdr:cNvPr id="345" name="円/楕円 344"/>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120414</xdr:rowOff>
    </xdr:from>
    <xdr:ext cx="469744" cy="259045"/>
    <xdr:sp macro="" textlink="">
      <xdr:nvSpPr>
        <xdr:cNvPr id="346" name="【市民会館】&#10;一人当たり面積該当値テキスト"/>
        <xdr:cNvSpPr txBox="1"/>
      </xdr:nvSpPr>
      <xdr:spPr>
        <a:xfrm>
          <a:off x="10566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347"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97790</xdr:rowOff>
    </xdr:from>
    <xdr:to>
      <xdr:col>23</xdr:col>
      <xdr:colOff>568325</xdr:colOff>
      <xdr:row>34</xdr:row>
      <xdr:rowOff>27940</xdr:rowOff>
    </xdr:to>
    <xdr:sp macro="" textlink="">
      <xdr:nvSpPr>
        <xdr:cNvPr id="385" name="円/楕円 384"/>
        <xdr:cNvSpPr/>
      </xdr:nvSpPr>
      <xdr:spPr>
        <a:xfrm>
          <a:off x="162687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50817</xdr:rowOff>
    </xdr:from>
    <xdr:ext cx="405111" cy="259045"/>
    <xdr:sp macro="" textlink="">
      <xdr:nvSpPr>
        <xdr:cNvPr id="386" name="【一般廃棄物処理施設】&#10;有形固定資産減価償却率該当値テキスト"/>
        <xdr:cNvSpPr txBox="1"/>
      </xdr:nvSpPr>
      <xdr:spPr>
        <a:xfrm>
          <a:off x="16408400"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87"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12"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147947</xdr:rowOff>
    </xdr:from>
    <xdr:to>
      <xdr:col>32</xdr:col>
      <xdr:colOff>238125</xdr:colOff>
      <xdr:row>40</xdr:row>
      <xdr:rowOff>78097</xdr:rowOff>
    </xdr:to>
    <xdr:sp macro="" textlink="">
      <xdr:nvSpPr>
        <xdr:cNvPr id="420" name="円/楕円 419"/>
        <xdr:cNvSpPr/>
      </xdr:nvSpPr>
      <xdr:spPr>
        <a:xfrm>
          <a:off x="22110700" y="68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62874</xdr:rowOff>
    </xdr:from>
    <xdr:ext cx="534377" cy="259045"/>
    <xdr:sp macro="" textlink="">
      <xdr:nvSpPr>
        <xdr:cNvPr id="421" name="【一般廃棄物処理施設】&#10;一人当たり有形固定資産（償却資産）額該当値テキスト"/>
        <xdr:cNvSpPr txBox="1"/>
      </xdr:nvSpPr>
      <xdr:spPr>
        <a:xfrm>
          <a:off x="22250400" y="67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28,557</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22"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76563</xdr:rowOff>
    </xdr:from>
    <xdr:to>
      <xdr:col>23</xdr:col>
      <xdr:colOff>568325</xdr:colOff>
      <xdr:row>57</xdr:row>
      <xdr:rowOff>6713</xdr:rowOff>
    </xdr:to>
    <xdr:sp macro="" textlink="">
      <xdr:nvSpPr>
        <xdr:cNvPr id="461" name="円/楕円 460"/>
        <xdr:cNvSpPr/>
      </xdr:nvSpPr>
      <xdr:spPr>
        <a:xfrm>
          <a:off x="162687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162940</xdr:rowOff>
    </xdr:from>
    <xdr:ext cx="405111" cy="259045"/>
    <xdr:sp macro="" textlink="">
      <xdr:nvSpPr>
        <xdr:cNvPr id="462" name="【保健センター・保健所】&#10;有形固定資産減価償却率該当値テキスト"/>
        <xdr:cNvSpPr txBox="1"/>
      </xdr:nvSpPr>
      <xdr:spPr>
        <a:xfrm>
          <a:off x="16408400" y="959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63"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92"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00" name="円/楕円 4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01"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87885</xdr:rowOff>
    </xdr:from>
    <xdr:to>
      <xdr:col>23</xdr:col>
      <xdr:colOff>568325</xdr:colOff>
      <xdr:row>81</xdr:row>
      <xdr:rowOff>18035</xdr:rowOff>
    </xdr:to>
    <xdr:sp macro="" textlink="">
      <xdr:nvSpPr>
        <xdr:cNvPr id="538" name="円/楕円 537"/>
        <xdr:cNvSpPr/>
      </xdr:nvSpPr>
      <xdr:spPr>
        <a:xfrm>
          <a:off x="16268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110762</xdr:rowOff>
    </xdr:from>
    <xdr:ext cx="405111" cy="259045"/>
    <xdr:sp macro="" textlink="">
      <xdr:nvSpPr>
        <xdr:cNvPr id="539" name="【消防施設】&#10;有形固定資産減価償却率該当値テキスト"/>
        <xdr:cNvSpPr txBox="1"/>
      </xdr:nvSpPr>
      <xdr:spPr>
        <a:xfrm>
          <a:off x="164084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4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156029</xdr:rowOff>
    </xdr:from>
    <xdr:to>
      <xdr:col>32</xdr:col>
      <xdr:colOff>238125</xdr:colOff>
      <xdr:row>81</xdr:row>
      <xdr:rowOff>86179</xdr:rowOff>
    </xdr:to>
    <xdr:sp macro="" textlink="">
      <xdr:nvSpPr>
        <xdr:cNvPr id="579" name="円/楕円 578"/>
        <xdr:cNvSpPr/>
      </xdr:nvSpPr>
      <xdr:spPr>
        <a:xfrm>
          <a:off x="22110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7456</xdr:rowOff>
    </xdr:from>
    <xdr:ext cx="469744" cy="259045"/>
    <xdr:sp macro="" textlink="">
      <xdr:nvSpPr>
        <xdr:cNvPr id="580" name="【消防施設】&#10;一人当たり面積該当値テキスト"/>
        <xdr:cNvSpPr txBox="1"/>
      </xdr:nvSpPr>
      <xdr:spPr>
        <a:xfrm>
          <a:off x="222504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58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611"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4445</xdr:rowOff>
    </xdr:from>
    <xdr:to>
      <xdr:col>23</xdr:col>
      <xdr:colOff>568325</xdr:colOff>
      <xdr:row>105</xdr:row>
      <xdr:rowOff>106045</xdr:rowOff>
    </xdr:to>
    <xdr:sp macro="" textlink="">
      <xdr:nvSpPr>
        <xdr:cNvPr id="619" name="円/楕円 618"/>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154322</xdr:rowOff>
    </xdr:from>
    <xdr:ext cx="405111" cy="259045"/>
    <xdr:sp macro="" textlink="">
      <xdr:nvSpPr>
        <xdr:cNvPr id="620" name="【庁舎】&#10;有形固定資産減価償却率該当値テキスト"/>
        <xdr:cNvSpPr txBox="1"/>
      </xdr:nvSpPr>
      <xdr:spPr>
        <a:xfrm>
          <a:off x="164084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621"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5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661" name="円/楕円 66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60977</xdr:rowOff>
    </xdr:from>
    <xdr:ext cx="469744" cy="259045"/>
    <xdr:sp macro="" textlink="">
      <xdr:nvSpPr>
        <xdr:cNvPr id="662" name="【庁舎】&#10;一人当たり面積該当値テキスト"/>
        <xdr:cNvSpPr txBox="1"/>
      </xdr:nvSpPr>
      <xdr:spPr>
        <a:xfrm>
          <a:off x="22250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663"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図書館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63.9</a:t>
          </a:r>
          <a:r>
            <a:rPr kumimoji="1" lang="ja-JP" altLang="ja-JP" sz="1050">
              <a:solidFill>
                <a:schemeClr val="dk1"/>
              </a:solidFill>
              <a:effectLst/>
              <a:latin typeface="+mn-lt"/>
              <a:ea typeface="+mn-ea"/>
              <a:cs typeface="+mn-cs"/>
            </a:rPr>
            <a:t>％と類似団体平均よりも高くなっているのは、平成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年度に中央図書館を一部増築したものの、全面的な改修を未だ行っていないことによる。今後は個別施設計画に基づき長寿命化に取り組んでいく。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体育館・プール</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75.4</a:t>
          </a:r>
          <a:r>
            <a:rPr kumimoji="1" lang="ja-JP" altLang="ja-JP" sz="1050">
              <a:solidFill>
                <a:schemeClr val="dk1"/>
              </a:solidFill>
              <a:effectLst/>
              <a:latin typeface="+mn-lt"/>
              <a:ea typeface="+mn-ea"/>
              <a:cs typeface="+mn-cs"/>
            </a:rPr>
            <a:t>％と類似団体平均よりも高くなっているのは、市民体育館（築</a:t>
          </a:r>
          <a:r>
            <a:rPr kumimoji="1" lang="en-US" altLang="ja-JP" sz="1050">
              <a:solidFill>
                <a:schemeClr val="dk1"/>
              </a:solidFill>
              <a:effectLst/>
              <a:latin typeface="+mn-lt"/>
              <a:ea typeface="+mn-ea"/>
              <a:cs typeface="+mn-cs"/>
            </a:rPr>
            <a:t>53</a:t>
          </a:r>
          <a:r>
            <a:rPr kumimoji="1" lang="ja-JP" altLang="ja-JP" sz="1050">
              <a:solidFill>
                <a:schemeClr val="dk1"/>
              </a:solidFill>
              <a:effectLst/>
              <a:latin typeface="+mn-lt"/>
              <a:ea typeface="+mn-ea"/>
              <a:cs typeface="+mn-cs"/>
            </a:rPr>
            <a:t>年）、旧大館市の地区体育館（平均築</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年）の老朽化が原因である。市民体育館は平成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年度に解体する予定であり、比率の改善が見込まれるほか、他の施設も個別施設計画に基づき長寿命化に取り組んでいく。</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市民会館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71.6</a:t>
          </a:r>
          <a:r>
            <a:rPr kumimoji="1" lang="ja-JP" altLang="ja-JP" sz="1050">
              <a:solidFill>
                <a:schemeClr val="dk1"/>
              </a:solidFill>
              <a:effectLst/>
              <a:latin typeface="+mn-lt"/>
              <a:ea typeface="+mn-ea"/>
              <a:cs typeface="+mn-cs"/>
            </a:rPr>
            <a:t>％と類似団体平均よりも高くなっているのは、市民文化会館が築</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年経過していることによる。今後は計画的な改修工事による長寿命化に取り組んでいく。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一般廃棄物処理施設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95.2</a:t>
          </a:r>
          <a:r>
            <a:rPr kumimoji="1" lang="ja-JP" altLang="ja-JP" sz="1050">
              <a:solidFill>
                <a:schemeClr val="dk1"/>
              </a:solidFill>
              <a:effectLst/>
              <a:latin typeface="+mn-lt"/>
              <a:ea typeface="+mn-ea"/>
              <a:cs typeface="+mn-cs"/>
            </a:rPr>
            <a:t>％、一人当たり有形固定資産（償却資産）額が</a:t>
          </a:r>
          <a:r>
            <a:rPr kumimoji="1" lang="en-US" altLang="ja-JP" sz="1050">
              <a:solidFill>
                <a:schemeClr val="dk1"/>
              </a:solidFill>
              <a:effectLst/>
              <a:latin typeface="+mn-lt"/>
              <a:ea typeface="+mn-ea"/>
              <a:cs typeface="+mn-cs"/>
            </a:rPr>
            <a:t>28,557</a:t>
          </a:r>
          <a:r>
            <a:rPr kumimoji="1" lang="ja-JP" altLang="ja-JP" sz="1050">
              <a:solidFill>
                <a:schemeClr val="dk1"/>
              </a:solidFill>
              <a:effectLst/>
              <a:latin typeface="+mn-lt"/>
              <a:ea typeface="+mn-ea"/>
              <a:cs typeface="+mn-cs"/>
            </a:rPr>
            <a:t>円と類似団体平均より突出しているのは、粗大ごみ処理施設が築</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年、し尿処理場が築</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年となっているためである。今後は広域圏単位でのし尿処理場の整備に取り組みつつ粗大ごみ処理施設の長寿命化を図っていく。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保健センター・保健所</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84.2</a:t>
          </a:r>
          <a:r>
            <a:rPr kumimoji="1" lang="ja-JP" altLang="ja-JP" sz="1050">
              <a:solidFill>
                <a:schemeClr val="dk1"/>
              </a:solidFill>
              <a:effectLst/>
              <a:latin typeface="+mn-lt"/>
              <a:ea typeface="+mn-ea"/>
              <a:cs typeface="+mn-cs"/>
            </a:rPr>
            <a:t>％と類似団体平均よりも高くなっているのは、保健センターが築</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年経過していることによる。今後は保健センターの耐震診断を行い、施設の管理方法について検討していく。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消防施設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60.6</a:t>
          </a:r>
          <a:r>
            <a:rPr kumimoji="1" lang="ja-JP" altLang="ja-JP" sz="1050">
              <a:solidFill>
                <a:schemeClr val="dk1"/>
              </a:solidFill>
              <a:effectLst/>
              <a:latin typeface="+mn-lt"/>
              <a:ea typeface="+mn-ea"/>
              <a:cs typeface="+mn-cs"/>
            </a:rPr>
            <a:t>％と類似団体平均よりも高くなっているのは、</a:t>
          </a:r>
          <a:r>
            <a:rPr kumimoji="1" lang="ja-JP" altLang="en-US" sz="1050">
              <a:solidFill>
                <a:schemeClr val="dk1"/>
              </a:solidFill>
              <a:effectLst/>
              <a:latin typeface="+mn-lt"/>
              <a:ea typeface="+mn-ea"/>
              <a:cs typeface="+mn-cs"/>
            </a:rPr>
            <a:t>消防本部及び各分署が</a:t>
          </a:r>
          <a:r>
            <a:rPr kumimoji="1" lang="ja-JP" altLang="ja-JP" sz="1050">
              <a:solidFill>
                <a:schemeClr val="dk1"/>
              </a:solidFill>
              <a:effectLst/>
              <a:latin typeface="+mn-lt"/>
              <a:ea typeface="+mn-ea"/>
              <a:cs typeface="+mn-cs"/>
            </a:rPr>
            <a:t>築</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以上</a:t>
          </a:r>
          <a:r>
            <a:rPr kumimoji="1" lang="ja-JP" altLang="ja-JP" sz="1050">
              <a:solidFill>
                <a:schemeClr val="dk1"/>
              </a:solidFill>
              <a:effectLst/>
              <a:latin typeface="+mn-lt"/>
              <a:ea typeface="+mn-ea"/>
              <a:cs typeface="+mn-cs"/>
            </a:rPr>
            <a:t>経過していることによる。今後は個別施設計画に基づき長寿命化に取り組んでいく。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庁舎</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52.1</a:t>
          </a:r>
          <a:r>
            <a:rPr kumimoji="1" lang="ja-JP" altLang="ja-JP" sz="1050">
              <a:solidFill>
                <a:schemeClr val="dk1"/>
              </a:solidFill>
              <a:effectLst/>
              <a:latin typeface="+mn-lt"/>
              <a:ea typeface="+mn-ea"/>
              <a:cs typeface="+mn-cs"/>
            </a:rPr>
            <a:t>％と類似団体平均を下回っているが、本庁舎が築</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年と老朽化が著しい状態にある。今後は平成</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年度に本庁舎の建替え事業を実施するため数値は改善する見通しである。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30" zoomScaleNormal="13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37171442</v>
      </c>
      <c r="BO4" s="381"/>
      <c r="BP4" s="381"/>
      <c r="BQ4" s="381"/>
      <c r="BR4" s="381"/>
      <c r="BS4" s="381"/>
      <c r="BT4" s="381"/>
      <c r="BU4" s="382"/>
      <c r="BV4" s="380">
        <v>40403231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35838874</v>
      </c>
      <c r="BO5" s="418"/>
      <c r="BP5" s="418"/>
      <c r="BQ5" s="418"/>
      <c r="BR5" s="418"/>
      <c r="BS5" s="418"/>
      <c r="BT5" s="418"/>
      <c r="BU5" s="419"/>
      <c r="BV5" s="417">
        <v>38630953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89.1</v>
      </c>
      <c r="CU5" s="415"/>
      <c r="CV5" s="415"/>
      <c r="CW5" s="415"/>
      <c r="CX5" s="415"/>
      <c r="CY5" s="415"/>
      <c r="CZ5" s="415"/>
      <c r="DA5" s="416"/>
      <c r="DB5" s="414">
        <v>87.9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1332568</v>
      </c>
      <c r="BO6" s="418"/>
      <c r="BP6" s="418"/>
      <c r="BQ6" s="418"/>
      <c r="BR6" s="418"/>
      <c r="BS6" s="418"/>
      <c r="BT6" s="418"/>
      <c r="BU6" s="419"/>
      <c r="BV6" s="417">
        <v>1772278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93.9</v>
      </c>
      <c r="CU6" s="455"/>
      <c r="CV6" s="455"/>
      <c r="CW6" s="455"/>
      <c r="CX6" s="455"/>
      <c r="CY6" s="455"/>
      <c r="CZ6" s="455"/>
      <c r="DA6" s="456"/>
      <c r="DB6" s="454">
        <v>93.5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115643</v>
      </c>
      <c r="BO7" s="418"/>
      <c r="BP7" s="418"/>
      <c r="BQ7" s="418"/>
      <c r="BR7" s="418"/>
      <c r="BS7" s="418"/>
      <c r="BT7" s="418"/>
      <c r="BU7" s="419"/>
      <c r="BV7" s="417">
        <v>72023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22080513</v>
      </c>
      <c r="CU7" s="418"/>
      <c r="CV7" s="418"/>
      <c r="CW7" s="418"/>
      <c r="CX7" s="418"/>
      <c r="CY7" s="418"/>
      <c r="CZ7" s="418"/>
      <c r="DA7" s="419"/>
      <c r="DB7" s="417">
        <v>22244565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1216925</v>
      </c>
      <c r="BO8" s="418"/>
      <c r="BP8" s="418"/>
      <c r="BQ8" s="418"/>
      <c r="BR8" s="418"/>
      <c r="BS8" s="418"/>
      <c r="BT8" s="418"/>
      <c r="BU8" s="419"/>
      <c r="BV8" s="417">
        <v>1700255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74175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-483330</v>
      </c>
      <c r="BO9" s="418"/>
      <c r="BP9" s="418"/>
      <c r="BQ9" s="418"/>
      <c r="BR9" s="418"/>
      <c r="BS9" s="418"/>
      <c r="BT9" s="418"/>
      <c r="BU9" s="419"/>
      <c r="BV9" s="417">
        <v>-350899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13.3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78946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252900</v>
      </c>
      <c r="BO10" s="418"/>
      <c r="BP10" s="418"/>
      <c r="BQ10" s="418"/>
      <c r="BR10" s="418"/>
      <c r="BS10" s="418"/>
      <c r="BT10" s="418"/>
      <c r="BU10" s="419"/>
      <c r="BV10" s="417">
        <v>391049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349610</v>
      </c>
      <c r="BO11" s="418"/>
      <c r="BP11" s="418"/>
      <c r="BQ11" s="418"/>
      <c r="BR11" s="418"/>
      <c r="BS11" s="418"/>
      <c r="BT11" s="418"/>
      <c r="BU11" s="419"/>
      <c r="BV11" s="417">
        <v>414792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74705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128945</v>
      </c>
      <c r="BO12" s="418"/>
      <c r="BP12" s="418"/>
      <c r="BQ12" s="418"/>
      <c r="BR12" s="418"/>
      <c r="BS12" s="418"/>
      <c r="BT12" s="418"/>
      <c r="BU12" s="419"/>
      <c r="BV12" s="417">
        <v>46585</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74434</v>
      </c>
      <c r="S13" s="499"/>
      <c r="T13" s="499"/>
      <c r="U13" s="499"/>
      <c r="V13" s="500"/>
      <c r="W13" s="433" t="s">
        <v>125</v>
      </c>
      <c r="X13" s="434"/>
      <c r="Y13" s="434"/>
      <c r="Z13" s="434"/>
      <c r="AA13" s="434"/>
      <c r="AB13" s="424"/>
      <c r="AC13" s="468">
        <v>2379</v>
      </c>
      <c r="AD13" s="469"/>
      <c r="AE13" s="469"/>
      <c r="AF13" s="469"/>
      <c r="AG13" s="508"/>
      <c r="AH13" s="468">
        <v>2892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-9765</v>
      </c>
      <c r="BO13" s="418"/>
      <c r="BP13" s="418"/>
      <c r="BQ13" s="418"/>
      <c r="BR13" s="418"/>
      <c r="BS13" s="418"/>
      <c r="BT13" s="418"/>
      <c r="BU13" s="419"/>
      <c r="BV13" s="417">
        <v>408357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75748</v>
      </c>
      <c r="S14" s="499"/>
      <c r="T14" s="499"/>
      <c r="U14" s="499"/>
      <c r="V14" s="500"/>
      <c r="W14" s="407"/>
      <c r="X14" s="408"/>
      <c r="Y14" s="408"/>
      <c r="Z14" s="408"/>
      <c r="AA14" s="408"/>
      <c r="AB14" s="397"/>
      <c r="AC14" s="501">
        <v>7</v>
      </c>
      <c r="AD14" s="502"/>
      <c r="AE14" s="502"/>
      <c r="AF14" s="502"/>
      <c r="AG14" s="503"/>
      <c r="AH14" s="501">
        <v>8.1999999999999993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74.2</v>
      </c>
      <c r="CU14" s="513"/>
      <c r="CV14" s="513"/>
      <c r="CW14" s="513"/>
      <c r="CX14" s="513"/>
      <c r="CY14" s="513"/>
      <c r="CZ14" s="513"/>
      <c r="DA14" s="514"/>
      <c r="DB14" s="512">
        <v>87.9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75499</v>
      </c>
      <c r="S15" s="499"/>
      <c r="T15" s="499"/>
      <c r="U15" s="499"/>
      <c r="V15" s="500"/>
      <c r="W15" s="433" t="s">
        <v>132</v>
      </c>
      <c r="X15" s="434"/>
      <c r="Y15" s="434"/>
      <c r="Z15" s="434"/>
      <c r="AA15" s="434"/>
      <c r="AB15" s="424"/>
      <c r="AC15" s="468">
        <v>9571</v>
      </c>
      <c r="AD15" s="469"/>
      <c r="AE15" s="469"/>
      <c r="AF15" s="469"/>
      <c r="AG15" s="508"/>
      <c r="AH15" s="468">
        <v>9663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7634499</v>
      </c>
      <c r="BO15" s="381"/>
      <c r="BP15" s="381"/>
      <c r="BQ15" s="381"/>
      <c r="BR15" s="381"/>
      <c r="BS15" s="381"/>
      <c r="BT15" s="381"/>
      <c r="BU15" s="382"/>
      <c r="BV15" s="380">
        <v>7677946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28.2</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18140158</v>
      </c>
      <c r="BO16" s="418"/>
      <c r="BP16" s="418"/>
      <c r="BQ16" s="418"/>
      <c r="BR16" s="418"/>
      <c r="BS16" s="418"/>
      <c r="BT16" s="418"/>
      <c r="BU16" s="419"/>
      <c r="BV16" s="417">
        <v>17819054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21994</v>
      </c>
      <c r="AD17" s="469"/>
      <c r="AE17" s="469"/>
      <c r="AF17" s="469"/>
      <c r="AG17" s="508"/>
      <c r="AH17" s="468">
        <v>22801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9677555</v>
      </c>
      <c r="BO17" s="418"/>
      <c r="BP17" s="418"/>
      <c r="BQ17" s="418"/>
      <c r="BR17" s="418"/>
      <c r="BS17" s="418"/>
      <c r="BT17" s="418"/>
      <c r="BU17" s="419"/>
      <c r="BV17" s="417">
        <v>9742447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913.22</v>
      </c>
      <c r="M18" s="530"/>
      <c r="N18" s="530"/>
      <c r="O18" s="530"/>
      <c r="P18" s="530"/>
      <c r="Q18" s="530"/>
      <c r="R18" s="531"/>
      <c r="S18" s="531"/>
      <c r="T18" s="531"/>
      <c r="U18" s="531"/>
      <c r="V18" s="532"/>
      <c r="W18" s="435"/>
      <c r="X18" s="436"/>
      <c r="Y18" s="436"/>
      <c r="Z18" s="436"/>
      <c r="AA18" s="436"/>
      <c r="AB18" s="427"/>
      <c r="AC18" s="533">
        <v>64.8</v>
      </c>
      <c r="AD18" s="534"/>
      <c r="AE18" s="534"/>
      <c r="AF18" s="534"/>
      <c r="AG18" s="535"/>
      <c r="AH18" s="533">
        <v>64.5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19844899</v>
      </c>
      <c r="BO18" s="418"/>
      <c r="BP18" s="418"/>
      <c r="BQ18" s="418"/>
      <c r="BR18" s="418"/>
      <c r="BS18" s="418"/>
      <c r="BT18" s="418"/>
      <c r="BU18" s="419"/>
      <c r="BV18" s="417">
        <v>19710017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26380507</v>
      </c>
      <c r="BO19" s="418"/>
      <c r="BP19" s="418"/>
      <c r="BQ19" s="418"/>
      <c r="BR19" s="418"/>
      <c r="BS19" s="418"/>
      <c r="BT19" s="418"/>
      <c r="BU19" s="419"/>
      <c r="BV19" s="417">
        <v>27450319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28242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30623097</v>
      </c>
      <c r="BO23" s="418"/>
      <c r="BP23" s="418"/>
      <c r="BQ23" s="418"/>
      <c r="BR23" s="418"/>
      <c r="BS23" s="418"/>
      <c r="BT23" s="418"/>
      <c r="BU23" s="419"/>
      <c r="BV23" s="417">
        <v>31544151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8520</v>
      </c>
      <c r="R24" s="469"/>
      <c r="S24" s="469"/>
      <c r="T24" s="469"/>
      <c r="U24" s="469"/>
      <c r="V24" s="508"/>
      <c r="W24" s="563"/>
      <c r="X24" s="551"/>
      <c r="Y24" s="552"/>
      <c r="Z24" s="467" t="s">
        <v>155</v>
      </c>
      <c r="AA24" s="447"/>
      <c r="AB24" s="447"/>
      <c r="AC24" s="447"/>
      <c r="AD24" s="447"/>
      <c r="AE24" s="447"/>
      <c r="AF24" s="447"/>
      <c r="AG24" s="448"/>
      <c r="AH24" s="468">
        <v>657</v>
      </c>
      <c r="AI24" s="469"/>
      <c r="AJ24" s="469"/>
      <c r="AK24" s="469"/>
      <c r="AL24" s="508"/>
      <c r="AM24" s="468">
        <v>2070864</v>
      </c>
      <c r="AN24" s="469"/>
      <c r="AO24" s="469"/>
      <c r="AP24" s="469"/>
      <c r="AQ24" s="469"/>
      <c r="AR24" s="508"/>
      <c r="AS24" s="468">
        <v>3152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26153102</v>
      </c>
      <c r="BO24" s="418"/>
      <c r="BP24" s="418"/>
      <c r="BQ24" s="418"/>
      <c r="BR24" s="418"/>
      <c r="BS24" s="418"/>
      <c r="BT24" s="418"/>
      <c r="BU24" s="419"/>
      <c r="BV24" s="417">
        <v>26605511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6760</v>
      </c>
      <c r="R25" s="469"/>
      <c r="S25" s="469"/>
      <c r="T25" s="469"/>
      <c r="U25" s="469"/>
      <c r="V25" s="508"/>
      <c r="W25" s="563"/>
      <c r="X25" s="551"/>
      <c r="Y25" s="552"/>
      <c r="Z25" s="467" t="s">
        <v>158</v>
      </c>
      <c r="AA25" s="447"/>
      <c r="AB25" s="447"/>
      <c r="AC25" s="447"/>
      <c r="AD25" s="447"/>
      <c r="AE25" s="447"/>
      <c r="AF25" s="447"/>
      <c r="AG25" s="448"/>
      <c r="AH25" s="468">
        <v>118</v>
      </c>
      <c r="AI25" s="469"/>
      <c r="AJ25" s="469"/>
      <c r="AK25" s="469"/>
      <c r="AL25" s="508"/>
      <c r="AM25" s="468">
        <v>318600</v>
      </c>
      <c r="AN25" s="469"/>
      <c r="AO25" s="469"/>
      <c r="AP25" s="469"/>
      <c r="AQ25" s="469"/>
      <c r="AR25" s="508"/>
      <c r="AS25" s="468">
        <v>2700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6617071</v>
      </c>
      <c r="BO25" s="381"/>
      <c r="BP25" s="381"/>
      <c r="BQ25" s="381"/>
      <c r="BR25" s="381"/>
      <c r="BS25" s="381"/>
      <c r="BT25" s="381"/>
      <c r="BU25" s="382"/>
      <c r="BV25" s="380">
        <v>6052928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5720</v>
      </c>
      <c r="R26" s="469"/>
      <c r="S26" s="469"/>
      <c r="T26" s="469"/>
      <c r="U26" s="469"/>
      <c r="V26" s="508"/>
      <c r="W26" s="563"/>
      <c r="X26" s="551"/>
      <c r="Y26" s="552"/>
      <c r="Z26" s="467" t="s">
        <v>161</v>
      </c>
      <c r="AA26" s="573"/>
      <c r="AB26" s="573"/>
      <c r="AC26" s="573"/>
      <c r="AD26" s="573"/>
      <c r="AE26" s="573"/>
      <c r="AF26" s="573"/>
      <c r="AG26" s="574"/>
      <c r="AH26" s="468">
        <v>43</v>
      </c>
      <c r="AI26" s="469"/>
      <c r="AJ26" s="469"/>
      <c r="AK26" s="469"/>
      <c r="AL26" s="508"/>
      <c r="AM26" s="468">
        <v>135536</v>
      </c>
      <c r="AN26" s="469"/>
      <c r="AO26" s="469"/>
      <c r="AP26" s="469"/>
      <c r="AQ26" s="469"/>
      <c r="AR26" s="508"/>
      <c r="AS26" s="468">
        <v>3152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4120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951901</v>
      </c>
      <c r="BO27" s="587"/>
      <c r="BP27" s="587"/>
      <c r="BQ27" s="587"/>
      <c r="BR27" s="587"/>
      <c r="BS27" s="587"/>
      <c r="BT27" s="587"/>
      <c r="BU27" s="588"/>
      <c r="BV27" s="586">
        <v>940739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3750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1965116</v>
      </c>
      <c r="BO28" s="381"/>
      <c r="BP28" s="381"/>
      <c r="BQ28" s="381"/>
      <c r="BR28" s="381"/>
      <c r="BS28" s="381"/>
      <c r="BT28" s="381"/>
      <c r="BU28" s="382"/>
      <c r="BV28" s="380">
        <v>1841161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26</v>
      </c>
      <c r="M29" s="469"/>
      <c r="N29" s="469"/>
      <c r="O29" s="469"/>
      <c r="P29" s="508"/>
      <c r="Q29" s="468">
        <v>3570</v>
      </c>
      <c r="R29" s="469"/>
      <c r="S29" s="469"/>
      <c r="T29" s="469"/>
      <c r="U29" s="469"/>
      <c r="V29" s="508"/>
      <c r="W29" s="564"/>
      <c r="X29" s="565"/>
      <c r="Y29" s="566"/>
      <c r="Z29" s="467" t="s">
        <v>172</v>
      </c>
      <c r="AA29" s="447"/>
      <c r="AB29" s="447"/>
      <c r="AC29" s="447"/>
      <c r="AD29" s="447"/>
      <c r="AE29" s="447"/>
      <c r="AF29" s="447"/>
      <c r="AG29" s="448"/>
      <c r="AH29" s="468">
        <v>659</v>
      </c>
      <c r="AI29" s="469"/>
      <c r="AJ29" s="469"/>
      <c r="AK29" s="469"/>
      <c r="AL29" s="508"/>
      <c r="AM29" s="468">
        <v>2078914</v>
      </c>
      <c r="AN29" s="469"/>
      <c r="AO29" s="469"/>
      <c r="AP29" s="469"/>
      <c r="AQ29" s="469"/>
      <c r="AR29" s="508"/>
      <c r="AS29" s="468">
        <v>3155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1014903</v>
      </c>
      <c r="BO29" s="418"/>
      <c r="BP29" s="418"/>
      <c r="BQ29" s="418"/>
      <c r="BR29" s="418"/>
      <c r="BS29" s="418"/>
      <c r="BT29" s="418"/>
      <c r="BU29" s="419"/>
      <c r="BV29" s="417">
        <v>914672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6696909</v>
      </c>
      <c r="BO30" s="587"/>
      <c r="BP30" s="587"/>
      <c r="BQ30" s="587"/>
      <c r="BR30" s="587"/>
      <c r="BS30" s="587"/>
      <c r="BT30" s="587"/>
      <c r="BU30" s="588"/>
      <c r="BV30" s="586">
        <v>6186716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9</v>
      </c>
      <c r="V34" s="598"/>
      <c r="W34" s="599" t="str">
        <f>IF('各会計、関係団体の財政状況及び健全化判断比率'!B28="","",'各会計、関係団体の財政状況及び健全化判断比率'!B28)</f>
        <v>大館市国民健康保険特別会計</v>
      </c>
      <c r="X34" s="599"/>
      <c r="Y34" s="599"/>
      <c r="Z34" s="599"/>
      <c r="AA34" s="599"/>
      <c r="AB34" s="599"/>
      <c r="AC34" s="599"/>
      <c r="AD34" s="599"/>
      <c r="AE34" s="599"/>
      <c r="AF34" s="599"/>
      <c r="AG34" s="599"/>
      <c r="AH34" s="599"/>
      <c r="AI34" s="599"/>
      <c r="AJ34" s="599"/>
      <c r="AK34" s="599"/>
      <c r="AL34" s="167"/>
      <c r="AM34" s="598">
        <f>IF(AO34="","",MAX(C34:D43,U34:V43)+1)</f>
        <v>13</v>
      </c>
      <c r="AN34" s="598"/>
      <c r="AO34" s="599" t="str">
        <f>IF('各会計、関係団体の財政状況及び健全化判断比率'!B32="","",'各会計、関係団体の財政状況及び健全化判断比率'!B32)</f>
        <v>大館市水道事業会計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IF('各会計、関係団体の財政状況及び健全化判断比率'!B36="","",'各会計、関係団体の財政状況及び健全化判断比率'!B36)</f>
        <v>大館市公設総合地方卸売市場特別会計</v>
      </c>
      <c r="BH34" s="599"/>
      <c r="BI34" s="599"/>
      <c r="BJ34" s="599"/>
      <c r="BK34" s="599"/>
      <c r="BL34" s="599"/>
      <c r="BM34" s="599"/>
      <c r="BN34" s="599"/>
      <c r="BO34" s="599"/>
      <c r="BP34" s="599"/>
      <c r="BQ34" s="599"/>
      <c r="BR34" s="599"/>
      <c r="BS34" s="599"/>
      <c r="BT34" s="599"/>
      <c r="BU34" s="599"/>
      <c r="BV34" s="167"/>
      <c r="BW34" s="598">
        <f>IF(BY34="","",MAX(C34:D43,U34:V43,AM34:AN43,BE34:BF43)+1)</f>
        <v>20</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県北環境保全センター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大館市小規模水道等事業特別会計</v>
      </c>
      <c r="F35" s="599"/>
      <c r="G35" s="599"/>
      <c r="H35" s="599"/>
      <c r="I35" s="599"/>
      <c r="J35" s="599"/>
      <c r="K35" s="599"/>
      <c r="L35" s="599"/>
      <c r="M35" s="599"/>
      <c r="N35" s="599"/>
      <c r="O35" s="599"/>
      <c r="P35" s="599"/>
      <c r="Q35" s="599"/>
      <c r="R35" s="599"/>
      <c r="S35" s="599"/>
      <c r="T35" s="167"/>
      <c r="U35" s="598">
        <f>IF(W35="","",U34+1)</f>
        <v>10</v>
      </c>
      <c r="V35" s="598"/>
      <c r="W35" s="599" t="str">
        <f>IF('各会計、関係団体の財政状況及び健全化判断比率'!B29="","",'各会計、関係団体の財政状況及び健全化判断比率'!B29)</f>
        <v>大館市後期高齢者医療特別会計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14</v>
      </c>
      <c r="AN35" s="598"/>
      <c r="AO35" s="599" t="str">
        <f>IF('各会計、関係団体の財政状況及び健全化判断比率'!B33="","",'各会計、関係団体の財政状況及び健全化判断比率'!B33)</f>
        <v>大館市工業用水道事業会計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IF('各会計、関係団体の財政状況及び健全化判断比率'!B37="","",'各会計、関係団体の財政状況及び健全化判断比率'!B37)</f>
        <v>大館市農業集落排水事業特別会計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21</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大館市土地開発公社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大館市休日夜間急患センター特別会計</v>
      </c>
      <c r="F36" s="599"/>
      <c r="G36" s="599"/>
      <c r="H36" s="599"/>
      <c r="I36" s="599"/>
      <c r="J36" s="599"/>
      <c r="K36" s="599"/>
      <c r="L36" s="599"/>
      <c r="M36" s="599"/>
      <c r="N36" s="599"/>
      <c r="O36" s="599"/>
      <c r="P36" s="599"/>
      <c r="Q36" s="599"/>
      <c r="R36" s="599"/>
      <c r="S36" s="599"/>
      <c r="T36" s="167"/>
      <c r="U36" s="598">
        <f t="shared" ref="U36:U43" si="4">IF(W36="","",U35+1)</f>
        <v>11</v>
      </c>
      <c r="V36" s="598"/>
      <c r="W36" s="599" t="str">
        <f>IF('各会計、関係団体の財政状況及び健全化判断比率'!B30="","",'各会計、関係団体の財政状況及び健全化判断比率'!B30)</f>
        <v>大館市介護保険特別会計</v>
      </c>
      <c r="X36" s="599"/>
      <c r="Y36" s="599"/>
      <c r="Z36" s="599"/>
      <c r="AA36" s="599"/>
      <c r="AB36" s="599"/>
      <c r="AC36" s="599"/>
      <c r="AD36" s="599"/>
      <c r="AE36" s="599"/>
      <c r="AF36" s="599"/>
      <c r="AG36" s="599"/>
      <c r="AH36" s="599"/>
      <c r="AI36" s="599"/>
      <c r="AJ36" s="599"/>
      <c r="AK36" s="599"/>
      <c r="AL36" s="167"/>
      <c r="AM36" s="598">
        <f t="shared" si="0"/>
        <v>15</v>
      </c>
      <c r="AN36" s="598"/>
      <c r="AO36" s="599" t="str">
        <f>IF('各会計、関係団体の財政状況及び健全化判断比率'!B34="","",'各会計、関係団体の財政状況及び健全化判断比率'!B34)</f>
        <v>大館市下水道事業会計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IF('各会計、関係団体の財政状況及び健全化判断比率'!B38="","",'各会計、関係団体の財政状況及び健全化判断比率'!B38)</f>
        <v>大館市戸別浄化槽整備事業特別会計</v>
      </c>
      <c r="BH36" s="599"/>
      <c r="BI36" s="599"/>
      <c r="BJ36" s="599"/>
      <c r="BK36" s="599"/>
      <c r="BL36" s="599"/>
      <c r="BM36" s="599"/>
      <c r="BN36" s="599"/>
      <c r="BO36" s="599"/>
      <c r="BP36" s="599"/>
      <c r="BQ36" s="599"/>
      <c r="BR36" s="599"/>
      <c r="BS36" s="599"/>
      <c r="BT36" s="599"/>
      <c r="BU36" s="599"/>
      <c r="BV36" s="167"/>
      <c r="BW36" s="598">
        <f t="shared" si="2"/>
        <v>22</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大館市文教振興事業団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大館市田代診療所事業特別会計</v>
      </c>
      <c r="F37" s="599"/>
      <c r="G37" s="599"/>
      <c r="H37" s="599"/>
      <c r="I37" s="599"/>
      <c r="J37" s="599"/>
      <c r="K37" s="599"/>
      <c r="L37" s="599"/>
      <c r="M37" s="599"/>
      <c r="N37" s="599"/>
      <c r="O37" s="599"/>
      <c r="P37" s="599"/>
      <c r="Q37" s="599"/>
      <c r="R37" s="599"/>
      <c r="S37" s="599"/>
      <c r="T37" s="167"/>
      <c r="U37" s="598">
        <f t="shared" si="4"/>
        <v>12</v>
      </c>
      <c r="V37" s="598"/>
      <c r="W37" s="599" t="str">
        <f>IF('各会計、関係団体の財政状況及び健全化判断比率'!B31="","",'各会計、関係団体の財政状況及び健全化判断比率'!B31)</f>
        <v>大館市介護サービス事業特別会計</v>
      </c>
      <c r="X37" s="599"/>
      <c r="Y37" s="599"/>
      <c r="Z37" s="599"/>
      <c r="AA37" s="599"/>
      <c r="AB37" s="599"/>
      <c r="AC37" s="599"/>
      <c r="AD37" s="599"/>
      <c r="AE37" s="599"/>
      <c r="AF37" s="599"/>
      <c r="AG37" s="599"/>
      <c r="AH37" s="599"/>
      <c r="AI37" s="599"/>
      <c r="AJ37" s="599"/>
      <c r="AK37" s="599"/>
      <c r="AL37" s="167"/>
      <c r="AM37" s="598">
        <f t="shared" si="0"/>
        <v>16</v>
      </c>
      <c r="AN37" s="598"/>
      <c r="AO37" s="599" t="str">
        <f>IF('各会計、関係団体の財政状況及び健全化判断比率'!B35="","",'各会計、関係団体の財政状況及び健全化判断比率'!B35)</f>
        <v>大館市病院事業会計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23</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大館市温泉開発特別会計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24</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f t="shared" si="5"/>
        <v>6</v>
      </c>
      <c r="D39" s="598"/>
      <c r="E39" s="599" t="str">
        <f>IF('各会計、関係団体の財政状況及び健全化判断比率'!B12="","",'各会計、関係団体の財政状況及び健全化判断比率'!B12)</f>
        <v>大館市奨学資金特別会計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f t="shared" si="5"/>
        <v>7</v>
      </c>
      <c r="D40" s="598"/>
      <c r="E40" s="599" t="str">
        <f>IF('各会計、関係団体の財政状況及び健全化判断比率'!B13="","",'各会計、関係団体の財政状況及び健全化判断比率'!B13)</f>
        <v>大館市都市計画事業特別会計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f t="shared" si="5"/>
        <v>8</v>
      </c>
      <c r="D41" s="598"/>
      <c r="E41" s="599" t="str">
        <f>IF('各会計、関係団体の財政状況及び健全化判断比率'!B14="","",'各会計、関係団体の財政状況及び健全化判断比率'!B14)</f>
        <v>大館市土地取得特別会計</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8119442</v>
      </c>
      <c r="S5" s="615"/>
      <c r="T5" s="615"/>
      <c r="U5" s="615"/>
      <c r="V5" s="615"/>
      <c r="W5" s="615"/>
      <c r="X5" s="615"/>
      <c r="Y5" s="616"/>
      <c r="Z5" s="617">
        <v>21.8</v>
      </c>
      <c r="AA5" s="617"/>
      <c r="AB5" s="617"/>
      <c r="AC5" s="617"/>
      <c r="AD5" s="618">
        <v>7961044</v>
      </c>
      <c r="AE5" s="618"/>
      <c r="AF5" s="618"/>
      <c r="AG5" s="618"/>
      <c r="AH5" s="618"/>
      <c r="AI5" s="618"/>
      <c r="AJ5" s="618"/>
      <c r="AK5" s="618"/>
      <c r="AL5" s="619">
        <v>37.700000000000003</v>
      </c>
      <c r="AM5" s="620"/>
      <c r="AN5" s="620"/>
      <c r="AO5" s="621"/>
      <c r="AP5" s="611" t="s">
        <v>211</v>
      </c>
      <c r="AQ5" s="612"/>
      <c r="AR5" s="612"/>
      <c r="AS5" s="612"/>
      <c r="AT5" s="612"/>
      <c r="AU5" s="612"/>
      <c r="AV5" s="612"/>
      <c r="AW5" s="612"/>
      <c r="AX5" s="612"/>
      <c r="AY5" s="612"/>
      <c r="AZ5" s="612"/>
      <c r="BA5" s="612"/>
      <c r="BB5" s="612"/>
      <c r="BC5" s="612"/>
      <c r="BD5" s="612"/>
      <c r="BE5" s="612"/>
      <c r="BF5" s="613"/>
      <c r="BG5" s="625">
        <v>7958008</v>
      </c>
      <c r="BH5" s="626"/>
      <c r="BI5" s="626"/>
      <c r="BJ5" s="626"/>
      <c r="BK5" s="626"/>
      <c r="BL5" s="626"/>
      <c r="BM5" s="626"/>
      <c r="BN5" s="627"/>
      <c r="BO5" s="628">
        <v>98</v>
      </c>
      <c r="BP5" s="628"/>
      <c r="BQ5" s="628"/>
      <c r="BR5" s="628"/>
      <c r="BS5" s="629">
        <v>132226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309414</v>
      </c>
      <c r="S6" s="626"/>
      <c r="T6" s="626"/>
      <c r="U6" s="626"/>
      <c r="V6" s="626"/>
      <c r="W6" s="626"/>
      <c r="X6" s="626"/>
      <c r="Y6" s="627"/>
      <c r="Z6" s="628">
        <v>0.8</v>
      </c>
      <c r="AA6" s="628"/>
      <c r="AB6" s="628"/>
      <c r="AC6" s="628"/>
      <c r="AD6" s="629">
        <v>309414</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7958008</v>
      </c>
      <c r="BH6" s="626"/>
      <c r="BI6" s="626"/>
      <c r="BJ6" s="626"/>
      <c r="BK6" s="626"/>
      <c r="BL6" s="626"/>
      <c r="BM6" s="626"/>
      <c r="BN6" s="627"/>
      <c r="BO6" s="628">
        <v>98</v>
      </c>
      <c r="BP6" s="628"/>
      <c r="BQ6" s="628"/>
      <c r="BR6" s="628"/>
      <c r="BS6" s="629">
        <v>132226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279379</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279379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10071</v>
      </c>
      <c r="S7" s="626"/>
      <c r="T7" s="626"/>
      <c r="U7" s="626"/>
      <c r="V7" s="626"/>
      <c r="W7" s="626"/>
      <c r="X7" s="626"/>
      <c r="Y7" s="627"/>
      <c r="Z7" s="628">
        <v>0</v>
      </c>
      <c r="AA7" s="628"/>
      <c r="AB7" s="628"/>
      <c r="AC7" s="628"/>
      <c r="AD7" s="629">
        <v>10071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3357913</v>
      </c>
      <c r="BH7" s="626"/>
      <c r="BI7" s="626"/>
      <c r="BJ7" s="626"/>
      <c r="BK7" s="626"/>
      <c r="BL7" s="626"/>
      <c r="BM7" s="626"/>
      <c r="BN7" s="627"/>
      <c r="BO7" s="628">
        <v>41.4</v>
      </c>
      <c r="BP7" s="628"/>
      <c r="BQ7" s="628"/>
      <c r="BR7" s="628"/>
      <c r="BS7" s="629">
        <v>132226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5202854</v>
      </c>
      <c r="CS7" s="626"/>
      <c r="CT7" s="626"/>
      <c r="CU7" s="626"/>
      <c r="CV7" s="626"/>
      <c r="CW7" s="626"/>
      <c r="CX7" s="626"/>
      <c r="CY7" s="627"/>
      <c r="CZ7" s="628">
        <v>14.5</v>
      </c>
      <c r="DA7" s="628"/>
      <c r="DB7" s="628"/>
      <c r="DC7" s="628"/>
      <c r="DD7" s="634">
        <v>306630</v>
      </c>
      <c r="DE7" s="626"/>
      <c r="DF7" s="626"/>
      <c r="DG7" s="626"/>
      <c r="DH7" s="626"/>
      <c r="DI7" s="626"/>
      <c r="DJ7" s="626"/>
      <c r="DK7" s="626"/>
      <c r="DL7" s="626"/>
      <c r="DM7" s="626"/>
      <c r="DN7" s="626"/>
      <c r="DO7" s="626"/>
      <c r="DP7" s="627"/>
      <c r="DQ7" s="634">
        <v>4018165</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12512</v>
      </c>
      <c r="S8" s="626"/>
      <c r="T8" s="626"/>
      <c r="U8" s="626"/>
      <c r="V8" s="626"/>
      <c r="W8" s="626"/>
      <c r="X8" s="626"/>
      <c r="Y8" s="627"/>
      <c r="Z8" s="628">
        <v>0</v>
      </c>
      <c r="AA8" s="628"/>
      <c r="AB8" s="628"/>
      <c r="AC8" s="628"/>
      <c r="AD8" s="629">
        <v>12512</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122012</v>
      </c>
      <c r="BH8" s="626"/>
      <c r="BI8" s="626"/>
      <c r="BJ8" s="626"/>
      <c r="BK8" s="626"/>
      <c r="BL8" s="626"/>
      <c r="BM8" s="626"/>
      <c r="BN8" s="627"/>
      <c r="BO8" s="628">
        <v>1.5</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12166869</v>
      </c>
      <c r="CS8" s="626"/>
      <c r="CT8" s="626"/>
      <c r="CU8" s="626"/>
      <c r="CV8" s="626"/>
      <c r="CW8" s="626"/>
      <c r="CX8" s="626"/>
      <c r="CY8" s="627"/>
      <c r="CZ8" s="628">
        <v>33.9</v>
      </c>
      <c r="DA8" s="628"/>
      <c r="DB8" s="628"/>
      <c r="DC8" s="628"/>
      <c r="DD8" s="634">
        <v>164336</v>
      </c>
      <c r="DE8" s="626"/>
      <c r="DF8" s="626"/>
      <c r="DG8" s="626"/>
      <c r="DH8" s="626"/>
      <c r="DI8" s="626"/>
      <c r="DJ8" s="626"/>
      <c r="DK8" s="626"/>
      <c r="DL8" s="626"/>
      <c r="DM8" s="626"/>
      <c r="DN8" s="626"/>
      <c r="DO8" s="626"/>
      <c r="DP8" s="627"/>
      <c r="DQ8" s="634">
        <v>6354721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6645</v>
      </c>
      <c r="S9" s="626"/>
      <c r="T9" s="626"/>
      <c r="U9" s="626"/>
      <c r="V9" s="626"/>
      <c r="W9" s="626"/>
      <c r="X9" s="626"/>
      <c r="Y9" s="627"/>
      <c r="Z9" s="628">
        <v>0</v>
      </c>
      <c r="AA9" s="628"/>
      <c r="AB9" s="628"/>
      <c r="AC9" s="628"/>
      <c r="AD9" s="629">
        <v>6645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2528576</v>
      </c>
      <c r="BH9" s="626"/>
      <c r="BI9" s="626"/>
      <c r="BJ9" s="626"/>
      <c r="BK9" s="626"/>
      <c r="BL9" s="626"/>
      <c r="BM9" s="626"/>
      <c r="BN9" s="627"/>
      <c r="BO9" s="628">
        <v>31.1</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4167147</v>
      </c>
      <c r="CS9" s="626"/>
      <c r="CT9" s="626"/>
      <c r="CU9" s="626"/>
      <c r="CV9" s="626"/>
      <c r="CW9" s="626"/>
      <c r="CX9" s="626"/>
      <c r="CY9" s="627"/>
      <c r="CZ9" s="628">
        <v>11.6</v>
      </c>
      <c r="DA9" s="628"/>
      <c r="DB9" s="628"/>
      <c r="DC9" s="628"/>
      <c r="DD9" s="634">
        <v>307264</v>
      </c>
      <c r="DE9" s="626"/>
      <c r="DF9" s="626"/>
      <c r="DG9" s="626"/>
      <c r="DH9" s="626"/>
      <c r="DI9" s="626"/>
      <c r="DJ9" s="626"/>
      <c r="DK9" s="626"/>
      <c r="DL9" s="626"/>
      <c r="DM9" s="626"/>
      <c r="DN9" s="626"/>
      <c r="DO9" s="626"/>
      <c r="DP9" s="627"/>
      <c r="DQ9" s="634">
        <v>3870658</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1356077</v>
      </c>
      <c r="S10" s="626"/>
      <c r="T10" s="626"/>
      <c r="U10" s="626"/>
      <c r="V10" s="626"/>
      <c r="W10" s="626"/>
      <c r="X10" s="626"/>
      <c r="Y10" s="627"/>
      <c r="Z10" s="628">
        <v>3.6</v>
      </c>
      <c r="AA10" s="628"/>
      <c r="AB10" s="628"/>
      <c r="AC10" s="628"/>
      <c r="AD10" s="629">
        <v>1356077</v>
      </c>
      <c r="AE10" s="629"/>
      <c r="AF10" s="629"/>
      <c r="AG10" s="629"/>
      <c r="AH10" s="629"/>
      <c r="AI10" s="629"/>
      <c r="AJ10" s="629"/>
      <c r="AK10" s="629"/>
      <c r="AL10" s="630">
        <v>6.4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247092</v>
      </c>
      <c r="BH10" s="626"/>
      <c r="BI10" s="626"/>
      <c r="BJ10" s="626"/>
      <c r="BK10" s="626"/>
      <c r="BL10" s="626"/>
      <c r="BM10" s="626"/>
      <c r="BN10" s="627"/>
      <c r="BO10" s="628">
        <v>3</v>
      </c>
      <c r="BP10" s="628"/>
      <c r="BQ10" s="628"/>
      <c r="BR10" s="628"/>
      <c r="BS10" s="634">
        <v>41128</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72933</v>
      </c>
      <c r="CS10" s="626"/>
      <c r="CT10" s="626"/>
      <c r="CU10" s="626"/>
      <c r="CV10" s="626"/>
      <c r="CW10" s="626"/>
      <c r="CX10" s="626"/>
      <c r="CY10" s="627"/>
      <c r="CZ10" s="628">
        <v>0.2</v>
      </c>
      <c r="DA10" s="628"/>
      <c r="DB10" s="628"/>
      <c r="DC10" s="628"/>
      <c r="DD10" s="634">
        <v>756</v>
      </c>
      <c r="DE10" s="626"/>
      <c r="DF10" s="626"/>
      <c r="DG10" s="626"/>
      <c r="DH10" s="626"/>
      <c r="DI10" s="626"/>
      <c r="DJ10" s="626"/>
      <c r="DK10" s="626"/>
      <c r="DL10" s="626"/>
      <c r="DM10" s="626"/>
      <c r="DN10" s="626"/>
      <c r="DO10" s="626"/>
      <c r="DP10" s="627"/>
      <c r="DQ10" s="634">
        <v>64627</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5361</v>
      </c>
      <c r="S11" s="626"/>
      <c r="T11" s="626"/>
      <c r="U11" s="626"/>
      <c r="V11" s="626"/>
      <c r="W11" s="626"/>
      <c r="X11" s="626"/>
      <c r="Y11" s="627"/>
      <c r="Z11" s="628">
        <v>0</v>
      </c>
      <c r="AA11" s="628"/>
      <c r="AB11" s="628"/>
      <c r="AC11" s="628"/>
      <c r="AD11" s="629">
        <v>5361</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460233</v>
      </c>
      <c r="BH11" s="626"/>
      <c r="BI11" s="626"/>
      <c r="BJ11" s="626"/>
      <c r="BK11" s="626"/>
      <c r="BL11" s="626"/>
      <c r="BM11" s="626"/>
      <c r="BN11" s="627"/>
      <c r="BO11" s="628">
        <v>5.7</v>
      </c>
      <c r="BP11" s="628"/>
      <c r="BQ11" s="628"/>
      <c r="BR11" s="628"/>
      <c r="BS11" s="634">
        <v>91098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1329953</v>
      </c>
      <c r="CS11" s="626"/>
      <c r="CT11" s="626"/>
      <c r="CU11" s="626"/>
      <c r="CV11" s="626"/>
      <c r="CW11" s="626"/>
      <c r="CX11" s="626"/>
      <c r="CY11" s="627"/>
      <c r="CZ11" s="628">
        <v>3.7</v>
      </c>
      <c r="DA11" s="628"/>
      <c r="DB11" s="628"/>
      <c r="DC11" s="628"/>
      <c r="DD11" s="634">
        <v>350063</v>
      </c>
      <c r="DE11" s="626"/>
      <c r="DF11" s="626"/>
      <c r="DG11" s="626"/>
      <c r="DH11" s="626"/>
      <c r="DI11" s="626"/>
      <c r="DJ11" s="626"/>
      <c r="DK11" s="626"/>
      <c r="DL11" s="626"/>
      <c r="DM11" s="626"/>
      <c r="DN11" s="626"/>
      <c r="DO11" s="626"/>
      <c r="DP11" s="627"/>
      <c r="DQ11" s="634">
        <v>698142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3849288</v>
      </c>
      <c r="BH12" s="626"/>
      <c r="BI12" s="626"/>
      <c r="BJ12" s="626"/>
      <c r="BK12" s="626"/>
      <c r="BL12" s="626"/>
      <c r="BM12" s="626"/>
      <c r="BN12" s="627"/>
      <c r="BO12" s="628">
        <v>47.4</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1298154</v>
      </c>
      <c r="CS12" s="626"/>
      <c r="CT12" s="626"/>
      <c r="CU12" s="626"/>
      <c r="CV12" s="626"/>
      <c r="CW12" s="626"/>
      <c r="CX12" s="626"/>
      <c r="CY12" s="627"/>
      <c r="CZ12" s="628">
        <v>3.6</v>
      </c>
      <c r="DA12" s="628"/>
      <c r="DB12" s="628"/>
      <c r="DC12" s="628"/>
      <c r="DD12" s="634">
        <v>109779</v>
      </c>
      <c r="DE12" s="626"/>
      <c r="DF12" s="626"/>
      <c r="DG12" s="626"/>
      <c r="DH12" s="626"/>
      <c r="DI12" s="626"/>
      <c r="DJ12" s="626"/>
      <c r="DK12" s="626"/>
      <c r="DL12" s="626"/>
      <c r="DM12" s="626"/>
      <c r="DN12" s="626"/>
      <c r="DO12" s="626"/>
      <c r="DP12" s="627"/>
      <c r="DQ12" s="634">
        <v>711067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48933</v>
      </c>
      <c r="S13" s="626"/>
      <c r="T13" s="626"/>
      <c r="U13" s="626"/>
      <c r="V13" s="626"/>
      <c r="W13" s="626"/>
      <c r="X13" s="626"/>
      <c r="Y13" s="627"/>
      <c r="Z13" s="628">
        <v>0.1</v>
      </c>
      <c r="AA13" s="628"/>
      <c r="AB13" s="628"/>
      <c r="AC13" s="628"/>
      <c r="AD13" s="629">
        <v>48933</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3752590</v>
      </c>
      <c r="BH13" s="626"/>
      <c r="BI13" s="626"/>
      <c r="BJ13" s="626"/>
      <c r="BK13" s="626"/>
      <c r="BL13" s="626"/>
      <c r="BM13" s="626"/>
      <c r="BN13" s="627"/>
      <c r="BO13" s="628">
        <v>46.2</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3341396</v>
      </c>
      <c r="CS13" s="626"/>
      <c r="CT13" s="626"/>
      <c r="CU13" s="626"/>
      <c r="CV13" s="626"/>
      <c r="CW13" s="626"/>
      <c r="CX13" s="626"/>
      <c r="CY13" s="627"/>
      <c r="CZ13" s="628">
        <v>9.3000000000000007</v>
      </c>
      <c r="DA13" s="628"/>
      <c r="DB13" s="628"/>
      <c r="DC13" s="628"/>
      <c r="DD13" s="634">
        <v>1551283</v>
      </c>
      <c r="DE13" s="626"/>
      <c r="DF13" s="626"/>
      <c r="DG13" s="626"/>
      <c r="DH13" s="626"/>
      <c r="DI13" s="626"/>
      <c r="DJ13" s="626"/>
      <c r="DK13" s="626"/>
      <c r="DL13" s="626"/>
      <c r="DM13" s="626"/>
      <c r="DN13" s="626"/>
      <c r="DO13" s="626"/>
      <c r="DP13" s="627"/>
      <c r="DQ13" s="634">
        <v>2237372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204594</v>
      </c>
      <c r="BH14" s="626"/>
      <c r="BI14" s="626"/>
      <c r="BJ14" s="626"/>
      <c r="BK14" s="626"/>
      <c r="BL14" s="626"/>
      <c r="BM14" s="626"/>
      <c r="BN14" s="627"/>
      <c r="BO14" s="628">
        <v>2.5</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1036472</v>
      </c>
      <c r="CS14" s="626"/>
      <c r="CT14" s="626"/>
      <c r="CU14" s="626"/>
      <c r="CV14" s="626"/>
      <c r="CW14" s="626"/>
      <c r="CX14" s="626"/>
      <c r="CY14" s="627"/>
      <c r="CZ14" s="628">
        <v>2.9</v>
      </c>
      <c r="DA14" s="628"/>
      <c r="DB14" s="628"/>
      <c r="DC14" s="628"/>
      <c r="DD14" s="634">
        <v>36516</v>
      </c>
      <c r="DE14" s="626"/>
      <c r="DF14" s="626"/>
      <c r="DG14" s="626"/>
      <c r="DH14" s="626"/>
      <c r="DI14" s="626"/>
      <c r="DJ14" s="626"/>
      <c r="DK14" s="626"/>
      <c r="DL14" s="626"/>
      <c r="DM14" s="626"/>
      <c r="DN14" s="626"/>
      <c r="DO14" s="626"/>
      <c r="DP14" s="627"/>
      <c r="DQ14" s="634">
        <v>990275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25509</v>
      </c>
      <c r="S15" s="626"/>
      <c r="T15" s="626"/>
      <c r="U15" s="626"/>
      <c r="V15" s="626"/>
      <c r="W15" s="626"/>
      <c r="X15" s="626"/>
      <c r="Y15" s="627"/>
      <c r="Z15" s="628">
        <v>0.1</v>
      </c>
      <c r="AA15" s="628"/>
      <c r="AB15" s="628"/>
      <c r="AC15" s="628"/>
      <c r="AD15" s="629">
        <v>25509</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546213</v>
      </c>
      <c r="BH15" s="626"/>
      <c r="BI15" s="626"/>
      <c r="BJ15" s="626"/>
      <c r="BK15" s="626"/>
      <c r="BL15" s="626"/>
      <c r="BM15" s="626"/>
      <c r="BN15" s="627"/>
      <c r="BO15" s="628">
        <v>6.7</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3371949</v>
      </c>
      <c r="CS15" s="626"/>
      <c r="CT15" s="626"/>
      <c r="CU15" s="626"/>
      <c r="CV15" s="626"/>
      <c r="CW15" s="626"/>
      <c r="CX15" s="626"/>
      <c r="CY15" s="627"/>
      <c r="CZ15" s="628">
        <v>9.4</v>
      </c>
      <c r="DA15" s="628"/>
      <c r="DB15" s="628"/>
      <c r="DC15" s="628"/>
      <c r="DD15" s="634">
        <v>871930</v>
      </c>
      <c r="DE15" s="626"/>
      <c r="DF15" s="626"/>
      <c r="DG15" s="626"/>
      <c r="DH15" s="626"/>
      <c r="DI15" s="626"/>
      <c r="DJ15" s="626"/>
      <c r="DK15" s="626"/>
      <c r="DL15" s="626"/>
      <c r="DM15" s="626"/>
      <c r="DN15" s="626"/>
      <c r="DO15" s="626"/>
      <c r="DP15" s="627"/>
      <c r="DQ15" s="634">
        <v>2358826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12772916</v>
      </c>
      <c r="S16" s="626"/>
      <c r="T16" s="626"/>
      <c r="U16" s="626"/>
      <c r="V16" s="626"/>
      <c r="W16" s="626"/>
      <c r="X16" s="626"/>
      <c r="Y16" s="627"/>
      <c r="Z16" s="628">
        <v>34.4</v>
      </c>
      <c r="AA16" s="628"/>
      <c r="AB16" s="628"/>
      <c r="AC16" s="628"/>
      <c r="AD16" s="629">
        <v>11267475</v>
      </c>
      <c r="AE16" s="629"/>
      <c r="AF16" s="629"/>
      <c r="AG16" s="629"/>
      <c r="AH16" s="629"/>
      <c r="AI16" s="629"/>
      <c r="AJ16" s="629"/>
      <c r="AK16" s="629"/>
      <c r="AL16" s="630">
        <v>53.3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40968</v>
      </c>
      <c r="CS16" s="626"/>
      <c r="CT16" s="626"/>
      <c r="CU16" s="626"/>
      <c r="CV16" s="626"/>
      <c r="CW16" s="626"/>
      <c r="CX16" s="626"/>
      <c r="CY16" s="627"/>
      <c r="CZ16" s="628">
        <v>0.1</v>
      </c>
      <c r="DA16" s="628"/>
      <c r="DB16" s="628"/>
      <c r="DC16" s="628"/>
      <c r="DD16" s="634" t="s">
        <v>114</v>
      </c>
      <c r="DE16" s="626"/>
      <c r="DF16" s="626"/>
      <c r="DG16" s="626"/>
      <c r="DH16" s="626"/>
      <c r="DI16" s="626"/>
      <c r="DJ16" s="626"/>
      <c r="DK16" s="626"/>
      <c r="DL16" s="626"/>
      <c r="DM16" s="626"/>
      <c r="DN16" s="626"/>
      <c r="DO16" s="626"/>
      <c r="DP16" s="627"/>
      <c r="DQ16" s="634">
        <v>6416</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11267475</v>
      </c>
      <c r="S17" s="626"/>
      <c r="T17" s="626"/>
      <c r="U17" s="626"/>
      <c r="V17" s="626"/>
      <c r="W17" s="626"/>
      <c r="X17" s="626"/>
      <c r="Y17" s="627"/>
      <c r="Z17" s="628">
        <v>30.3</v>
      </c>
      <c r="AA17" s="628"/>
      <c r="AB17" s="628"/>
      <c r="AC17" s="628"/>
      <c r="AD17" s="629">
        <v>11267475</v>
      </c>
      <c r="AE17" s="629"/>
      <c r="AF17" s="629"/>
      <c r="AG17" s="629"/>
      <c r="AH17" s="629"/>
      <c r="AI17" s="629"/>
      <c r="AJ17" s="629"/>
      <c r="AK17" s="629"/>
      <c r="AL17" s="630">
        <v>53.3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3530800</v>
      </c>
      <c r="CS17" s="626"/>
      <c r="CT17" s="626"/>
      <c r="CU17" s="626"/>
      <c r="CV17" s="626"/>
      <c r="CW17" s="626"/>
      <c r="CX17" s="626"/>
      <c r="CY17" s="627"/>
      <c r="CZ17" s="628">
        <v>9.9</v>
      </c>
      <c r="DA17" s="628"/>
      <c r="DB17" s="628"/>
      <c r="DC17" s="628"/>
      <c r="DD17" s="634" t="s">
        <v>114</v>
      </c>
      <c r="DE17" s="626"/>
      <c r="DF17" s="626"/>
      <c r="DG17" s="626"/>
      <c r="DH17" s="626"/>
      <c r="DI17" s="626"/>
      <c r="DJ17" s="626"/>
      <c r="DK17" s="626"/>
      <c r="DL17" s="626"/>
      <c r="DM17" s="626"/>
      <c r="DN17" s="626"/>
      <c r="DO17" s="626"/>
      <c r="DP17" s="627"/>
      <c r="DQ17" s="634">
        <v>3458291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1504562</v>
      </c>
      <c r="S18" s="626"/>
      <c r="T18" s="626"/>
      <c r="U18" s="626"/>
      <c r="V18" s="626"/>
      <c r="W18" s="626"/>
      <c r="X18" s="626"/>
      <c r="Y18" s="627"/>
      <c r="Z18" s="628">
        <v>4</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879</v>
      </c>
      <c r="S19" s="626"/>
      <c r="T19" s="626"/>
      <c r="U19" s="626"/>
      <c r="V19" s="626"/>
      <c r="W19" s="626"/>
      <c r="X19" s="626"/>
      <c r="Y19" s="627"/>
      <c r="Z19" s="628">
        <v>0</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161434</v>
      </c>
      <c r="BH19" s="626"/>
      <c r="BI19" s="626"/>
      <c r="BJ19" s="626"/>
      <c r="BK19" s="626"/>
      <c r="BL19" s="626"/>
      <c r="BM19" s="626"/>
      <c r="BN19" s="627"/>
      <c r="BO19" s="628">
        <v>2</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22666880</v>
      </c>
      <c r="S20" s="626"/>
      <c r="T20" s="626"/>
      <c r="U20" s="626"/>
      <c r="V20" s="626"/>
      <c r="W20" s="626"/>
      <c r="X20" s="626"/>
      <c r="Y20" s="627"/>
      <c r="Z20" s="628">
        <v>61</v>
      </c>
      <c r="AA20" s="628"/>
      <c r="AB20" s="628"/>
      <c r="AC20" s="628"/>
      <c r="AD20" s="629">
        <v>21003041</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161434</v>
      </c>
      <c r="BH20" s="626"/>
      <c r="BI20" s="626"/>
      <c r="BJ20" s="626"/>
      <c r="BK20" s="626"/>
      <c r="BL20" s="626"/>
      <c r="BM20" s="626"/>
      <c r="BN20" s="627"/>
      <c r="BO20" s="628">
        <v>2</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35838874</v>
      </c>
      <c r="CS20" s="626"/>
      <c r="CT20" s="626"/>
      <c r="CU20" s="626"/>
      <c r="CV20" s="626"/>
      <c r="CW20" s="626"/>
      <c r="CX20" s="626"/>
      <c r="CY20" s="627"/>
      <c r="CZ20" s="628">
        <v>100</v>
      </c>
      <c r="DA20" s="628"/>
      <c r="DB20" s="628"/>
      <c r="DC20" s="628"/>
      <c r="DD20" s="634">
        <v>3698557</v>
      </c>
      <c r="DE20" s="626"/>
      <c r="DF20" s="626"/>
      <c r="DG20" s="626"/>
      <c r="DH20" s="626"/>
      <c r="DI20" s="626"/>
      <c r="DJ20" s="626"/>
      <c r="DK20" s="626"/>
      <c r="DL20" s="626"/>
      <c r="DM20" s="626"/>
      <c r="DN20" s="626"/>
      <c r="DO20" s="626"/>
      <c r="DP20" s="627"/>
      <c r="DQ20" s="634">
        <v>25047939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10172</v>
      </c>
      <c r="S21" s="626"/>
      <c r="T21" s="626"/>
      <c r="U21" s="626"/>
      <c r="V21" s="626"/>
      <c r="W21" s="626"/>
      <c r="X21" s="626"/>
      <c r="Y21" s="627"/>
      <c r="Z21" s="628">
        <v>0</v>
      </c>
      <c r="AA21" s="628"/>
      <c r="AB21" s="628"/>
      <c r="AC21" s="628"/>
      <c r="AD21" s="629">
        <v>10172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3036</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52909</v>
      </c>
      <c r="S22" s="626"/>
      <c r="T22" s="626"/>
      <c r="U22" s="626"/>
      <c r="V22" s="626"/>
      <c r="W22" s="626"/>
      <c r="X22" s="626"/>
      <c r="Y22" s="627"/>
      <c r="Z22" s="628">
        <v>0.1</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471993</v>
      </c>
      <c r="S23" s="626"/>
      <c r="T23" s="626"/>
      <c r="U23" s="626"/>
      <c r="V23" s="626"/>
      <c r="W23" s="626"/>
      <c r="X23" s="626"/>
      <c r="Y23" s="627"/>
      <c r="Z23" s="628">
        <v>1.3</v>
      </c>
      <c r="AA23" s="628"/>
      <c r="AB23" s="628"/>
      <c r="AC23" s="628"/>
      <c r="AD23" s="629">
        <v>21443</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158398</v>
      </c>
      <c r="BH23" s="626"/>
      <c r="BI23" s="626"/>
      <c r="BJ23" s="626"/>
      <c r="BK23" s="626"/>
      <c r="BL23" s="626"/>
      <c r="BM23" s="626"/>
      <c r="BN23" s="627"/>
      <c r="BO23" s="628">
        <v>2</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165786</v>
      </c>
      <c r="S24" s="626"/>
      <c r="T24" s="626"/>
      <c r="U24" s="626"/>
      <c r="V24" s="626"/>
      <c r="W24" s="626"/>
      <c r="X24" s="626"/>
      <c r="Y24" s="627"/>
      <c r="Z24" s="628">
        <v>0.4</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16194344</v>
      </c>
      <c r="CS24" s="615"/>
      <c r="CT24" s="615"/>
      <c r="CU24" s="615"/>
      <c r="CV24" s="615"/>
      <c r="CW24" s="615"/>
      <c r="CX24" s="615"/>
      <c r="CY24" s="616"/>
      <c r="CZ24" s="652">
        <v>45.2</v>
      </c>
      <c r="DA24" s="653"/>
      <c r="DB24" s="653"/>
      <c r="DC24" s="654"/>
      <c r="DD24" s="651">
        <v>11067258</v>
      </c>
      <c r="DE24" s="615"/>
      <c r="DF24" s="615"/>
      <c r="DG24" s="615"/>
      <c r="DH24" s="615"/>
      <c r="DI24" s="615"/>
      <c r="DJ24" s="615"/>
      <c r="DK24" s="616"/>
      <c r="DL24" s="651">
        <v>10701029</v>
      </c>
      <c r="DM24" s="615"/>
      <c r="DN24" s="615"/>
      <c r="DO24" s="615"/>
      <c r="DP24" s="615"/>
      <c r="DQ24" s="615"/>
      <c r="DR24" s="615"/>
      <c r="DS24" s="615"/>
      <c r="DT24" s="615"/>
      <c r="DU24" s="615"/>
      <c r="DV24" s="616"/>
      <c r="DW24" s="619">
        <v>48.1</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4474050</v>
      </c>
      <c r="S25" s="626"/>
      <c r="T25" s="626"/>
      <c r="U25" s="626"/>
      <c r="V25" s="626"/>
      <c r="W25" s="626"/>
      <c r="X25" s="626"/>
      <c r="Y25" s="627"/>
      <c r="Z25" s="628">
        <v>12</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5761654</v>
      </c>
      <c r="CS25" s="657"/>
      <c r="CT25" s="657"/>
      <c r="CU25" s="657"/>
      <c r="CV25" s="657"/>
      <c r="CW25" s="657"/>
      <c r="CX25" s="657"/>
      <c r="CY25" s="658"/>
      <c r="CZ25" s="659">
        <v>16.100000000000001</v>
      </c>
      <c r="DA25" s="660"/>
      <c r="DB25" s="660"/>
      <c r="DC25" s="661"/>
      <c r="DD25" s="634">
        <v>5363982</v>
      </c>
      <c r="DE25" s="657"/>
      <c r="DF25" s="657"/>
      <c r="DG25" s="657"/>
      <c r="DH25" s="657"/>
      <c r="DI25" s="657"/>
      <c r="DJ25" s="657"/>
      <c r="DK25" s="658"/>
      <c r="DL25" s="634">
        <v>5348238</v>
      </c>
      <c r="DM25" s="657"/>
      <c r="DN25" s="657"/>
      <c r="DO25" s="657"/>
      <c r="DP25" s="657"/>
      <c r="DQ25" s="657"/>
      <c r="DR25" s="657"/>
      <c r="DS25" s="657"/>
      <c r="DT25" s="657"/>
      <c r="DU25" s="657"/>
      <c r="DV25" s="658"/>
      <c r="DW25" s="630">
        <v>24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3875005</v>
      </c>
      <c r="CS26" s="626"/>
      <c r="CT26" s="626"/>
      <c r="CU26" s="626"/>
      <c r="CV26" s="626"/>
      <c r="CW26" s="626"/>
      <c r="CX26" s="626"/>
      <c r="CY26" s="627"/>
      <c r="CZ26" s="659">
        <v>10.8</v>
      </c>
      <c r="DA26" s="660"/>
      <c r="DB26" s="660"/>
      <c r="DC26" s="661"/>
      <c r="DD26" s="634">
        <v>3581605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2622110</v>
      </c>
      <c r="S27" s="626"/>
      <c r="T27" s="626"/>
      <c r="U27" s="626"/>
      <c r="V27" s="626"/>
      <c r="W27" s="626"/>
      <c r="X27" s="626"/>
      <c r="Y27" s="627"/>
      <c r="Z27" s="628">
        <v>7.1</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8119442</v>
      </c>
      <c r="BH27" s="626"/>
      <c r="BI27" s="626"/>
      <c r="BJ27" s="626"/>
      <c r="BK27" s="626"/>
      <c r="BL27" s="626"/>
      <c r="BM27" s="626"/>
      <c r="BN27" s="627"/>
      <c r="BO27" s="628">
        <v>100</v>
      </c>
      <c r="BP27" s="628"/>
      <c r="BQ27" s="628"/>
      <c r="BR27" s="628"/>
      <c r="BS27" s="634">
        <v>132226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6901907</v>
      </c>
      <c r="CS27" s="657"/>
      <c r="CT27" s="657"/>
      <c r="CU27" s="657"/>
      <c r="CV27" s="657"/>
      <c r="CW27" s="657"/>
      <c r="CX27" s="657"/>
      <c r="CY27" s="658"/>
      <c r="CZ27" s="659">
        <v>19.3</v>
      </c>
      <c r="DA27" s="660"/>
      <c r="DB27" s="660"/>
      <c r="DC27" s="661"/>
      <c r="DD27" s="634">
        <v>2245002</v>
      </c>
      <c r="DE27" s="657"/>
      <c r="DF27" s="657"/>
      <c r="DG27" s="657"/>
      <c r="DH27" s="657"/>
      <c r="DI27" s="657"/>
      <c r="DJ27" s="657"/>
      <c r="DK27" s="658"/>
      <c r="DL27" s="634">
        <v>2244127</v>
      </c>
      <c r="DM27" s="657"/>
      <c r="DN27" s="657"/>
      <c r="DO27" s="657"/>
      <c r="DP27" s="657"/>
      <c r="DQ27" s="657"/>
      <c r="DR27" s="657"/>
      <c r="DS27" s="657"/>
      <c r="DT27" s="657"/>
      <c r="DU27" s="657"/>
      <c r="DV27" s="658"/>
      <c r="DW27" s="630">
        <v>10.1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221259</v>
      </c>
      <c r="S28" s="626"/>
      <c r="T28" s="626"/>
      <c r="U28" s="626"/>
      <c r="V28" s="626"/>
      <c r="W28" s="626"/>
      <c r="X28" s="626"/>
      <c r="Y28" s="627"/>
      <c r="Z28" s="628">
        <v>0.6</v>
      </c>
      <c r="AA28" s="628"/>
      <c r="AB28" s="628"/>
      <c r="AC28" s="628"/>
      <c r="AD28" s="629">
        <v>28082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3530783</v>
      </c>
      <c r="CS28" s="626"/>
      <c r="CT28" s="626"/>
      <c r="CU28" s="626"/>
      <c r="CV28" s="626"/>
      <c r="CW28" s="626"/>
      <c r="CX28" s="626"/>
      <c r="CY28" s="627"/>
      <c r="CZ28" s="659">
        <v>9.9</v>
      </c>
      <c r="DA28" s="660"/>
      <c r="DB28" s="660"/>
      <c r="DC28" s="661"/>
      <c r="DD28" s="634">
        <v>3458274</v>
      </c>
      <c r="DE28" s="626"/>
      <c r="DF28" s="626"/>
      <c r="DG28" s="626"/>
      <c r="DH28" s="626"/>
      <c r="DI28" s="626"/>
      <c r="DJ28" s="626"/>
      <c r="DK28" s="627"/>
      <c r="DL28" s="634">
        <v>3108664</v>
      </c>
      <c r="DM28" s="626"/>
      <c r="DN28" s="626"/>
      <c r="DO28" s="626"/>
      <c r="DP28" s="626"/>
      <c r="DQ28" s="626"/>
      <c r="DR28" s="626"/>
      <c r="DS28" s="626"/>
      <c r="DT28" s="626"/>
      <c r="DU28" s="626"/>
      <c r="DV28" s="627"/>
      <c r="DW28" s="630">
        <v>14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483501</v>
      </c>
      <c r="S29" s="626"/>
      <c r="T29" s="626"/>
      <c r="U29" s="626"/>
      <c r="V29" s="626"/>
      <c r="W29" s="626"/>
      <c r="X29" s="626"/>
      <c r="Y29" s="627"/>
      <c r="Z29" s="628">
        <v>1.3</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3530783</v>
      </c>
      <c r="CS29" s="657"/>
      <c r="CT29" s="657"/>
      <c r="CU29" s="657"/>
      <c r="CV29" s="657"/>
      <c r="CW29" s="657"/>
      <c r="CX29" s="657"/>
      <c r="CY29" s="658"/>
      <c r="CZ29" s="659">
        <v>9.9</v>
      </c>
      <c r="DA29" s="660"/>
      <c r="DB29" s="660"/>
      <c r="DC29" s="661"/>
      <c r="DD29" s="634">
        <v>3458274</v>
      </c>
      <c r="DE29" s="657"/>
      <c r="DF29" s="657"/>
      <c r="DG29" s="657"/>
      <c r="DH29" s="657"/>
      <c r="DI29" s="657"/>
      <c r="DJ29" s="657"/>
      <c r="DK29" s="658"/>
      <c r="DL29" s="634">
        <v>3108664</v>
      </c>
      <c r="DM29" s="657"/>
      <c r="DN29" s="657"/>
      <c r="DO29" s="657"/>
      <c r="DP29" s="657"/>
      <c r="DQ29" s="657"/>
      <c r="DR29" s="657"/>
      <c r="DS29" s="657"/>
      <c r="DT29" s="657"/>
      <c r="DU29" s="657"/>
      <c r="DV29" s="658"/>
      <c r="DW29" s="630">
        <v>14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992700</v>
      </c>
      <c r="S30" s="626"/>
      <c r="T30" s="626"/>
      <c r="U30" s="626"/>
      <c r="V30" s="626"/>
      <c r="W30" s="626"/>
      <c r="X30" s="626"/>
      <c r="Y30" s="627"/>
      <c r="Z30" s="628">
        <v>2.7</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95</v>
      </c>
      <c r="BN30" s="684"/>
      <c r="BO30" s="684"/>
      <c r="BP30" s="684"/>
      <c r="BQ30" s="685"/>
      <c r="BR30" s="683">
        <v>99.3</v>
      </c>
      <c r="BS30" s="684"/>
      <c r="BT30" s="684"/>
      <c r="BU30" s="684"/>
      <c r="BV30" s="684"/>
      <c r="BW30" s="684"/>
      <c r="BX30" s="620">
        <v>94.2</v>
      </c>
      <c r="BY30" s="684"/>
      <c r="BZ30" s="684"/>
      <c r="CA30" s="684"/>
      <c r="CB30" s="685"/>
      <c r="CD30" s="688"/>
      <c r="CE30" s="689"/>
      <c r="CF30" s="639" t="s">
        <v>294</v>
      </c>
      <c r="CG30" s="640"/>
      <c r="CH30" s="640"/>
      <c r="CI30" s="640"/>
      <c r="CJ30" s="640"/>
      <c r="CK30" s="640"/>
      <c r="CL30" s="640"/>
      <c r="CM30" s="640"/>
      <c r="CN30" s="640"/>
      <c r="CO30" s="640"/>
      <c r="CP30" s="640"/>
      <c r="CQ30" s="641"/>
      <c r="CR30" s="625">
        <v>3309854</v>
      </c>
      <c r="CS30" s="626"/>
      <c r="CT30" s="626"/>
      <c r="CU30" s="626"/>
      <c r="CV30" s="626"/>
      <c r="CW30" s="626"/>
      <c r="CX30" s="626"/>
      <c r="CY30" s="627"/>
      <c r="CZ30" s="659">
        <v>9.1999999999999993</v>
      </c>
      <c r="DA30" s="660"/>
      <c r="DB30" s="660"/>
      <c r="DC30" s="661"/>
      <c r="DD30" s="634">
        <v>3237346</v>
      </c>
      <c r="DE30" s="626"/>
      <c r="DF30" s="626"/>
      <c r="DG30" s="626"/>
      <c r="DH30" s="626"/>
      <c r="DI30" s="626"/>
      <c r="DJ30" s="626"/>
      <c r="DK30" s="627"/>
      <c r="DL30" s="634">
        <v>2887736</v>
      </c>
      <c r="DM30" s="626"/>
      <c r="DN30" s="626"/>
      <c r="DO30" s="626"/>
      <c r="DP30" s="626"/>
      <c r="DQ30" s="626"/>
      <c r="DR30" s="626"/>
      <c r="DS30" s="626"/>
      <c r="DT30" s="626"/>
      <c r="DU30" s="626"/>
      <c r="DV30" s="627"/>
      <c r="DW30" s="630">
        <v>13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1772278</v>
      </c>
      <c r="S31" s="626"/>
      <c r="T31" s="626"/>
      <c r="U31" s="626"/>
      <c r="V31" s="626"/>
      <c r="W31" s="626"/>
      <c r="X31" s="626"/>
      <c r="Y31" s="627"/>
      <c r="Z31" s="628">
        <v>4.8</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57"/>
      <c r="BI31" s="657"/>
      <c r="BJ31" s="657"/>
      <c r="BK31" s="657"/>
      <c r="BL31" s="657"/>
      <c r="BM31" s="631">
        <v>96.4</v>
      </c>
      <c r="BN31" s="681"/>
      <c r="BO31" s="681"/>
      <c r="BP31" s="681"/>
      <c r="BQ31" s="682"/>
      <c r="BR31" s="680">
        <v>99.4</v>
      </c>
      <c r="BS31" s="657"/>
      <c r="BT31" s="657"/>
      <c r="BU31" s="657"/>
      <c r="BV31" s="657"/>
      <c r="BW31" s="657"/>
      <c r="BX31" s="631">
        <v>95.9</v>
      </c>
      <c r="BY31" s="681"/>
      <c r="BZ31" s="681"/>
      <c r="CA31" s="681"/>
      <c r="CB31" s="682"/>
      <c r="CD31" s="688"/>
      <c r="CE31" s="689"/>
      <c r="CF31" s="639" t="s">
        <v>298</v>
      </c>
      <c r="CG31" s="640"/>
      <c r="CH31" s="640"/>
      <c r="CI31" s="640"/>
      <c r="CJ31" s="640"/>
      <c r="CK31" s="640"/>
      <c r="CL31" s="640"/>
      <c r="CM31" s="640"/>
      <c r="CN31" s="640"/>
      <c r="CO31" s="640"/>
      <c r="CP31" s="640"/>
      <c r="CQ31" s="641"/>
      <c r="CR31" s="625">
        <v>220929</v>
      </c>
      <c r="CS31" s="657"/>
      <c r="CT31" s="657"/>
      <c r="CU31" s="657"/>
      <c r="CV31" s="657"/>
      <c r="CW31" s="657"/>
      <c r="CX31" s="657"/>
      <c r="CY31" s="658"/>
      <c r="CZ31" s="659">
        <v>0.6</v>
      </c>
      <c r="DA31" s="660"/>
      <c r="DB31" s="660"/>
      <c r="DC31" s="661"/>
      <c r="DD31" s="634">
        <v>220928</v>
      </c>
      <c r="DE31" s="657"/>
      <c r="DF31" s="657"/>
      <c r="DG31" s="657"/>
      <c r="DH31" s="657"/>
      <c r="DI31" s="657"/>
      <c r="DJ31" s="657"/>
      <c r="DK31" s="658"/>
      <c r="DL31" s="634">
        <v>220928</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849004</v>
      </c>
      <c r="S32" s="626"/>
      <c r="T32" s="626"/>
      <c r="U32" s="626"/>
      <c r="V32" s="626"/>
      <c r="W32" s="626"/>
      <c r="X32" s="626"/>
      <c r="Y32" s="627"/>
      <c r="Z32" s="628">
        <v>2.2999999999999998</v>
      </c>
      <c r="AA32" s="628"/>
      <c r="AB32" s="628"/>
      <c r="AC32" s="628"/>
      <c r="AD32" s="629">
        <v>69596</v>
      </c>
      <c r="AE32" s="629"/>
      <c r="AF32" s="629"/>
      <c r="AG32" s="629"/>
      <c r="AH32" s="629"/>
      <c r="AI32" s="629"/>
      <c r="AJ32" s="629"/>
      <c r="AK32" s="629"/>
      <c r="AL32" s="630">
        <v>0.3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93.1</v>
      </c>
      <c r="BN32" s="693"/>
      <c r="BO32" s="693"/>
      <c r="BP32" s="693"/>
      <c r="BQ32" s="695"/>
      <c r="BR32" s="692">
        <v>99.1</v>
      </c>
      <c r="BS32" s="693"/>
      <c r="BT32" s="693"/>
      <c r="BU32" s="693"/>
      <c r="BV32" s="693"/>
      <c r="BW32" s="693"/>
      <c r="BX32" s="694">
        <v>91.8</v>
      </c>
      <c r="BY32" s="693"/>
      <c r="BZ32" s="693"/>
      <c r="CA32" s="693"/>
      <c r="CB32" s="695"/>
      <c r="CD32" s="690"/>
      <c r="CE32" s="691"/>
      <c r="CF32" s="639" t="s">
        <v>301</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2388800</v>
      </c>
      <c r="S33" s="626"/>
      <c r="T33" s="626"/>
      <c r="U33" s="626"/>
      <c r="V33" s="626"/>
      <c r="W33" s="626"/>
      <c r="X33" s="626"/>
      <c r="Y33" s="627"/>
      <c r="Z33" s="628">
        <v>6.4</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15905005</v>
      </c>
      <c r="CS33" s="657"/>
      <c r="CT33" s="657"/>
      <c r="CU33" s="657"/>
      <c r="CV33" s="657"/>
      <c r="CW33" s="657"/>
      <c r="CX33" s="657"/>
      <c r="CY33" s="658"/>
      <c r="CZ33" s="659">
        <v>44.4</v>
      </c>
      <c r="DA33" s="660"/>
      <c r="DB33" s="660"/>
      <c r="DC33" s="661"/>
      <c r="DD33" s="634">
        <v>12615886</v>
      </c>
      <c r="DE33" s="657"/>
      <c r="DF33" s="657"/>
      <c r="DG33" s="657"/>
      <c r="DH33" s="657"/>
      <c r="DI33" s="657"/>
      <c r="DJ33" s="657"/>
      <c r="DK33" s="658"/>
      <c r="DL33" s="634">
        <v>9143870</v>
      </c>
      <c r="DM33" s="657"/>
      <c r="DN33" s="657"/>
      <c r="DO33" s="657"/>
      <c r="DP33" s="657"/>
      <c r="DQ33" s="657"/>
      <c r="DR33" s="657"/>
      <c r="DS33" s="657"/>
      <c r="DT33" s="657"/>
      <c r="DU33" s="657"/>
      <c r="DV33" s="658"/>
      <c r="DW33" s="630">
        <v>41.1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4849460</v>
      </c>
      <c r="CS34" s="626"/>
      <c r="CT34" s="626"/>
      <c r="CU34" s="626"/>
      <c r="CV34" s="626"/>
      <c r="CW34" s="626"/>
      <c r="CX34" s="626"/>
      <c r="CY34" s="627"/>
      <c r="CZ34" s="659">
        <v>13.5</v>
      </c>
      <c r="DA34" s="660"/>
      <c r="DB34" s="660"/>
      <c r="DC34" s="661"/>
      <c r="DD34" s="634">
        <v>3990221</v>
      </c>
      <c r="DE34" s="626"/>
      <c r="DF34" s="626"/>
      <c r="DG34" s="626"/>
      <c r="DH34" s="626"/>
      <c r="DI34" s="626"/>
      <c r="DJ34" s="626"/>
      <c r="DK34" s="627"/>
      <c r="DL34" s="634">
        <v>3651934</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1135400</v>
      </c>
      <c r="S35" s="626"/>
      <c r="T35" s="626"/>
      <c r="U35" s="626"/>
      <c r="V35" s="626"/>
      <c r="W35" s="626"/>
      <c r="X35" s="626"/>
      <c r="Y35" s="627"/>
      <c r="Z35" s="628">
        <v>3.1</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6230056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282931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799699</v>
      </c>
      <c r="CS35" s="657"/>
      <c r="CT35" s="657"/>
      <c r="CU35" s="657"/>
      <c r="CV35" s="657"/>
      <c r="CW35" s="657"/>
      <c r="CX35" s="657"/>
      <c r="CY35" s="658"/>
      <c r="CZ35" s="659">
        <v>2.2000000000000002</v>
      </c>
      <c r="DA35" s="660"/>
      <c r="DB35" s="660"/>
      <c r="DC35" s="661"/>
      <c r="DD35" s="634">
        <v>734951</v>
      </c>
      <c r="DE35" s="657"/>
      <c r="DF35" s="657"/>
      <c r="DG35" s="657"/>
      <c r="DH35" s="657"/>
      <c r="DI35" s="657"/>
      <c r="DJ35" s="657"/>
      <c r="DK35" s="658"/>
      <c r="DL35" s="634">
        <v>669819</v>
      </c>
      <c r="DM35" s="657"/>
      <c r="DN35" s="657"/>
      <c r="DO35" s="657"/>
      <c r="DP35" s="657"/>
      <c r="DQ35" s="657"/>
      <c r="DR35" s="657"/>
      <c r="DS35" s="657"/>
      <c r="DT35" s="657"/>
      <c r="DU35" s="657"/>
      <c r="DV35" s="658"/>
      <c r="DW35" s="630">
        <v>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37171442</v>
      </c>
      <c r="S36" s="698"/>
      <c r="T36" s="698"/>
      <c r="U36" s="698"/>
      <c r="V36" s="698"/>
      <c r="W36" s="698"/>
      <c r="X36" s="698"/>
      <c r="Y36" s="699"/>
      <c r="Z36" s="700">
        <v>100</v>
      </c>
      <c r="AA36" s="700"/>
      <c r="AB36" s="700"/>
      <c r="AC36" s="700"/>
      <c r="AD36" s="701">
        <v>21132334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1730044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165125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3886297</v>
      </c>
      <c r="CS36" s="626"/>
      <c r="CT36" s="626"/>
      <c r="CU36" s="626"/>
      <c r="CV36" s="626"/>
      <c r="CW36" s="626"/>
      <c r="CX36" s="626"/>
      <c r="CY36" s="627"/>
      <c r="CZ36" s="659">
        <v>10.8</v>
      </c>
      <c r="DA36" s="660"/>
      <c r="DB36" s="660"/>
      <c r="DC36" s="661"/>
      <c r="DD36" s="634">
        <v>3138341</v>
      </c>
      <c r="DE36" s="626"/>
      <c r="DF36" s="626"/>
      <c r="DG36" s="626"/>
      <c r="DH36" s="626"/>
      <c r="DI36" s="626"/>
      <c r="DJ36" s="626"/>
      <c r="DK36" s="627"/>
      <c r="DL36" s="634">
        <v>2112116</v>
      </c>
      <c r="DM36" s="626"/>
      <c r="DN36" s="626"/>
      <c r="DO36" s="626"/>
      <c r="DP36" s="626"/>
      <c r="DQ36" s="626"/>
      <c r="DR36" s="626"/>
      <c r="DS36" s="626"/>
      <c r="DT36" s="626"/>
      <c r="DU36" s="626"/>
      <c r="DV36" s="627"/>
      <c r="DW36" s="630">
        <v>9.5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1079507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10772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37787</v>
      </c>
      <c r="CS37" s="657"/>
      <c r="CT37" s="657"/>
      <c r="CU37" s="657"/>
      <c r="CV37" s="657"/>
      <c r="CW37" s="657"/>
      <c r="CX37" s="657"/>
      <c r="CY37" s="658"/>
      <c r="CZ37" s="659">
        <v>0.1</v>
      </c>
      <c r="DA37" s="660"/>
      <c r="DB37" s="660"/>
      <c r="DC37" s="661"/>
      <c r="DD37" s="634">
        <v>37787</v>
      </c>
      <c r="DE37" s="657"/>
      <c r="DF37" s="657"/>
      <c r="DG37" s="657"/>
      <c r="DH37" s="657"/>
      <c r="DI37" s="657"/>
      <c r="DJ37" s="657"/>
      <c r="DK37" s="658"/>
      <c r="DL37" s="634">
        <v>35243</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139266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16639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3515785</v>
      </c>
      <c r="CS38" s="626"/>
      <c r="CT38" s="626"/>
      <c r="CU38" s="626"/>
      <c r="CV38" s="626"/>
      <c r="CW38" s="626"/>
      <c r="CX38" s="626"/>
      <c r="CY38" s="627"/>
      <c r="CZ38" s="659">
        <v>9.8000000000000007</v>
      </c>
      <c r="DA38" s="660"/>
      <c r="DB38" s="660"/>
      <c r="DC38" s="661"/>
      <c r="DD38" s="634">
        <v>2999682</v>
      </c>
      <c r="DE38" s="626"/>
      <c r="DF38" s="626"/>
      <c r="DG38" s="626"/>
      <c r="DH38" s="626"/>
      <c r="DI38" s="626"/>
      <c r="DJ38" s="626"/>
      <c r="DK38" s="627"/>
      <c r="DL38" s="634">
        <v>2710001</v>
      </c>
      <c r="DM38" s="626"/>
      <c r="DN38" s="626"/>
      <c r="DO38" s="626"/>
      <c r="DP38" s="626"/>
      <c r="DQ38" s="626"/>
      <c r="DR38" s="626"/>
      <c r="DS38" s="626"/>
      <c r="DT38" s="626"/>
      <c r="DU38" s="626"/>
      <c r="DV38" s="627"/>
      <c r="DW38" s="630">
        <v>12.2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76587</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1667006</v>
      </c>
      <c r="CS39" s="657"/>
      <c r="CT39" s="657"/>
      <c r="CU39" s="657"/>
      <c r="CV39" s="657"/>
      <c r="CW39" s="657"/>
      <c r="CX39" s="657"/>
      <c r="CY39" s="658"/>
      <c r="CZ39" s="659">
        <v>4.7</v>
      </c>
      <c r="DA39" s="660"/>
      <c r="DB39" s="660"/>
      <c r="DC39" s="661"/>
      <c r="DD39" s="634">
        <v>1093021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648459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1186758</v>
      </c>
      <c r="CS40" s="626"/>
      <c r="CT40" s="626"/>
      <c r="CU40" s="626"/>
      <c r="CV40" s="626"/>
      <c r="CW40" s="626"/>
      <c r="CX40" s="626"/>
      <c r="CY40" s="627"/>
      <c r="CZ40" s="659">
        <v>3.3</v>
      </c>
      <c r="DA40" s="660"/>
      <c r="DB40" s="660"/>
      <c r="DC40" s="661"/>
      <c r="DD40" s="634">
        <v>659670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2556193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327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3739525</v>
      </c>
      <c r="CS42" s="626"/>
      <c r="CT42" s="626"/>
      <c r="CU42" s="626"/>
      <c r="CV42" s="626"/>
      <c r="CW42" s="626"/>
      <c r="CX42" s="626"/>
      <c r="CY42" s="627"/>
      <c r="CZ42" s="659">
        <v>10.4</v>
      </c>
      <c r="DA42" s="708"/>
      <c r="DB42" s="708"/>
      <c r="DC42" s="709"/>
      <c r="DD42" s="634">
        <v>1364795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192125</v>
      </c>
      <c r="CS43" s="657"/>
      <c r="CT43" s="657"/>
      <c r="CU43" s="657"/>
      <c r="CV43" s="657"/>
      <c r="CW43" s="657"/>
      <c r="CX43" s="657"/>
      <c r="CY43" s="658"/>
      <c r="CZ43" s="659">
        <v>0.5</v>
      </c>
      <c r="DA43" s="660"/>
      <c r="DB43" s="660"/>
      <c r="DC43" s="661"/>
      <c r="DD43" s="634">
        <v>191981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3698557</v>
      </c>
      <c r="CS44" s="626"/>
      <c r="CT44" s="626"/>
      <c r="CU44" s="626"/>
      <c r="CV44" s="626"/>
      <c r="CW44" s="626"/>
      <c r="CX44" s="626"/>
      <c r="CY44" s="627"/>
      <c r="CZ44" s="659">
        <v>10.3</v>
      </c>
      <c r="DA44" s="708"/>
      <c r="DB44" s="708"/>
      <c r="DC44" s="709"/>
      <c r="DD44" s="634">
        <v>1358379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1370679</v>
      </c>
      <c r="CS45" s="657"/>
      <c r="CT45" s="657"/>
      <c r="CU45" s="657"/>
      <c r="CV45" s="657"/>
      <c r="CW45" s="657"/>
      <c r="CX45" s="657"/>
      <c r="CY45" s="658"/>
      <c r="CZ45" s="659">
        <v>3.8</v>
      </c>
      <c r="DA45" s="660"/>
      <c r="DB45" s="660"/>
      <c r="DC45" s="661"/>
      <c r="DD45" s="634">
        <v>53474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2132799</v>
      </c>
      <c r="CS46" s="626"/>
      <c r="CT46" s="626"/>
      <c r="CU46" s="626"/>
      <c r="CV46" s="626"/>
      <c r="CW46" s="626"/>
      <c r="CX46" s="626"/>
      <c r="CY46" s="627"/>
      <c r="CZ46" s="659">
        <v>6</v>
      </c>
      <c r="DA46" s="708"/>
      <c r="DB46" s="708"/>
      <c r="DC46" s="709"/>
      <c r="DD46" s="634">
        <v>1299693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40968</v>
      </c>
      <c r="CS47" s="657"/>
      <c r="CT47" s="657"/>
      <c r="CU47" s="657"/>
      <c r="CV47" s="657"/>
      <c r="CW47" s="657"/>
      <c r="CX47" s="657"/>
      <c r="CY47" s="658"/>
      <c r="CZ47" s="659">
        <v>0.1</v>
      </c>
      <c r="DA47" s="660"/>
      <c r="DB47" s="660"/>
      <c r="DC47" s="661"/>
      <c r="DD47" s="634">
        <v>6416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35838874</v>
      </c>
      <c r="CS49" s="693"/>
      <c r="CT49" s="693"/>
      <c r="CU49" s="693"/>
      <c r="CV49" s="693"/>
      <c r="CW49" s="693"/>
      <c r="CX49" s="693"/>
      <c r="CY49" s="720"/>
      <c r="CZ49" s="721">
        <v>100</v>
      </c>
      <c r="DA49" s="722"/>
      <c r="DB49" s="722"/>
      <c r="DC49" s="723"/>
      <c r="DD49" s="724">
        <v>25047939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36661</v>
      </c>
      <c r="R7" s="755"/>
      <c r="S7" s="755"/>
      <c r="T7" s="755"/>
      <c r="U7" s="755"/>
      <c r="V7" s="755">
        <v>35336</v>
      </c>
      <c r="W7" s="755"/>
      <c r="X7" s="755"/>
      <c r="Y7" s="755"/>
      <c r="Z7" s="755"/>
      <c r="AA7" s="755">
        <v>1326</v>
      </c>
      <c r="AB7" s="755"/>
      <c r="AC7" s="755"/>
      <c r="AD7" s="755"/>
      <c r="AE7" s="756"/>
      <c r="AF7" s="757">
        <v>1210</v>
      </c>
      <c r="AG7" s="758"/>
      <c r="AH7" s="758"/>
      <c r="AI7" s="758"/>
      <c r="AJ7" s="759"/>
      <c r="AK7" s="794">
        <v>994</v>
      </c>
      <c r="AL7" s="795"/>
      <c r="AM7" s="795"/>
      <c r="AN7" s="795"/>
      <c r="AO7" s="795"/>
      <c r="AP7" s="795">
        <v>28590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11</v>
      </c>
      <c r="CI7" s="792"/>
      <c r="CJ7" s="792"/>
      <c r="CK7" s="792"/>
      <c r="CL7" s="793"/>
      <c r="CM7" s="791">
        <v>150</v>
      </c>
      <c r="CN7" s="792"/>
      <c r="CO7" s="792"/>
      <c r="CP7" s="792"/>
      <c r="CQ7" s="793"/>
      <c r="CR7" s="791">
        <v>7</v>
      </c>
      <c r="CS7" s="792"/>
      <c r="CT7" s="792"/>
      <c r="CU7" s="792"/>
      <c r="CV7" s="793"/>
      <c r="CW7" s="791" t="s">
        <v>561</v>
      </c>
      <c r="CX7" s="792"/>
      <c r="CY7" s="792"/>
      <c r="CZ7" s="792"/>
      <c r="DA7" s="793"/>
      <c r="DB7" s="791" t="s">
        <v>561</v>
      </c>
      <c r="DC7" s="792"/>
      <c r="DD7" s="792"/>
      <c r="DE7" s="792"/>
      <c r="DF7" s="793"/>
      <c r="DG7" s="791" t="s">
        <v>563</v>
      </c>
      <c r="DH7" s="792"/>
      <c r="DI7" s="792"/>
      <c r="DJ7" s="792"/>
      <c r="DK7" s="793"/>
      <c r="DL7" s="791" t="s">
        <v>561</v>
      </c>
      <c r="DM7" s="792"/>
      <c r="DN7" s="792"/>
      <c r="DO7" s="792"/>
      <c r="DP7" s="793"/>
      <c r="DQ7" s="791" t="s">
        <v>561</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4</v>
      </c>
      <c r="R8" s="779"/>
      <c r="S8" s="779"/>
      <c r="T8" s="779"/>
      <c r="U8" s="779"/>
      <c r="V8" s="779">
        <v>4</v>
      </c>
      <c r="W8" s="779"/>
      <c r="X8" s="779"/>
      <c r="Y8" s="779"/>
      <c r="Z8" s="779"/>
      <c r="AA8" s="779">
        <v>0</v>
      </c>
      <c r="AB8" s="779"/>
      <c r="AC8" s="779"/>
      <c r="AD8" s="779"/>
      <c r="AE8" s="780"/>
      <c r="AF8" s="781">
        <v>0</v>
      </c>
      <c r="AG8" s="782"/>
      <c r="AH8" s="782"/>
      <c r="AI8" s="782"/>
      <c r="AJ8" s="783"/>
      <c r="AK8" s="784">
        <v>2</v>
      </c>
      <c r="AL8" s="785"/>
      <c r="AM8" s="785"/>
      <c r="AN8" s="785"/>
      <c r="AO8" s="785"/>
      <c r="AP8" s="785" t="s">
        <v>556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7" t="s">
        <v>567</v>
      </c>
      <c r="CI8" s="802"/>
      <c r="CJ8" s="802"/>
      <c r="CK8" s="802"/>
      <c r="CL8" s="803"/>
      <c r="CM8" s="801">
        <v>60</v>
      </c>
      <c r="CN8" s="802"/>
      <c r="CO8" s="802"/>
      <c r="CP8" s="802"/>
      <c r="CQ8" s="803"/>
      <c r="CR8" s="801">
        <v>5</v>
      </c>
      <c r="CS8" s="802"/>
      <c r="CT8" s="802"/>
      <c r="CU8" s="802"/>
      <c r="CV8" s="803"/>
      <c r="CW8" s="801" t="s">
        <v>562</v>
      </c>
      <c r="CX8" s="802"/>
      <c r="CY8" s="802"/>
      <c r="CZ8" s="802"/>
      <c r="DA8" s="803"/>
      <c r="DB8" s="801" t="s">
        <v>561</v>
      </c>
      <c r="DC8" s="802"/>
      <c r="DD8" s="802"/>
      <c r="DE8" s="802"/>
      <c r="DF8" s="803"/>
      <c r="DG8" s="801" t="s">
        <v>564</v>
      </c>
      <c r="DH8" s="802"/>
      <c r="DI8" s="802"/>
      <c r="DJ8" s="802"/>
      <c r="DK8" s="803"/>
      <c r="DL8" s="801" t="s">
        <v>561</v>
      </c>
      <c r="DM8" s="802"/>
      <c r="DN8" s="802"/>
      <c r="DO8" s="802"/>
      <c r="DP8" s="803"/>
      <c r="DQ8" s="801" t="s">
        <v>561</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48</v>
      </c>
      <c r="R9" s="779"/>
      <c r="S9" s="779"/>
      <c r="T9" s="779"/>
      <c r="U9" s="779"/>
      <c r="V9" s="779">
        <v>45</v>
      </c>
      <c r="W9" s="779"/>
      <c r="X9" s="779"/>
      <c r="Y9" s="779"/>
      <c r="Z9" s="779"/>
      <c r="AA9" s="779">
        <v>3</v>
      </c>
      <c r="AB9" s="779"/>
      <c r="AC9" s="779"/>
      <c r="AD9" s="779"/>
      <c r="AE9" s="780"/>
      <c r="AF9" s="781">
        <v>3</v>
      </c>
      <c r="AG9" s="782"/>
      <c r="AH9" s="782"/>
      <c r="AI9" s="782"/>
      <c r="AJ9" s="783"/>
      <c r="AK9" s="784">
        <v>15</v>
      </c>
      <c r="AL9" s="785"/>
      <c r="AM9" s="785"/>
      <c r="AN9" s="785"/>
      <c r="AO9" s="785"/>
      <c r="AP9" s="785">
        <v>27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14</v>
      </c>
      <c r="CI9" s="802"/>
      <c r="CJ9" s="802"/>
      <c r="CK9" s="802"/>
      <c r="CL9" s="803"/>
      <c r="CM9" s="801">
        <v>126</v>
      </c>
      <c r="CN9" s="802"/>
      <c r="CO9" s="802"/>
      <c r="CP9" s="802"/>
      <c r="CQ9" s="803"/>
      <c r="CR9" s="801">
        <v>30</v>
      </c>
      <c r="CS9" s="802"/>
      <c r="CT9" s="802"/>
      <c r="CU9" s="802"/>
      <c r="CV9" s="803"/>
      <c r="CW9" s="801" t="s">
        <v>561</v>
      </c>
      <c r="CX9" s="802"/>
      <c r="CY9" s="802"/>
      <c r="CZ9" s="802"/>
      <c r="DA9" s="803"/>
      <c r="DB9" s="801" t="s">
        <v>561</v>
      </c>
      <c r="DC9" s="802"/>
      <c r="DD9" s="802"/>
      <c r="DE9" s="802"/>
      <c r="DF9" s="803"/>
      <c r="DG9" s="801" t="s">
        <v>561</v>
      </c>
      <c r="DH9" s="802"/>
      <c r="DI9" s="802"/>
      <c r="DJ9" s="802"/>
      <c r="DK9" s="803"/>
      <c r="DL9" s="801" t="s">
        <v>561</v>
      </c>
      <c r="DM9" s="802"/>
      <c r="DN9" s="802"/>
      <c r="DO9" s="802"/>
      <c r="DP9" s="803"/>
      <c r="DQ9" s="801" t="s">
        <v>561</v>
      </c>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51</v>
      </c>
      <c r="R10" s="779"/>
      <c r="S10" s="779"/>
      <c r="T10" s="779"/>
      <c r="U10" s="779"/>
      <c r="V10" s="779">
        <v>50</v>
      </c>
      <c r="W10" s="779"/>
      <c r="X10" s="779"/>
      <c r="Y10" s="779"/>
      <c r="Z10" s="779"/>
      <c r="AA10" s="779">
        <v>1</v>
      </c>
      <c r="AB10" s="779"/>
      <c r="AC10" s="779"/>
      <c r="AD10" s="779"/>
      <c r="AE10" s="780"/>
      <c r="AF10" s="781">
        <v>1</v>
      </c>
      <c r="AG10" s="782"/>
      <c r="AH10" s="782"/>
      <c r="AI10" s="782"/>
      <c r="AJ10" s="783"/>
      <c r="AK10" s="784">
        <v>17</v>
      </c>
      <c r="AL10" s="785"/>
      <c r="AM10" s="785"/>
      <c r="AN10" s="785"/>
      <c r="AO10" s="785"/>
      <c r="AP10" s="785" t="s">
        <v>556</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371</v>
      </c>
      <c r="C11" s="776"/>
      <c r="D11" s="776"/>
      <c r="E11" s="776"/>
      <c r="F11" s="776"/>
      <c r="G11" s="776"/>
      <c r="H11" s="776"/>
      <c r="I11" s="776"/>
      <c r="J11" s="776"/>
      <c r="K11" s="776"/>
      <c r="L11" s="776"/>
      <c r="M11" s="776"/>
      <c r="N11" s="776"/>
      <c r="O11" s="776"/>
      <c r="P11" s="777"/>
      <c r="Q11" s="778">
        <v>16</v>
      </c>
      <c r="R11" s="779"/>
      <c r="S11" s="779"/>
      <c r="T11" s="779"/>
      <c r="U11" s="779"/>
      <c r="V11" s="779">
        <v>16</v>
      </c>
      <c r="W11" s="779"/>
      <c r="X11" s="779"/>
      <c r="Y11" s="779"/>
      <c r="Z11" s="779"/>
      <c r="AA11" s="779">
        <v>0</v>
      </c>
      <c r="AB11" s="779"/>
      <c r="AC11" s="779"/>
      <c r="AD11" s="779"/>
      <c r="AE11" s="780"/>
      <c r="AF11" s="781">
        <v>0</v>
      </c>
      <c r="AG11" s="782"/>
      <c r="AH11" s="782"/>
      <c r="AI11" s="782"/>
      <c r="AJ11" s="783"/>
      <c r="AK11" s="784">
        <v>5</v>
      </c>
      <c r="AL11" s="785"/>
      <c r="AM11" s="785"/>
      <c r="AN11" s="785"/>
      <c r="AO11" s="785"/>
      <c r="AP11" s="785" t="s">
        <v>558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t="s">
        <v>372</v>
      </c>
      <c r="C12" s="776"/>
      <c r="D12" s="776"/>
      <c r="E12" s="776"/>
      <c r="F12" s="776"/>
      <c r="G12" s="776"/>
      <c r="H12" s="776"/>
      <c r="I12" s="776"/>
      <c r="J12" s="776"/>
      <c r="K12" s="776"/>
      <c r="L12" s="776"/>
      <c r="M12" s="776"/>
      <c r="N12" s="776"/>
      <c r="O12" s="776"/>
      <c r="P12" s="777"/>
      <c r="Q12" s="778">
        <v>46</v>
      </c>
      <c r="R12" s="779"/>
      <c r="S12" s="779"/>
      <c r="T12" s="779"/>
      <c r="U12" s="779"/>
      <c r="V12" s="779">
        <v>45</v>
      </c>
      <c r="W12" s="779"/>
      <c r="X12" s="779"/>
      <c r="Y12" s="779"/>
      <c r="Z12" s="779"/>
      <c r="AA12" s="779">
        <v>1</v>
      </c>
      <c r="AB12" s="779"/>
      <c r="AC12" s="779"/>
      <c r="AD12" s="779"/>
      <c r="AE12" s="780"/>
      <c r="AF12" s="781">
        <v>1</v>
      </c>
      <c r="AG12" s="782"/>
      <c r="AH12" s="782"/>
      <c r="AI12" s="782"/>
      <c r="AJ12" s="783"/>
      <c r="AK12" s="784">
        <v>3</v>
      </c>
      <c r="AL12" s="785"/>
      <c r="AM12" s="785"/>
      <c r="AN12" s="785"/>
      <c r="AO12" s="785"/>
      <c r="AP12" s="785">
        <v>60</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t="s">
        <v>373</v>
      </c>
      <c r="C13" s="776"/>
      <c r="D13" s="776"/>
      <c r="E13" s="776"/>
      <c r="F13" s="776"/>
      <c r="G13" s="776"/>
      <c r="H13" s="776"/>
      <c r="I13" s="776"/>
      <c r="J13" s="776"/>
      <c r="K13" s="776"/>
      <c r="L13" s="776"/>
      <c r="M13" s="776"/>
      <c r="N13" s="776"/>
      <c r="O13" s="776"/>
      <c r="P13" s="777"/>
      <c r="Q13" s="778">
        <v>786</v>
      </c>
      <c r="R13" s="779"/>
      <c r="S13" s="779"/>
      <c r="T13" s="779"/>
      <c r="U13" s="779"/>
      <c r="V13" s="779">
        <v>784</v>
      </c>
      <c r="W13" s="779"/>
      <c r="X13" s="779"/>
      <c r="Y13" s="779"/>
      <c r="Z13" s="779"/>
      <c r="AA13" s="779">
        <v>2</v>
      </c>
      <c r="AB13" s="779"/>
      <c r="AC13" s="779"/>
      <c r="AD13" s="779"/>
      <c r="AE13" s="780"/>
      <c r="AF13" s="781">
        <v>2</v>
      </c>
      <c r="AG13" s="782"/>
      <c r="AH13" s="782"/>
      <c r="AI13" s="782"/>
      <c r="AJ13" s="783"/>
      <c r="AK13" s="784">
        <v>383</v>
      </c>
      <c r="AL13" s="785"/>
      <c r="AM13" s="785"/>
      <c r="AN13" s="785"/>
      <c r="AO13" s="785"/>
      <c r="AP13" s="785">
        <v>1946</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t="s">
        <v>374</v>
      </c>
      <c r="C14" s="776"/>
      <c r="D14" s="776"/>
      <c r="E14" s="776"/>
      <c r="F14" s="776"/>
      <c r="G14" s="776"/>
      <c r="H14" s="776"/>
      <c r="I14" s="776"/>
      <c r="J14" s="776"/>
      <c r="K14" s="776"/>
      <c r="L14" s="776"/>
      <c r="M14" s="776"/>
      <c r="N14" s="776"/>
      <c r="O14" s="776"/>
      <c r="P14" s="777"/>
      <c r="Q14" s="778">
        <v>0</v>
      </c>
      <c r="R14" s="779"/>
      <c r="S14" s="779"/>
      <c r="T14" s="779"/>
      <c r="U14" s="779"/>
      <c r="V14" s="779">
        <v>0</v>
      </c>
      <c r="W14" s="779"/>
      <c r="X14" s="779"/>
      <c r="Y14" s="779"/>
      <c r="Z14" s="779"/>
      <c r="AA14" s="779">
        <v>0</v>
      </c>
      <c r="AB14" s="779"/>
      <c r="AC14" s="779"/>
      <c r="AD14" s="779"/>
      <c r="AE14" s="780"/>
      <c r="AF14" s="781">
        <v>0</v>
      </c>
      <c r="AG14" s="782"/>
      <c r="AH14" s="782"/>
      <c r="AI14" s="782"/>
      <c r="AJ14" s="783"/>
      <c r="AK14" s="784" t="s">
        <v>556</v>
      </c>
      <c r="AL14" s="785"/>
      <c r="AM14" s="785"/>
      <c r="AN14" s="785"/>
      <c r="AO14" s="785"/>
      <c r="AP14" s="785" t="s">
        <v>558</v>
      </c>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375</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376</v>
      </c>
      <c r="B23" s="811" t="s">
        <v>377</v>
      </c>
      <c r="C23" s="812"/>
      <c r="D23" s="812"/>
      <c r="E23" s="812"/>
      <c r="F23" s="812"/>
      <c r="G23" s="812"/>
      <c r="H23" s="812"/>
      <c r="I23" s="812"/>
      <c r="J23" s="812"/>
      <c r="K23" s="812"/>
      <c r="L23" s="812"/>
      <c r="M23" s="812"/>
      <c r="N23" s="812"/>
      <c r="O23" s="812"/>
      <c r="P23" s="813"/>
      <c r="Q23" s="814">
        <v>37171</v>
      </c>
      <c r="R23" s="815"/>
      <c r="S23" s="815"/>
      <c r="T23" s="815"/>
      <c r="U23" s="815"/>
      <c r="V23" s="815">
        <v>35839</v>
      </c>
      <c r="W23" s="815"/>
      <c r="X23" s="815"/>
      <c r="Y23" s="815"/>
      <c r="Z23" s="815"/>
      <c r="AA23" s="815">
        <v>1333</v>
      </c>
      <c r="AB23" s="815"/>
      <c r="AC23" s="815"/>
      <c r="AD23" s="815"/>
      <c r="AE23" s="816"/>
      <c r="AF23" s="817">
        <v>1217</v>
      </c>
      <c r="AG23" s="815"/>
      <c r="AH23" s="815"/>
      <c r="AI23" s="815"/>
      <c r="AJ23" s="818"/>
      <c r="AK23" s="819"/>
      <c r="AL23" s="820"/>
      <c r="AM23" s="820"/>
      <c r="AN23" s="820"/>
      <c r="AO23" s="820"/>
      <c r="AP23" s="815">
        <v>30623</v>
      </c>
      <c r="AQ23" s="815"/>
      <c r="AR23" s="815"/>
      <c r="AS23" s="815"/>
      <c r="AT23" s="815"/>
      <c r="AU23" s="821"/>
      <c r="AV23" s="821"/>
      <c r="AW23" s="821"/>
      <c r="AX23" s="821"/>
      <c r="AY23" s="822"/>
      <c r="AZ23" s="830" t="s">
        <v>114</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378</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380</v>
      </c>
      <c r="R26" s="738"/>
      <c r="S26" s="738"/>
      <c r="T26" s="738"/>
      <c r="U26" s="739"/>
      <c r="V26" s="737" t="s">
        <v>381</v>
      </c>
      <c r="W26" s="738"/>
      <c r="X26" s="738"/>
      <c r="Y26" s="738"/>
      <c r="Z26" s="739"/>
      <c r="AA26" s="737" t="s">
        <v>382</v>
      </c>
      <c r="AB26" s="738"/>
      <c r="AC26" s="738"/>
      <c r="AD26" s="738"/>
      <c r="AE26" s="738"/>
      <c r="AF26" s="833" t="s">
        <v>383</v>
      </c>
      <c r="AG26" s="834"/>
      <c r="AH26" s="834"/>
      <c r="AI26" s="834"/>
      <c r="AJ26" s="835"/>
      <c r="AK26" s="738" t="s">
        <v>384</v>
      </c>
      <c r="AL26" s="738"/>
      <c r="AM26" s="738"/>
      <c r="AN26" s="738"/>
      <c r="AO26" s="739"/>
      <c r="AP26" s="737" t="s">
        <v>385</v>
      </c>
      <c r="AQ26" s="738"/>
      <c r="AR26" s="738"/>
      <c r="AS26" s="738"/>
      <c r="AT26" s="739"/>
      <c r="AU26" s="737" t="s">
        <v>386</v>
      </c>
      <c r="AV26" s="738"/>
      <c r="AW26" s="738"/>
      <c r="AX26" s="738"/>
      <c r="AY26" s="739"/>
      <c r="AZ26" s="737" t="s">
        <v>387</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388</v>
      </c>
      <c r="C28" s="752"/>
      <c r="D28" s="752"/>
      <c r="E28" s="752"/>
      <c r="F28" s="752"/>
      <c r="G28" s="752"/>
      <c r="H28" s="752"/>
      <c r="I28" s="752"/>
      <c r="J28" s="752"/>
      <c r="K28" s="752"/>
      <c r="L28" s="752"/>
      <c r="M28" s="752"/>
      <c r="N28" s="752"/>
      <c r="O28" s="752"/>
      <c r="P28" s="753"/>
      <c r="Q28" s="843">
        <v>9206</v>
      </c>
      <c r="R28" s="844"/>
      <c r="S28" s="844"/>
      <c r="T28" s="844"/>
      <c r="U28" s="844"/>
      <c r="V28" s="844">
        <v>8923</v>
      </c>
      <c r="W28" s="844"/>
      <c r="X28" s="844"/>
      <c r="Y28" s="844"/>
      <c r="Z28" s="844"/>
      <c r="AA28" s="844">
        <v>283</v>
      </c>
      <c r="AB28" s="844"/>
      <c r="AC28" s="844"/>
      <c r="AD28" s="844"/>
      <c r="AE28" s="845"/>
      <c r="AF28" s="846">
        <v>283</v>
      </c>
      <c r="AG28" s="844"/>
      <c r="AH28" s="844"/>
      <c r="AI28" s="844"/>
      <c r="AJ28" s="847"/>
      <c r="AK28" s="848">
        <v>625</v>
      </c>
      <c r="AL28" s="839"/>
      <c r="AM28" s="839"/>
      <c r="AN28" s="839"/>
      <c r="AO28" s="839"/>
      <c r="AP28" s="839" t="s">
        <v>556</v>
      </c>
      <c r="AQ28" s="839"/>
      <c r="AR28" s="839"/>
      <c r="AS28" s="839"/>
      <c r="AT28" s="839"/>
      <c r="AU28" s="839" t="s">
        <v>556</v>
      </c>
      <c r="AV28" s="839"/>
      <c r="AW28" s="839"/>
      <c r="AX28" s="839"/>
      <c r="AY28" s="839"/>
      <c r="AZ28" s="840" t="s">
        <v>556</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389</v>
      </c>
      <c r="C29" s="776"/>
      <c r="D29" s="776"/>
      <c r="E29" s="776"/>
      <c r="F29" s="776"/>
      <c r="G29" s="776"/>
      <c r="H29" s="776"/>
      <c r="I29" s="776"/>
      <c r="J29" s="776"/>
      <c r="K29" s="776"/>
      <c r="L29" s="776"/>
      <c r="M29" s="776"/>
      <c r="N29" s="776"/>
      <c r="O29" s="776"/>
      <c r="P29" s="777"/>
      <c r="Q29" s="778">
        <v>867</v>
      </c>
      <c r="R29" s="779"/>
      <c r="S29" s="779"/>
      <c r="T29" s="779"/>
      <c r="U29" s="779"/>
      <c r="V29" s="779">
        <v>866</v>
      </c>
      <c r="W29" s="779"/>
      <c r="X29" s="779"/>
      <c r="Y29" s="779"/>
      <c r="Z29" s="779"/>
      <c r="AA29" s="779">
        <v>1</v>
      </c>
      <c r="AB29" s="779"/>
      <c r="AC29" s="779"/>
      <c r="AD29" s="779"/>
      <c r="AE29" s="780"/>
      <c r="AF29" s="781">
        <v>1</v>
      </c>
      <c r="AG29" s="782"/>
      <c r="AH29" s="782"/>
      <c r="AI29" s="782"/>
      <c r="AJ29" s="783"/>
      <c r="AK29" s="851">
        <v>268</v>
      </c>
      <c r="AL29" s="852"/>
      <c r="AM29" s="852"/>
      <c r="AN29" s="852"/>
      <c r="AO29" s="852"/>
      <c r="AP29" s="852" t="s">
        <v>556</v>
      </c>
      <c r="AQ29" s="852"/>
      <c r="AR29" s="852"/>
      <c r="AS29" s="852"/>
      <c r="AT29" s="852"/>
      <c r="AU29" s="852" t="s">
        <v>556</v>
      </c>
      <c r="AV29" s="852"/>
      <c r="AW29" s="852"/>
      <c r="AX29" s="852"/>
      <c r="AY29" s="852"/>
      <c r="AZ29" s="853" t="s">
        <v>556</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390</v>
      </c>
      <c r="C30" s="776"/>
      <c r="D30" s="776"/>
      <c r="E30" s="776"/>
      <c r="F30" s="776"/>
      <c r="G30" s="776"/>
      <c r="H30" s="776"/>
      <c r="I30" s="776"/>
      <c r="J30" s="776"/>
      <c r="K30" s="776"/>
      <c r="L30" s="776"/>
      <c r="M30" s="776"/>
      <c r="N30" s="776"/>
      <c r="O30" s="776"/>
      <c r="P30" s="777"/>
      <c r="Q30" s="778">
        <v>10429</v>
      </c>
      <c r="R30" s="779"/>
      <c r="S30" s="779"/>
      <c r="T30" s="779"/>
      <c r="U30" s="779"/>
      <c r="V30" s="779">
        <v>9920</v>
      </c>
      <c r="W30" s="779"/>
      <c r="X30" s="779"/>
      <c r="Y30" s="779"/>
      <c r="Z30" s="779"/>
      <c r="AA30" s="779">
        <v>508</v>
      </c>
      <c r="AB30" s="779"/>
      <c r="AC30" s="779"/>
      <c r="AD30" s="779"/>
      <c r="AE30" s="780"/>
      <c r="AF30" s="781">
        <v>508</v>
      </c>
      <c r="AG30" s="782"/>
      <c r="AH30" s="782"/>
      <c r="AI30" s="782"/>
      <c r="AJ30" s="783"/>
      <c r="AK30" s="851">
        <v>1331</v>
      </c>
      <c r="AL30" s="852"/>
      <c r="AM30" s="852"/>
      <c r="AN30" s="852"/>
      <c r="AO30" s="852"/>
      <c r="AP30" s="852" t="s">
        <v>557</v>
      </c>
      <c r="AQ30" s="852"/>
      <c r="AR30" s="852"/>
      <c r="AS30" s="852"/>
      <c r="AT30" s="852"/>
      <c r="AU30" s="852" t="s">
        <v>556</v>
      </c>
      <c r="AV30" s="852"/>
      <c r="AW30" s="852"/>
      <c r="AX30" s="852"/>
      <c r="AY30" s="852"/>
      <c r="AZ30" s="853" t="s">
        <v>556</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391</v>
      </c>
      <c r="C31" s="776"/>
      <c r="D31" s="776"/>
      <c r="E31" s="776"/>
      <c r="F31" s="776"/>
      <c r="G31" s="776"/>
      <c r="H31" s="776"/>
      <c r="I31" s="776"/>
      <c r="J31" s="776"/>
      <c r="K31" s="776"/>
      <c r="L31" s="776"/>
      <c r="M31" s="776"/>
      <c r="N31" s="776"/>
      <c r="O31" s="776"/>
      <c r="P31" s="777"/>
      <c r="Q31" s="778">
        <v>77</v>
      </c>
      <c r="R31" s="779"/>
      <c r="S31" s="779"/>
      <c r="T31" s="779"/>
      <c r="U31" s="779"/>
      <c r="V31" s="779">
        <v>77</v>
      </c>
      <c r="W31" s="779"/>
      <c r="X31" s="779"/>
      <c r="Y31" s="779"/>
      <c r="Z31" s="779"/>
      <c r="AA31" s="779" t="s">
        <v>566</v>
      </c>
      <c r="AB31" s="779"/>
      <c r="AC31" s="779"/>
      <c r="AD31" s="779"/>
      <c r="AE31" s="780"/>
      <c r="AF31" s="781" t="s">
        <v>114</v>
      </c>
      <c r="AG31" s="782"/>
      <c r="AH31" s="782"/>
      <c r="AI31" s="782"/>
      <c r="AJ31" s="783"/>
      <c r="AK31" s="851">
        <v>77</v>
      </c>
      <c r="AL31" s="852"/>
      <c r="AM31" s="852"/>
      <c r="AN31" s="852"/>
      <c r="AO31" s="852"/>
      <c r="AP31" s="852">
        <v>121</v>
      </c>
      <c r="AQ31" s="852"/>
      <c r="AR31" s="852"/>
      <c r="AS31" s="852"/>
      <c r="AT31" s="852"/>
      <c r="AU31" s="852">
        <v>121</v>
      </c>
      <c r="AV31" s="852"/>
      <c r="AW31" s="852"/>
      <c r="AX31" s="852"/>
      <c r="AY31" s="852"/>
      <c r="AZ31" s="853" t="s">
        <v>560</v>
      </c>
      <c r="BA31" s="853"/>
      <c r="BB31" s="853"/>
      <c r="BC31" s="853"/>
      <c r="BD31" s="853"/>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392</v>
      </c>
      <c r="C32" s="776"/>
      <c r="D32" s="776"/>
      <c r="E32" s="776"/>
      <c r="F32" s="776"/>
      <c r="G32" s="776"/>
      <c r="H32" s="776"/>
      <c r="I32" s="776"/>
      <c r="J32" s="776"/>
      <c r="K32" s="776"/>
      <c r="L32" s="776"/>
      <c r="M32" s="776"/>
      <c r="N32" s="776"/>
      <c r="O32" s="776"/>
      <c r="P32" s="777"/>
      <c r="Q32" s="778">
        <v>1437</v>
      </c>
      <c r="R32" s="779"/>
      <c r="S32" s="779"/>
      <c r="T32" s="779"/>
      <c r="U32" s="779"/>
      <c r="V32" s="779">
        <v>1314</v>
      </c>
      <c r="W32" s="779"/>
      <c r="X32" s="779"/>
      <c r="Y32" s="779"/>
      <c r="Z32" s="779"/>
      <c r="AA32" s="779">
        <v>123</v>
      </c>
      <c r="AB32" s="779"/>
      <c r="AC32" s="779"/>
      <c r="AD32" s="779"/>
      <c r="AE32" s="780"/>
      <c r="AF32" s="781">
        <v>1966</v>
      </c>
      <c r="AG32" s="782"/>
      <c r="AH32" s="782"/>
      <c r="AI32" s="782"/>
      <c r="AJ32" s="783"/>
      <c r="AK32" s="851">
        <v>139</v>
      </c>
      <c r="AL32" s="852"/>
      <c r="AM32" s="852"/>
      <c r="AN32" s="852"/>
      <c r="AO32" s="852"/>
      <c r="AP32" s="852">
        <v>6583</v>
      </c>
      <c r="AQ32" s="852"/>
      <c r="AR32" s="852"/>
      <c r="AS32" s="852"/>
      <c r="AT32" s="852"/>
      <c r="AU32" s="852">
        <v>1672</v>
      </c>
      <c r="AV32" s="852"/>
      <c r="AW32" s="852"/>
      <c r="AX32" s="852"/>
      <c r="AY32" s="852"/>
      <c r="AZ32" s="853" t="s">
        <v>556</v>
      </c>
      <c r="BA32" s="853"/>
      <c r="BB32" s="853"/>
      <c r="BC32" s="853"/>
      <c r="BD32" s="853"/>
      <c r="BE32" s="849" t="s">
        <v>393</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394</v>
      </c>
      <c r="C33" s="776"/>
      <c r="D33" s="776"/>
      <c r="E33" s="776"/>
      <c r="F33" s="776"/>
      <c r="G33" s="776"/>
      <c r="H33" s="776"/>
      <c r="I33" s="776"/>
      <c r="J33" s="776"/>
      <c r="K33" s="776"/>
      <c r="L33" s="776"/>
      <c r="M33" s="776"/>
      <c r="N33" s="776"/>
      <c r="O33" s="776"/>
      <c r="P33" s="777"/>
      <c r="Q33" s="778">
        <v>49</v>
      </c>
      <c r="R33" s="779"/>
      <c r="S33" s="779"/>
      <c r="T33" s="779"/>
      <c r="U33" s="779"/>
      <c r="V33" s="779">
        <v>43</v>
      </c>
      <c r="W33" s="779"/>
      <c r="X33" s="779"/>
      <c r="Y33" s="779"/>
      <c r="Z33" s="779"/>
      <c r="AA33" s="779">
        <v>5</v>
      </c>
      <c r="AB33" s="779"/>
      <c r="AC33" s="779"/>
      <c r="AD33" s="779"/>
      <c r="AE33" s="780"/>
      <c r="AF33" s="781">
        <v>91</v>
      </c>
      <c r="AG33" s="782"/>
      <c r="AH33" s="782"/>
      <c r="AI33" s="782"/>
      <c r="AJ33" s="783"/>
      <c r="AK33" s="851">
        <v>0</v>
      </c>
      <c r="AL33" s="852"/>
      <c r="AM33" s="852"/>
      <c r="AN33" s="852"/>
      <c r="AO33" s="852"/>
      <c r="AP33" s="852">
        <v>730</v>
      </c>
      <c r="AQ33" s="852"/>
      <c r="AR33" s="852"/>
      <c r="AS33" s="852"/>
      <c r="AT33" s="852"/>
      <c r="AU33" s="852">
        <v>52</v>
      </c>
      <c r="AV33" s="852"/>
      <c r="AW33" s="852"/>
      <c r="AX33" s="852"/>
      <c r="AY33" s="852"/>
      <c r="AZ33" s="853" t="s">
        <v>556</v>
      </c>
      <c r="BA33" s="853"/>
      <c r="BB33" s="853"/>
      <c r="BC33" s="853"/>
      <c r="BD33" s="853"/>
      <c r="BE33" s="849" t="s">
        <v>393</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395</v>
      </c>
      <c r="C34" s="776"/>
      <c r="D34" s="776"/>
      <c r="E34" s="776"/>
      <c r="F34" s="776"/>
      <c r="G34" s="776"/>
      <c r="H34" s="776"/>
      <c r="I34" s="776"/>
      <c r="J34" s="776"/>
      <c r="K34" s="776"/>
      <c r="L34" s="776"/>
      <c r="M34" s="776"/>
      <c r="N34" s="776"/>
      <c r="O34" s="776"/>
      <c r="P34" s="777"/>
      <c r="Q34" s="778">
        <v>1389</v>
      </c>
      <c r="R34" s="779"/>
      <c r="S34" s="779"/>
      <c r="T34" s="779"/>
      <c r="U34" s="779"/>
      <c r="V34" s="779">
        <v>1440</v>
      </c>
      <c r="W34" s="779"/>
      <c r="X34" s="779"/>
      <c r="Y34" s="779"/>
      <c r="Z34" s="779"/>
      <c r="AA34" s="779">
        <v>-51</v>
      </c>
      <c r="AB34" s="779"/>
      <c r="AC34" s="779"/>
      <c r="AD34" s="779"/>
      <c r="AE34" s="780"/>
      <c r="AF34" s="781">
        <v>451</v>
      </c>
      <c r="AG34" s="782"/>
      <c r="AH34" s="782"/>
      <c r="AI34" s="782"/>
      <c r="AJ34" s="783"/>
      <c r="AK34" s="851">
        <v>845</v>
      </c>
      <c r="AL34" s="852"/>
      <c r="AM34" s="852"/>
      <c r="AN34" s="852"/>
      <c r="AO34" s="852"/>
      <c r="AP34" s="852">
        <v>16395</v>
      </c>
      <c r="AQ34" s="852"/>
      <c r="AR34" s="852"/>
      <c r="AS34" s="852"/>
      <c r="AT34" s="852"/>
      <c r="AU34" s="852">
        <v>14083</v>
      </c>
      <c r="AV34" s="852"/>
      <c r="AW34" s="852"/>
      <c r="AX34" s="852"/>
      <c r="AY34" s="852"/>
      <c r="AZ34" s="853" t="s">
        <v>558</v>
      </c>
      <c r="BA34" s="853"/>
      <c r="BB34" s="853"/>
      <c r="BC34" s="853"/>
      <c r="BD34" s="853"/>
      <c r="BE34" s="849" t="s">
        <v>393</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396</v>
      </c>
      <c r="C35" s="776"/>
      <c r="D35" s="776"/>
      <c r="E35" s="776"/>
      <c r="F35" s="776"/>
      <c r="G35" s="776"/>
      <c r="H35" s="776"/>
      <c r="I35" s="776"/>
      <c r="J35" s="776"/>
      <c r="K35" s="776"/>
      <c r="L35" s="776"/>
      <c r="M35" s="776"/>
      <c r="N35" s="776"/>
      <c r="O35" s="776"/>
      <c r="P35" s="777"/>
      <c r="Q35" s="778">
        <v>10738</v>
      </c>
      <c r="R35" s="779"/>
      <c r="S35" s="779"/>
      <c r="T35" s="779"/>
      <c r="U35" s="779"/>
      <c r="V35" s="779">
        <v>11201</v>
      </c>
      <c r="W35" s="779"/>
      <c r="X35" s="779"/>
      <c r="Y35" s="779"/>
      <c r="Z35" s="779"/>
      <c r="AA35" s="779">
        <v>-463</v>
      </c>
      <c r="AB35" s="779"/>
      <c r="AC35" s="779"/>
      <c r="AD35" s="779"/>
      <c r="AE35" s="780"/>
      <c r="AF35" s="781">
        <v>254</v>
      </c>
      <c r="AG35" s="782"/>
      <c r="AH35" s="782"/>
      <c r="AI35" s="782"/>
      <c r="AJ35" s="783"/>
      <c r="AK35" s="851">
        <v>1730</v>
      </c>
      <c r="AL35" s="852"/>
      <c r="AM35" s="852"/>
      <c r="AN35" s="852"/>
      <c r="AO35" s="852"/>
      <c r="AP35" s="852">
        <v>8124</v>
      </c>
      <c r="AQ35" s="852"/>
      <c r="AR35" s="852"/>
      <c r="AS35" s="852"/>
      <c r="AT35" s="852"/>
      <c r="AU35" s="852">
        <v>5251</v>
      </c>
      <c r="AV35" s="852"/>
      <c r="AW35" s="852"/>
      <c r="AX35" s="852"/>
      <c r="AY35" s="852"/>
      <c r="AZ35" s="853" t="s">
        <v>556</v>
      </c>
      <c r="BA35" s="853"/>
      <c r="BB35" s="853"/>
      <c r="BC35" s="853"/>
      <c r="BD35" s="853"/>
      <c r="BE35" s="849" t="s">
        <v>393</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397</v>
      </c>
      <c r="C36" s="776"/>
      <c r="D36" s="776"/>
      <c r="E36" s="776"/>
      <c r="F36" s="776"/>
      <c r="G36" s="776"/>
      <c r="H36" s="776"/>
      <c r="I36" s="776"/>
      <c r="J36" s="776"/>
      <c r="K36" s="776"/>
      <c r="L36" s="776"/>
      <c r="M36" s="776"/>
      <c r="N36" s="776"/>
      <c r="O36" s="776"/>
      <c r="P36" s="777"/>
      <c r="Q36" s="778">
        <v>7</v>
      </c>
      <c r="R36" s="779"/>
      <c r="S36" s="779"/>
      <c r="T36" s="779"/>
      <c r="U36" s="779"/>
      <c r="V36" s="779">
        <v>5</v>
      </c>
      <c r="W36" s="779"/>
      <c r="X36" s="779"/>
      <c r="Y36" s="779"/>
      <c r="Z36" s="779"/>
      <c r="AA36" s="779">
        <v>1</v>
      </c>
      <c r="AB36" s="779"/>
      <c r="AC36" s="779"/>
      <c r="AD36" s="779"/>
      <c r="AE36" s="780"/>
      <c r="AF36" s="781">
        <v>1</v>
      </c>
      <c r="AG36" s="782"/>
      <c r="AH36" s="782"/>
      <c r="AI36" s="782"/>
      <c r="AJ36" s="783"/>
      <c r="AK36" s="851" t="s">
        <v>556</v>
      </c>
      <c r="AL36" s="852"/>
      <c r="AM36" s="852"/>
      <c r="AN36" s="852"/>
      <c r="AO36" s="852"/>
      <c r="AP36" s="852" t="s">
        <v>556</v>
      </c>
      <c r="AQ36" s="852"/>
      <c r="AR36" s="852"/>
      <c r="AS36" s="852"/>
      <c r="AT36" s="852"/>
      <c r="AU36" s="852" t="s">
        <v>556</v>
      </c>
      <c r="AV36" s="852"/>
      <c r="AW36" s="852"/>
      <c r="AX36" s="852"/>
      <c r="AY36" s="852"/>
      <c r="AZ36" s="853" t="s">
        <v>556</v>
      </c>
      <c r="BA36" s="853"/>
      <c r="BB36" s="853"/>
      <c r="BC36" s="853"/>
      <c r="BD36" s="853"/>
      <c r="BE36" s="849" t="s">
        <v>398</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399</v>
      </c>
      <c r="C37" s="776"/>
      <c r="D37" s="776"/>
      <c r="E37" s="776"/>
      <c r="F37" s="776"/>
      <c r="G37" s="776"/>
      <c r="H37" s="776"/>
      <c r="I37" s="776"/>
      <c r="J37" s="776"/>
      <c r="K37" s="776"/>
      <c r="L37" s="776"/>
      <c r="M37" s="776"/>
      <c r="N37" s="776"/>
      <c r="O37" s="776"/>
      <c r="P37" s="777"/>
      <c r="Q37" s="778">
        <v>542</v>
      </c>
      <c r="R37" s="779"/>
      <c r="S37" s="779"/>
      <c r="T37" s="779"/>
      <c r="U37" s="779"/>
      <c r="V37" s="779">
        <v>537</v>
      </c>
      <c r="W37" s="779"/>
      <c r="X37" s="779"/>
      <c r="Y37" s="779"/>
      <c r="Z37" s="779"/>
      <c r="AA37" s="779">
        <v>4</v>
      </c>
      <c r="AB37" s="779"/>
      <c r="AC37" s="779"/>
      <c r="AD37" s="779"/>
      <c r="AE37" s="780"/>
      <c r="AF37" s="781">
        <v>4</v>
      </c>
      <c r="AG37" s="782"/>
      <c r="AH37" s="782"/>
      <c r="AI37" s="782"/>
      <c r="AJ37" s="783"/>
      <c r="AK37" s="851">
        <v>247</v>
      </c>
      <c r="AL37" s="852"/>
      <c r="AM37" s="852"/>
      <c r="AN37" s="852"/>
      <c r="AO37" s="852"/>
      <c r="AP37" s="852">
        <v>3816</v>
      </c>
      <c r="AQ37" s="852"/>
      <c r="AR37" s="852"/>
      <c r="AS37" s="852"/>
      <c r="AT37" s="852"/>
      <c r="AU37" s="852">
        <v>3080</v>
      </c>
      <c r="AV37" s="852"/>
      <c r="AW37" s="852"/>
      <c r="AX37" s="852"/>
      <c r="AY37" s="852"/>
      <c r="AZ37" s="853" t="s">
        <v>556</v>
      </c>
      <c r="BA37" s="853"/>
      <c r="BB37" s="853"/>
      <c r="BC37" s="853"/>
      <c r="BD37" s="853"/>
      <c r="BE37" s="849" t="s">
        <v>398</v>
      </c>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400</v>
      </c>
      <c r="C38" s="776"/>
      <c r="D38" s="776"/>
      <c r="E38" s="776"/>
      <c r="F38" s="776"/>
      <c r="G38" s="776"/>
      <c r="H38" s="776"/>
      <c r="I38" s="776"/>
      <c r="J38" s="776"/>
      <c r="K38" s="776"/>
      <c r="L38" s="776"/>
      <c r="M38" s="776"/>
      <c r="N38" s="776"/>
      <c r="O38" s="776"/>
      <c r="P38" s="777"/>
      <c r="Q38" s="778">
        <v>30</v>
      </c>
      <c r="R38" s="779"/>
      <c r="S38" s="779"/>
      <c r="T38" s="779"/>
      <c r="U38" s="779"/>
      <c r="V38" s="779">
        <v>30</v>
      </c>
      <c r="W38" s="779"/>
      <c r="X38" s="779"/>
      <c r="Y38" s="779"/>
      <c r="Z38" s="779"/>
      <c r="AA38" s="779">
        <v>0</v>
      </c>
      <c r="AB38" s="779"/>
      <c r="AC38" s="779"/>
      <c r="AD38" s="779"/>
      <c r="AE38" s="780"/>
      <c r="AF38" s="781">
        <v>0</v>
      </c>
      <c r="AG38" s="782"/>
      <c r="AH38" s="782"/>
      <c r="AI38" s="782"/>
      <c r="AJ38" s="783"/>
      <c r="AK38" s="851">
        <v>18</v>
      </c>
      <c r="AL38" s="852"/>
      <c r="AM38" s="852"/>
      <c r="AN38" s="852"/>
      <c r="AO38" s="852"/>
      <c r="AP38" s="852">
        <v>141</v>
      </c>
      <c r="AQ38" s="852"/>
      <c r="AR38" s="852"/>
      <c r="AS38" s="852"/>
      <c r="AT38" s="852"/>
      <c r="AU38" s="852">
        <v>112</v>
      </c>
      <c r="AV38" s="852"/>
      <c r="AW38" s="852"/>
      <c r="AX38" s="852"/>
      <c r="AY38" s="852"/>
      <c r="AZ38" s="853" t="s">
        <v>556</v>
      </c>
      <c r="BA38" s="853"/>
      <c r="BB38" s="853"/>
      <c r="BC38" s="853"/>
      <c r="BD38" s="853"/>
      <c r="BE38" s="849" t="s">
        <v>398</v>
      </c>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401</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376</v>
      </c>
      <c r="B63" s="811" t="s">
        <v>402</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3561</v>
      </c>
      <c r="AG63" s="863"/>
      <c r="AH63" s="863"/>
      <c r="AI63" s="863"/>
      <c r="AJ63" s="864"/>
      <c r="AK63" s="865"/>
      <c r="AL63" s="860"/>
      <c r="AM63" s="860"/>
      <c r="AN63" s="860"/>
      <c r="AO63" s="860"/>
      <c r="AP63" s="863">
        <v>35910</v>
      </c>
      <c r="AQ63" s="863"/>
      <c r="AR63" s="863"/>
      <c r="AS63" s="863"/>
      <c r="AT63" s="863"/>
      <c r="AU63" s="863">
        <v>24371</v>
      </c>
      <c r="AV63" s="863"/>
      <c r="AW63" s="863"/>
      <c r="AX63" s="863"/>
      <c r="AY63" s="863"/>
      <c r="AZ63" s="867"/>
      <c r="BA63" s="867"/>
      <c r="BB63" s="867"/>
      <c r="BC63" s="867"/>
      <c r="BD63" s="867"/>
      <c r="BE63" s="868" t="s">
        <v>561</v>
      </c>
      <c r="BF63" s="868"/>
      <c r="BG63" s="868"/>
      <c r="BH63" s="868"/>
      <c r="BI63" s="869"/>
      <c r="BJ63" s="870" t="s">
        <v>114</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404</v>
      </c>
      <c r="B66" s="761"/>
      <c r="C66" s="761"/>
      <c r="D66" s="761"/>
      <c r="E66" s="761"/>
      <c r="F66" s="761"/>
      <c r="G66" s="761"/>
      <c r="H66" s="761"/>
      <c r="I66" s="761"/>
      <c r="J66" s="761"/>
      <c r="K66" s="761"/>
      <c r="L66" s="761"/>
      <c r="M66" s="761"/>
      <c r="N66" s="761"/>
      <c r="O66" s="761"/>
      <c r="P66" s="762"/>
      <c r="Q66" s="737" t="s">
        <v>380</v>
      </c>
      <c r="R66" s="738"/>
      <c r="S66" s="738"/>
      <c r="T66" s="738"/>
      <c r="U66" s="739"/>
      <c r="V66" s="737" t="s">
        <v>381</v>
      </c>
      <c r="W66" s="738"/>
      <c r="X66" s="738"/>
      <c r="Y66" s="738"/>
      <c r="Z66" s="739"/>
      <c r="AA66" s="737" t="s">
        <v>382</v>
      </c>
      <c r="AB66" s="738"/>
      <c r="AC66" s="738"/>
      <c r="AD66" s="738"/>
      <c r="AE66" s="739"/>
      <c r="AF66" s="873" t="s">
        <v>383</v>
      </c>
      <c r="AG66" s="834"/>
      <c r="AH66" s="834"/>
      <c r="AI66" s="834"/>
      <c r="AJ66" s="874"/>
      <c r="AK66" s="737" t="s">
        <v>384</v>
      </c>
      <c r="AL66" s="761"/>
      <c r="AM66" s="761"/>
      <c r="AN66" s="761"/>
      <c r="AO66" s="762"/>
      <c r="AP66" s="737" t="s">
        <v>385</v>
      </c>
      <c r="AQ66" s="738"/>
      <c r="AR66" s="738"/>
      <c r="AS66" s="738"/>
      <c r="AT66" s="739"/>
      <c r="AU66" s="737" t="s">
        <v>405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551</v>
      </c>
      <c r="C68" s="891"/>
      <c r="D68" s="891"/>
      <c r="E68" s="891"/>
      <c r="F68" s="891"/>
      <c r="G68" s="891"/>
      <c r="H68" s="891"/>
      <c r="I68" s="891"/>
      <c r="J68" s="891"/>
      <c r="K68" s="891"/>
      <c r="L68" s="891"/>
      <c r="M68" s="891"/>
      <c r="N68" s="891"/>
      <c r="O68" s="891"/>
      <c r="P68" s="892"/>
      <c r="Q68" s="893">
        <v>14856</v>
      </c>
      <c r="R68" s="887"/>
      <c r="S68" s="887"/>
      <c r="T68" s="887"/>
      <c r="U68" s="887"/>
      <c r="V68" s="887">
        <v>14216</v>
      </c>
      <c r="W68" s="887"/>
      <c r="X68" s="887"/>
      <c r="Y68" s="887"/>
      <c r="Z68" s="887"/>
      <c r="AA68" s="887">
        <v>639</v>
      </c>
      <c r="AB68" s="887"/>
      <c r="AC68" s="887"/>
      <c r="AD68" s="887"/>
      <c r="AE68" s="887"/>
      <c r="AF68" s="887">
        <v>639</v>
      </c>
      <c r="AG68" s="887"/>
      <c r="AH68" s="887"/>
      <c r="AI68" s="887"/>
      <c r="AJ68" s="887"/>
      <c r="AK68" s="887">
        <v>10</v>
      </c>
      <c r="AL68" s="887"/>
      <c r="AM68" s="887"/>
      <c r="AN68" s="887"/>
      <c r="AO68" s="887"/>
      <c r="AP68" s="887" t="s">
        <v>556</v>
      </c>
      <c r="AQ68" s="887"/>
      <c r="AR68" s="887"/>
      <c r="AS68" s="887"/>
      <c r="AT68" s="887"/>
      <c r="AU68" s="887" t="s">
        <v>560</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552</v>
      </c>
      <c r="C69" s="895"/>
      <c r="D69" s="895"/>
      <c r="E69" s="895"/>
      <c r="F69" s="895"/>
      <c r="G69" s="895"/>
      <c r="H69" s="895"/>
      <c r="I69" s="895"/>
      <c r="J69" s="895"/>
      <c r="K69" s="895"/>
      <c r="L69" s="895"/>
      <c r="M69" s="895"/>
      <c r="N69" s="895"/>
      <c r="O69" s="895"/>
      <c r="P69" s="896"/>
      <c r="Q69" s="897">
        <v>121</v>
      </c>
      <c r="R69" s="852"/>
      <c r="S69" s="852"/>
      <c r="T69" s="852"/>
      <c r="U69" s="852"/>
      <c r="V69" s="852">
        <v>104</v>
      </c>
      <c r="W69" s="852"/>
      <c r="X69" s="852"/>
      <c r="Y69" s="852"/>
      <c r="Z69" s="852"/>
      <c r="AA69" s="852">
        <v>17</v>
      </c>
      <c r="AB69" s="852"/>
      <c r="AC69" s="852"/>
      <c r="AD69" s="852"/>
      <c r="AE69" s="852"/>
      <c r="AF69" s="852">
        <v>17</v>
      </c>
      <c r="AG69" s="852"/>
      <c r="AH69" s="852"/>
      <c r="AI69" s="852"/>
      <c r="AJ69" s="852"/>
      <c r="AK69" s="852" t="s">
        <v>556</v>
      </c>
      <c r="AL69" s="852"/>
      <c r="AM69" s="852"/>
      <c r="AN69" s="852"/>
      <c r="AO69" s="852"/>
      <c r="AP69" s="852" t="s">
        <v>556</v>
      </c>
      <c r="AQ69" s="852"/>
      <c r="AR69" s="852"/>
      <c r="AS69" s="852"/>
      <c r="AT69" s="852"/>
      <c r="AU69" s="852" t="s">
        <v>556</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553</v>
      </c>
      <c r="C70" s="895"/>
      <c r="D70" s="895"/>
      <c r="E70" s="895"/>
      <c r="F70" s="895"/>
      <c r="G70" s="895"/>
      <c r="H70" s="895"/>
      <c r="I70" s="895"/>
      <c r="J70" s="895"/>
      <c r="K70" s="895"/>
      <c r="L70" s="895"/>
      <c r="M70" s="895"/>
      <c r="N70" s="895"/>
      <c r="O70" s="895"/>
      <c r="P70" s="896"/>
      <c r="Q70" s="897">
        <v>121</v>
      </c>
      <c r="R70" s="852"/>
      <c r="S70" s="852"/>
      <c r="T70" s="852"/>
      <c r="U70" s="852"/>
      <c r="V70" s="852">
        <v>107</v>
      </c>
      <c r="W70" s="852"/>
      <c r="X70" s="852"/>
      <c r="Y70" s="852"/>
      <c r="Z70" s="852"/>
      <c r="AA70" s="852">
        <v>14</v>
      </c>
      <c r="AB70" s="852"/>
      <c r="AC70" s="852"/>
      <c r="AD70" s="852"/>
      <c r="AE70" s="852"/>
      <c r="AF70" s="852">
        <v>14</v>
      </c>
      <c r="AG70" s="852"/>
      <c r="AH70" s="852"/>
      <c r="AI70" s="852"/>
      <c r="AJ70" s="852"/>
      <c r="AK70" s="852" t="s">
        <v>556</v>
      </c>
      <c r="AL70" s="852"/>
      <c r="AM70" s="852"/>
      <c r="AN70" s="852"/>
      <c r="AO70" s="852"/>
      <c r="AP70" s="852" t="s">
        <v>556</v>
      </c>
      <c r="AQ70" s="852"/>
      <c r="AR70" s="852"/>
      <c r="AS70" s="852"/>
      <c r="AT70" s="852"/>
      <c r="AU70" s="852" t="s">
        <v>556</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554</v>
      </c>
      <c r="C71" s="895"/>
      <c r="D71" s="895"/>
      <c r="E71" s="895"/>
      <c r="F71" s="895"/>
      <c r="G71" s="895"/>
      <c r="H71" s="895"/>
      <c r="I71" s="895"/>
      <c r="J71" s="895"/>
      <c r="K71" s="895"/>
      <c r="L71" s="895"/>
      <c r="M71" s="895"/>
      <c r="N71" s="895"/>
      <c r="O71" s="895"/>
      <c r="P71" s="896"/>
      <c r="Q71" s="897">
        <v>495</v>
      </c>
      <c r="R71" s="852"/>
      <c r="S71" s="852"/>
      <c r="T71" s="852"/>
      <c r="U71" s="852"/>
      <c r="V71" s="852">
        <v>447</v>
      </c>
      <c r="W71" s="852"/>
      <c r="X71" s="852"/>
      <c r="Y71" s="852"/>
      <c r="Z71" s="852"/>
      <c r="AA71" s="852">
        <v>48</v>
      </c>
      <c r="AB71" s="852"/>
      <c r="AC71" s="852"/>
      <c r="AD71" s="852"/>
      <c r="AE71" s="852"/>
      <c r="AF71" s="852">
        <v>48</v>
      </c>
      <c r="AG71" s="852"/>
      <c r="AH71" s="852"/>
      <c r="AI71" s="852"/>
      <c r="AJ71" s="852"/>
      <c r="AK71" s="852" t="s">
        <v>556</v>
      </c>
      <c r="AL71" s="852"/>
      <c r="AM71" s="852"/>
      <c r="AN71" s="852"/>
      <c r="AO71" s="852"/>
      <c r="AP71" s="852" t="s">
        <v>559</v>
      </c>
      <c r="AQ71" s="852"/>
      <c r="AR71" s="852"/>
      <c r="AS71" s="852"/>
      <c r="AT71" s="852"/>
      <c r="AU71" s="852" t="s">
        <v>556</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555</v>
      </c>
      <c r="C72" s="895"/>
      <c r="D72" s="895"/>
      <c r="E72" s="895"/>
      <c r="F72" s="895"/>
      <c r="G72" s="895"/>
      <c r="H72" s="895"/>
      <c r="I72" s="895"/>
      <c r="J72" s="895"/>
      <c r="K72" s="895"/>
      <c r="L72" s="895"/>
      <c r="M72" s="895"/>
      <c r="N72" s="895"/>
      <c r="O72" s="895"/>
      <c r="P72" s="896"/>
      <c r="Q72" s="897">
        <v>154741</v>
      </c>
      <c r="R72" s="852"/>
      <c r="S72" s="852"/>
      <c r="T72" s="852"/>
      <c r="U72" s="852"/>
      <c r="V72" s="852">
        <v>148063</v>
      </c>
      <c r="W72" s="852"/>
      <c r="X72" s="852"/>
      <c r="Y72" s="852"/>
      <c r="Z72" s="852"/>
      <c r="AA72" s="852">
        <v>6679</v>
      </c>
      <c r="AB72" s="852"/>
      <c r="AC72" s="852"/>
      <c r="AD72" s="852"/>
      <c r="AE72" s="852"/>
      <c r="AF72" s="852">
        <v>6679</v>
      </c>
      <c r="AG72" s="852"/>
      <c r="AH72" s="852"/>
      <c r="AI72" s="852"/>
      <c r="AJ72" s="852"/>
      <c r="AK72" s="852">
        <v>280</v>
      </c>
      <c r="AL72" s="852"/>
      <c r="AM72" s="852"/>
      <c r="AN72" s="852"/>
      <c r="AO72" s="852"/>
      <c r="AP72" s="852" t="s">
        <v>556</v>
      </c>
      <c r="AQ72" s="852"/>
      <c r="AR72" s="852"/>
      <c r="AS72" s="852"/>
      <c r="AT72" s="852"/>
      <c r="AU72" s="852" t="s">
        <v>556</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376</v>
      </c>
      <c r="B88" s="811" t="s">
        <v>406</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7397</v>
      </c>
      <c r="AG88" s="863"/>
      <c r="AH88" s="863"/>
      <c r="AI88" s="863"/>
      <c r="AJ88" s="863"/>
      <c r="AK88" s="860"/>
      <c r="AL88" s="860"/>
      <c r="AM88" s="860"/>
      <c r="AN88" s="860"/>
      <c r="AO88" s="860"/>
      <c r="AP88" s="863" t="s">
        <v>556</v>
      </c>
      <c r="AQ88" s="863"/>
      <c r="AR88" s="863"/>
      <c r="AS88" s="863"/>
      <c r="AT88" s="863"/>
      <c r="AU88" s="863" t="s">
        <v>556</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811" t="s">
        <v>407</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42</v>
      </c>
      <c r="CS102" s="871"/>
      <c r="CT102" s="871"/>
      <c r="CU102" s="871"/>
      <c r="CV102" s="914"/>
      <c r="CW102" s="913" t="s">
        <v>563</v>
      </c>
      <c r="CX102" s="871"/>
      <c r="CY102" s="871"/>
      <c r="CZ102" s="871"/>
      <c r="DA102" s="914"/>
      <c r="DB102" s="913" t="s">
        <v>561</v>
      </c>
      <c r="DC102" s="871"/>
      <c r="DD102" s="871"/>
      <c r="DE102" s="871"/>
      <c r="DF102" s="914"/>
      <c r="DG102" s="913" t="s">
        <v>565</v>
      </c>
      <c r="DH102" s="871"/>
      <c r="DI102" s="871"/>
      <c r="DJ102" s="871"/>
      <c r="DK102" s="914"/>
      <c r="DL102" s="913" t="s">
        <v>561</v>
      </c>
      <c r="DM102" s="871"/>
      <c r="DN102" s="871"/>
      <c r="DO102" s="871"/>
      <c r="DP102" s="914"/>
      <c r="DQ102" s="913" t="s">
        <v>561</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414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415</v>
      </c>
      <c r="AB109" s="916"/>
      <c r="AC109" s="916"/>
      <c r="AD109" s="916"/>
      <c r="AE109" s="917"/>
      <c r="AF109" s="915" t="s">
        <v>289</v>
      </c>
      <c r="AG109" s="916"/>
      <c r="AH109" s="916"/>
      <c r="AI109" s="916"/>
      <c r="AJ109" s="917"/>
      <c r="AK109" s="915" t="s">
        <v>288</v>
      </c>
      <c r="AL109" s="916"/>
      <c r="AM109" s="916"/>
      <c r="AN109" s="916"/>
      <c r="AO109" s="917"/>
      <c r="AP109" s="915" t="s">
        <v>416</v>
      </c>
      <c r="AQ109" s="916"/>
      <c r="AR109" s="916"/>
      <c r="AS109" s="916"/>
      <c r="AT109" s="918"/>
      <c r="AU109" s="935" t="s">
        <v>414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415</v>
      </c>
      <c r="BR109" s="916"/>
      <c r="BS109" s="916"/>
      <c r="BT109" s="916"/>
      <c r="BU109" s="917"/>
      <c r="BV109" s="915" t="s">
        <v>289</v>
      </c>
      <c r="BW109" s="916"/>
      <c r="BX109" s="916"/>
      <c r="BY109" s="916"/>
      <c r="BZ109" s="917"/>
      <c r="CA109" s="915" t="s">
        <v>288</v>
      </c>
      <c r="CB109" s="916"/>
      <c r="CC109" s="916"/>
      <c r="CD109" s="916"/>
      <c r="CE109" s="917"/>
      <c r="CF109" s="936" t="s">
        <v>416</v>
      </c>
      <c r="CG109" s="936"/>
      <c r="CH109" s="936"/>
      <c r="CI109" s="936"/>
      <c r="CJ109" s="936"/>
      <c r="CK109" s="915" t="s">
        <v>417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415</v>
      </c>
      <c r="DH109" s="916"/>
      <c r="DI109" s="916"/>
      <c r="DJ109" s="916"/>
      <c r="DK109" s="917"/>
      <c r="DL109" s="915" t="s">
        <v>289</v>
      </c>
      <c r="DM109" s="916"/>
      <c r="DN109" s="916"/>
      <c r="DO109" s="916"/>
      <c r="DP109" s="917"/>
      <c r="DQ109" s="915" t="s">
        <v>288</v>
      </c>
      <c r="DR109" s="916"/>
      <c r="DS109" s="916"/>
      <c r="DT109" s="916"/>
      <c r="DU109" s="917"/>
      <c r="DV109" s="915" t="s">
        <v>416</v>
      </c>
      <c r="DW109" s="916"/>
      <c r="DX109" s="916"/>
      <c r="DY109" s="916"/>
      <c r="DZ109" s="918"/>
    </row>
    <row r="110" spans="1:131" s="199" customFormat="1" ht="26.25" customHeight="1" x14ac:dyDescent="0.15">
      <c r="A110" s="919" t="s">
        <v>418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3530942</v>
      </c>
      <c r="AB110" s="923"/>
      <c r="AC110" s="923"/>
      <c r="AD110" s="923"/>
      <c r="AE110" s="924"/>
      <c r="AF110" s="925">
        <v>3273720</v>
      </c>
      <c r="AG110" s="923"/>
      <c r="AH110" s="923"/>
      <c r="AI110" s="923"/>
      <c r="AJ110" s="924"/>
      <c r="AK110" s="925">
        <v>3181173</v>
      </c>
      <c r="AL110" s="923"/>
      <c r="AM110" s="923"/>
      <c r="AN110" s="923"/>
      <c r="AO110" s="924"/>
      <c r="AP110" s="926">
        <v>16.8</v>
      </c>
      <c r="AQ110" s="927"/>
      <c r="AR110" s="927"/>
      <c r="AS110" s="927"/>
      <c r="AT110" s="928"/>
      <c r="AU110" s="929" t="s">
        <v>62</v>
      </c>
      <c r="AV110" s="930"/>
      <c r="AW110" s="930"/>
      <c r="AX110" s="930"/>
      <c r="AY110" s="930"/>
      <c r="AZ110" s="971" t="s">
        <v>419</v>
      </c>
      <c r="BA110" s="920"/>
      <c r="BB110" s="920"/>
      <c r="BC110" s="920"/>
      <c r="BD110" s="920"/>
      <c r="BE110" s="920"/>
      <c r="BF110" s="920"/>
      <c r="BG110" s="920"/>
      <c r="BH110" s="920"/>
      <c r="BI110" s="920"/>
      <c r="BJ110" s="920"/>
      <c r="BK110" s="920"/>
      <c r="BL110" s="920"/>
      <c r="BM110" s="920"/>
      <c r="BN110" s="920"/>
      <c r="BO110" s="920"/>
      <c r="BP110" s="921"/>
      <c r="BQ110" s="957">
        <v>31759591</v>
      </c>
      <c r="BR110" s="958"/>
      <c r="BS110" s="958"/>
      <c r="BT110" s="958"/>
      <c r="BU110" s="958"/>
      <c r="BV110" s="958">
        <v>31544151</v>
      </c>
      <c r="BW110" s="958"/>
      <c r="BX110" s="958"/>
      <c r="BY110" s="958"/>
      <c r="BZ110" s="958"/>
      <c r="CA110" s="958">
        <v>30623097</v>
      </c>
      <c r="CB110" s="958"/>
      <c r="CC110" s="958"/>
      <c r="CD110" s="958"/>
      <c r="CE110" s="958"/>
      <c r="CF110" s="972">
        <v>161.69999999999999</v>
      </c>
      <c r="CG110" s="973"/>
      <c r="CH110" s="973"/>
      <c r="CI110" s="973"/>
      <c r="CJ110" s="973"/>
      <c r="CK110" s="974" t="s">
        <v>420</v>
      </c>
      <c r="CL110" s="975"/>
      <c r="CM110" s="954" t="s">
        <v>421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1018031</v>
      </c>
      <c r="DH110" s="958"/>
      <c r="DI110" s="958"/>
      <c r="DJ110" s="958"/>
      <c r="DK110" s="958"/>
      <c r="DL110" s="958">
        <v>827159</v>
      </c>
      <c r="DM110" s="958"/>
      <c r="DN110" s="958"/>
      <c r="DO110" s="958"/>
      <c r="DP110" s="958"/>
      <c r="DQ110" s="958">
        <v>626287</v>
      </c>
      <c r="DR110" s="958"/>
      <c r="DS110" s="958"/>
      <c r="DT110" s="958"/>
      <c r="DU110" s="958"/>
      <c r="DV110" s="959">
        <v>3.3</v>
      </c>
      <c r="DW110" s="959"/>
      <c r="DX110" s="959"/>
      <c r="DY110" s="959"/>
      <c r="DZ110" s="960"/>
    </row>
    <row r="111" spans="1:131" s="199" customFormat="1" ht="26.25" customHeight="1" x14ac:dyDescent="0.15">
      <c r="A111" s="961" t="s">
        <v>422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114</v>
      </c>
      <c r="AB111" s="965"/>
      <c r="AC111" s="965"/>
      <c r="AD111" s="965"/>
      <c r="AE111" s="966"/>
      <c r="AF111" s="967" t="s">
        <v>114</v>
      </c>
      <c r="AG111" s="965"/>
      <c r="AH111" s="965"/>
      <c r="AI111" s="965"/>
      <c r="AJ111" s="966"/>
      <c r="AK111" s="967" t="s">
        <v>114</v>
      </c>
      <c r="AL111" s="965"/>
      <c r="AM111" s="965"/>
      <c r="AN111" s="965"/>
      <c r="AO111" s="966"/>
      <c r="AP111" s="968" t="s">
        <v>114</v>
      </c>
      <c r="AQ111" s="969"/>
      <c r="AR111" s="969"/>
      <c r="AS111" s="969"/>
      <c r="AT111" s="970"/>
      <c r="AU111" s="931"/>
      <c r="AV111" s="932"/>
      <c r="AW111" s="932"/>
      <c r="AX111" s="932"/>
      <c r="AY111" s="932"/>
      <c r="AZ111" s="980" t="s">
        <v>423</v>
      </c>
      <c r="BA111" s="981"/>
      <c r="BB111" s="981"/>
      <c r="BC111" s="981"/>
      <c r="BD111" s="981"/>
      <c r="BE111" s="981"/>
      <c r="BF111" s="981"/>
      <c r="BG111" s="981"/>
      <c r="BH111" s="981"/>
      <c r="BI111" s="981"/>
      <c r="BJ111" s="981"/>
      <c r="BK111" s="981"/>
      <c r="BL111" s="981"/>
      <c r="BM111" s="981"/>
      <c r="BN111" s="981"/>
      <c r="BO111" s="981"/>
      <c r="BP111" s="982"/>
      <c r="BQ111" s="950">
        <v>1095889</v>
      </c>
      <c r="BR111" s="951"/>
      <c r="BS111" s="951"/>
      <c r="BT111" s="951"/>
      <c r="BU111" s="951"/>
      <c r="BV111" s="951">
        <v>892040</v>
      </c>
      <c r="BW111" s="951"/>
      <c r="BX111" s="951"/>
      <c r="BY111" s="951"/>
      <c r="BZ111" s="951"/>
      <c r="CA111" s="951">
        <v>681454</v>
      </c>
      <c r="CB111" s="951"/>
      <c r="CC111" s="951"/>
      <c r="CD111" s="951"/>
      <c r="CE111" s="951"/>
      <c r="CF111" s="945">
        <v>3.6</v>
      </c>
      <c r="CG111" s="946"/>
      <c r="CH111" s="946"/>
      <c r="CI111" s="946"/>
      <c r="CJ111" s="946"/>
      <c r="CK111" s="976"/>
      <c r="CL111" s="977"/>
      <c r="CM111" s="947" t="s">
        <v>424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114</v>
      </c>
      <c r="DH111" s="951"/>
      <c r="DI111" s="951"/>
      <c r="DJ111" s="951"/>
      <c r="DK111" s="951"/>
      <c r="DL111" s="951" t="s">
        <v>114</v>
      </c>
      <c r="DM111" s="951"/>
      <c r="DN111" s="951"/>
      <c r="DO111" s="951"/>
      <c r="DP111" s="951"/>
      <c r="DQ111" s="951" t="s">
        <v>114</v>
      </c>
      <c r="DR111" s="951"/>
      <c r="DS111" s="951"/>
      <c r="DT111" s="951"/>
      <c r="DU111" s="951"/>
      <c r="DV111" s="952" t="s">
        <v>114</v>
      </c>
      <c r="DW111" s="952"/>
      <c r="DX111" s="952"/>
      <c r="DY111" s="952"/>
      <c r="DZ111" s="953"/>
    </row>
    <row r="112" spans="1:131" s="199" customFormat="1" ht="26.25" customHeight="1" x14ac:dyDescent="0.15">
      <c r="A112" s="983" t="s">
        <v>425</v>
      </c>
      <c r="B112" s="984"/>
      <c r="C112" s="981" t="s">
        <v>426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114</v>
      </c>
      <c r="AB112" s="990"/>
      <c r="AC112" s="990"/>
      <c r="AD112" s="990"/>
      <c r="AE112" s="991"/>
      <c r="AF112" s="992" t="s">
        <v>114</v>
      </c>
      <c r="AG112" s="990"/>
      <c r="AH112" s="990"/>
      <c r="AI112" s="990"/>
      <c r="AJ112" s="991"/>
      <c r="AK112" s="992" t="s">
        <v>114</v>
      </c>
      <c r="AL112" s="990"/>
      <c r="AM112" s="990"/>
      <c r="AN112" s="990"/>
      <c r="AO112" s="991"/>
      <c r="AP112" s="993" t="s">
        <v>114</v>
      </c>
      <c r="AQ112" s="994"/>
      <c r="AR112" s="994"/>
      <c r="AS112" s="994"/>
      <c r="AT112" s="995"/>
      <c r="AU112" s="931"/>
      <c r="AV112" s="932"/>
      <c r="AW112" s="932"/>
      <c r="AX112" s="932"/>
      <c r="AY112" s="932"/>
      <c r="AZ112" s="980" t="s">
        <v>427</v>
      </c>
      <c r="BA112" s="981"/>
      <c r="BB112" s="981"/>
      <c r="BC112" s="981"/>
      <c r="BD112" s="981"/>
      <c r="BE112" s="981"/>
      <c r="BF112" s="981"/>
      <c r="BG112" s="981"/>
      <c r="BH112" s="981"/>
      <c r="BI112" s="981"/>
      <c r="BJ112" s="981"/>
      <c r="BK112" s="981"/>
      <c r="BL112" s="981"/>
      <c r="BM112" s="981"/>
      <c r="BN112" s="981"/>
      <c r="BO112" s="981"/>
      <c r="BP112" s="982"/>
      <c r="BQ112" s="950">
        <v>26055732</v>
      </c>
      <c r="BR112" s="951"/>
      <c r="BS112" s="951"/>
      <c r="BT112" s="951"/>
      <c r="BU112" s="951"/>
      <c r="BV112" s="951">
        <v>25054860</v>
      </c>
      <c r="BW112" s="951"/>
      <c r="BX112" s="951"/>
      <c r="BY112" s="951"/>
      <c r="BZ112" s="951"/>
      <c r="CA112" s="951">
        <v>24370844</v>
      </c>
      <c r="CB112" s="951"/>
      <c r="CC112" s="951"/>
      <c r="CD112" s="951"/>
      <c r="CE112" s="951"/>
      <c r="CF112" s="945">
        <v>128.69999999999999</v>
      </c>
      <c r="CG112" s="946"/>
      <c r="CH112" s="946"/>
      <c r="CI112" s="946"/>
      <c r="CJ112" s="946"/>
      <c r="CK112" s="976"/>
      <c r="CL112" s="977"/>
      <c r="CM112" s="947" t="s">
        <v>428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114</v>
      </c>
      <c r="DH112" s="951"/>
      <c r="DI112" s="951"/>
      <c r="DJ112" s="951"/>
      <c r="DK112" s="951"/>
      <c r="DL112" s="951" t="s">
        <v>114</v>
      </c>
      <c r="DM112" s="951"/>
      <c r="DN112" s="951"/>
      <c r="DO112" s="951"/>
      <c r="DP112" s="951"/>
      <c r="DQ112" s="951" t="s">
        <v>114</v>
      </c>
      <c r="DR112" s="951"/>
      <c r="DS112" s="951"/>
      <c r="DT112" s="951"/>
      <c r="DU112" s="951"/>
      <c r="DV112" s="952" t="s">
        <v>114</v>
      </c>
      <c r="DW112" s="952"/>
      <c r="DX112" s="952"/>
      <c r="DY112" s="952"/>
      <c r="DZ112" s="953"/>
    </row>
    <row r="113" spans="1:130" s="199" customFormat="1" ht="26.25" customHeight="1" x14ac:dyDescent="0.15">
      <c r="A113" s="985"/>
      <c r="B113" s="986"/>
      <c r="C113" s="981" t="s">
        <v>429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1555774</v>
      </c>
      <c r="AB113" s="965"/>
      <c r="AC113" s="965"/>
      <c r="AD113" s="965"/>
      <c r="AE113" s="966"/>
      <c r="AF113" s="967">
        <v>1661425</v>
      </c>
      <c r="AG113" s="965"/>
      <c r="AH113" s="965"/>
      <c r="AI113" s="965"/>
      <c r="AJ113" s="966"/>
      <c r="AK113" s="967">
        <v>1619208</v>
      </c>
      <c r="AL113" s="965"/>
      <c r="AM113" s="965"/>
      <c r="AN113" s="965"/>
      <c r="AO113" s="966"/>
      <c r="AP113" s="968">
        <v>8.5</v>
      </c>
      <c r="AQ113" s="969"/>
      <c r="AR113" s="969"/>
      <c r="AS113" s="969"/>
      <c r="AT113" s="970"/>
      <c r="AU113" s="931"/>
      <c r="AV113" s="932"/>
      <c r="AW113" s="932"/>
      <c r="AX113" s="932"/>
      <c r="AY113" s="932"/>
      <c r="AZ113" s="980" t="s">
        <v>430</v>
      </c>
      <c r="BA113" s="981"/>
      <c r="BB113" s="981"/>
      <c r="BC113" s="981"/>
      <c r="BD113" s="981"/>
      <c r="BE113" s="981"/>
      <c r="BF113" s="981"/>
      <c r="BG113" s="981"/>
      <c r="BH113" s="981"/>
      <c r="BI113" s="981"/>
      <c r="BJ113" s="981"/>
      <c r="BK113" s="981"/>
      <c r="BL113" s="981"/>
      <c r="BM113" s="981"/>
      <c r="BN113" s="981"/>
      <c r="BO113" s="981"/>
      <c r="BP113" s="982"/>
      <c r="BQ113" s="950" t="s">
        <v>114</v>
      </c>
      <c r="BR113" s="951"/>
      <c r="BS113" s="951"/>
      <c r="BT113" s="951"/>
      <c r="BU113" s="951"/>
      <c r="BV113" s="951" t="s">
        <v>114</v>
      </c>
      <c r="BW113" s="951"/>
      <c r="BX113" s="951"/>
      <c r="BY113" s="951"/>
      <c r="BZ113" s="951"/>
      <c r="CA113" s="951" t="s">
        <v>114</v>
      </c>
      <c r="CB113" s="951"/>
      <c r="CC113" s="951"/>
      <c r="CD113" s="951"/>
      <c r="CE113" s="951"/>
      <c r="CF113" s="945" t="s">
        <v>114</v>
      </c>
      <c r="CG113" s="946"/>
      <c r="CH113" s="946"/>
      <c r="CI113" s="946"/>
      <c r="CJ113" s="946"/>
      <c r="CK113" s="976"/>
      <c r="CL113" s="977"/>
      <c r="CM113" s="947" t="s">
        <v>431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114</v>
      </c>
      <c r="DH113" s="990"/>
      <c r="DI113" s="990"/>
      <c r="DJ113" s="990"/>
      <c r="DK113" s="991"/>
      <c r="DL113" s="992" t="s">
        <v>114</v>
      </c>
      <c r="DM113" s="990"/>
      <c r="DN113" s="990"/>
      <c r="DO113" s="990"/>
      <c r="DP113" s="991"/>
      <c r="DQ113" s="992" t="s">
        <v>114</v>
      </c>
      <c r="DR113" s="990"/>
      <c r="DS113" s="990"/>
      <c r="DT113" s="990"/>
      <c r="DU113" s="991"/>
      <c r="DV113" s="993" t="s">
        <v>114</v>
      </c>
      <c r="DW113" s="994"/>
      <c r="DX113" s="994"/>
      <c r="DY113" s="994"/>
      <c r="DZ113" s="995"/>
    </row>
    <row r="114" spans="1:130" s="199" customFormat="1" ht="26.25" customHeight="1" x14ac:dyDescent="0.15">
      <c r="A114" s="985"/>
      <c r="B114" s="986"/>
      <c r="C114" s="981" t="s">
        <v>432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114</v>
      </c>
      <c r="AB114" s="990"/>
      <c r="AC114" s="990"/>
      <c r="AD114" s="990"/>
      <c r="AE114" s="991"/>
      <c r="AF114" s="992" t="s">
        <v>114</v>
      </c>
      <c r="AG114" s="990"/>
      <c r="AH114" s="990"/>
      <c r="AI114" s="990"/>
      <c r="AJ114" s="991"/>
      <c r="AK114" s="992" t="s">
        <v>114</v>
      </c>
      <c r="AL114" s="990"/>
      <c r="AM114" s="990"/>
      <c r="AN114" s="990"/>
      <c r="AO114" s="991"/>
      <c r="AP114" s="993" t="s">
        <v>114</v>
      </c>
      <c r="AQ114" s="994"/>
      <c r="AR114" s="994"/>
      <c r="AS114" s="994"/>
      <c r="AT114" s="995"/>
      <c r="AU114" s="931"/>
      <c r="AV114" s="932"/>
      <c r="AW114" s="932"/>
      <c r="AX114" s="932"/>
      <c r="AY114" s="932"/>
      <c r="AZ114" s="980" t="s">
        <v>433</v>
      </c>
      <c r="BA114" s="981"/>
      <c r="BB114" s="981"/>
      <c r="BC114" s="981"/>
      <c r="BD114" s="981"/>
      <c r="BE114" s="981"/>
      <c r="BF114" s="981"/>
      <c r="BG114" s="981"/>
      <c r="BH114" s="981"/>
      <c r="BI114" s="981"/>
      <c r="BJ114" s="981"/>
      <c r="BK114" s="981"/>
      <c r="BL114" s="981"/>
      <c r="BM114" s="981"/>
      <c r="BN114" s="981"/>
      <c r="BO114" s="981"/>
      <c r="BP114" s="982"/>
      <c r="BQ114" s="950">
        <v>7068771</v>
      </c>
      <c r="BR114" s="951"/>
      <c r="BS114" s="951"/>
      <c r="BT114" s="951"/>
      <c r="BU114" s="951"/>
      <c r="BV114" s="951">
        <v>6451100</v>
      </c>
      <c r="BW114" s="951"/>
      <c r="BX114" s="951"/>
      <c r="BY114" s="951"/>
      <c r="BZ114" s="951"/>
      <c r="CA114" s="951">
        <v>5927742</v>
      </c>
      <c r="CB114" s="951"/>
      <c r="CC114" s="951"/>
      <c r="CD114" s="951"/>
      <c r="CE114" s="951"/>
      <c r="CF114" s="945">
        <v>31.3</v>
      </c>
      <c r="CG114" s="946"/>
      <c r="CH114" s="946"/>
      <c r="CI114" s="946"/>
      <c r="CJ114" s="946"/>
      <c r="CK114" s="976"/>
      <c r="CL114" s="977"/>
      <c r="CM114" s="947" t="s">
        <v>434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114</v>
      </c>
      <c r="DH114" s="990"/>
      <c r="DI114" s="990"/>
      <c r="DJ114" s="990"/>
      <c r="DK114" s="991"/>
      <c r="DL114" s="992" t="s">
        <v>114</v>
      </c>
      <c r="DM114" s="990"/>
      <c r="DN114" s="990"/>
      <c r="DO114" s="990"/>
      <c r="DP114" s="991"/>
      <c r="DQ114" s="992" t="s">
        <v>114</v>
      </c>
      <c r="DR114" s="990"/>
      <c r="DS114" s="990"/>
      <c r="DT114" s="990"/>
      <c r="DU114" s="991"/>
      <c r="DV114" s="993" t="s">
        <v>114</v>
      </c>
      <c r="DW114" s="994"/>
      <c r="DX114" s="994"/>
      <c r="DY114" s="994"/>
      <c r="DZ114" s="995"/>
    </row>
    <row r="115" spans="1:130" s="199" customFormat="1" ht="26.25" customHeight="1" x14ac:dyDescent="0.15">
      <c r="A115" s="985"/>
      <c r="B115" s="986"/>
      <c r="C115" s="981" t="s">
        <v>435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205534</v>
      </c>
      <c r="AB115" s="965"/>
      <c r="AC115" s="965"/>
      <c r="AD115" s="965"/>
      <c r="AE115" s="966"/>
      <c r="AF115" s="967">
        <v>204006</v>
      </c>
      <c r="AG115" s="965"/>
      <c r="AH115" s="965"/>
      <c r="AI115" s="965"/>
      <c r="AJ115" s="966"/>
      <c r="AK115" s="967">
        <v>200629</v>
      </c>
      <c r="AL115" s="965"/>
      <c r="AM115" s="965"/>
      <c r="AN115" s="965"/>
      <c r="AO115" s="966"/>
      <c r="AP115" s="968">
        <v>1.1000000000000001</v>
      </c>
      <c r="AQ115" s="969"/>
      <c r="AR115" s="969"/>
      <c r="AS115" s="969"/>
      <c r="AT115" s="970"/>
      <c r="AU115" s="931"/>
      <c r="AV115" s="932"/>
      <c r="AW115" s="932"/>
      <c r="AX115" s="932"/>
      <c r="AY115" s="932"/>
      <c r="AZ115" s="980" t="s">
        <v>436</v>
      </c>
      <c r="BA115" s="981"/>
      <c r="BB115" s="981"/>
      <c r="BC115" s="981"/>
      <c r="BD115" s="981"/>
      <c r="BE115" s="981"/>
      <c r="BF115" s="981"/>
      <c r="BG115" s="981"/>
      <c r="BH115" s="981"/>
      <c r="BI115" s="981"/>
      <c r="BJ115" s="981"/>
      <c r="BK115" s="981"/>
      <c r="BL115" s="981"/>
      <c r="BM115" s="981"/>
      <c r="BN115" s="981"/>
      <c r="BO115" s="981"/>
      <c r="BP115" s="982"/>
      <c r="BQ115" s="950" t="s">
        <v>114</v>
      </c>
      <c r="BR115" s="951"/>
      <c r="BS115" s="951"/>
      <c r="BT115" s="951"/>
      <c r="BU115" s="951"/>
      <c r="BV115" s="951" t="s">
        <v>114</v>
      </c>
      <c r="BW115" s="951"/>
      <c r="BX115" s="951"/>
      <c r="BY115" s="951"/>
      <c r="BZ115" s="951"/>
      <c r="CA115" s="951" t="s">
        <v>114</v>
      </c>
      <c r="CB115" s="951"/>
      <c r="CC115" s="951"/>
      <c r="CD115" s="951"/>
      <c r="CE115" s="951"/>
      <c r="CF115" s="945" t="s">
        <v>114</v>
      </c>
      <c r="CG115" s="946"/>
      <c r="CH115" s="946"/>
      <c r="CI115" s="946"/>
      <c r="CJ115" s="946"/>
      <c r="CK115" s="976"/>
      <c r="CL115" s="977"/>
      <c r="CM115" s="980" t="s">
        <v>437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114</v>
      </c>
      <c r="DH115" s="990"/>
      <c r="DI115" s="990"/>
      <c r="DJ115" s="990"/>
      <c r="DK115" s="991"/>
      <c r="DL115" s="992" t="s">
        <v>114</v>
      </c>
      <c r="DM115" s="990"/>
      <c r="DN115" s="990"/>
      <c r="DO115" s="990"/>
      <c r="DP115" s="991"/>
      <c r="DQ115" s="992" t="s">
        <v>114</v>
      </c>
      <c r="DR115" s="990"/>
      <c r="DS115" s="990"/>
      <c r="DT115" s="990"/>
      <c r="DU115" s="991"/>
      <c r="DV115" s="993" t="s">
        <v>114</v>
      </c>
      <c r="DW115" s="994"/>
      <c r="DX115" s="994"/>
      <c r="DY115" s="994"/>
      <c r="DZ115" s="995"/>
    </row>
    <row r="116" spans="1:130" s="199" customFormat="1" ht="26.25" customHeight="1" x14ac:dyDescent="0.15">
      <c r="A116" s="987"/>
      <c r="B116" s="988"/>
      <c r="C116" s="996" t="s">
        <v>438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114</v>
      </c>
      <c r="AB116" s="990"/>
      <c r="AC116" s="990"/>
      <c r="AD116" s="990"/>
      <c r="AE116" s="991"/>
      <c r="AF116" s="992" t="s">
        <v>114</v>
      </c>
      <c r="AG116" s="990"/>
      <c r="AH116" s="990"/>
      <c r="AI116" s="990"/>
      <c r="AJ116" s="991"/>
      <c r="AK116" s="992" t="s">
        <v>114</v>
      </c>
      <c r="AL116" s="990"/>
      <c r="AM116" s="990"/>
      <c r="AN116" s="990"/>
      <c r="AO116" s="991"/>
      <c r="AP116" s="993" t="s">
        <v>114</v>
      </c>
      <c r="AQ116" s="994"/>
      <c r="AR116" s="994"/>
      <c r="AS116" s="994"/>
      <c r="AT116" s="995"/>
      <c r="AU116" s="931"/>
      <c r="AV116" s="932"/>
      <c r="AW116" s="932"/>
      <c r="AX116" s="932"/>
      <c r="AY116" s="932"/>
      <c r="AZ116" s="998" t="s">
        <v>439</v>
      </c>
      <c r="BA116" s="999"/>
      <c r="BB116" s="999"/>
      <c r="BC116" s="999"/>
      <c r="BD116" s="999"/>
      <c r="BE116" s="999"/>
      <c r="BF116" s="999"/>
      <c r="BG116" s="999"/>
      <c r="BH116" s="999"/>
      <c r="BI116" s="999"/>
      <c r="BJ116" s="999"/>
      <c r="BK116" s="999"/>
      <c r="BL116" s="999"/>
      <c r="BM116" s="999"/>
      <c r="BN116" s="999"/>
      <c r="BO116" s="999"/>
      <c r="BP116" s="1000"/>
      <c r="BQ116" s="950" t="s">
        <v>114</v>
      </c>
      <c r="BR116" s="951"/>
      <c r="BS116" s="951"/>
      <c r="BT116" s="951"/>
      <c r="BU116" s="951"/>
      <c r="BV116" s="951" t="s">
        <v>114</v>
      </c>
      <c r="BW116" s="951"/>
      <c r="BX116" s="951"/>
      <c r="BY116" s="951"/>
      <c r="BZ116" s="951"/>
      <c r="CA116" s="951" t="s">
        <v>114</v>
      </c>
      <c r="CB116" s="951"/>
      <c r="CC116" s="951"/>
      <c r="CD116" s="951"/>
      <c r="CE116" s="951"/>
      <c r="CF116" s="945" t="s">
        <v>114</v>
      </c>
      <c r="CG116" s="946"/>
      <c r="CH116" s="946"/>
      <c r="CI116" s="946"/>
      <c r="CJ116" s="946"/>
      <c r="CK116" s="976"/>
      <c r="CL116" s="977"/>
      <c r="CM116" s="947" t="s">
        <v>440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77858</v>
      </c>
      <c r="DH116" s="990"/>
      <c r="DI116" s="990"/>
      <c r="DJ116" s="990"/>
      <c r="DK116" s="991"/>
      <c r="DL116" s="992">
        <v>64881</v>
      </c>
      <c r="DM116" s="990"/>
      <c r="DN116" s="990"/>
      <c r="DO116" s="990"/>
      <c r="DP116" s="991"/>
      <c r="DQ116" s="992">
        <v>55167</v>
      </c>
      <c r="DR116" s="990"/>
      <c r="DS116" s="990"/>
      <c r="DT116" s="990"/>
      <c r="DU116" s="991"/>
      <c r="DV116" s="993">
        <v>0.3</v>
      </c>
      <c r="DW116" s="994"/>
      <c r="DX116" s="994"/>
      <c r="DY116" s="994"/>
      <c r="DZ116" s="995"/>
    </row>
    <row r="117" spans="1:130" s="199" customFormat="1" ht="26.25" customHeight="1" x14ac:dyDescent="0.15">
      <c r="A117" s="935" t="s">
        <v>172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441</v>
      </c>
      <c r="Z117" s="917"/>
      <c r="AA117" s="1007">
        <v>5292250</v>
      </c>
      <c r="AB117" s="1008"/>
      <c r="AC117" s="1008"/>
      <c r="AD117" s="1008"/>
      <c r="AE117" s="1009"/>
      <c r="AF117" s="1010">
        <v>5139151</v>
      </c>
      <c r="AG117" s="1008"/>
      <c r="AH117" s="1008"/>
      <c r="AI117" s="1008"/>
      <c r="AJ117" s="1009"/>
      <c r="AK117" s="1010">
        <v>5001010</v>
      </c>
      <c r="AL117" s="1008"/>
      <c r="AM117" s="1008"/>
      <c r="AN117" s="1008"/>
      <c r="AO117" s="1009"/>
      <c r="AP117" s="1011"/>
      <c r="AQ117" s="1012"/>
      <c r="AR117" s="1012"/>
      <c r="AS117" s="1012"/>
      <c r="AT117" s="1013"/>
      <c r="AU117" s="931"/>
      <c r="AV117" s="932"/>
      <c r="AW117" s="932"/>
      <c r="AX117" s="932"/>
      <c r="AY117" s="932"/>
      <c r="AZ117" s="998" t="s">
        <v>442</v>
      </c>
      <c r="BA117" s="999"/>
      <c r="BB117" s="999"/>
      <c r="BC117" s="999"/>
      <c r="BD117" s="999"/>
      <c r="BE117" s="999"/>
      <c r="BF117" s="999"/>
      <c r="BG117" s="999"/>
      <c r="BH117" s="999"/>
      <c r="BI117" s="999"/>
      <c r="BJ117" s="999"/>
      <c r="BK117" s="999"/>
      <c r="BL117" s="999"/>
      <c r="BM117" s="999"/>
      <c r="BN117" s="999"/>
      <c r="BO117" s="999"/>
      <c r="BP117" s="1000"/>
      <c r="BQ117" s="950" t="s">
        <v>114</v>
      </c>
      <c r="BR117" s="951"/>
      <c r="BS117" s="951"/>
      <c r="BT117" s="951"/>
      <c r="BU117" s="951"/>
      <c r="BV117" s="951" t="s">
        <v>114</v>
      </c>
      <c r="BW117" s="951"/>
      <c r="BX117" s="951"/>
      <c r="BY117" s="951"/>
      <c r="BZ117" s="951"/>
      <c r="CA117" s="951" t="s">
        <v>114</v>
      </c>
      <c r="CB117" s="951"/>
      <c r="CC117" s="951"/>
      <c r="CD117" s="951"/>
      <c r="CE117" s="951"/>
      <c r="CF117" s="945" t="s">
        <v>114</v>
      </c>
      <c r="CG117" s="946"/>
      <c r="CH117" s="946"/>
      <c r="CI117" s="946"/>
      <c r="CJ117" s="946"/>
      <c r="CK117" s="976"/>
      <c r="CL117" s="977"/>
      <c r="CM117" s="947" t="s">
        <v>443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114</v>
      </c>
      <c r="DH117" s="990"/>
      <c r="DI117" s="990"/>
      <c r="DJ117" s="990"/>
      <c r="DK117" s="991"/>
      <c r="DL117" s="992" t="s">
        <v>114</v>
      </c>
      <c r="DM117" s="990"/>
      <c r="DN117" s="990"/>
      <c r="DO117" s="990"/>
      <c r="DP117" s="991"/>
      <c r="DQ117" s="992" t="s">
        <v>114</v>
      </c>
      <c r="DR117" s="990"/>
      <c r="DS117" s="990"/>
      <c r="DT117" s="990"/>
      <c r="DU117" s="991"/>
      <c r="DV117" s="993" t="s">
        <v>114</v>
      </c>
      <c r="DW117" s="994"/>
      <c r="DX117" s="994"/>
      <c r="DY117" s="994"/>
      <c r="DZ117" s="995"/>
    </row>
    <row r="118" spans="1:130" s="199" customFormat="1" ht="26.25" customHeight="1" x14ac:dyDescent="0.15">
      <c r="A118" s="935" t="s">
        <v>417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415</v>
      </c>
      <c r="AB118" s="916"/>
      <c r="AC118" s="916"/>
      <c r="AD118" s="916"/>
      <c r="AE118" s="917"/>
      <c r="AF118" s="915" t="s">
        <v>289</v>
      </c>
      <c r="AG118" s="916"/>
      <c r="AH118" s="916"/>
      <c r="AI118" s="916"/>
      <c r="AJ118" s="917"/>
      <c r="AK118" s="915" t="s">
        <v>288</v>
      </c>
      <c r="AL118" s="916"/>
      <c r="AM118" s="916"/>
      <c r="AN118" s="916"/>
      <c r="AO118" s="917"/>
      <c r="AP118" s="1002" t="s">
        <v>416</v>
      </c>
      <c r="AQ118" s="1003"/>
      <c r="AR118" s="1003"/>
      <c r="AS118" s="1003"/>
      <c r="AT118" s="1004"/>
      <c r="AU118" s="931"/>
      <c r="AV118" s="932"/>
      <c r="AW118" s="932"/>
      <c r="AX118" s="932"/>
      <c r="AY118" s="932"/>
      <c r="AZ118" s="1005" t="s">
        <v>444</v>
      </c>
      <c r="BA118" s="996"/>
      <c r="BB118" s="996"/>
      <c r="BC118" s="996"/>
      <c r="BD118" s="996"/>
      <c r="BE118" s="996"/>
      <c r="BF118" s="996"/>
      <c r="BG118" s="996"/>
      <c r="BH118" s="996"/>
      <c r="BI118" s="996"/>
      <c r="BJ118" s="996"/>
      <c r="BK118" s="996"/>
      <c r="BL118" s="996"/>
      <c r="BM118" s="996"/>
      <c r="BN118" s="996"/>
      <c r="BO118" s="996"/>
      <c r="BP118" s="997"/>
      <c r="BQ118" s="1028" t="s">
        <v>114</v>
      </c>
      <c r="BR118" s="1029"/>
      <c r="BS118" s="1029"/>
      <c r="BT118" s="1029"/>
      <c r="BU118" s="1029"/>
      <c r="BV118" s="1029" t="s">
        <v>114</v>
      </c>
      <c r="BW118" s="1029"/>
      <c r="BX118" s="1029"/>
      <c r="BY118" s="1029"/>
      <c r="BZ118" s="1029"/>
      <c r="CA118" s="1029" t="s">
        <v>114</v>
      </c>
      <c r="CB118" s="1029"/>
      <c r="CC118" s="1029"/>
      <c r="CD118" s="1029"/>
      <c r="CE118" s="1029"/>
      <c r="CF118" s="945" t="s">
        <v>114</v>
      </c>
      <c r="CG118" s="946"/>
      <c r="CH118" s="946"/>
      <c r="CI118" s="946"/>
      <c r="CJ118" s="946"/>
      <c r="CK118" s="976"/>
      <c r="CL118" s="977"/>
      <c r="CM118" s="947" t="s">
        <v>445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114</v>
      </c>
      <c r="DH118" s="990"/>
      <c r="DI118" s="990"/>
      <c r="DJ118" s="990"/>
      <c r="DK118" s="991"/>
      <c r="DL118" s="992" t="s">
        <v>114</v>
      </c>
      <c r="DM118" s="990"/>
      <c r="DN118" s="990"/>
      <c r="DO118" s="990"/>
      <c r="DP118" s="991"/>
      <c r="DQ118" s="992" t="s">
        <v>114</v>
      </c>
      <c r="DR118" s="990"/>
      <c r="DS118" s="990"/>
      <c r="DT118" s="990"/>
      <c r="DU118" s="991"/>
      <c r="DV118" s="993" t="s">
        <v>114</v>
      </c>
      <c r="DW118" s="994"/>
      <c r="DX118" s="994"/>
      <c r="DY118" s="994"/>
      <c r="DZ118" s="995"/>
    </row>
    <row r="119" spans="1:130" s="199" customFormat="1" ht="26.25" customHeight="1" x14ac:dyDescent="0.15">
      <c r="A119" s="1089" t="s">
        <v>420</v>
      </c>
      <c r="B119" s="975"/>
      <c r="C119" s="954" t="s">
        <v>421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v>190872</v>
      </c>
      <c r="AB119" s="923"/>
      <c r="AC119" s="923"/>
      <c r="AD119" s="923"/>
      <c r="AE119" s="924"/>
      <c r="AF119" s="925">
        <v>190872</v>
      </c>
      <c r="AG119" s="923"/>
      <c r="AH119" s="923"/>
      <c r="AI119" s="923"/>
      <c r="AJ119" s="924"/>
      <c r="AK119" s="925">
        <v>190872</v>
      </c>
      <c r="AL119" s="923"/>
      <c r="AM119" s="923"/>
      <c r="AN119" s="923"/>
      <c r="AO119" s="924"/>
      <c r="AP119" s="926">
        <v>1</v>
      </c>
      <c r="AQ119" s="927"/>
      <c r="AR119" s="927"/>
      <c r="AS119" s="927"/>
      <c r="AT119" s="928"/>
      <c r="AU119" s="933"/>
      <c r="AV119" s="934"/>
      <c r="AW119" s="934"/>
      <c r="AX119" s="934"/>
      <c r="AY119" s="934"/>
      <c r="AZ119" s="230" t="s">
        <v>172</v>
      </c>
      <c r="BA119" s="230"/>
      <c r="BB119" s="230"/>
      <c r="BC119" s="230"/>
      <c r="BD119" s="230"/>
      <c r="BE119" s="230"/>
      <c r="BF119" s="230"/>
      <c r="BG119" s="230"/>
      <c r="BH119" s="230"/>
      <c r="BI119" s="230"/>
      <c r="BJ119" s="230"/>
      <c r="BK119" s="230"/>
      <c r="BL119" s="230"/>
      <c r="BM119" s="230"/>
      <c r="BN119" s="230"/>
      <c r="BO119" s="1006" t="s">
        <v>446</v>
      </c>
      <c r="BP119" s="1037"/>
      <c r="BQ119" s="1028">
        <v>65979983</v>
      </c>
      <c r="BR119" s="1029"/>
      <c r="BS119" s="1029"/>
      <c r="BT119" s="1029"/>
      <c r="BU119" s="1029"/>
      <c r="BV119" s="1029">
        <v>63942151</v>
      </c>
      <c r="BW119" s="1029"/>
      <c r="BX119" s="1029"/>
      <c r="BY119" s="1029"/>
      <c r="BZ119" s="1029"/>
      <c r="CA119" s="1029">
        <v>61603137</v>
      </c>
      <c r="CB119" s="1029"/>
      <c r="CC119" s="1029"/>
      <c r="CD119" s="1029"/>
      <c r="CE119" s="1029"/>
      <c r="CF119" s="1030"/>
      <c r="CG119" s="1031"/>
      <c r="CH119" s="1031"/>
      <c r="CI119" s="1031"/>
      <c r="CJ119" s="1032"/>
      <c r="CK119" s="978"/>
      <c r="CL119" s="979"/>
      <c r="CM119" s="1033" t="s">
        <v>447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114</v>
      </c>
      <c r="DH119" s="1015"/>
      <c r="DI119" s="1015"/>
      <c r="DJ119" s="1015"/>
      <c r="DK119" s="1016"/>
      <c r="DL119" s="1014" t="s">
        <v>114</v>
      </c>
      <c r="DM119" s="1015"/>
      <c r="DN119" s="1015"/>
      <c r="DO119" s="1015"/>
      <c r="DP119" s="1016"/>
      <c r="DQ119" s="1014" t="s">
        <v>114</v>
      </c>
      <c r="DR119" s="1015"/>
      <c r="DS119" s="1015"/>
      <c r="DT119" s="1015"/>
      <c r="DU119" s="1016"/>
      <c r="DV119" s="1017" t="s">
        <v>114</v>
      </c>
      <c r="DW119" s="1018"/>
      <c r="DX119" s="1018"/>
      <c r="DY119" s="1018"/>
      <c r="DZ119" s="1019"/>
    </row>
    <row r="120" spans="1:130" s="199" customFormat="1" ht="26.25" customHeight="1" x14ac:dyDescent="0.15">
      <c r="A120" s="1090"/>
      <c r="B120" s="977"/>
      <c r="C120" s="947" t="s">
        <v>424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114</v>
      </c>
      <c r="AB120" s="990"/>
      <c r="AC120" s="990"/>
      <c r="AD120" s="990"/>
      <c r="AE120" s="991"/>
      <c r="AF120" s="992" t="s">
        <v>114</v>
      </c>
      <c r="AG120" s="990"/>
      <c r="AH120" s="990"/>
      <c r="AI120" s="990"/>
      <c r="AJ120" s="991"/>
      <c r="AK120" s="992" t="s">
        <v>114</v>
      </c>
      <c r="AL120" s="990"/>
      <c r="AM120" s="990"/>
      <c r="AN120" s="990"/>
      <c r="AO120" s="991"/>
      <c r="AP120" s="993" t="s">
        <v>114</v>
      </c>
      <c r="AQ120" s="994"/>
      <c r="AR120" s="994"/>
      <c r="AS120" s="994"/>
      <c r="AT120" s="995"/>
      <c r="AU120" s="1020" t="s">
        <v>448</v>
      </c>
      <c r="AV120" s="1021"/>
      <c r="AW120" s="1021"/>
      <c r="AX120" s="1021"/>
      <c r="AY120" s="1022"/>
      <c r="AZ120" s="971" t="s">
        <v>449</v>
      </c>
      <c r="BA120" s="920"/>
      <c r="BB120" s="920"/>
      <c r="BC120" s="920"/>
      <c r="BD120" s="920"/>
      <c r="BE120" s="920"/>
      <c r="BF120" s="920"/>
      <c r="BG120" s="920"/>
      <c r="BH120" s="920"/>
      <c r="BI120" s="920"/>
      <c r="BJ120" s="920"/>
      <c r="BK120" s="920"/>
      <c r="BL120" s="920"/>
      <c r="BM120" s="920"/>
      <c r="BN120" s="920"/>
      <c r="BO120" s="920"/>
      <c r="BP120" s="921"/>
      <c r="BQ120" s="957">
        <v>5885658</v>
      </c>
      <c r="BR120" s="958"/>
      <c r="BS120" s="958"/>
      <c r="BT120" s="958"/>
      <c r="BU120" s="958"/>
      <c r="BV120" s="958">
        <v>7217233</v>
      </c>
      <c r="BW120" s="958"/>
      <c r="BX120" s="958"/>
      <c r="BY120" s="958"/>
      <c r="BZ120" s="958"/>
      <c r="CA120" s="958">
        <v>7868107</v>
      </c>
      <c r="CB120" s="958"/>
      <c r="CC120" s="958"/>
      <c r="CD120" s="958"/>
      <c r="CE120" s="958"/>
      <c r="CF120" s="972">
        <v>41.5</v>
      </c>
      <c r="CG120" s="973"/>
      <c r="CH120" s="973"/>
      <c r="CI120" s="973"/>
      <c r="CJ120" s="973"/>
      <c r="CK120" s="1038" t="s">
        <v>450</v>
      </c>
      <c r="CL120" s="1039"/>
      <c r="CM120" s="1039"/>
      <c r="CN120" s="1039"/>
      <c r="CO120" s="1040"/>
      <c r="CP120" s="1046" t="s">
        <v>395</v>
      </c>
      <c r="CQ120" s="1047"/>
      <c r="CR120" s="1047"/>
      <c r="CS120" s="1047"/>
      <c r="CT120" s="1047"/>
      <c r="CU120" s="1047"/>
      <c r="CV120" s="1047"/>
      <c r="CW120" s="1047"/>
      <c r="CX120" s="1047"/>
      <c r="CY120" s="1047"/>
      <c r="CZ120" s="1047"/>
      <c r="DA120" s="1047"/>
      <c r="DB120" s="1047"/>
      <c r="DC120" s="1047"/>
      <c r="DD120" s="1047"/>
      <c r="DE120" s="1047"/>
      <c r="DF120" s="1048"/>
      <c r="DG120" s="957">
        <v>14794672</v>
      </c>
      <c r="DH120" s="958"/>
      <c r="DI120" s="958"/>
      <c r="DJ120" s="958"/>
      <c r="DK120" s="958"/>
      <c r="DL120" s="958">
        <v>14390144</v>
      </c>
      <c r="DM120" s="958"/>
      <c r="DN120" s="958"/>
      <c r="DO120" s="958"/>
      <c r="DP120" s="958"/>
      <c r="DQ120" s="958">
        <v>14083425</v>
      </c>
      <c r="DR120" s="958"/>
      <c r="DS120" s="958"/>
      <c r="DT120" s="958"/>
      <c r="DU120" s="958"/>
      <c r="DV120" s="959">
        <v>74.400000000000006</v>
      </c>
      <c r="DW120" s="959"/>
      <c r="DX120" s="959"/>
      <c r="DY120" s="959"/>
      <c r="DZ120" s="960"/>
    </row>
    <row r="121" spans="1:130" s="199" customFormat="1" ht="26.25" customHeight="1" x14ac:dyDescent="0.15">
      <c r="A121" s="1090"/>
      <c r="B121" s="977"/>
      <c r="C121" s="998" t="s">
        <v>451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114</v>
      </c>
      <c r="AB121" s="990"/>
      <c r="AC121" s="990"/>
      <c r="AD121" s="990"/>
      <c r="AE121" s="991"/>
      <c r="AF121" s="992" t="s">
        <v>114</v>
      </c>
      <c r="AG121" s="990"/>
      <c r="AH121" s="990"/>
      <c r="AI121" s="990"/>
      <c r="AJ121" s="991"/>
      <c r="AK121" s="992" t="s">
        <v>114</v>
      </c>
      <c r="AL121" s="990"/>
      <c r="AM121" s="990"/>
      <c r="AN121" s="990"/>
      <c r="AO121" s="991"/>
      <c r="AP121" s="993" t="s">
        <v>114</v>
      </c>
      <c r="AQ121" s="994"/>
      <c r="AR121" s="994"/>
      <c r="AS121" s="994"/>
      <c r="AT121" s="995"/>
      <c r="AU121" s="1023"/>
      <c r="AV121" s="1024"/>
      <c r="AW121" s="1024"/>
      <c r="AX121" s="1024"/>
      <c r="AY121" s="1025"/>
      <c r="AZ121" s="980" t="s">
        <v>452</v>
      </c>
      <c r="BA121" s="981"/>
      <c r="BB121" s="981"/>
      <c r="BC121" s="981"/>
      <c r="BD121" s="981"/>
      <c r="BE121" s="981"/>
      <c r="BF121" s="981"/>
      <c r="BG121" s="981"/>
      <c r="BH121" s="981"/>
      <c r="BI121" s="981"/>
      <c r="BJ121" s="981"/>
      <c r="BK121" s="981"/>
      <c r="BL121" s="981"/>
      <c r="BM121" s="981"/>
      <c r="BN121" s="981"/>
      <c r="BO121" s="981"/>
      <c r="BP121" s="982"/>
      <c r="BQ121" s="950">
        <v>2340479</v>
      </c>
      <c r="BR121" s="951"/>
      <c r="BS121" s="951"/>
      <c r="BT121" s="951"/>
      <c r="BU121" s="951"/>
      <c r="BV121" s="951">
        <v>2459258</v>
      </c>
      <c r="BW121" s="951"/>
      <c r="BX121" s="951"/>
      <c r="BY121" s="951"/>
      <c r="BZ121" s="951"/>
      <c r="CA121" s="951">
        <v>2686151</v>
      </c>
      <c r="CB121" s="951"/>
      <c r="CC121" s="951"/>
      <c r="CD121" s="951"/>
      <c r="CE121" s="951"/>
      <c r="CF121" s="945">
        <v>14.2</v>
      </c>
      <c r="CG121" s="946"/>
      <c r="CH121" s="946"/>
      <c r="CI121" s="946"/>
      <c r="CJ121" s="946"/>
      <c r="CK121" s="1041"/>
      <c r="CL121" s="1042"/>
      <c r="CM121" s="1042"/>
      <c r="CN121" s="1042"/>
      <c r="CO121" s="1043"/>
      <c r="CP121" s="1051" t="s">
        <v>396</v>
      </c>
      <c r="CQ121" s="1052"/>
      <c r="CR121" s="1052"/>
      <c r="CS121" s="1052"/>
      <c r="CT121" s="1052"/>
      <c r="CU121" s="1052"/>
      <c r="CV121" s="1052"/>
      <c r="CW121" s="1052"/>
      <c r="CX121" s="1052"/>
      <c r="CY121" s="1052"/>
      <c r="CZ121" s="1052"/>
      <c r="DA121" s="1052"/>
      <c r="DB121" s="1052"/>
      <c r="DC121" s="1052"/>
      <c r="DD121" s="1052"/>
      <c r="DE121" s="1052"/>
      <c r="DF121" s="1053"/>
      <c r="DG121" s="950">
        <v>5900763</v>
      </c>
      <c r="DH121" s="951"/>
      <c r="DI121" s="951"/>
      <c r="DJ121" s="951"/>
      <c r="DK121" s="951"/>
      <c r="DL121" s="951">
        <v>5504801</v>
      </c>
      <c r="DM121" s="951"/>
      <c r="DN121" s="951"/>
      <c r="DO121" s="951"/>
      <c r="DP121" s="951"/>
      <c r="DQ121" s="951">
        <v>5251304</v>
      </c>
      <c r="DR121" s="951"/>
      <c r="DS121" s="951"/>
      <c r="DT121" s="951"/>
      <c r="DU121" s="951"/>
      <c r="DV121" s="952">
        <v>27.7</v>
      </c>
      <c r="DW121" s="952"/>
      <c r="DX121" s="952"/>
      <c r="DY121" s="952"/>
      <c r="DZ121" s="953"/>
    </row>
    <row r="122" spans="1:130" s="199" customFormat="1" ht="26.25" customHeight="1" x14ac:dyDescent="0.15">
      <c r="A122" s="1090"/>
      <c r="B122" s="977"/>
      <c r="C122" s="947" t="s">
        <v>434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114</v>
      </c>
      <c r="AB122" s="990"/>
      <c r="AC122" s="990"/>
      <c r="AD122" s="990"/>
      <c r="AE122" s="991"/>
      <c r="AF122" s="992" t="s">
        <v>114</v>
      </c>
      <c r="AG122" s="990"/>
      <c r="AH122" s="990"/>
      <c r="AI122" s="990"/>
      <c r="AJ122" s="991"/>
      <c r="AK122" s="992" t="s">
        <v>114</v>
      </c>
      <c r="AL122" s="990"/>
      <c r="AM122" s="990"/>
      <c r="AN122" s="990"/>
      <c r="AO122" s="991"/>
      <c r="AP122" s="993" t="s">
        <v>114</v>
      </c>
      <c r="AQ122" s="994"/>
      <c r="AR122" s="994"/>
      <c r="AS122" s="994"/>
      <c r="AT122" s="995"/>
      <c r="AU122" s="1023"/>
      <c r="AV122" s="1024"/>
      <c r="AW122" s="1024"/>
      <c r="AX122" s="1024"/>
      <c r="AY122" s="1025"/>
      <c r="AZ122" s="1005" t="s">
        <v>453</v>
      </c>
      <c r="BA122" s="996"/>
      <c r="BB122" s="996"/>
      <c r="BC122" s="996"/>
      <c r="BD122" s="996"/>
      <c r="BE122" s="996"/>
      <c r="BF122" s="996"/>
      <c r="BG122" s="996"/>
      <c r="BH122" s="996"/>
      <c r="BI122" s="996"/>
      <c r="BJ122" s="996"/>
      <c r="BK122" s="996"/>
      <c r="BL122" s="996"/>
      <c r="BM122" s="996"/>
      <c r="BN122" s="996"/>
      <c r="BO122" s="996"/>
      <c r="BP122" s="997"/>
      <c r="BQ122" s="1028">
        <v>37361267</v>
      </c>
      <c r="BR122" s="1029"/>
      <c r="BS122" s="1029"/>
      <c r="BT122" s="1029"/>
      <c r="BU122" s="1029"/>
      <c r="BV122" s="1029">
        <v>37422748</v>
      </c>
      <c r="BW122" s="1029"/>
      <c r="BX122" s="1029"/>
      <c r="BY122" s="1029"/>
      <c r="BZ122" s="1029"/>
      <c r="CA122" s="1029">
        <v>36978985</v>
      </c>
      <c r="CB122" s="1029"/>
      <c r="CC122" s="1029"/>
      <c r="CD122" s="1029"/>
      <c r="CE122" s="1029"/>
      <c r="CF122" s="1049">
        <v>195.2</v>
      </c>
      <c r="CG122" s="1050"/>
      <c r="CH122" s="1050"/>
      <c r="CI122" s="1050"/>
      <c r="CJ122" s="1050"/>
      <c r="CK122" s="1041"/>
      <c r="CL122" s="1042"/>
      <c r="CM122" s="1042"/>
      <c r="CN122" s="1042"/>
      <c r="CO122" s="1043"/>
      <c r="CP122" s="1051" t="s">
        <v>399</v>
      </c>
      <c r="CQ122" s="1052"/>
      <c r="CR122" s="1052"/>
      <c r="CS122" s="1052"/>
      <c r="CT122" s="1052"/>
      <c r="CU122" s="1052"/>
      <c r="CV122" s="1052"/>
      <c r="CW122" s="1052"/>
      <c r="CX122" s="1052"/>
      <c r="CY122" s="1052"/>
      <c r="CZ122" s="1052"/>
      <c r="DA122" s="1052"/>
      <c r="DB122" s="1052"/>
      <c r="DC122" s="1052"/>
      <c r="DD122" s="1052"/>
      <c r="DE122" s="1052"/>
      <c r="DF122" s="1053"/>
      <c r="DG122" s="950">
        <v>3240024</v>
      </c>
      <c r="DH122" s="951"/>
      <c r="DI122" s="951"/>
      <c r="DJ122" s="951"/>
      <c r="DK122" s="951"/>
      <c r="DL122" s="951">
        <v>3101006</v>
      </c>
      <c r="DM122" s="951"/>
      <c r="DN122" s="951"/>
      <c r="DO122" s="951"/>
      <c r="DP122" s="951"/>
      <c r="DQ122" s="951">
        <v>3079664</v>
      </c>
      <c r="DR122" s="951"/>
      <c r="DS122" s="951"/>
      <c r="DT122" s="951"/>
      <c r="DU122" s="951"/>
      <c r="DV122" s="952">
        <v>16.3</v>
      </c>
      <c r="DW122" s="952"/>
      <c r="DX122" s="952"/>
      <c r="DY122" s="952"/>
      <c r="DZ122" s="953"/>
    </row>
    <row r="123" spans="1:130" s="199" customFormat="1" ht="26.25" customHeight="1" x14ac:dyDescent="0.15">
      <c r="A123" s="1090"/>
      <c r="B123" s="977"/>
      <c r="C123" s="947" t="s">
        <v>440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114</v>
      </c>
      <c r="AB123" s="990"/>
      <c r="AC123" s="990"/>
      <c r="AD123" s="990"/>
      <c r="AE123" s="991"/>
      <c r="AF123" s="992" t="s">
        <v>114</v>
      </c>
      <c r="AG123" s="990"/>
      <c r="AH123" s="990"/>
      <c r="AI123" s="990"/>
      <c r="AJ123" s="991"/>
      <c r="AK123" s="992" t="s">
        <v>114</v>
      </c>
      <c r="AL123" s="990"/>
      <c r="AM123" s="990"/>
      <c r="AN123" s="990"/>
      <c r="AO123" s="991"/>
      <c r="AP123" s="993" t="s">
        <v>114</v>
      </c>
      <c r="AQ123" s="994"/>
      <c r="AR123" s="994"/>
      <c r="AS123" s="994"/>
      <c r="AT123" s="995"/>
      <c r="AU123" s="1026"/>
      <c r="AV123" s="1027"/>
      <c r="AW123" s="1027"/>
      <c r="AX123" s="1027"/>
      <c r="AY123" s="1027"/>
      <c r="AZ123" s="230" t="s">
        <v>172</v>
      </c>
      <c r="BA123" s="230"/>
      <c r="BB123" s="230"/>
      <c r="BC123" s="230"/>
      <c r="BD123" s="230"/>
      <c r="BE123" s="230"/>
      <c r="BF123" s="230"/>
      <c r="BG123" s="230"/>
      <c r="BH123" s="230"/>
      <c r="BI123" s="230"/>
      <c r="BJ123" s="230"/>
      <c r="BK123" s="230"/>
      <c r="BL123" s="230"/>
      <c r="BM123" s="230"/>
      <c r="BN123" s="230"/>
      <c r="BO123" s="1006" t="s">
        <v>454</v>
      </c>
      <c r="BP123" s="1037"/>
      <c r="BQ123" s="1096">
        <v>45587404</v>
      </c>
      <c r="BR123" s="1097"/>
      <c r="BS123" s="1097"/>
      <c r="BT123" s="1097"/>
      <c r="BU123" s="1097"/>
      <c r="BV123" s="1097">
        <v>47099239</v>
      </c>
      <c r="BW123" s="1097"/>
      <c r="BX123" s="1097"/>
      <c r="BY123" s="1097"/>
      <c r="BZ123" s="1097"/>
      <c r="CA123" s="1097">
        <v>47533243</v>
      </c>
      <c r="CB123" s="1097"/>
      <c r="CC123" s="1097"/>
      <c r="CD123" s="1097"/>
      <c r="CE123" s="1097"/>
      <c r="CF123" s="1030"/>
      <c r="CG123" s="1031"/>
      <c r="CH123" s="1031"/>
      <c r="CI123" s="1031"/>
      <c r="CJ123" s="1032"/>
      <c r="CK123" s="1041"/>
      <c r="CL123" s="1042"/>
      <c r="CM123" s="1042"/>
      <c r="CN123" s="1042"/>
      <c r="CO123" s="1043"/>
      <c r="CP123" s="1051" t="s">
        <v>392</v>
      </c>
      <c r="CQ123" s="1052"/>
      <c r="CR123" s="1052"/>
      <c r="CS123" s="1052"/>
      <c r="CT123" s="1052"/>
      <c r="CU123" s="1052"/>
      <c r="CV123" s="1052"/>
      <c r="CW123" s="1052"/>
      <c r="CX123" s="1052"/>
      <c r="CY123" s="1052"/>
      <c r="CZ123" s="1052"/>
      <c r="DA123" s="1052"/>
      <c r="DB123" s="1052"/>
      <c r="DC123" s="1052"/>
      <c r="DD123" s="1052"/>
      <c r="DE123" s="1052"/>
      <c r="DF123" s="1053"/>
      <c r="DG123" s="989">
        <v>1683702</v>
      </c>
      <c r="DH123" s="990"/>
      <c r="DI123" s="990"/>
      <c r="DJ123" s="990"/>
      <c r="DK123" s="991"/>
      <c r="DL123" s="992">
        <v>1710166</v>
      </c>
      <c r="DM123" s="990"/>
      <c r="DN123" s="990"/>
      <c r="DO123" s="990"/>
      <c r="DP123" s="991"/>
      <c r="DQ123" s="992">
        <v>1672050</v>
      </c>
      <c r="DR123" s="990"/>
      <c r="DS123" s="990"/>
      <c r="DT123" s="990"/>
      <c r="DU123" s="991"/>
      <c r="DV123" s="993">
        <v>8.8000000000000007</v>
      </c>
      <c r="DW123" s="994"/>
      <c r="DX123" s="994"/>
      <c r="DY123" s="994"/>
      <c r="DZ123" s="995"/>
    </row>
    <row r="124" spans="1:130" s="199" customFormat="1" ht="26.25" customHeight="1" thickBot="1" x14ac:dyDescent="0.2">
      <c r="A124" s="1090"/>
      <c r="B124" s="977"/>
      <c r="C124" s="947" t="s">
        <v>443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114</v>
      </c>
      <c r="AB124" s="990"/>
      <c r="AC124" s="990"/>
      <c r="AD124" s="990"/>
      <c r="AE124" s="991"/>
      <c r="AF124" s="992" t="s">
        <v>114</v>
      </c>
      <c r="AG124" s="990"/>
      <c r="AH124" s="990"/>
      <c r="AI124" s="990"/>
      <c r="AJ124" s="991"/>
      <c r="AK124" s="992" t="s">
        <v>114</v>
      </c>
      <c r="AL124" s="990"/>
      <c r="AM124" s="990"/>
      <c r="AN124" s="990"/>
      <c r="AO124" s="991"/>
      <c r="AP124" s="993" t="s">
        <v>114</v>
      </c>
      <c r="AQ124" s="994"/>
      <c r="AR124" s="994"/>
      <c r="AS124" s="994"/>
      <c r="AT124" s="995"/>
      <c r="AU124" s="1092" t="s">
        <v>455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108.3</v>
      </c>
      <c r="BR124" s="1059"/>
      <c r="BS124" s="1059"/>
      <c r="BT124" s="1059"/>
      <c r="BU124" s="1059"/>
      <c r="BV124" s="1059">
        <v>87.9</v>
      </c>
      <c r="BW124" s="1059"/>
      <c r="BX124" s="1059"/>
      <c r="BY124" s="1059"/>
      <c r="BZ124" s="1059"/>
      <c r="CA124" s="1059">
        <v>74.2</v>
      </c>
      <c r="CB124" s="1059"/>
      <c r="CC124" s="1059"/>
      <c r="CD124" s="1059"/>
      <c r="CE124" s="1059"/>
      <c r="CF124" s="1060"/>
      <c r="CG124" s="1061"/>
      <c r="CH124" s="1061"/>
      <c r="CI124" s="1061"/>
      <c r="CJ124" s="1062"/>
      <c r="CK124" s="1044"/>
      <c r="CL124" s="1044"/>
      <c r="CM124" s="1044"/>
      <c r="CN124" s="1044"/>
      <c r="CO124" s="1045"/>
      <c r="CP124" s="1051" t="s">
        <v>456</v>
      </c>
      <c r="CQ124" s="1052"/>
      <c r="CR124" s="1052"/>
      <c r="CS124" s="1052"/>
      <c r="CT124" s="1052"/>
      <c r="CU124" s="1052"/>
      <c r="CV124" s="1052"/>
      <c r="CW124" s="1052"/>
      <c r="CX124" s="1052"/>
      <c r="CY124" s="1052"/>
      <c r="CZ124" s="1052"/>
      <c r="DA124" s="1052"/>
      <c r="DB124" s="1052"/>
      <c r="DC124" s="1052"/>
      <c r="DD124" s="1052"/>
      <c r="DE124" s="1052"/>
      <c r="DF124" s="1053"/>
      <c r="DG124" s="1036">
        <v>436571</v>
      </c>
      <c r="DH124" s="1015"/>
      <c r="DI124" s="1015"/>
      <c r="DJ124" s="1015"/>
      <c r="DK124" s="1016"/>
      <c r="DL124" s="1014">
        <v>348743</v>
      </c>
      <c r="DM124" s="1015"/>
      <c r="DN124" s="1015"/>
      <c r="DO124" s="1015"/>
      <c r="DP124" s="1016"/>
      <c r="DQ124" s="1014">
        <v>284401</v>
      </c>
      <c r="DR124" s="1015"/>
      <c r="DS124" s="1015"/>
      <c r="DT124" s="1015"/>
      <c r="DU124" s="1016"/>
      <c r="DV124" s="1017">
        <v>1.5</v>
      </c>
      <c r="DW124" s="1018"/>
      <c r="DX124" s="1018"/>
      <c r="DY124" s="1018"/>
      <c r="DZ124" s="1019"/>
    </row>
    <row r="125" spans="1:130" s="199" customFormat="1" ht="26.25" customHeight="1" x14ac:dyDescent="0.15">
      <c r="A125" s="1090"/>
      <c r="B125" s="977"/>
      <c r="C125" s="947" t="s">
        <v>445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114</v>
      </c>
      <c r="AB125" s="990"/>
      <c r="AC125" s="990"/>
      <c r="AD125" s="990"/>
      <c r="AE125" s="991"/>
      <c r="AF125" s="992" t="s">
        <v>114</v>
      </c>
      <c r="AG125" s="990"/>
      <c r="AH125" s="990"/>
      <c r="AI125" s="990"/>
      <c r="AJ125" s="991"/>
      <c r="AK125" s="992" t="s">
        <v>114</v>
      </c>
      <c r="AL125" s="990"/>
      <c r="AM125" s="990"/>
      <c r="AN125" s="990"/>
      <c r="AO125" s="991"/>
      <c r="AP125" s="993" t="s">
        <v>114</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457</v>
      </c>
      <c r="CL125" s="1039"/>
      <c r="CM125" s="1039"/>
      <c r="CN125" s="1039"/>
      <c r="CO125" s="1040"/>
      <c r="CP125" s="971" t="s">
        <v>458</v>
      </c>
      <c r="CQ125" s="920"/>
      <c r="CR125" s="920"/>
      <c r="CS125" s="920"/>
      <c r="CT125" s="920"/>
      <c r="CU125" s="920"/>
      <c r="CV125" s="920"/>
      <c r="CW125" s="920"/>
      <c r="CX125" s="920"/>
      <c r="CY125" s="920"/>
      <c r="CZ125" s="920"/>
      <c r="DA125" s="920"/>
      <c r="DB125" s="920"/>
      <c r="DC125" s="920"/>
      <c r="DD125" s="920"/>
      <c r="DE125" s="920"/>
      <c r="DF125" s="921"/>
      <c r="DG125" s="957" t="s">
        <v>114</v>
      </c>
      <c r="DH125" s="958"/>
      <c r="DI125" s="958"/>
      <c r="DJ125" s="958"/>
      <c r="DK125" s="958"/>
      <c r="DL125" s="958" t="s">
        <v>114</v>
      </c>
      <c r="DM125" s="958"/>
      <c r="DN125" s="958"/>
      <c r="DO125" s="958"/>
      <c r="DP125" s="958"/>
      <c r="DQ125" s="958" t="s">
        <v>114</v>
      </c>
      <c r="DR125" s="958"/>
      <c r="DS125" s="958"/>
      <c r="DT125" s="958"/>
      <c r="DU125" s="958"/>
      <c r="DV125" s="959" t="s">
        <v>114</v>
      </c>
      <c r="DW125" s="959"/>
      <c r="DX125" s="959"/>
      <c r="DY125" s="959"/>
      <c r="DZ125" s="960"/>
    </row>
    <row r="126" spans="1:130" s="199" customFormat="1" ht="26.25" customHeight="1" thickBot="1" x14ac:dyDescent="0.2">
      <c r="A126" s="1090"/>
      <c r="B126" s="977"/>
      <c r="C126" s="947" t="s">
        <v>447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14662</v>
      </c>
      <c r="AB126" s="990"/>
      <c r="AC126" s="990"/>
      <c r="AD126" s="990"/>
      <c r="AE126" s="991"/>
      <c r="AF126" s="992">
        <v>13134</v>
      </c>
      <c r="AG126" s="990"/>
      <c r="AH126" s="990"/>
      <c r="AI126" s="990"/>
      <c r="AJ126" s="991"/>
      <c r="AK126" s="992">
        <v>9757</v>
      </c>
      <c r="AL126" s="990"/>
      <c r="AM126" s="990"/>
      <c r="AN126" s="990"/>
      <c r="AO126" s="991"/>
      <c r="AP126" s="993">
        <v>0.1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459</v>
      </c>
      <c r="CQ126" s="981"/>
      <c r="CR126" s="981"/>
      <c r="CS126" s="981"/>
      <c r="CT126" s="981"/>
      <c r="CU126" s="981"/>
      <c r="CV126" s="981"/>
      <c r="CW126" s="981"/>
      <c r="CX126" s="981"/>
      <c r="CY126" s="981"/>
      <c r="CZ126" s="981"/>
      <c r="DA126" s="981"/>
      <c r="DB126" s="981"/>
      <c r="DC126" s="981"/>
      <c r="DD126" s="981"/>
      <c r="DE126" s="981"/>
      <c r="DF126" s="982"/>
      <c r="DG126" s="950" t="s">
        <v>114</v>
      </c>
      <c r="DH126" s="951"/>
      <c r="DI126" s="951"/>
      <c r="DJ126" s="951"/>
      <c r="DK126" s="951"/>
      <c r="DL126" s="951" t="s">
        <v>114</v>
      </c>
      <c r="DM126" s="951"/>
      <c r="DN126" s="951"/>
      <c r="DO126" s="951"/>
      <c r="DP126" s="951"/>
      <c r="DQ126" s="951" t="s">
        <v>114</v>
      </c>
      <c r="DR126" s="951"/>
      <c r="DS126" s="951"/>
      <c r="DT126" s="951"/>
      <c r="DU126" s="951"/>
      <c r="DV126" s="952" t="s">
        <v>114</v>
      </c>
      <c r="DW126" s="952"/>
      <c r="DX126" s="952"/>
      <c r="DY126" s="952"/>
      <c r="DZ126" s="953"/>
    </row>
    <row r="127" spans="1:130" s="199" customFormat="1" ht="26.25" customHeight="1" x14ac:dyDescent="0.15">
      <c r="A127" s="1091"/>
      <c r="B127" s="979"/>
      <c r="C127" s="1033" t="s">
        <v>460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114</v>
      </c>
      <c r="AB127" s="990"/>
      <c r="AC127" s="990"/>
      <c r="AD127" s="990"/>
      <c r="AE127" s="991"/>
      <c r="AF127" s="992" t="s">
        <v>114</v>
      </c>
      <c r="AG127" s="990"/>
      <c r="AH127" s="990"/>
      <c r="AI127" s="990"/>
      <c r="AJ127" s="991"/>
      <c r="AK127" s="992" t="s">
        <v>114</v>
      </c>
      <c r="AL127" s="990"/>
      <c r="AM127" s="990"/>
      <c r="AN127" s="990"/>
      <c r="AO127" s="991"/>
      <c r="AP127" s="993" t="s">
        <v>114</v>
      </c>
      <c r="AQ127" s="994"/>
      <c r="AR127" s="994"/>
      <c r="AS127" s="994"/>
      <c r="AT127" s="995"/>
      <c r="AU127" s="235"/>
      <c r="AV127" s="235"/>
      <c r="AW127" s="235"/>
      <c r="AX127" s="1063" t="s">
        <v>461</v>
      </c>
      <c r="AY127" s="1064"/>
      <c r="AZ127" s="1064"/>
      <c r="BA127" s="1064"/>
      <c r="BB127" s="1064"/>
      <c r="BC127" s="1064"/>
      <c r="BD127" s="1064"/>
      <c r="BE127" s="1065"/>
      <c r="BF127" s="1066" t="s">
        <v>462</v>
      </c>
      <c r="BG127" s="1064"/>
      <c r="BH127" s="1064"/>
      <c r="BI127" s="1064"/>
      <c r="BJ127" s="1064"/>
      <c r="BK127" s="1064"/>
      <c r="BL127" s="1065"/>
      <c r="BM127" s="1066" t="s">
        <v>463</v>
      </c>
      <c r="BN127" s="1064"/>
      <c r="BO127" s="1064"/>
      <c r="BP127" s="1064"/>
      <c r="BQ127" s="1064"/>
      <c r="BR127" s="1064"/>
      <c r="BS127" s="1065"/>
      <c r="BT127" s="1066" t="s">
        <v>464</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465</v>
      </c>
      <c r="CQ127" s="981"/>
      <c r="CR127" s="981"/>
      <c r="CS127" s="981"/>
      <c r="CT127" s="981"/>
      <c r="CU127" s="981"/>
      <c r="CV127" s="981"/>
      <c r="CW127" s="981"/>
      <c r="CX127" s="981"/>
      <c r="CY127" s="981"/>
      <c r="CZ127" s="981"/>
      <c r="DA127" s="981"/>
      <c r="DB127" s="981"/>
      <c r="DC127" s="981"/>
      <c r="DD127" s="981"/>
      <c r="DE127" s="981"/>
      <c r="DF127" s="982"/>
      <c r="DG127" s="950" t="s">
        <v>114</v>
      </c>
      <c r="DH127" s="951"/>
      <c r="DI127" s="951"/>
      <c r="DJ127" s="951"/>
      <c r="DK127" s="951"/>
      <c r="DL127" s="951" t="s">
        <v>114</v>
      </c>
      <c r="DM127" s="951"/>
      <c r="DN127" s="951"/>
      <c r="DO127" s="951"/>
      <c r="DP127" s="951"/>
      <c r="DQ127" s="951" t="s">
        <v>114</v>
      </c>
      <c r="DR127" s="951"/>
      <c r="DS127" s="951"/>
      <c r="DT127" s="951"/>
      <c r="DU127" s="951"/>
      <c r="DV127" s="952" t="s">
        <v>114</v>
      </c>
      <c r="DW127" s="952"/>
      <c r="DX127" s="952"/>
      <c r="DY127" s="952"/>
      <c r="DZ127" s="953"/>
    </row>
    <row r="128" spans="1:130" s="199" customFormat="1" ht="26.25" customHeight="1" thickBot="1" x14ac:dyDescent="0.2">
      <c r="A128" s="1074" t="s">
        <v>466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467</v>
      </c>
      <c r="X128" s="1076"/>
      <c r="Y128" s="1076"/>
      <c r="Z128" s="1077"/>
      <c r="AA128" s="1078">
        <v>201226</v>
      </c>
      <c r="AB128" s="1079"/>
      <c r="AC128" s="1079"/>
      <c r="AD128" s="1079"/>
      <c r="AE128" s="1080"/>
      <c r="AF128" s="1081">
        <v>196686</v>
      </c>
      <c r="AG128" s="1079"/>
      <c r="AH128" s="1079"/>
      <c r="AI128" s="1079"/>
      <c r="AJ128" s="1080"/>
      <c r="AK128" s="1081">
        <v>216760</v>
      </c>
      <c r="AL128" s="1079"/>
      <c r="AM128" s="1079"/>
      <c r="AN128" s="1079"/>
      <c r="AO128" s="1080"/>
      <c r="AP128" s="1082"/>
      <c r="AQ128" s="1083"/>
      <c r="AR128" s="1083"/>
      <c r="AS128" s="1083"/>
      <c r="AT128" s="1084"/>
      <c r="AU128" s="235"/>
      <c r="AV128" s="235"/>
      <c r="AW128" s="235"/>
      <c r="AX128" s="919" t="s">
        <v>468</v>
      </c>
      <c r="AY128" s="920"/>
      <c r="AZ128" s="920"/>
      <c r="BA128" s="920"/>
      <c r="BB128" s="920"/>
      <c r="BC128" s="920"/>
      <c r="BD128" s="920"/>
      <c r="BE128" s="921"/>
      <c r="BF128" s="1085" t="s">
        <v>114</v>
      </c>
      <c r="BG128" s="1086"/>
      <c r="BH128" s="1086"/>
      <c r="BI128" s="1086"/>
      <c r="BJ128" s="1086"/>
      <c r="BK128" s="1086"/>
      <c r="BL128" s="1087"/>
      <c r="BM128" s="1085">
        <v>12.3</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469</v>
      </c>
      <c r="CQ128" s="1068"/>
      <c r="CR128" s="1068"/>
      <c r="CS128" s="1068"/>
      <c r="CT128" s="1068"/>
      <c r="CU128" s="1068"/>
      <c r="CV128" s="1068"/>
      <c r="CW128" s="1068"/>
      <c r="CX128" s="1068"/>
      <c r="CY128" s="1068"/>
      <c r="CZ128" s="1068"/>
      <c r="DA128" s="1068"/>
      <c r="DB128" s="1068"/>
      <c r="DC128" s="1068"/>
      <c r="DD128" s="1068"/>
      <c r="DE128" s="1068"/>
      <c r="DF128" s="1069"/>
      <c r="DG128" s="1070" t="s">
        <v>470</v>
      </c>
      <c r="DH128" s="1071"/>
      <c r="DI128" s="1071"/>
      <c r="DJ128" s="1071"/>
      <c r="DK128" s="1071"/>
      <c r="DL128" s="1071" t="s">
        <v>114</v>
      </c>
      <c r="DM128" s="1071"/>
      <c r="DN128" s="1071"/>
      <c r="DO128" s="1071"/>
      <c r="DP128" s="1071"/>
      <c r="DQ128" s="1071" t="s">
        <v>114</v>
      </c>
      <c r="DR128" s="1071"/>
      <c r="DS128" s="1071"/>
      <c r="DT128" s="1071"/>
      <c r="DU128" s="1071"/>
      <c r="DV128" s="1072" t="s">
        <v>114</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471</v>
      </c>
      <c r="X129" s="1105"/>
      <c r="Y129" s="1105"/>
      <c r="Z129" s="1106"/>
      <c r="AA129" s="989">
        <v>22065225</v>
      </c>
      <c r="AB129" s="990"/>
      <c r="AC129" s="990"/>
      <c r="AD129" s="990"/>
      <c r="AE129" s="991"/>
      <c r="AF129" s="992">
        <v>22244565</v>
      </c>
      <c r="AG129" s="990"/>
      <c r="AH129" s="990"/>
      <c r="AI129" s="990"/>
      <c r="AJ129" s="991"/>
      <c r="AK129" s="992">
        <v>22080513</v>
      </c>
      <c r="AL129" s="990"/>
      <c r="AM129" s="990"/>
      <c r="AN129" s="990"/>
      <c r="AO129" s="991"/>
      <c r="AP129" s="1107"/>
      <c r="AQ129" s="1108"/>
      <c r="AR129" s="1108"/>
      <c r="AS129" s="1108"/>
      <c r="AT129" s="1109"/>
      <c r="AU129" s="237"/>
      <c r="AV129" s="237"/>
      <c r="AW129" s="237"/>
      <c r="AX129" s="1098" t="s">
        <v>472</v>
      </c>
      <c r="AY129" s="981"/>
      <c r="AZ129" s="981"/>
      <c r="BA129" s="981"/>
      <c r="BB129" s="981"/>
      <c r="BC129" s="981"/>
      <c r="BD129" s="981"/>
      <c r="BE129" s="982"/>
      <c r="BF129" s="1099" t="s">
        <v>114</v>
      </c>
      <c r="BG129" s="1100"/>
      <c r="BH129" s="1100"/>
      <c r="BI129" s="1100"/>
      <c r="BJ129" s="1100"/>
      <c r="BK129" s="1100"/>
      <c r="BL129" s="1101"/>
      <c r="BM129" s="1099">
        <v>17.3</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473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474</v>
      </c>
      <c r="X130" s="1105"/>
      <c r="Y130" s="1105"/>
      <c r="Z130" s="1106"/>
      <c r="AA130" s="989">
        <v>3166255</v>
      </c>
      <c r="AB130" s="990"/>
      <c r="AC130" s="990"/>
      <c r="AD130" s="990"/>
      <c r="AE130" s="991"/>
      <c r="AF130" s="992">
        <v>3099918</v>
      </c>
      <c r="AG130" s="990"/>
      <c r="AH130" s="990"/>
      <c r="AI130" s="990"/>
      <c r="AJ130" s="991"/>
      <c r="AK130" s="992">
        <v>3140021</v>
      </c>
      <c r="AL130" s="990"/>
      <c r="AM130" s="990"/>
      <c r="AN130" s="990"/>
      <c r="AO130" s="991"/>
      <c r="AP130" s="1107"/>
      <c r="AQ130" s="1108"/>
      <c r="AR130" s="1108"/>
      <c r="AS130" s="1108"/>
      <c r="AT130" s="1109"/>
      <c r="AU130" s="237"/>
      <c r="AV130" s="237"/>
      <c r="AW130" s="237"/>
      <c r="AX130" s="1098" t="s">
        <v>475</v>
      </c>
      <c r="AY130" s="981"/>
      <c r="AZ130" s="981"/>
      <c r="BA130" s="981"/>
      <c r="BB130" s="981"/>
      <c r="BC130" s="981"/>
      <c r="BD130" s="981"/>
      <c r="BE130" s="982"/>
      <c r="BF130" s="1135">
        <v>9.4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476</v>
      </c>
      <c r="X131" s="1143"/>
      <c r="Y131" s="1143"/>
      <c r="Z131" s="1144"/>
      <c r="AA131" s="1036">
        <v>18898970</v>
      </c>
      <c r="AB131" s="1015"/>
      <c r="AC131" s="1015"/>
      <c r="AD131" s="1015"/>
      <c r="AE131" s="1016"/>
      <c r="AF131" s="1014">
        <v>19144647</v>
      </c>
      <c r="AG131" s="1015"/>
      <c r="AH131" s="1015"/>
      <c r="AI131" s="1015"/>
      <c r="AJ131" s="1016"/>
      <c r="AK131" s="1014">
        <v>18940492</v>
      </c>
      <c r="AL131" s="1015"/>
      <c r="AM131" s="1015"/>
      <c r="AN131" s="1015"/>
      <c r="AO131" s="1016"/>
      <c r="AP131" s="1145"/>
      <c r="AQ131" s="1146"/>
      <c r="AR131" s="1146"/>
      <c r="AS131" s="1146"/>
      <c r="AT131" s="1147"/>
      <c r="AU131" s="237"/>
      <c r="AV131" s="237"/>
      <c r="AW131" s="237"/>
      <c r="AX131" s="1117" t="s">
        <v>477</v>
      </c>
      <c r="AY131" s="1068"/>
      <c r="AZ131" s="1068"/>
      <c r="BA131" s="1068"/>
      <c r="BB131" s="1068"/>
      <c r="BC131" s="1068"/>
      <c r="BD131" s="1068"/>
      <c r="BE131" s="1069"/>
      <c r="BF131" s="1118">
        <v>74.2</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478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479</v>
      </c>
      <c r="W132" s="1128"/>
      <c r="X132" s="1128"/>
      <c r="Y132" s="1128"/>
      <c r="Z132" s="1129"/>
      <c r="AA132" s="1130">
        <v>10.18451799</v>
      </c>
      <c r="AB132" s="1131"/>
      <c r="AC132" s="1131"/>
      <c r="AD132" s="1131"/>
      <c r="AE132" s="1132"/>
      <c r="AF132" s="1133">
        <v>9.6243438680000004</v>
      </c>
      <c r="AG132" s="1131"/>
      <c r="AH132" s="1131"/>
      <c r="AI132" s="1131"/>
      <c r="AJ132" s="1132"/>
      <c r="AK132" s="1133">
        <v>8.6810258149999999</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480</v>
      </c>
      <c r="W133" s="1111"/>
      <c r="X133" s="1111"/>
      <c r="Y133" s="1111"/>
      <c r="Z133" s="1112"/>
      <c r="AA133" s="1113">
        <v>11.6</v>
      </c>
      <c r="AB133" s="1114"/>
      <c r="AC133" s="1114"/>
      <c r="AD133" s="1114"/>
      <c r="AE133" s="1115"/>
      <c r="AF133" s="1113">
        <v>10.6</v>
      </c>
      <c r="AG133" s="1114"/>
      <c r="AH133" s="1114"/>
      <c r="AI133" s="1114"/>
      <c r="AJ133" s="1115"/>
      <c r="AK133" s="1113">
        <v>9.4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5" zoomScaleNormal="85" zoomScaleSheetLayoutView="11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1" t="s">
        <v>483</v>
      </c>
      <c r="L7" s="256"/>
      <c r="M7" s="257" t="s">
        <v>484</v>
      </c>
      <c r="N7" s="258"/>
    </row>
    <row r="8" spans="1:16" x14ac:dyDescent="0.15">
      <c r="A8" s="250"/>
      <c r="B8" s="246"/>
      <c r="C8" s="246"/>
      <c r="D8" s="246"/>
      <c r="E8" s="246"/>
      <c r="F8" s="246"/>
      <c r="G8" s="259"/>
      <c r="H8" s="260"/>
      <c r="I8" s="260"/>
      <c r="J8" s="261"/>
      <c r="K8" s="1152"/>
      <c r="L8" s="262" t="s">
        <v>485</v>
      </c>
      <c r="M8" s="263" t="s">
        <v>486</v>
      </c>
      <c r="N8" s="264" t="s">
        <v>487</v>
      </c>
    </row>
    <row r="9" spans="1:16" x14ac:dyDescent="0.15">
      <c r="A9" s="250"/>
      <c r="B9" s="246"/>
      <c r="C9" s="246"/>
      <c r="D9" s="246"/>
      <c r="E9" s="246"/>
      <c r="F9" s="246"/>
      <c r="G9" s="1153" t="s">
        <v>488</v>
      </c>
      <c r="H9" s="1154"/>
      <c r="I9" s="1154"/>
      <c r="J9" s="1155"/>
      <c r="K9" s="265">
        <v>5761654</v>
      </c>
      <c r="L9" s="266">
        <v>77125</v>
      </c>
      <c r="M9" s="267">
        <v>62051</v>
      </c>
      <c r="N9" s="268">
        <v>24.3</v>
      </c>
    </row>
    <row r="10" spans="1:16" x14ac:dyDescent="0.15">
      <c r="A10" s="250"/>
      <c r="B10" s="246"/>
      <c r="C10" s="246"/>
      <c r="D10" s="246"/>
      <c r="E10" s="246"/>
      <c r="F10" s="246"/>
      <c r="G10" s="1153" t="s">
        <v>489</v>
      </c>
      <c r="H10" s="1154"/>
      <c r="I10" s="1154"/>
      <c r="J10" s="1155"/>
      <c r="K10" s="269">
        <v>357215</v>
      </c>
      <c r="L10" s="270">
        <v>4782</v>
      </c>
      <c r="M10" s="271">
        <v>5713</v>
      </c>
      <c r="N10" s="272">
        <v>-16.3</v>
      </c>
    </row>
    <row r="11" spans="1:16" ht="13.5" customHeight="1" x14ac:dyDescent="0.15">
      <c r="A11" s="250"/>
      <c r="B11" s="246"/>
      <c r="C11" s="246"/>
      <c r="D11" s="246"/>
      <c r="E11" s="246"/>
      <c r="F11" s="246"/>
      <c r="G11" s="1153" t="s">
        <v>490</v>
      </c>
      <c r="H11" s="1154"/>
      <c r="I11" s="1154"/>
      <c r="J11" s="1155"/>
      <c r="K11" s="269">
        <v>33268</v>
      </c>
      <c r="L11" s="270">
        <v>445</v>
      </c>
      <c r="M11" s="271">
        <v>5796</v>
      </c>
      <c r="N11" s="272">
        <v>-92.3</v>
      </c>
    </row>
    <row r="12" spans="1:16" ht="13.5" customHeight="1" x14ac:dyDescent="0.15">
      <c r="A12" s="250"/>
      <c r="B12" s="246"/>
      <c r="C12" s="246"/>
      <c r="D12" s="246"/>
      <c r="E12" s="246"/>
      <c r="F12" s="246"/>
      <c r="G12" s="1153" t="s">
        <v>491</v>
      </c>
      <c r="H12" s="1154"/>
      <c r="I12" s="1154"/>
      <c r="J12" s="1155"/>
      <c r="K12" s="269">
        <v>134770</v>
      </c>
      <c r="L12" s="270">
        <v>1804</v>
      </c>
      <c r="M12" s="271">
        <v>1167</v>
      </c>
      <c r="N12" s="272">
        <v>54.6</v>
      </c>
    </row>
    <row r="13" spans="1:16" ht="13.5" customHeight="1" x14ac:dyDescent="0.15">
      <c r="A13" s="250"/>
      <c r="B13" s="246"/>
      <c r="C13" s="246"/>
      <c r="D13" s="246"/>
      <c r="E13" s="246"/>
      <c r="F13" s="246"/>
      <c r="G13" s="1153" t="s">
        <v>492</v>
      </c>
      <c r="H13" s="1154"/>
      <c r="I13" s="1154"/>
      <c r="J13" s="1155"/>
      <c r="K13" s="269" t="s">
        <v>493</v>
      </c>
      <c r="L13" s="270" t="s">
        <v>493</v>
      </c>
      <c r="M13" s="271">
        <v>0</v>
      </c>
      <c r="N13" s="272" t="s">
        <v>493</v>
      </c>
    </row>
    <row r="14" spans="1:16" ht="13.5" customHeight="1" x14ac:dyDescent="0.15">
      <c r="A14" s="250"/>
      <c r="B14" s="246"/>
      <c r="C14" s="246"/>
      <c r="D14" s="246"/>
      <c r="E14" s="246"/>
      <c r="F14" s="246"/>
      <c r="G14" s="1153" t="s">
        <v>494</v>
      </c>
      <c r="H14" s="1154"/>
      <c r="I14" s="1154"/>
      <c r="J14" s="1155"/>
      <c r="K14" s="269">
        <v>237651</v>
      </c>
      <c r="L14" s="270">
        <v>3181</v>
      </c>
      <c r="M14" s="271">
        <v>2337</v>
      </c>
      <c r="N14" s="272">
        <v>36.1</v>
      </c>
    </row>
    <row r="15" spans="1:16" ht="13.5" customHeight="1" x14ac:dyDescent="0.15">
      <c r="A15" s="250"/>
      <c r="B15" s="246"/>
      <c r="C15" s="246"/>
      <c r="D15" s="246"/>
      <c r="E15" s="246"/>
      <c r="F15" s="246"/>
      <c r="G15" s="1153" t="s">
        <v>495</v>
      </c>
      <c r="H15" s="1154"/>
      <c r="I15" s="1154"/>
      <c r="J15" s="1155"/>
      <c r="K15" s="269">
        <v>192125</v>
      </c>
      <c r="L15" s="270">
        <v>2572</v>
      </c>
      <c r="M15" s="271">
        <v>1594</v>
      </c>
      <c r="N15" s="272">
        <v>61.4</v>
      </c>
    </row>
    <row r="16" spans="1:16" x14ac:dyDescent="0.15">
      <c r="A16" s="250"/>
      <c r="B16" s="246"/>
      <c r="C16" s="246"/>
      <c r="D16" s="246"/>
      <c r="E16" s="246"/>
      <c r="F16" s="246"/>
      <c r="G16" s="1156" t="s">
        <v>496</v>
      </c>
      <c r="H16" s="1157"/>
      <c r="I16" s="1157"/>
      <c r="J16" s="1158"/>
      <c r="K16" s="270">
        <v>-680096</v>
      </c>
      <c r="L16" s="270">
        <v>-9104</v>
      </c>
      <c r="M16" s="271">
        <v>-5993</v>
      </c>
      <c r="N16" s="272">
        <v>51.9</v>
      </c>
    </row>
    <row r="17" spans="1:16" x14ac:dyDescent="0.15">
      <c r="A17" s="250"/>
      <c r="B17" s="246"/>
      <c r="C17" s="246"/>
      <c r="D17" s="246"/>
      <c r="E17" s="246"/>
      <c r="F17" s="246"/>
      <c r="G17" s="1156" t="s">
        <v>172</v>
      </c>
      <c r="H17" s="1157"/>
      <c r="I17" s="1157"/>
      <c r="J17" s="1158"/>
      <c r="K17" s="270">
        <v>6036587</v>
      </c>
      <c r="L17" s="270">
        <v>80806</v>
      </c>
      <c r="M17" s="271">
        <v>72665</v>
      </c>
      <c r="N17" s="272">
        <v>11.2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48" t="s">
        <v>501</v>
      </c>
      <c r="H21" s="1149"/>
      <c r="I21" s="1149"/>
      <c r="J21" s="1150"/>
      <c r="K21" s="282">
        <v>8.82</v>
      </c>
      <c r="L21" s="283">
        <v>7.22</v>
      </c>
      <c r="M21" s="284">
        <v>1.6</v>
      </c>
      <c r="N21" s="251"/>
      <c r="O21" s="285"/>
      <c r="P21" s="281"/>
    </row>
    <row r="22" spans="1:16" s="286" customFormat="1" x14ac:dyDescent="0.15">
      <c r="A22" s="281"/>
      <c r="B22" s="251"/>
      <c r="C22" s="251"/>
      <c r="D22" s="251"/>
      <c r="E22" s="251"/>
      <c r="F22" s="251"/>
      <c r="G22" s="1148" t="s">
        <v>502</v>
      </c>
      <c r="H22" s="1149"/>
      <c r="I22" s="1149"/>
      <c r="J22" s="1150"/>
      <c r="K22" s="287">
        <v>98.6</v>
      </c>
      <c r="L22" s="288">
        <v>98.4</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1" t="s">
        <v>483</v>
      </c>
      <c r="L30" s="256"/>
      <c r="M30" s="257" t="s">
        <v>484</v>
      </c>
      <c r="N30" s="258"/>
    </row>
    <row r="31" spans="1:16" x14ac:dyDescent="0.15">
      <c r="A31" s="250"/>
      <c r="B31" s="246"/>
      <c r="C31" s="246"/>
      <c r="D31" s="246"/>
      <c r="E31" s="246"/>
      <c r="F31" s="246"/>
      <c r="G31" s="259"/>
      <c r="H31" s="260"/>
      <c r="I31" s="260"/>
      <c r="J31" s="261"/>
      <c r="K31" s="1152"/>
      <c r="L31" s="262" t="s">
        <v>485</v>
      </c>
      <c r="M31" s="263" t="s">
        <v>486</v>
      </c>
      <c r="N31" s="264" t="s">
        <v>487</v>
      </c>
    </row>
    <row r="32" spans="1:16" ht="27" customHeight="1" x14ac:dyDescent="0.15">
      <c r="A32" s="250"/>
      <c r="B32" s="246"/>
      <c r="C32" s="246"/>
      <c r="D32" s="246"/>
      <c r="E32" s="246"/>
      <c r="F32" s="246"/>
      <c r="G32" s="1164" t="s">
        <v>506</v>
      </c>
      <c r="H32" s="1165"/>
      <c r="I32" s="1165"/>
      <c r="J32" s="1166"/>
      <c r="K32" s="296">
        <v>3181173</v>
      </c>
      <c r="L32" s="296">
        <v>42583</v>
      </c>
      <c r="M32" s="297">
        <v>39687</v>
      </c>
      <c r="N32" s="298">
        <v>7.3</v>
      </c>
    </row>
    <row r="33" spans="1:16" ht="13.5" customHeight="1" x14ac:dyDescent="0.15">
      <c r="A33" s="250"/>
      <c r="B33" s="246"/>
      <c r="C33" s="246"/>
      <c r="D33" s="246"/>
      <c r="E33" s="246"/>
      <c r="F33" s="246"/>
      <c r="G33" s="1164" t="s">
        <v>507</v>
      </c>
      <c r="H33" s="1165"/>
      <c r="I33" s="1165"/>
      <c r="J33" s="1166"/>
      <c r="K33" s="296" t="s">
        <v>493</v>
      </c>
      <c r="L33" s="296" t="s">
        <v>493</v>
      </c>
      <c r="M33" s="297" t="s">
        <v>493</v>
      </c>
      <c r="N33" s="298" t="s">
        <v>493</v>
      </c>
    </row>
    <row r="34" spans="1:16" ht="27" customHeight="1" x14ac:dyDescent="0.15">
      <c r="A34" s="250"/>
      <c r="B34" s="246"/>
      <c r="C34" s="246"/>
      <c r="D34" s="246"/>
      <c r="E34" s="246"/>
      <c r="F34" s="246"/>
      <c r="G34" s="1164" t="s">
        <v>508</v>
      </c>
      <c r="H34" s="1165"/>
      <c r="I34" s="1165"/>
      <c r="J34" s="1166"/>
      <c r="K34" s="296" t="s">
        <v>493</v>
      </c>
      <c r="L34" s="296" t="s">
        <v>493</v>
      </c>
      <c r="M34" s="297">
        <v>56</v>
      </c>
      <c r="N34" s="298" t="s">
        <v>493</v>
      </c>
    </row>
    <row r="35" spans="1:16" ht="27" customHeight="1" x14ac:dyDescent="0.15">
      <c r="A35" s="250"/>
      <c r="B35" s="246"/>
      <c r="C35" s="246"/>
      <c r="D35" s="246"/>
      <c r="E35" s="246"/>
      <c r="F35" s="246"/>
      <c r="G35" s="1164" t="s">
        <v>509</v>
      </c>
      <c r="H35" s="1165"/>
      <c r="I35" s="1165"/>
      <c r="J35" s="1166"/>
      <c r="K35" s="296">
        <v>1619208</v>
      </c>
      <c r="L35" s="296">
        <v>21675</v>
      </c>
      <c r="M35" s="297">
        <v>13696</v>
      </c>
      <c r="N35" s="298">
        <v>58.3</v>
      </c>
    </row>
    <row r="36" spans="1:16" ht="27" customHeight="1" x14ac:dyDescent="0.15">
      <c r="A36" s="250"/>
      <c r="B36" s="246"/>
      <c r="C36" s="246"/>
      <c r="D36" s="246"/>
      <c r="E36" s="246"/>
      <c r="F36" s="246"/>
      <c r="G36" s="1164" t="s">
        <v>510</v>
      </c>
      <c r="H36" s="1165"/>
      <c r="I36" s="1165"/>
      <c r="J36" s="1166"/>
      <c r="K36" s="296" t="s">
        <v>493</v>
      </c>
      <c r="L36" s="296" t="s">
        <v>493</v>
      </c>
      <c r="M36" s="297">
        <v>1733</v>
      </c>
      <c r="N36" s="298" t="s">
        <v>493</v>
      </c>
    </row>
    <row r="37" spans="1:16" ht="13.5" customHeight="1" x14ac:dyDescent="0.15">
      <c r="A37" s="250"/>
      <c r="B37" s="246"/>
      <c r="C37" s="246"/>
      <c r="D37" s="246"/>
      <c r="E37" s="246"/>
      <c r="F37" s="246"/>
      <c r="G37" s="1164" t="s">
        <v>511</v>
      </c>
      <c r="H37" s="1165"/>
      <c r="I37" s="1165"/>
      <c r="J37" s="1166"/>
      <c r="K37" s="296">
        <v>200629</v>
      </c>
      <c r="L37" s="296">
        <v>2686</v>
      </c>
      <c r="M37" s="297">
        <v>790</v>
      </c>
      <c r="N37" s="298">
        <v>240</v>
      </c>
    </row>
    <row r="38" spans="1:16" ht="27" customHeight="1" x14ac:dyDescent="0.15">
      <c r="A38" s="250"/>
      <c r="B38" s="246"/>
      <c r="C38" s="246"/>
      <c r="D38" s="246"/>
      <c r="E38" s="246"/>
      <c r="F38" s="246"/>
      <c r="G38" s="1167" t="s">
        <v>512</v>
      </c>
      <c r="H38" s="1168"/>
      <c r="I38" s="1168"/>
      <c r="J38" s="1169"/>
      <c r="K38" s="299" t="s">
        <v>493</v>
      </c>
      <c r="L38" s="299" t="s">
        <v>493</v>
      </c>
      <c r="M38" s="300">
        <v>1</v>
      </c>
      <c r="N38" s="301" t="s">
        <v>493</v>
      </c>
      <c r="O38" s="295"/>
    </row>
    <row r="39" spans="1:16" x14ac:dyDescent="0.15">
      <c r="A39" s="250"/>
      <c r="B39" s="246"/>
      <c r="C39" s="246"/>
      <c r="D39" s="246"/>
      <c r="E39" s="246"/>
      <c r="F39" s="246"/>
      <c r="G39" s="1167" t="s">
        <v>513</v>
      </c>
      <c r="H39" s="1168"/>
      <c r="I39" s="1168"/>
      <c r="J39" s="1169"/>
      <c r="K39" s="302">
        <v>-216760</v>
      </c>
      <c r="L39" s="302">
        <v>-2902</v>
      </c>
      <c r="M39" s="303">
        <v>-5521</v>
      </c>
      <c r="N39" s="304">
        <v>-47.4</v>
      </c>
      <c r="O39" s="295"/>
    </row>
    <row r="40" spans="1:16" ht="27" customHeight="1" x14ac:dyDescent="0.15">
      <c r="A40" s="250"/>
      <c r="B40" s="246"/>
      <c r="C40" s="246"/>
      <c r="D40" s="246"/>
      <c r="E40" s="246"/>
      <c r="F40" s="246"/>
      <c r="G40" s="1164" t="s">
        <v>514</v>
      </c>
      <c r="H40" s="1165"/>
      <c r="I40" s="1165"/>
      <c r="J40" s="1166"/>
      <c r="K40" s="302">
        <v>-3140021</v>
      </c>
      <c r="L40" s="302">
        <v>-42032</v>
      </c>
      <c r="M40" s="303">
        <v>-35785</v>
      </c>
      <c r="N40" s="304">
        <v>17.5</v>
      </c>
      <c r="O40" s="295"/>
    </row>
    <row r="41" spans="1:16" x14ac:dyDescent="0.15">
      <c r="A41" s="250"/>
      <c r="B41" s="246"/>
      <c r="C41" s="246"/>
      <c r="D41" s="246"/>
      <c r="E41" s="246"/>
      <c r="F41" s="246"/>
      <c r="G41" s="1170" t="s">
        <v>283</v>
      </c>
      <c r="H41" s="1171"/>
      <c r="I41" s="1171"/>
      <c r="J41" s="1172"/>
      <c r="K41" s="296">
        <v>1644229</v>
      </c>
      <c r="L41" s="302">
        <v>22010</v>
      </c>
      <c r="M41" s="303">
        <v>14658</v>
      </c>
      <c r="N41" s="304">
        <v>50.2</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59" t="s">
        <v>483</v>
      </c>
      <c r="J49" s="1161" t="s">
        <v>518</v>
      </c>
      <c r="K49" s="1162"/>
      <c r="L49" s="1162"/>
      <c r="M49" s="1162"/>
      <c r="N49" s="1163"/>
    </row>
    <row r="50" spans="1:14" x14ac:dyDescent="0.15">
      <c r="A50" s="250"/>
      <c r="B50" s="246"/>
      <c r="C50" s="246"/>
      <c r="D50" s="246"/>
      <c r="E50" s="246"/>
      <c r="F50" s="246"/>
      <c r="G50" s="314"/>
      <c r="H50" s="315"/>
      <c r="I50" s="1160"/>
      <c r="J50" s="316" t="s">
        <v>519</v>
      </c>
      <c r="K50" s="317" t="s">
        <v>520</v>
      </c>
      <c r="L50" s="318" t="s">
        <v>521</v>
      </c>
      <c r="M50" s="319" t="s">
        <v>522</v>
      </c>
      <c r="N50" s="320" t="s">
        <v>523</v>
      </c>
    </row>
    <row r="51" spans="1:14" x14ac:dyDescent="0.15">
      <c r="A51" s="250"/>
      <c r="B51" s="246"/>
      <c r="C51" s="246"/>
      <c r="D51" s="246"/>
      <c r="E51" s="246"/>
      <c r="F51" s="246"/>
      <c r="G51" s="312" t="s">
        <v>524</v>
      </c>
      <c r="H51" s="313"/>
      <c r="I51" s="321">
        <v>3800743</v>
      </c>
      <c r="J51" s="322">
        <v>48608</v>
      </c>
      <c r="K51" s="323">
        <v>6.9</v>
      </c>
      <c r="L51" s="324">
        <v>50880</v>
      </c>
      <c r="M51" s="325">
        <v>7</v>
      </c>
      <c r="N51" s="326">
        <v>-0.1</v>
      </c>
    </row>
    <row r="52" spans="1:14" x14ac:dyDescent="0.15">
      <c r="A52" s="250"/>
      <c r="B52" s="246"/>
      <c r="C52" s="246"/>
      <c r="D52" s="246"/>
      <c r="E52" s="246"/>
      <c r="F52" s="246"/>
      <c r="G52" s="327"/>
      <c r="H52" s="328" t="s">
        <v>525</v>
      </c>
      <c r="I52" s="329">
        <v>2024658</v>
      </c>
      <c r="J52" s="330">
        <v>25894</v>
      </c>
      <c r="K52" s="331">
        <v>-13</v>
      </c>
      <c r="L52" s="332">
        <v>26879</v>
      </c>
      <c r="M52" s="333">
        <v>2.4</v>
      </c>
      <c r="N52" s="334">
        <v>-15.4</v>
      </c>
    </row>
    <row r="53" spans="1:14" x14ac:dyDescent="0.15">
      <c r="A53" s="250"/>
      <c r="B53" s="246"/>
      <c r="C53" s="246"/>
      <c r="D53" s="246"/>
      <c r="E53" s="246"/>
      <c r="F53" s="246"/>
      <c r="G53" s="312" t="s">
        <v>526</v>
      </c>
      <c r="H53" s="313"/>
      <c r="I53" s="321">
        <v>5742344</v>
      </c>
      <c r="J53" s="322">
        <v>73804</v>
      </c>
      <c r="K53" s="323">
        <v>51.8</v>
      </c>
      <c r="L53" s="324">
        <v>63956</v>
      </c>
      <c r="M53" s="325">
        <v>25.7</v>
      </c>
      <c r="N53" s="326">
        <v>26.1</v>
      </c>
    </row>
    <row r="54" spans="1:14" x14ac:dyDescent="0.15">
      <c r="A54" s="250"/>
      <c r="B54" s="246"/>
      <c r="C54" s="246"/>
      <c r="D54" s="246"/>
      <c r="E54" s="246"/>
      <c r="F54" s="246"/>
      <c r="G54" s="327"/>
      <c r="H54" s="328" t="s">
        <v>525</v>
      </c>
      <c r="I54" s="329">
        <v>3414572</v>
      </c>
      <c r="J54" s="330">
        <v>43886</v>
      </c>
      <c r="K54" s="331">
        <v>69.5</v>
      </c>
      <c r="L54" s="332">
        <v>29239</v>
      </c>
      <c r="M54" s="333">
        <v>8.8000000000000007</v>
      </c>
      <c r="N54" s="334">
        <v>60.7</v>
      </c>
    </row>
    <row r="55" spans="1:14" x14ac:dyDescent="0.15">
      <c r="A55" s="250"/>
      <c r="B55" s="246"/>
      <c r="C55" s="246"/>
      <c r="D55" s="246"/>
      <c r="E55" s="246"/>
      <c r="F55" s="246"/>
      <c r="G55" s="312" t="s">
        <v>527</v>
      </c>
      <c r="H55" s="313"/>
      <c r="I55" s="321">
        <v>4475375</v>
      </c>
      <c r="J55" s="322">
        <v>58297</v>
      </c>
      <c r="K55" s="323">
        <v>-21</v>
      </c>
      <c r="L55" s="324">
        <v>66255</v>
      </c>
      <c r="M55" s="325">
        <v>3.6</v>
      </c>
      <c r="N55" s="326">
        <v>-24.6</v>
      </c>
    </row>
    <row r="56" spans="1:14" x14ac:dyDescent="0.15">
      <c r="A56" s="250"/>
      <c r="B56" s="246"/>
      <c r="C56" s="246"/>
      <c r="D56" s="246"/>
      <c r="E56" s="246"/>
      <c r="F56" s="246"/>
      <c r="G56" s="327"/>
      <c r="H56" s="328" t="s">
        <v>525</v>
      </c>
      <c r="I56" s="329">
        <v>2633945</v>
      </c>
      <c r="J56" s="330">
        <v>34310</v>
      </c>
      <c r="K56" s="331">
        <v>-21.8</v>
      </c>
      <c r="L56" s="332">
        <v>31822</v>
      </c>
      <c r="M56" s="333">
        <v>8.8000000000000007</v>
      </c>
      <c r="N56" s="334">
        <v>-30.6</v>
      </c>
    </row>
    <row r="57" spans="1:14" x14ac:dyDescent="0.15">
      <c r="A57" s="250"/>
      <c r="B57" s="246"/>
      <c r="C57" s="246"/>
      <c r="D57" s="246"/>
      <c r="E57" s="246"/>
      <c r="F57" s="246"/>
      <c r="G57" s="312" t="s">
        <v>528</v>
      </c>
      <c r="H57" s="313"/>
      <c r="I57" s="321">
        <v>5661938</v>
      </c>
      <c r="J57" s="322">
        <v>74747</v>
      </c>
      <c r="K57" s="323">
        <v>28.2</v>
      </c>
      <c r="L57" s="324">
        <v>54227</v>
      </c>
      <c r="M57" s="325">
        <v>-18.2</v>
      </c>
      <c r="N57" s="326">
        <v>46.4</v>
      </c>
    </row>
    <row r="58" spans="1:14" x14ac:dyDescent="0.15">
      <c r="A58" s="250"/>
      <c r="B58" s="246"/>
      <c r="C58" s="246"/>
      <c r="D58" s="246"/>
      <c r="E58" s="246"/>
      <c r="F58" s="246"/>
      <c r="G58" s="327"/>
      <c r="H58" s="328" t="s">
        <v>525</v>
      </c>
      <c r="I58" s="329">
        <v>1955105</v>
      </c>
      <c r="J58" s="330">
        <v>25811</v>
      </c>
      <c r="K58" s="331">
        <v>-24.8</v>
      </c>
      <c r="L58" s="332">
        <v>29694</v>
      </c>
      <c r="M58" s="333">
        <v>-6.7</v>
      </c>
      <c r="N58" s="334">
        <v>-18.100000000000001</v>
      </c>
    </row>
    <row r="59" spans="1:14" x14ac:dyDescent="0.15">
      <c r="A59" s="250"/>
      <c r="B59" s="246"/>
      <c r="C59" s="246"/>
      <c r="D59" s="246"/>
      <c r="E59" s="246"/>
      <c r="F59" s="246"/>
      <c r="G59" s="312" t="s">
        <v>529</v>
      </c>
      <c r="H59" s="313"/>
      <c r="I59" s="321">
        <v>3698557</v>
      </c>
      <c r="J59" s="322">
        <v>49509</v>
      </c>
      <c r="K59" s="323">
        <v>-33.799999999999997</v>
      </c>
      <c r="L59" s="324">
        <v>57295</v>
      </c>
      <c r="M59" s="325">
        <v>5.7</v>
      </c>
      <c r="N59" s="326">
        <v>-39.5</v>
      </c>
    </row>
    <row r="60" spans="1:14" x14ac:dyDescent="0.15">
      <c r="A60" s="250"/>
      <c r="B60" s="246"/>
      <c r="C60" s="246"/>
      <c r="D60" s="246"/>
      <c r="E60" s="246"/>
      <c r="F60" s="246"/>
      <c r="G60" s="327"/>
      <c r="H60" s="328" t="s">
        <v>525</v>
      </c>
      <c r="I60" s="335">
        <v>2132799</v>
      </c>
      <c r="J60" s="330">
        <v>28550</v>
      </c>
      <c r="K60" s="331">
        <v>10.6</v>
      </c>
      <c r="L60" s="332">
        <v>32771</v>
      </c>
      <c r="M60" s="333">
        <v>10.4</v>
      </c>
      <c r="N60" s="334">
        <v>0.2</v>
      </c>
    </row>
    <row r="61" spans="1:14" x14ac:dyDescent="0.15">
      <c r="A61" s="250"/>
      <c r="B61" s="246"/>
      <c r="C61" s="246"/>
      <c r="D61" s="246"/>
      <c r="E61" s="246"/>
      <c r="F61" s="246"/>
      <c r="G61" s="312" t="s">
        <v>530</v>
      </c>
      <c r="H61" s="336"/>
      <c r="I61" s="337">
        <v>4675791</v>
      </c>
      <c r="J61" s="338">
        <v>60993</v>
      </c>
      <c r="K61" s="339">
        <v>6.4</v>
      </c>
      <c r="L61" s="340">
        <v>58523</v>
      </c>
      <c r="M61" s="341">
        <v>4.8</v>
      </c>
      <c r="N61" s="326">
        <v>1.6</v>
      </c>
    </row>
    <row r="62" spans="1:14" x14ac:dyDescent="0.15">
      <c r="A62" s="250"/>
      <c r="B62" s="246"/>
      <c r="C62" s="246"/>
      <c r="D62" s="246"/>
      <c r="E62" s="246"/>
      <c r="F62" s="246"/>
      <c r="G62" s="327"/>
      <c r="H62" s="328" t="s">
        <v>525</v>
      </c>
      <c r="I62" s="329">
        <v>2432216</v>
      </c>
      <c r="J62" s="330">
        <v>31690</v>
      </c>
      <c r="K62" s="331">
        <v>4.0999999999999996</v>
      </c>
      <c r="L62" s="332">
        <v>30081</v>
      </c>
      <c r="M62" s="333">
        <v>4.7</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3" t="s">
        <v>3</v>
      </c>
      <c r="D47" s="1173"/>
      <c r="E47" s="1174"/>
      <c r="F47" s="11">
        <v>8.25</v>
      </c>
      <c r="G47" s="12">
        <v>8.4600000000000009</v>
      </c>
      <c r="H47" s="12">
        <v>6.78</v>
      </c>
      <c r="I47" s="12">
        <v>8.2799999999999994</v>
      </c>
      <c r="J47" s="13">
        <v>8.9</v>
      </c>
    </row>
    <row r="48" spans="2:10" ht="57.75" customHeight="1" x14ac:dyDescent="0.15">
      <c r="B48" s="14"/>
      <c r="C48" s="1175" t="s">
        <v>4</v>
      </c>
      <c r="D48" s="1175"/>
      <c r="E48" s="1176"/>
      <c r="F48" s="15">
        <v>7.51</v>
      </c>
      <c r="G48" s="16">
        <v>6.01</v>
      </c>
      <c r="H48" s="16">
        <v>9.3000000000000007</v>
      </c>
      <c r="I48" s="16">
        <v>7.64</v>
      </c>
      <c r="J48" s="17">
        <v>5.51</v>
      </c>
    </row>
    <row r="49" spans="2:10" ht="57.75" customHeight="1" thickBot="1" x14ac:dyDescent="0.2">
      <c r="B49" s="18"/>
      <c r="C49" s="1177" t="s">
        <v>5</v>
      </c>
      <c r="D49" s="1177"/>
      <c r="E49" s="1178"/>
      <c r="F49" s="19">
        <v>1.05</v>
      </c>
      <c r="G49" s="20">
        <v>0.73</v>
      </c>
      <c r="H49" s="20">
        <v>3.27</v>
      </c>
      <c r="I49" s="20">
        <v>1.84</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5" t="s">
        <v>538</v>
      </c>
      <c r="D34" s="1185"/>
      <c r="E34" s="1186"/>
      <c r="F34" s="32">
        <v>8.76</v>
      </c>
      <c r="G34" s="33">
        <v>8.92</v>
      </c>
      <c r="H34" s="33">
        <v>9.4700000000000006</v>
      </c>
      <c r="I34" s="33">
        <v>9.66</v>
      </c>
      <c r="J34" s="34">
        <v>8.9</v>
      </c>
      <c r="K34" s="22"/>
      <c r="L34" s="22"/>
      <c r="M34" s="22"/>
      <c r="N34" s="22"/>
      <c r="O34" s="22"/>
      <c r="P34" s="22"/>
    </row>
    <row r="35" spans="1:16" ht="39" customHeight="1" x14ac:dyDescent="0.15">
      <c r="A35" s="22"/>
      <c r="B35" s="35"/>
      <c r="C35" s="1179" t="s">
        <v>539</v>
      </c>
      <c r="D35" s="1180"/>
      <c r="E35" s="1181"/>
      <c r="F35" s="36">
        <v>7.44</v>
      </c>
      <c r="G35" s="37">
        <v>5.95</v>
      </c>
      <c r="H35" s="37">
        <v>9.24</v>
      </c>
      <c r="I35" s="37">
        <v>7.6</v>
      </c>
      <c r="J35" s="38">
        <v>5.47</v>
      </c>
      <c r="K35" s="22"/>
      <c r="L35" s="22"/>
      <c r="M35" s="22"/>
      <c r="N35" s="22"/>
      <c r="O35" s="22"/>
      <c r="P35" s="22"/>
    </row>
    <row r="36" spans="1:16" ht="39" customHeight="1" x14ac:dyDescent="0.15">
      <c r="A36" s="22"/>
      <c r="B36" s="35"/>
      <c r="C36" s="1179" t="s">
        <v>540</v>
      </c>
      <c r="D36" s="1180"/>
      <c r="E36" s="1181"/>
      <c r="F36" s="36">
        <v>0.97</v>
      </c>
      <c r="G36" s="37">
        <v>1.17</v>
      </c>
      <c r="H36" s="37">
        <v>1.82</v>
      </c>
      <c r="I36" s="37">
        <v>1.59</v>
      </c>
      <c r="J36" s="38">
        <v>2.2999999999999998</v>
      </c>
      <c r="K36" s="22"/>
      <c r="L36" s="22"/>
      <c r="M36" s="22"/>
      <c r="N36" s="22"/>
      <c r="O36" s="22"/>
      <c r="P36" s="22"/>
    </row>
    <row r="37" spans="1:16" ht="39" customHeight="1" x14ac:dyDescent="0.15">
      <c r="A37" s="22"/>
      <c r="B37" s="35"/>
      <c r="C37" s="1179" t="s">
        <v>541</v>
      </c>
      <c r="D37" s="1180"/>
      <c r="E37" s="1181"/>
      <c r="F37" s="36">
        <v>1.48</v>
      </c>
      <c r="G37" s="37">
        <v>1.57</v>
      </c>
      <c r="H37" s="37">
        <v>1.74</v>
      </c>
      <c r="I37" s="37">
        <v>1.86</v>
      </c>
      <c r="J37" s="38">
        <v>2.04</v>
      </c>
      <c r="K37" s="22"/>
      <c r="L37" s="22"/>
      <c r="M37" s="22"/>
      <c r="N37" s="22"/>
      <c r="O37" s="22"/>
      <c r="P37" s="22"/>
    </row>
    <row r="38" spans="1:16" ht="39" customHeight="1" x14ac:dyDescent="0.15">
      <c r="A38" s="22"/>
      <c r="B38" s="35"/>
      <c r="C38" s="1179" t="s">
        <v>542</v>
      </c>
      <c r="D38" s="1180"/>
      <c r="E38" s="1181"/>
      <c r="F38" s="36">
        <v>1.5</v>
      </c>
      <c r="G38" s="37">
        <v>1.69</v>
      </c>
      <c r="H38" s="37">
        <v>2.16</v>
      </c>
      <c r="I38" s="37">
        <v>1.5</v>
      </c>
      <c r="J38" s="38">
        <v>1.28</v>
      </c>
      <c r="K38" s="22"/>
      <c r="L38" s="22"/>
      <c r="M38" s="22"/>
      <c r="N38" s="22"/>
      <c r="O38" s="22"/>
      <c r="P38" s="22"/>
    </row>
    <row r="39" spans="1:16" ht="39" customHeight="1" x14ac:dyDescent="0.15">
      <c r="A39" s="22"/>
      <c r="B39" s="35"/>
      <c r="C39" s="1179" t="s">
        <v>543</v>
      </c>
      <c r="D39" s="1180"/>
      <c r="E39" s="1181"/>
      <c r="F39" s="36">
        <v>1.43</v>
      </c>
      <c r="G39" s="37">
        <v>2.94</v>
      </c>
      <c r="H39" s="37">
        <v>2.89</v>
      </c>
      <c r="I39" s="37">
        <v>1.91</v>
      </c>
      <c r="J39" s="38">
        <v>1.1399999999999999</v>
      </c>
      <c r="K39" s="22"/>
      <c r="L39" s="22"/>
      <c r="M39" s="22"/>
      <c r="N39" s="22"/>
      <c r="O39" s="22"/>
      <c r="P39" s="22"/>
    </row>
    <row r="40" spans="1:16" ht="39" customHeight="1" x14ac:dyDescent="0.15">
      <c r="A40" s="22"/>
      <c r="B40" s="35"/>
      <c r="C40" s="1179" t="s">
        <v>544</v>
      </c>
      <c r="D40" s="1180"/>
      <c r="E40" s="1181"/>
      <c r="F40" s="36">
        <v>0.44</v>
      </c>
      <c r="G40" s="37">
        <v>0.39</v>
      </c>
      <c r="H40" s="37">
        <v>0.33</v>
      </c>
      <c r="I40" s="37">
        <v>0.31</v>
      </c>
      <c r="J40" s="38">
        <v>0.41</v>
      </c>
      <c r="K40" s="22"/>
      <c r="L40" s="22"/>
      <c r="M40" s="22"/>
      <c r="N40" s="22"/>
      <c r="O40" s="22"/>
      <c r="P40" s="22"/>
    </row>
    <row r="41" spans="1:16" ht="39" customHeight="1" x14ac:dyDescent="0.15">
      <c r="A41" s="22"/>
      <c r="B41" s="35"/>
      <c r="C41" s="1179" t="s">
        <v>545</v>
      </c>
      <c r="D41" s="1180"/>
      <c r="E41" s="1181"/>
      <c r="F41" s="36">
        <v>0.02</v>
      </c>
      <c r="G41" s="37">
        <v>0.02</v>
      </c>
      <c r="H41" s="37">
        <v>0.02</v>
      </c>
      <c r="I41" s="37">
        <v>0.02</v>
      </c>
      <c r="J41" s="38">
        <v>0.01</v>
      </c>
      <c r="K41" s="22"/>
      <c r="L41" s="22"/>
      <c r="M41" s="22"/>
      <c r="N41" s="22"/>
      <c r="O41" s="22"/>
      <c r="P41" s="22"/>
    </row>
    <row r="42" spans="1:16" ht="39" customHeight="1" x14ac:dyDescent="0.15">
      <c r="A42" s="22"/>
      <c r="B42" s="39"/>
      <c r="C42" s="1179" t="s">
        <v>546</v>
      </c>
      <c r="D42" s="1180"/>
      <c r="E42" s="1181"/>
      <c r="F42" s="36" t="s">
        <v>493</v>
      </c>
      <c r="G42" s="37" t="s">
        <v>493</v>
      </c>
      <c r="H42" s="37" t="s">
        <v>493</v>
      </c>
      <c r="I42" s="37" t="s">
        <v>493</v>
      </c>
      <c r="J42" s="38" t="s">
        <v>493</v>
      </c>
      <c r="K42" s="22"/>
      <c r="L42" s="22"/>
      <c r="M42" s="22"/>
      <c r="N42" s="22"/>
      <c r="O42" s="22"/>
      <c r="P42" s="22"/>
    </row>
    <row r="43" spans="1:16" ht="39" customHeight="1" thickBot="1" x14ac:dyDescent="0.2">
      <c r="A43" s="22"/>
      <c r="B43" s="40"/>
      <c r="C43" s="1182" t="s">
        <v>547</v>
      </c>
      <c r="D43" s="1183"/>
      <c r="E43" s="1184"/>
      <c r="F43" s="41">
        <v>0.13</v>
      </c>
      <c r="G43" s="42">
        <v>7.0000000000000007E-2</v>
      </c>
      <c r="H43" s="42">
        <v>7.0000000000000007E-2</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6" zoomScaleNormal="8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3931</v>
      </c>
      <c r="L45" s="60">
        <v>3749</v>
      </c>
      <c r="M45" s="60">
        <v>3531</v>
      </c>
      <c r="N45" s="60">
        <v>3274</v>
      </c>
      <c r="O45" s="61">
        <v>3181</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493</v>
      </c>
      <c r="L46" s="64" t="s">
        <v>493</v>
      </c>
      <c r="M46" s="64" t="s">
        <v>493</v>
      </c>
      <c r="N46" s="64" t="s">
        <v>493</v>
      </c>
      <c r="O46" s="65" t="s">
        <v>493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493</v>
      </c>
      <c r="L47" s="64" t="s">
        <v>493</v>
      </c>
      <c r="M47" s="64" t="s">
        <v>493</v>
      </c>
      <c r="N47" s="64" t="s">
        <v>493</v>
      </c>
      <c r="O47" s="65" t="s">
        <v>493</v>
      </c>
      <c r="P47" s="48"/>
      <c r="Q47" s="48"/>
      <c r="R47" s="48"/>
      <c r="S47" s="48"/>
      <c r="T47" s="48"/>
      <c r="U47" s="48"/>
    </row>
    <row r="48" spans="1:21" ht="30.75" customHeight="1" x14ac:dyDescent="0.15">
      <c r="A48" s="48"/>
      <c r="B48" s="1197"/>
      <c r="C48" s="1198"/>
      <c r="D48" s="62"/>
      <c r="E48" s="1189" t="s">
        <v>15</v>
      </c>
      <c r="F48" s="1189"/>
      <c r="G48" s="1189"/>
      <c r="H48" s="1189"/>
      <c r="I48" s="1189"/>
      <c r="J48" s="1190"/>
      <c r="K48" s="63">
        <v>1847</v>
      </c>
      <c r="L48" s="64">
        <v>1739</v>
      </c>
      <c r="M48" s="64">
        <v>1556</v>
      </c>
      <c r="N48" s="64">
        <v>1661</v>
      </c>
      <c r="O48" s="65">
        <v>1619</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493</v>
      </c>
      <c r="L49" s="64" t="s">
        <v>493</v>
      </c>
      <c r="M49" s="64" t="s">
        <v>493</v>
      </c>
      <c r="N49" s="64" t="s">
        <v>493</v>
      </c>
      <c r="O49" s="65" t="s">
        <v>493</v>
      </c>
      <c r="P49" s="48"/>
      <c r="Q49" s="48"/>
      <c r="R49" s="48"/>
      <c r="S49" s="48"/>
      <c r="T49" s="48"/>
      <c r="U49" s="48"/>
    </row>
    <row r="50" spans="1:21" ht="30.75" customHeight="1" x14ac:dyDescent="0.15">
      <c r="A50" s="48"/>
      <c r="B50" s="1197"/>
      <c r="C50" s="1198"/>
      <c r="D50" s="62"/>
      <c r="E50" s="1189" t="s">
        <v>17</v>
      </c>
      <c r="F50" s="1189"/>
      <c r="G50" s="1189"/>
      <c r="H50" s="1189"/>
      <c r="I50" s="1189"/>
      <c r="J50" s="1190"/>
      <c r="K50" s="63">
        <v>208</v>
      </c>
      <c r="L50" s="64">
        <v>207</v>
      </c>
      <c r="M50" s="64">
        <v>206</v>
      </c>
      <c r="N50" s="64">
        <v>204</v>
      </c>
      <c r="O50" s="65">
        <v>201</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493</v>
      </c>
      <c r="L51" s="64" t="s">
        <v>493</v>
      </c>
      <c r="M51" s="64" t="s">
        <v>493</v>
      </c>
      <c r="N51" s="64" t="s">
        <v>493</v>
      </c>
      <c r="O51" s="65" t="s">
        <v>493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3420</v>
      </c>
      <c r="L52" s="64">
        <v>3431</v>
      </c>
      <c r="M52" s="64">
        <v>3446</v>
      </c>
      <c r="N52" s="64">
        <v>3297</v>
      </c>
      <c r="O52" s="65">
        <v>3357</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2566</v>
      </c>
      <c r="L53" s="69">
        <v>2264</v>
      </c>
      <c r="M53" s="69">
        <v>1847</v>
      </c>
      <c r="N53" s="69">
        <v>1842</v>
      </c>
      <c r="O53" s="70">
        <v>1644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03" t="s">
        <v>24</v>
      </c>
      <c r="C41" s="1204"/>
      <c r="D41" s="81"/>
      <c r="E41" s="1209" t="s">
        <v>25</v>
      </c>
      <c r="F41" s="1209"/>
      <c r="G41" s="1209"/>
      <c r="H41" s="1210"/>
      <c r="I41" s="82">
        <v>32234</v>
      </c>
      <c r="J41" s="83">
        <v>32079</v>
      </c>
      <c r="K41" s="83">
        <v>31760</v>
      </c>
      <c r="L41" s="83">
        <v>31544</v>
      </c>
      <c r="M41" s="84">
        <v>30623</v>
      </c>
    </row>
    <row r="42" spans="2:13" ht="27.75" customHeight="1" x14ac:dyDescent="0.15">
      <c r="B42" s="1205"/>
      <c r="C42" s="1206"/>
      <c r="D42" s="85"/>
      <c r="E42" s="1211" t="s">
        <v>26</v>
      </c>
      <c r="F42" s="1211"/>
      <c r="G42" s="1211"/>
      <c r="H42" s="1212"/>
      <c r="I42" s="86">
        <v>1508</v>
      </c>
      <c r="J42" s="87">
        <v>1301</v>
      </c>
      <c r="K42" s="87">
        <v>1096</v>
      </c>
      <c r="L42" s="87">
        <v>892</v>
      </c>
      <c r="M42" s="88">
        <v>681</v>
      </c>
    </row>
    <row r="43" spans="2:13" ht="27.75" customHeight="1" x14ac:dyDescent="0.15">
      <c r="B43" s="1205"/>
      <c r="C43" s="1206"/>
      <c r="D43" s="85"/>
      <c r="E43" s="1211" t="s">
        <v>27</v>
      </c>
      <c r="F43" s="1211"/>
      <c r="G43" s="1211"/>
      <c r="H43" s="1212"/>
      <c r="I43" s="86">
        <v>25724</v>
      </c>
      <c r="J43" s="87">
        <v>24885</v>
      </c>
      <c r="K43" s="87">
        <v>26056</v>
      </c>
      <c r="L43" s="87">
        <v>25055</v>
      </c>
      <c r="M43" s="88">
        <v>24371</v>
      </c>
    </row>
    <row r="44" spans="2:13" ht="27.75" customHeight="1" x14ac:dyDescent="0.15">
      <c r="B44" s="1205"/>
      <c r="C44" s="1206"/>
      <c r="D44" s="85"/>
      <c r="E44" s="1211" t="s">
        <v>28</v>
      </c>
      <c r="F44" s="1211"/>
      <c r="G44" s="1211"/>
      <c r="H44" s="1212"/>
      <c r="I44" s="86" t="s">
        <v>493</v>
      </c>
      <c r="J44" s="87" t="s">
        <v>493</v>
      </c>
      <c r="K44" s="87" t="s">
        <v>493</v>
      </c>
      <c r="L44" s="87" t="s">
        <v>493</v>
      </c>
      <c r="M44" s="88" t="s">
        <v>493</v>
      </c>
    </row>
    <row r="45" spans="2:13" ht="27.75" customHeight="1" x14ac:dyDescent="0.15">
      <c r="B45" s="1205"/>
      <c r="C45" s="1206"/>
      <c r="D45" s="85"/>
      <c r="E45" s="1211" t="s">
        <v>29</v>
      </c>
      <c r="F45" s="1211"/>
      <c r="G45" s="1211"/>
      <c r="H45" s="1212"/>
      <c r="I45" s="86">
        <v>6081</v>
      </c>
      <c r="J45" s="87">
        <v>5418</v>
      </c>
      <c r="K45" s="87">
        <v>7069</v>
      </c>
      <c r="L45" s="87">
        <v>6451</v>
      </c>
      <c r="M45" s="88">
        <v>5928</v>
      </c>
    </row>
    <row r="46" spans="2:13" ht="27.75" customHeight="1" x14ac:dyDescent="0.15">
      <c r="B46" s="1205"/>
      <c r="C46" s="1206"/>
      <c r="D46" s="89"/>
      <c r="E46" s="1211" t="s">
        <v>30</v>
      </c>
      <c r="F46" s="1211"/>
      <c r="G46" s="1211"/>
      <c r="H46" s="1212"/>
      <c r="I46" s="86" t="s">
        <v>493</v>
      </c>
      <c r="J46" s="87" t="s">
        <v>493</v>
      </c>
      <c r="K46" s="87" t="s">
        <v>493</v>
      </c>
      <c r="L46" s="87" t="s">
        <v>493</v>
      </c>
      <c r="M46" s="88" t="s">
        <v>493</v>
      </c>
    </row>
    <row r="47" spans="2:13" ht="27.75" customHeight="1" x14ac:dyDescent="0.15">
      <c r="B47" s="1205"/>
      <c r="C47" s="1206"/>
      <c r="D47" s="90"/>
      <c r="E47" s="1213" t="s">
        <v>31</v>
      </c>
      <c r="F47" s="1214"/>
      <c r="G47" s="1214"/>
      <c r="H47" s="1215"/>
      <c r="I47" s="86" t="s">
        <v>493</v>
      </c>
      <c r="J47" s="87" t="s">
        <v>493</v>
      </c>
      <c r="K47" s="87" t="s">
        <v>493</v>
      </c>
      <c r="L47" s="87" t="s">
        <v>493</v>
      </c>
      <c r="M47" s="88" t="s">
        <v>493</v>
      </c>
    </row>
    <row r="48" spans="2:13" ht="27.75" customHeight="1" x14ac:dyDescent="0.15">
      <c r="B48" s="1205"/>
      <c r="C48" s="1206"/>
      <c r="D48" s="85"/>
      <c r="E48" s="1211" t="s">
        <v>32</v>
      </c>
      <c r="F48" s="1211"/>
      <c r="G48" s="1211"/>
      <c r="H48" s="1212"/>
      <c r="I48" s="86" t="s">
        <v>493</v>
      </c>
      <c r="J48" s="87" t="s">
        <v>493</v>
      </c>
      <c r="K48" s="87" t="s">
        <v>493</v>
      </c>
      <c r="L48" s="87" t="s">
        <v>493</v>
      </c>
      <c r="M48" s="88" t="s">
        <v>493</v>
      </c>
    </row>
    <row r="49" spans="2:13" ht="27.75" customHeight="1" x14ac:dyDescent="0.15">
      <c r="B49" s="1207"/>
      <c r="C49" s="1208"/>
      <c r="D49" s="85"/>
      <c r="E49" s="1211" t="s">
        <v>33</v>
      </c>
      <c r="F49" s="1211"/>
      <c r="G49" s="1211"/>
      <c r="H49" s="1212"/>
      <c r="I49" s="86" t="s">
        <v>493</v>
      </c>
      <c r="J49" s="87" t="s">
        <v>493</v>
      </c>
      <c r="K49" s="87" t="s">
        <v>493</v>
      </c>
      <c r="L49" s="87" t="s">
        <v>493</v>
      </c>
      <c r="M49" s="88" t="s">
        <v>493</v>
      </c>
    </row>
    <row r="50" spans="2:13" ht="27.75" customHeight="1" x14ac:dyDescent="0.15">
      <c r="B50" s="1216" t="s">
        <v>34</v>
      </c>
      <c r="C50" s="1217"/>
      <c r="D50" s="91"/>
      <c r="E50" s="1211" t="s">
        <v>35</v>
      </c>
      <c r="F50" s="1211"/>
      <c r="G50" s="1211"/>
      <c r="H50" s="1212"/>
      <c r="I50" s="86">
        <v>5855</v>
      </c>
      <c r="J50" s="87">
        <v>6395</v>
      </c>
      <c r="K50" s="87">
        <v>5886</v>
      </c>
      <c r="L50" s="87">
        <v>7217</v>
      </c>
      <c r="M50" s="88">
        <v>7868</v>
      </c>
    </row>
    <row r="51" spans="2:13" ht="27.75" customHeight="1" x14ac:dyDescent="0.15">
      <c r="B51" s="1205"/>
      <c r="C51" s="1206"/>
      <c r="D51" s="85"/>
      <c r="E51" s="1211" t="s">
        <v>36</v>
      </c>
      <c r="F51" s="1211"/>
      <c r="G51" s="1211"/>
      <c r="H51" s="1212"/>
      <c r="I51" s="86">
        <v>2540</v>
      </c>
      <c r="J51" s="87">
        <v>2370</v>
      </c>
      <c r="K51" s="87">
        <v>2340</v>
      </c>
      <c r="L51" s="87">
        <v>2459</v>
      </c>
      <c r="M51" s="88">
        <v>2686</v>
      </c>
    </row>
    <row r="52" spans="2:13" ht="27.75" customHeight="1" x14ac:dyDescent="0.15">
      <c r="B52" s="1207"/>
      <c r="C52" s="1208"/>
      <c r="D52" s="85"/>
      <c r="E52" s="1211" t="s">
        <v>37</v>
      </c>
      <c r="F52" s="1211"/>
      <c r="G52" s="1211"/>
      <c r="H52" s="1212"/>
      <c r="I52" s="86">
        <v>36158</v>
      </c>
      <c r="J52" s="87">
        <v>36898</v>
      </c>
      <c r="K52" s="87">
        <v>37361</v>
      </c>
      <c r="L52" s="87">
        <v>37423</v>
      </c>
      <c r="M52" s="88">
        <v>36979</v>
      </c>
    </row>
    <row r="53" spans="2:13" ht="27.75" customHeight="1" thickBot="1" x14ac:dyDescent="0.2">
      <c r="B53" s="1218" t="s">
        <v>38</v>
      </c>
      <c r="C53" s="1219"/>
      <c r="D53" s="92"/>
      <c r="E53" s="1220" t="s">
        <v>39</v>
      </c>
      <c r="F53" s="1220"/>
      <c r="G53" s="1220"/>
      <c r="H53" s="1221"/>
      <c r="I53" s="93">
        <v>20994</v>
      </c>
      <c r="J53" s="94">
        <v>18019</v>
      </c>
      <c r="K53" s="94">
        <v>20393</v>
      </c>
      <c r="L53" s="94">
        <v>16843</v>
      </c>
      <c r="M53" s="95">
        <v>14070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570</v>
      </c>
      <c r="I42" s="354"/>
      <c r="J42" s="354"/>
      <c r="K42" s="354"/>
      <c r="L42" s="246"/>
      <c r="M42" s="246"/>
      <c r="N42" s="246"/>
      <c r="O42" s="246"/>
    </row>
    <row r="43" spans="2:17" ht="13.5" customHeight="1" x14ac:dyDescent="0.15">
      <c r="B43" s="250"/>
      <c r="C43" s="246"/>
      <c r="D43" s="246"/>
      <c r="E43" s="246"/>
      <c r="F43" s="246"/>
      <c r="G43" s="1226" t="s">
        <v>580</v>
      </c>
      <c r="H43" s="1227"/>
      <c r="I43" s="1227"/>
      <c r="J43" s="1227"/>
      <c r="K43" s="1227"/>
      <c r="L43" s="1227"/>
      <c r="M43" s="1227"/>
      <c r="N43" s="1227"/>
      <c r="O43" s="1228"/>
    </row>
    <row r="44" spans="2:17" ht="13.5" x14ac:dyDescent="0.15">
      <c r="B44" s="250"/>
      <c r="C44" s="246"/>
      <c r="D44" s="246"/>
      <c r="E44" s="246"/>
      <c r="F44" s="246"/>
      <c r="G44" s="1229"/>
      <c r="H44" s="1230"/>
      <c r="I44" s="1230"/>
      <c r="J44" s="1230"/>
      <c r="K44" s="1230"/>
      <c r="L44" s="1230"/>
      <c r="M44" s="1230"/>
      <c r="N44" s="1230"/>
      <c r="O44" s="1231"/>
    </row>
    <row r="45" spans="2:17" ht="13.5" x14ac:dyDescent="0.15">
      <c r="B45" s="250"/>
      <c r="C45" s="246"/>
      <c r="D45" s="246"/>
      <c r="E45" s="246"/>
      <c r="F45" s="246"/>
      <c r="G45" s="1229"/>
      <c r="H45" s="1230"/>
      <c r="I45" s="1230"/>
      <c r="J45" s="1230"/>
      <c r="K45" s="1230"/>
      <c r="L45" s="1230"/>
      <c r="M45" s="1230"/>
      <c r="N45" s="1230"/>
      <c r="O45" s="1231"/>
    </row>
    <row r="46" spans="2:17" ht="13.5" x14ac:dyDescent="0.15">
      <c r="B46" s="250"/>
      <c r="C46" s="246"/>
      <c r="D46" s="246"/>
      <c r="E46" s="246"/>
      <c r="F46" s="246"/>
      <c r="G46" s="1229"/>
      <c r="H46" s="1230"/>
      <c r="I46" s="1230"/>
      <c r="J46" s="1230"/>
      <c r="K46" s="1230"/>
      <c r="L46" s="1230"/>
      <c r="M46" s="1230"/>
      <c r="N46" s="1230"/>
      <c r="O46" s="1231"/>
    </row>
    <row r="47" spans="2:17" ht="13.5" x14ac:dyDescent="0.15">
      <c r="B47" s="250"/>
      <c r="C47" s="246"/>
      <c r="D47" s="246"/>
      <c r="E47" s="246"/>
      <c r="F47" s="246"/>
      <c r="G47" s="1232"/>
      <c r="H47" s="1233"/>
      <c r="I47" s="1233"/>
      <c r="J47" s="1233"/>
      <c r="K47" s="1233"/>
      <c r="L47" s="1233"/>
      <c r="M47" s="1233"/>
      <c r="N47" s="1233"/>
      <c r="O47" s="1234"/>
    </row>
    <row r="48" spans="2:17" ht="13.5" x14ac:dyDescent="0.15">
      <c r="B48" s="250"/>
      <c r="C48" s="246"/>
      <c r="D48" s="246"/>
      <c r="E48" s="246"/>
      <c r="F48" s="246"/>
      <c r="G48" s="246"/>
      <c r="H48" s="355"/>
      <c r="I48" s="355"/>
      <c r="J48" s="355"/>
    </row>
    <row r="49" spans="1:17" ht="13.5" x14ac:dyDescent="0.15">
      <c r="B49" s="250"/>
      <c r="C49" s="246"/>
      <c r="D49" s="246"/>
      <c r="E49" s="246"/>
      <c r="F49" s="246"/>
      <c r="G49" s="245" t="s">
        <v>571</v>
      </c>
    </row>
    <row r="50" spans="1:17" ht="13.5" x14ac:dyDescent="0.15">
      <c r="B50" s="250"/>
      <c r="C50" s="246"/>
      <c r="D50" s="246"/>
      <c r="E50" s="246"/>
      <c r="F50" s="246"/>
      <c r="G50" s="1235"/>
      <c r="H50" s="1236"/>
      <c r="I50" s="1236"/>
      <c r="J50" s="1237"/>
      <c r="K50" s="356" t="s">
        <v>532</v>
      </c>
      <c r="L50" s="356" t="s">
        <v>533</v>
      </c>
      <c r="M50" s="356" t="s">
        <v>534</v>
      </c>
      <c r="N50" s="356" t="s">
        <v>535</v>
      </c>
      <c r="O50" s="356" t="s">
        <v>536</v>
      </c>
    </row>
    <row r="51" spans="1:17" ht="13.5" x14ac:dyDescent="0.15">
      <c r="B51" s="250"/>
      <c r="C51" s="246"/>
      <c r="D51" s="246"/>
      <c r="E51" s="246"/>
      <c r="F51" s="246"/>
      <c r="G51" s="1238" t="s">
        <v>572</v>
      </c>
      <c r="H51" s="1239"/>
      <c r="I51" s="1244" t="s">
        <v>573</v>
      </c>
      <c r="J51" s="1244"/>
      <c r="K51" s="1256"/>
      <c r="L51" s="1256"/>
      <c r="M51" s="1256"/>
      <c r="N51" s="1256"/>
      <c r="O51" s="1222">
        <v>74.2</v>
      </c>
    </row>
    <row r="52" spans="1:17" ht="13.5" x14ac:dyDescent="0.15">
      <c r="B52" s="250"/>
      <c r="C52" s="246"/>
      <c r="D52" s="246"/>
      <c r="E52" s="246"/>
      <c r="F52" s="246"/>
      <c r="G52" s="1240"/>
      <c r="H52" s="1241"/>
      <c r="I52" s="1245"/>
      <c r="J52" s="1245"/>
      <c r="K52" s="1222"/>
      <c r="L52" s="1222"/>
      <c r="M52" s="1222"/>
      <c r="N52" s="1222"/>
      <c r="O52" s="1222"/>
    </row>
    <row r="53" spans="1:17" ht="13.5" x14ac:dyDescent="0.15">
      <c r="A53" s="357"/>
      <c r="B53" s="250"/>
      <c r="C53" s="246"/>
      <c r="D53" s="246"/>
      <c r="E53" s="246"/>
      <c r="F53" s="246"/>
      <c r="G53" s="1240"/>
      <c r="H53" s="1241"/>
      <c r="I53" s="1247" t="s">
        <v>574</v>
      </c>
      <c r="J53" s="1247"/>
      <c r="K53" s="1257"/>
      <c r="L53" s="1257"/>
      <c r="M53" s="1257"/>
      <c r="N53" s="1257"/>
      <c r="O53" s="1248">
        <v>56.1</v>
      </c>
    </row>
    <row r="54" spans="1:17" ht="13.5" x14ac:dyDescent="0.15">
      <c r="A54" s="357"/>
      <c r="B54" s="250"/>
      <c r="C54" s="246"/>
      <c r="D54" s="246"/>
      <c r="E54" s="246"/>
      <c r="F54" s="246"/>
      <c r="G54" s="1242"/>
      <c r="H54" s="1243"/>
      <c r="I54" s="1247"/>
      <c r="J54" s="1247"/>
      <c r="K54" s="1249"/>
      <c r="L54" s="1249"/>
      <c r="M54" s="1249"/>
      <c r="N54" s="1249"/>
      <c r="O54" s="1249"/>
    </row>
    <row r="55" spans="1:17" ht="13.5" x14ac:dyDescent="0.15">
      <c r="A55" s="357"/>
      <c r="B55" s="250"/>
      <c r="C55" s="246"/>
      <c r="D55" s="246"/>
      <c r="E55" s="246"/>
      <c r="F55" s="246"/>
      <c r="G55" s="1250" t="s">
        <v>575</v>
      </c>
      <c r="H55" s="1251"/>
      <c r="I55" s="1247" t="s">
        <v>573</v>
      </c>
      <c r="J55" s="1247"/>
      <c r="K55" s="1256"/>
      <c r="L55" s="1256"/>
      <c r="M55" s="1256"/>
      <c r="N55" s="1256"/>
      <c r="O55" s="1222">
        <v>33.1</v>
      </c>
    </row>
    <row r="56" spans="1:17" ht="13.5" x14ac:dyDescent="0.15">
      <c r="A56" s="357"/>
      <c r="B56" s="250"/>
      <c r="C56" s="246"/>
      <c r="D56" s="246"/>
      <c r="E56" s="246"/>
      <c r="F56" s="246"/>
      <c r="G56" s="1252"/>
      <c r="H56" s="1253"/>
      <c r="I56" s="1247"/>
      <c r="J56" s="1247"/>
      <c r="K56" s="1222"/>
      <c r="L56" s="1222"/>
      <c r="M56" s="1222"/>
      <c r="N56" s="1222"/>
      <c r="O56" s="1222"/>
    </row>
    <row r="57" spans="1:17" s="357" customFormat="1" ht="13.5" x14ac:dyDescent="0.15">
      <c r="B57" s="358"/>
      <c r="C57" s="354"/>
      <c r="D57" s="354"/>
      <c r="E57" s="354"/>
      <c r="F57" s="354"/>
      <c r="G57" s="1252"/>
      <c r="H57" s="1253"/>
      <c r="I57" s="1224" t="s">
        <v>574</v>
      </c>
      <c r="J57" s="1224"/>
      <c r="K57" s="1257"/>
      <c r="L57" s="1257"/>
      <c r="M57" s="1257"/>
      <c r="N57" s="1257"/>
      <c r="O57" s="1248">
        <v>54.5</v>
      </c>
      <c r="P57" s="359"/>
      <c r="Q57" s="358"/>
    </row>
    <row r="58" spans="1:17" s="357" customFormat="1" ht="13.5" x14ac:dyDescent="0.15">
      <c r="A58" s="245"/>
      <c r="B58" s="358"/>
      <c r="C58" s="354"/>
      <c r="D58" s="354"/>
      <c r="E58" s="354"/>
      <c r="F58" s="354"/>
      <c r="G58" s="1254"/>
      <c r="H58" s="1255"/>
      <c r="I58" s="1224"/>
      <c r="J58" s="1224"/>
      <c r="K58" s="1249"/>
      <c r="L58" s="1249"/>
      <c r="M58" s="1249"/>
      <c r="N58" s="1249"/>
      <c r="O58" s="1249"/>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570</v>
      </c>
      <c r="I64" s="354"/>
      <c r="J64" s="354"/>
      <c r="K64" s="354"/>
      <c r="L64" s="246"/>
      <c r="M64" s="246"/>
      <c r="N64" s="246"/>
      <c r="O64" s="246"/>
    </row>
    <row r="65" spans="2:30" ht="13.5" x14ac:dyDescent="0.15">
      <c r="B65" s="250"/>
      <c r="C65" s="246"/>
      <c r="D65" s="246"/>
      <c r="E65" s="246"/>
      <c r="F65" s="246"/>
      <c r="G65" s="1226" t="s">
        <v>579</v>
      </c>
      <c r="H65" s="1227"/>
      <c r="I65" s="1227"/>
      <c r="J65" s="1227"/>
      <c r="K65" s="1227"/>
      <c r="L65" s="1227"/>
      <c r="M65" s="1227"/>
      <c r="N65" s="1227"/>
      <c r="O65" s="1228"/>
    </row>
    <row r="66" spans="2:30" ht="13.5" x14ac:dyDescent="0.15">
      <c r="B66" s="250"/>
      <c r="C66" s="246"/>
      <c r="D66" s="246"/>
      <c r="E66" s="246"/>
      <c r="F66" s="246"/>
      <c r="G66" s="1229"/>
      <c r="H66" s="1230"/>
      <c r="I66" s="1230"/>
      <c r="J66" s="1230"/>
      <c r="K66" s="1230"/>
      <c r="L66" s="1230"/>
      <c r="M66" s="1230"/>
      <c r="N66" s="1230"/>
      <c r="O66" s="1231"/>
    </row>
    <row r="67" spans="2:30" ht="13.5" x14ac:dyDescent="0.15">
      <c r="B67" s="250"/>
      <c r="C67" s="246"/>
      <c r="D67" s="246"/>
      <c r="E67" s="246"/>
      <c r="F67" s="246"/>
      <c r="G67" s="1229"/>
      <c r="H67" s="1230"/>
      <c r="I67" s="1230"/>
      <c r="J67" s="1230"/>
      <c r="K67" s="1230"/>
      <c r="L67" s="1230"/>
      <c r="M67" s="1230"/>
      <c r="N67" s="1230"/>
      <c r="O67" s="1231"/>
    </row>
    <row r="68" spans="2:30" ht="13.5" x14ac:dyDescent="0.15">
      <c r="B68" s="250"/>
      <c r="C68" s="246"/>
      <c r="D68" s="246"/>
      <c r="E68" s="246"/>
      <c r="F68" s="246"/>
      <c r="G68" s="1229"/>
      <c r="H68" s="1230"/>
      <c r="I68" s="1230"/>
      <c r="J68" s="1230"/>
      <c r="K68" s="1230"/>
      <c r="L68" s="1230"/>
      <c r="M68" s="1230"/>
      <c r="N68" s="1230"/>
      <c r="O68" s="1231"/>
    </row>
    <row r="69" spans="2:30" ht="13.5" x14ac:dyDescent="0.15">
      <c r="B69" s="250"/>
      <c r="C69" s="246"/>
      <c r="D69" s="246"/>
      <c r="E69" s="246"/>
      <c r="F69" s="246"/>
      <c r="G69" s="1232"/>
      <c r="H69" s="1233"/>
      <c r="I69" s="1233"/>
      <c r="J69" s="1233"/>
      <c r="K69" s="1233"/>
      <c r="L69" s="1233"/>
      <c r="M69" s="1233"/>
      <c r="N69" s="1233"/>
      <c r="O69" s="1234"/>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577</v>
      </c>
      <c r="I71" s="370"/>
      <c r="J71" s="366"/>
      <c r="K71" s="366"/>
      <c r="L71" s="367"/>
      <c r="M71" s="366"/>
      <c r="N71" s="367"/>
      <c r="O71" s="368"/>
    </row>
    <row r="72" spans="2:30" ht="13.5" x14ac:dyDescent="0.15">
      <c r="B72" s="250"/>
      <c r="C72" s="246"/>
      <c r="D72" s="246"/>
      <c r="E72" s="246"/>
      <c r="F72" s="246"/>
      <c r="G72" s="1235"/>
      <c r="H72" s="1236"/>
      <c r="I72" s="1236"/>
      <c r="J72" s="1237"/>
      <c r="K72" s="356" t="s">
        <v>532</v>
      </c>
      <c r="L72" s="356" t="s">
        <v>533</v>
      </c>
      <c r="M72" s="356" t="s">
        <v>534</v>
      </c>
      <c r="N72" s="356" t="s">
        <v>535</v>
      </c>
      <c r="O72" s="356" t="s">
        <v>536</v>
      </c>
    </row>
    <row r="73" spans="2:30" ht="13.5" x14ac:dyDescent="0.15">
      <c r="B73" s="250"/>
      <c r="C73" s="246"/>
      <c r="D73" s="246"/>
      <c r="E73" s="246"/>
      <c r="F73" s="246"/>
      <c r="G73" s="1238" t="s">
        <v>572</v>
      </c>
      <c r="H73" s="1239"/>
      <c r="I73" s="1244" t="s">
        <v>573</v>
      </c>
      <c r="J73" s="1244"/>
      <c r="K73" s="1246">
        <v>109.6</v>
      </c>
      <c r="L73" s="1246">
        <v>93.9</v>
      </c>
      <c r="M73" s="1222">
        <v>108.3</v>
      </c>
      <c r="N73" s="1222">
        <v>87.9</v>
      </c>
      <c r="O73" s="1222">
        <v>74.2</v>
      </c>
      <c r="S73" s="245">
        <v>9.9</v>
      </c>
    </row>
    <row r="74" spans="2:30" ht="13.5" x14ac:dyDescent="0.15">
      <c r="B74" s="250"/>
      <c r="C74" s="246"/>
      <c r="D74" s="246"/>
      <c r="E74" s="246"/>
      <c r="F74" s="246"/>
      <c r="G74" s="1240"/>
      <c r="H74" s="1241"/>
      <c r="I74" s="1245"/>
      <c r="J74" s="1245"/>
      <c r="K74" s="1246"/>
      <c r="L74" s="1246"/>
      <c r="M74" s="1222"/>
      <c r="N74" s="1222"/>
      <c r="O74" s="1222"/>
    </row>
    <row r="75" spans="2:30" ht="13.5" x14ac:dyDescent="0.15">
      <c r="B75" s="250"/>
      <c r="C75" s="246"/>
      <c r="D75" s="246"/>
      <c r="E75" s="246"/>
      <c r="F75" s="246"/>
      <c r="G75" s="1240"/>
      <c r="H75" s="1241"/>
      <c r="I75" s="1247" t="s">
        <v>578</v>
      </c>
      <c r="J75" s="1247"/>
      <c r="K75" s="1248">
        <v>14.8</v>
      </c>
      <c r="L75" s="1248">
        <v>13.4</v>
      </c>
      <c r="M75" s="1248">
        <v>11.6</v>
      </c>
      <c r="N75" s="1248">
        <v>10.6</v>
      </c>
      <c r="O75" s="1248">
        <v>9.4</v>
      </c>
      <c r="U75" s="245">
        <v>81.2</v>
      </c>
      <c r="W75" s="245">
        <v>87.2</v>
      </c>
      <c r="Y75" s="245">
        <v>99.8</v>
      </c>
      <c r="AA75" s="245">
        <v>109.5</v>
      </c>
      <c r="AC75" s="245">
        <v>115.2</v>
      </c>
    </row>
    <row r="76" spans="2:30" ht="13.5" x14ac:dyDescent="0.15">
      <c r="B76" s="250"/>
      <c r="C76" s="246"/>
      <c r="D76" s="246"/>
      <c r="E76" s="246"/>
      <c r="F76" s="246"/>
      <c r="G76" s="1242"/>
      <c r="H76" s="1243"/>
      <c r="I76" s="1247"/>
      <c r="J76" s="1247"/>
      <c r="K76" s="1249"/>
      <c r="L76" s="1249"/>
      <c r="M76" s="1249"/>
      <c r="N76" s="1249"/>
      <c r="O76" s="1249"/>
    </row>
    <row r="77" spans="2:30" ht="13.5" x14ac:dyDescent="0.15">
      <c r="B77" s="250"/>
      <c r="C77" s="246"/>
      <c r="D77" s="246"/>
      <c r="E77" s="246"/>
      <c r="F77" s="246"/>
      <c r="G77" s="1250" t="s">
        <v>575</v>
      </c>
      <c r="H77" s="1251"/>
      <c r="I77" s="1247" t="s">
        <v>573</v>
      </c>
      <c r="J77" s="1247"/>
      <c r="K77" s="1246">
        <v>58.2</v>
      </c>
      <c r="L77" s="1246">
        <v>50.3</v>
      </c>
      <c r="M77" s="1222">
        <v>45.9</v>
      </c>
      <c r="N77" s="1222">
        <v>37.299999999999997</v>
      </c>
      <c r="O77" s="1222">
        <v>33.1</v>
      </c>
      <c r="R77" s="245">
        <v>12.3</v>
      </c>
      <c r="T77" s="245">
        <v>11.1</v>
      </c>
    </row>
    <row r="78" spans="2:30" ht="13.5" x14ac:dyDescent="0.15">
      <c r="B78" s="250"/>
      <c r="C78" s="246"/>
      <c r="D78" s="246"/>
      <c r="E78" s="246"/>
      <c r="F78" s="246"/>
      <c r="G78" s="1252"/>
      <c r="H78" s="1253"/>
      <c r="I78" s="1247"/>
      <c r="J78" s="1247"/>
      <c r="K78" s="1246"/>
      <c r="L78" s="1246"/>
      <c r="M78" s="1222"/>
      <c r="N78" s="1222"/>
      <c r="O78" s="1222"/>
    </row>
    <row r="79" spans="2:30" ht="13.5" x14ac:dyDescent="0.15">
      <c r="B79" s="250"/>
      <c r="C79" s="246"/>
      <c r="D79" s="246"/>
      <c r="E79" s="246"/>
      <c r="F79" s="246"/>
      <c r="G79" s="1252"/>
      <c r="H79" s="1253"/>
      <c r="I79" s="1223" t="s">
        <v>578</v>
      </c>
      <c r="J79" s="1224"/>
      <c r="K79" s="1225">
        <v>10.3</v>
      </c>
      <c r="L79" s="1225">
        <v>9.6</v>
      </c>
      <c r="M79" s="1225">
        <v>8.8000000000000007</v>
      </c>
      <c r="N79" s="1225">
        <v>7.8</v>
      </c>
      <c r="O79" s="1225">
        <v>7.5</v>
      </c>
      <c r="V79" s="245">
        <v>53.5</v>
      </c>
      <c r="X79" s="245">
        <v>48.2</v>
      </c>
      <c r="Z79" s="245">
        <v>34.200000000000003</v>
      </c>
      <c r="AB79" s="245">
        <v>30.3</v>
      </c>
      <c r="AD79" s="245">
        <v>28.9</v>
      </c>
    </row>
    <row r="80" spans="2:30" ht="13.5" x14ac:dyDescent="0.15">
      <c r="B80" s="250"/>
      <c r="C80" s="246"/>
      <c r="D80" s="246"/>
      <c r="E80" s="246"/>
      <c r="F80" s="246"/>
      <c r="G80" s="1254"/>
      <c r="H80" s="1255"/>
      <c r="I80" s="1224"/>
      <c r="J80" s="1224"/>
      <c r="K80" s="1225"/>
      <c r="L80" s="1225"/>
      <c r="M80" s="1225"/>
      <c r="N80" s="1225"/>
      <c r="O80" s="122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531</v>
      </c>
      <c r="G2" s="113"/>
      <c r="H2" s="114"/>
    </row>
    <row r="3" spans="1:8" x14ac:dyDescent="0.15">
      <c r="A3" s="110" t="s">
        <v>524</v>
      </c>
      <c r="B3" s="115"/>
      <c r="C3" s="116"/>
      <c r="D3" s="117">
        <v>48608</v>
      </c>
      <c r="E3" s="118"/>
      <c r="F3" s="119">
        <v>50880</v>
      </c>
      <c r="G3" s="120"/>
      <c r="H3" s="121"/>
    </row>
    <row r="4" spans="1:8" x14ac:dyDescent="0.15">
      <c r="A4" s="122"/>
      <c r="B4" s="123"/>
      <c r="C4" s="124"/>
      <c r="D4" s="125">
        <v>25894</v>
      </c>
      <c r="E4" s="126"/>
      <c r="F4" s="127">
        <v>26879</v>
      </c>
      <c r="G4" s="128"/>
      <c r="H4" s="129"/>
    </row>
    <row r="5" spans="1:8" x14ac:dyDescent="0.15">
      <c r="A5" s="110" t="s">
        <v>526</v>
      </c>
      <c r="B5" s="115"/>
      <c r="C5" s="116"/>
      <c r="D5" s="117">
        <v>73804</v>
      </c>
      <c r="E5" s="118"/>
      <c r="F5" s="119">
        <v>63956</v>
      </c>
      <c r="G5" s="120"/>
      <c r="H5" s="121"/>
    </row>
    <row r="6" spans="1:8" x14ac:dyDescent="0.15">
      <c r="A6" s="122"/>
      <c r="B6" s="123"/>
      <c r="C6" s="124"/>
      <c r="D6" s="125">
        <v>43886</v>
      </c>
      <c r="E6" s="126"/>
      <c r="F6" s="127">
        <v>29239</v>
      </c>
      <c r="G6" s="128"/>
      <c r="H6" s="129"/>
    </row>
    <row r="7" spans="1:8" x14ac:dyDescent="0.15">
      <c r="A7" s="110" t="s">
        <v>527</v>
      </c>
      <c r="B7" s="115"/>
      <c r="C7" s="116"/>
      <c r="D7" s="117">
        <v>58297</v>
      </c>
      <c r="E7" s="118"/>
      <c r="F7" s="119">
        <v>66255</v>
      </c>
      <c r="G7" s="120"/>
      <c r="H7" s="121"/>
    </row>
    <row r="8" spans="1:8" x14ac:dyDescent="0.15">
      <c r="A8" s="122"/>
      <c r="B8" s="123"/>
      <c r="C8" s="124"/>
      <c r="D8" s="125">
        <v>34310</v>
      </c>
      <c r="E8" s="126"/>
      <c r="F8" s="127">
        <v>31822</v>
      </c>
      <c r="G8" s="128"/>
      <c r="H8" s="129"/>
    </row>
    <row r="9" spans="1:8" x14ac:dyDescent="0.15">
      <c r="A9" s="110" t="s">
        <v>528</v>
      </c>
      <c r="B9" s="115"/>
      <c r="C9" s="116"/>
      <c r="D9" s="117">
        <v>74747</v>
      </c>
      <c r="E9" s="118"/>
      <c r="F9" s="119">
        <v>54227</v>
      </c>
      <c r="G9" s="120"/>
      <c r="H9" s="121"/>
    </row>
    <row r="10" spans="1:8" x14ac:dyDescent="0.15">
      <c r="A10" s="122"/>
      <c r="B10" s="123"/>
      <c r="C10" s="124"/>
      <c r="D10" s="125">
        <v>25811</v>
      </c>
      <c r="E10" s="126"/>
      <c r="F10" s="127">
        <v>29694</v>
      </c>
      <c r="G10" s="128"/>
      <c r="H10" s="129"/>
    </row>
    <row r="11" spans="1:8" x14ac:dyDescent="0.15">
      <c r="A11" s="110" t="s">
        <v>529</v>
      </c>
      <c r="B11" s="115"/>
      <c r="C11" s="116"/>
      <c r="D11" s="117">
        <v>49509</v>
      </c>
      <c r="E11" s="118"/>
      <c r="F11" s="119">
        <v>57295</v>
      </c>
      <c r="G11" s="120"/>
      <c r="H11" s="121"/>
    </row>
    <row r="12" spans="1:8" x14ac:dyDescent="0.15">
      <c r="A12" s="122"/>
      <c r="B12" s="123"/>
      <c r="C12" s="130"/>
      <c r="D12" s="125">
        <v>28550</v>
      </c>
      <c r="E12" s="126"/>
      <c r="F12" s="127">
        <v>32771</v>
      </c>
      <c r="G12" s="128"/>
      <c r="H12" s="129"/>
    </row>
    <row r="13" spans="1:8" x14ac:dyDescent="0.15">
      <c r="A13" s="110"/>
      <c r="B13" s="115"/>
      <c r="C13" s="131"/>
      <c r="D13" s="132">
        <v>60993</v>
      </c>
      <c r="E13" s="133"/>
      <c r="F13" s="134">
        <v>58523</v>
      </c>
      <c r="G13" s="135"/>
      <c r="H13" s="121"/>
    </row>
    <row r="14" spans="1:8" x14ac:dyDescent="0.15">
      <c r="A14" s="122"/>
      <c r="B14" s="123"/>
      <c r="C14" s="124"/>
      <c r="D14" s="125">
        <v>31690</v>
      </c>
      <c r="E14" s="126"/>
      <c r="F14" s="127">
        <v>30081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7.51</v>
      </c>
      <c r="C19" s="136">
        <f>ROUND(VALUE(SUBSTITUTE(実質収支比率等に係る経年分析!G$48,"▲","-")),2)</f>
        <v>6.01</v>
      </c>
      <c r="D19" s="136">
        <f>ROUND(VALUE(SUBSTITUTE(実質収支比率等に係る経年分析!H$48,"▲","-")),2)</f>
        <v>9.3000000000000007</v>
      </c>
      <c r="E19" s="136">
        <f>ROUND(VALUE(SUBSTITUTE(実質収支比率等に係る経年分析!I$48,"▲","-")),2)</f>
        <v>7.64</v>
      </c>
      <c r="F19" s="136">
        <f>ROUND(VALUE(SUBSTITUTE(実質収支比率等に係る経年分析!J$48,"▲","-")),2)</f>
        <v>5.51</v>
      </c>
    </row>
    <row r="20" spans="1:11" x14ac:dyDescent="0.15">
      <c r="A20" s="136" t="s">
        <v>44</v>
      </c>
      <c r="B20" s="136">
        <f>ROUND(VALUE(SUBSTITUTE(実質収支比率等に係る経年分析!F$47,"▲","-")),2)</f>
        <v>8.25</v>
      </c>
      <c r="C20" s="136">
        <f>ROUND(VALUE(SUBSTITUTE(実質収支比率等に係る経年分析!G$47,"▲","-")),2)</f>
        <v>8.4600000000000009</v>
      </c>
      <c r="D20" s="136">
        <f>ROUND(VALUE(SUBSTITUTE(実質収支比率等に係る経年分析!H$47,"▲","-")),2)</f>
        <v>6.78</v>
      </c>
      <c r="E20" s="136">
        <f>ROUND(VALUE(SUBSTITUTE(実質収支比率等に係る経年分析!I$47,"▲","-")),2)</f>
        <v>8.2799999999999994</v>
      </c>
      <c r="F20" s="136">
        <f>ROUND(VALUE(SUBSTITUTE(実質収支比率等に係る経年分析!J$47,"▲","-")),2)</f>
        <v>8.9</v>
      </c>
    </row>
    <row r="21" spans="1:11" x14ac:dyDescent="0.15">
      <c r="A21" s="136" t="s">
        <v>45</v>
      </c>
      <c r="B21" s="136">
        <f>IF(ISNUMBER(VALUE(SUBSTITUTE(実質収支比率等に係る経年分析!F$49,"▲","-"))),ROUND(VALUE(SUBSTITUTE(実質収支比率等に係る経年分析!F$49,"▲","-")),2),NA())</f>
        <v>1.05</v>
      </c>
      <c r="C21" s="136">
        <f>IF(ISNUMBER(VALUE(SUBSTITUTE(実質収支比率等に係る経年分析!G$49,"▲","-"))),ROUND(VALUE(SUBSTITUTE(実質収支比率等に係る経年分析!G$49,"▲","-")),2),NA())</f>
        <v>0.73</v>
      </c>
      <c r="D21" s="136">
        <f>IF(ISNUMBER(VALUE(SUBSTITUTE(実質収支比率等に係る経年分析!H$49,"▲","-"))),ROUND(VALUE(SUBSTITUTE(実質収支比率等に係る経年分析!H$49,"▲","-")),2),NA())</f>
        <v>3.27</v>
      </c>
      <c r="E21" s="136">
        <f>IF(ISNUMBER(VALUE(SUBSTITUTE(実質収支比率等に係る経年分析!I$49,"▲","-"))),ROUND(VALUE(SUBSTITUTE(実質収支比率等に係る経年分析!I$49,"▲","-")),2),NA())</f>
        <v>1.84</v>
      </c>
      <c r="F21" s="136">
        <f>IF(ISNUMBER(VALUE(SUBSTITUTE(実質収支比率等に係る経年分析!J$49,"▲","-"))),ROUND(VALUE(SUBSTITUTE(実質収支比率等に係る経年分析!J$49,"▲","-")),2),NA())</f>
        <v>-0.04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大館市農業集落排水事業特別会計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大館市工業用水道事業会計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x14ac:dyDescent="0.15">
      <c r="A31" s="137" t="str">
        <f>IF(連結実質赤字比率に係る赤字・黒字の構成分析!C$39="",NA(),連結実質赤字比率に係る赤字・黒字の構成分析!C$39)</f>
        <v>大館市病院事業会計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2.94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1.91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1.1399999999999999</v>
      </c>
    </row>
    <row r="32" spans="1:11" x14ac:dyDescent="0.15">
      <c r="A32" s="137" t="str">
        <f>IF(連結実質赤字比率に係る赤字・黒字の構成分析!C$38="",NA(),連結実質赤字比率に係る赤字・黒字の構成分析!C$38)</f>
        <v>大館市国民健康保険特別会計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x14ac:dyDescent="0.15">
      <c r="A33" s="137" t="str">
        <f>IF(連結実質赤字比率に係る赤字・黒字の構成分析!C$37="",NA(),連結実質赤字比率に係る赤字・黒字の構成分析!C$37)</f>
        <v>大館市下水道事業会計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v>
      </c>
    </row>
    <row r="34" spans="1:16" x14ac:dyDescent="0.15">
      <c r="A34" s="137" t="str">
        <f>IF(連結実質赤字比率に係る赤字・黒字の構成分析!C$36="",NA(),連結実質赤字比率に係る赤字・黒字の構成分析!C$36)</f>
        <v>大館市介護保険特別会計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2.2999999999999998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5.47</v>
      </c>
    </row>
    <row r="36" spans="1:16" x14ac:dyDescent="0.15">
      <c r="A36" s="137" t="str">
        <f>IF(連結実質赤字比率に係る赤字・黒字の構成分析!C$34="",NA(),連結実質赤字比率に係る赤字・黒字の構成分析!C$34)</f>
        <v>大館市水道事業会計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9.4700000000000006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3420</v>
      </c>
      <c r="E42" s="138"/>
      <c r="F42" s="138"/>
      <c r="G42" s="138">
        <f>'実質公債費比率（分子）の構造'!L$52</f>
        <v>3431</v>
      </c>
      <c r="H42" s="138"/>
      <c r="I42" s="138"/>
      <c r="J42" s="138">
        <f>'実質公債費比率（分子）の構造'!M$52</f>
        <v>3446</v>
      </c>
      <c r="K42" s="138"/>
      <c r="L42" s="138"/>
      <c r="M42" s="138">
        <f>'実質公債費比率（分子）の構造'!N$52</f>
        <v>3297</v>
      </c>
      <c r="N42" s="138"/>
      <c r="O42" s="138"/>
      <c r="P42" s="138">
        <f>'実質公債費比率（分子）の構造'!O$52</f>
        <v>3357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208</v>
      </c>
      <c r="C44" s="138"/>
      <c r="D44" s="138"/>
      <c r="E44" s="138">
        <f>'実質公債費比率（分子）の構造'!L$50</f>
        <v>207</v>
      </c>
      <c r="F44" s="138"/>
      <c r="G44" s="138"/>
      <c r="H44" s="138">
        <f>'実質公債費比率（分子）の構造'!M$50</f>
        <v>206</v>
      </c>
      <c r="I44" s="138"/>
      <c r="J44" s="138"/>
      <c r="K44" s="138">
        <f>'実質公債費比率（分子）の構造'!N$50</f>
        <v>204</v>
      </c>
      <c r="L44" s="138"/>
      <c r="M44" s="138"/>
      <c r="N44" s="138">
        <f>'実質公債費比率（分子）の構造'!O$50</f>
        <v>201</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1847</v>
      </c>
      <c r="C46" s="138"/>
      <c r="D46" s="138"/>
      <c r="E46" s="138">
        <f>'実質公債費比率（分子）の構造'!L$48</f>
        <v>1739</v>
      </c>
      <c r="F46" s="138"/>
      <c r="G46" s="138"/>
      <c r="H46" s="138">
        <f>'実質公債費比率（分子）の構造'!M$48</f>
        <v>1556</v>
      </c>
      <c r="I46" s="138"/>
      <c r="J46" s="138"/>
      <c r="K46" s="138">
        <f>'実質公債費比率（分子）の構造'!N$48</f>
        <v>1661</v>
      </c>
      <c r="L46" s="138"/>
      <c r="M46" s="138"/>
      <c r="N46" s="138">
        <f>'実質公債費比率（分子）の構造'!O$48</f>
        <v>1619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3931</v>
      </c>
      <c r="C49" s="138"/>
      <c r="D49" s="138"/>
      <c r="E49" s="138">
        <f>'実質公債費比率（分子）の構造'!L$45</f>
        <v>3749</v>
      </c>
      <c r="F49" s="138"/>
      <c r="G49" s="138"/>
      <c r="H49" s="138">
        <f>'実質公債費比率（分子）の構造'!M$45</f>
        <v>3531</v>
      </c>
      <c r="I49" s="138"/>
      <c r="J49" s="138"/>
      <c r="K49" s="138">
        <f>'実質公債費比率（分子）の構造'!N$45</f>
        <v>3274</v>
      </c>
      <c r="L49" s="138"/>
      <c r="M49" s="138"/>
      <c r="N49" s="138">
        <f>'実質公債費比率（分子）の構造'!O$45</f>
        <v>3181</v>
      </c>
      <c r="O49" s="138"/>
      <c r="P49" s="138"/>
    </row>
    <row r="50" spans="1:16" x14ac:dyDescent="0.15">
      <c r="A50" s="138" t="s">
        <v>60</v>
      </c>
      <c r="B50" s="138" t="e">
        <f>NA()</f>
        <v>#N/A</v>
      </c>
      <c r="C50" s="138">
        <f>IF(ISNUMBER('実質公債費比率（分子）の構造'!K$53),'実質公債費比率（分子）の構造'!K$53,NA())</f>
        <v>2566</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1847</v>
      </c>
      <c r="J50" s="138" t="e">
        <f>NA()</f>
        <v>#N/A</v>
      </c>
      <c r="K50" s="138" t="e">
        <f>NA()</f>
        <v>#N/A</v>
      </c>
      <c r="L50" s="138">
        <f>IF(ISNUMBER('実質公債費比率（分子）の構造'!N$53),'実質公債費比率（分子）の構造'!N$53,NA())</f>
        <v>1842</v>
      </c>
      <c r="M50" s="138" t="e">
        <f>NA()</f>
        <v>#N/A</v>
      </c>
      <c r="N50" s="138" t="e">
        <f>NA()</f>
        <v>#N/A</v>
      </c>
      <c r="O50" s="138">
        <f>IF(ISNUMBER('実質公債費比率（分子）の構造'!O$53),'実質公債費比率（分子）の構造'!O$53,NA())</f>
        <v>1644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36158</v>
      </c>
      <c r="E56" s="137"/>
      <c r="F56" s="137"/>
      <c r="G56" s="137">
        <f>'将来負担比率（分子）の構造'!J$52</f>
        <v>36898</v>
      </c>
      <c r="H56" s="137"/>
      <c r="I56" s="137"/>
      <c r="J56" s="137">
        <f>'将来負担比率（分子）の構造'!K$52</f>
        <v>37361</v>
      </c>
      <c r="K56" s="137"/>
      <c r="L56" s="137"/>
      <c r="M56" s="137">
        <f>'将来負担比率（分子）の構造'!L$52</f>
        <v>37423</v>
      </c>
      <c r="N56" s="137"/>
      <c r="O56" s="137"/>
      <c r="P56" s="137">
        <f>'将来負担比率（分子）の構造'!M$52</f>
        <v>36979</v>
      </c>
    </row>
    <row r="57" spans="1:16" x14ac:dyDescent="0.15">
      <c r="A57" s="137" t="s">
        <v>36</v>
      </c>
      <c r="B57" s="137"/>
      <c r="C57" s="137"/>
      <c r="D57" s="137">
        <f>'将来負担比率（分子）の構造'!I$51</f>
        <v>2540</v>
      </c>
      <c r="E57" s="137"/>
      <c r="F57" s="137"/>
      <c r="G57" s="137">
        <f>'将来負担比率（分子）の構造'!J$51</f>
        <v>2370</v>
      </c>
      <c r="H57" s="137"/>
      <c r="I57" s="137"/>
      <c r="J57" s="137">
        <f>'将来負担比率（分子）の構造'!K$51</f>
        <v>2340</v>
      </c>
      <c r="K57" s="137"/>
      <c r="L57" s="137"/>
      <c r="M57" s="137">
        <f>'将来負担比率（分子）の構造'!L$51</f>
        <v>2459</v>
      </c>
      <c r="N57" s="137"/>
      <c r="O57" s="137"/>
      <c r="P57" s="137">
        <f>'将来負担比率（分子）の構造'!M$51</f>
        <v>2686</v>
      </c>
    </row>
    <row r="58" spans="1:16" x14ac:dyDescent="0.15">
      <c r="A58" s="137" t="s">
        <v>35</v>
      </c>
      <c r="B58" s="137"/>
      <c r="C58" s="137"/>
      <c r="D58" s="137">
        <f>'将来負担比率（分子）の構造'!I$50</f>
        <v>5855</v>
      </c>
      <c r="E58" s="137"/>
      <c r="F58" s="137"/>
      <c r="G58" s="137">
        <f>'将来負担比率（分子）の構造'!J$50</f>
        <v>6395</v>
      </c>
      <c r="H58" s="137"/>
      <c r="I58" s="137"/>
      <c r="J58" s="137">
        <f>'将来負担比率（分子）の構造'!K$50</f>
        <v>5886</v>
      </c>
      <c r="K58" s="137"/>
      <c r="L58" s="137"/>
      <c r="M58" s="137">
        <f>'将来負担比率（分子）の構造'!L$50</f>
        <v>7217</v>
      </c>
      <c r="N58" s="137"/>
      <c r="O58" s="137"/>
      <c r="P58" s="137">
        <f>'将来負担比率（分子）の構造'!M$50</f>
        <v>7868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6081</v>
      </c>
      <c r="C62" s="137"/>
      <c r="D62" s="137"/>
      <c r="E62" s="137">
        <f>'将来負担比率（分子）の構造'!J$45</f>
        <v>5418</v>
      </c>
      <c r="F62" s="137"/>
      <c r="G62" s="137"/>
      <c r="H62" s="137">
        <f>'将来負担比率（分子）の構造'!K$45</f>
        <v>7069</v>
      </c>
      <c r="I62" s="137"/>
      <c r="J62" s="137"/>
      <c r="K62" s="137">
        <f>'将来負担比率（分子）の構造'!L$45</f>
        <v>6451</v>
      </c>
      <c r="L62" s="137"/>
      <c r="M62" s="137"/>
      <c r="N62" s="137">
        <f>'将来負担比率（分子）の構造'!M$45</f>
        <v>5928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25724</v>
      </c>
      <c r="C64" s="137"/>
      <c r="D64" s="137"/>
      <c r="E64" s="137">
        <f>'将来負担比率（分子）の構造'!J$43</f>
        <v>24885</v>
      </c>
      <c r="F64" s="137"/>
      <c r="G64" s="137"/>
      <c r="H64" s="137">
        <f>'将来負担比率（分子）の構造'!K$43</f>
        <v>26056</v>
      </c>
      <c r="I64" s="137"/>
      <c r="J64" s="137"/>
      <c r="K64" s="137">
        <f>'将来負担比率（分子）の構造'!L$43</f>
        <v>25055</v>
      </c>
      <c r="L64" s="137"/>
      <c r="M64" s="137"/>
      <c r="N64" s="137">
        <f>'将来負担比率（分子）の構造'!M$43</f>
        <v>24371</v>
      </c>
      <c r="O64" s="137"/>
      <c r="P64" s="137"/>
    </row>
    <row r="65" spans="1:16" x14ac:dyDescent="0.15">
      <c r="A65" s="137" t="s">
        <v>26</v>
      </c>
      <c r="B65" s="137">
        <f>'将来負担比率（分子）の構造'!I$42</f>
        <v>1508</v>
      </c>
      <c r="C65" s="137"/>
      <c r="D65" s="137"/>
      <c r="E65" s="137">
        <f>'将来負担比率（分子）の構造'!J$42</f>
        <v>1301</v>
      </c>
      <c r="F65" s="137"/>
      <c r="G65" s="137"/>
      <c r="H65" s="137">
        <f>'将来負担比率（分子）の構造'!K$42</f>
        <v>1096</v>
      </c>
      <c r="I65" s="137"/>
      <c r="J65" s="137"/>
      <c r="K65" s="137">
        <f>'将来負担比率（分子）の構造'!L$42</f>
        <v>892</v>
      </c>
      <c r="L65" s="137"/>
      <c r="M65" s="137"/>
      <c r="N65" s="137">
        <f>'将来負担比率（分子）の構造'!M$42</f>
        <v>681</v>
      </c>
      <c r="O65" s="137"/>
      <c r="P65" s="137"/>
    </row>
    <row r="66" spans="1:16" x14ac:dyDescent="0.15">
      <c r="A66" s="137" t="s">
        <v>25</v>
      </c>
      <c r="B66" s="137">
        <f>'将来負担比率（分子）の構造'!I$41</f>
        <v>32234</v>
      </c>
      <c r="C66" s="137"/>
      <c r="D66" s="137"/>
      <c r="E66" s="137">
        <f>'将来負担比率（分子）の構造'!J$41</f>
        <v>32079</v>
      </c>
      <c r="F66" s="137"/>
      <c r="G66" s="137"/>
      <c r="H66" s="137">
        <f>'将来負担比率（分子）の構造'!K$41</f>
        <v>31760</v>
      </c>
      <c r="I66" s="137"/>
      <c r="J66" s="137"/>
      <c r="K66" s="137">
        <f>'将来負担比率（分子）の構造'!L$41</f>
        <v>31544</v>
      </c>
      <c r="L66" s="137"/>
      <c r="M66" s="137"/>
      <c r="N66" s="137">
        <f>'将来負担比率（分子）の構造'!M$41</f>
        <v>30623</v>
      </c>
      <c r="O66" s="137"/>
      <c r="P66" s="137"/>
    </row>
    <row r="67" spans="1:16" x14ac:dyDescent="0.15">
      <c r="A67" s="137" t="s">
        <v>64</v>
      </c>
      <c r="B67" s="137" t="e">
        <f>NA()</f>
        <v>#N/A</v>
      </c>
      <c r="C67" s="137">
        <f>IF(ISNUMBER('将来負担比率（分子）の構造'!I$53), IF('将来負担比率（分子）の構造'!I$53 &lt; 0, 0, '将来負担比率（分子）の構造'!I$53), NA())</f>
        <v>20994</v>
      </c>
      <c r="D67" s="137" t="e">
        <f>NA()</f>
        <v>#N/A</v>
      </c>
      <c r="E67" s="137" t="e">
        <f>NA()</f>
        <v>#N/A</v>
      </c>
      <c r="F67" s="137">
        <f>IF(ISNUMBER('将来負担比率（分子）の構造'!J$53), IF('将来負担比率（分子）の構造'!J$53 &lt; 0, 0, '将来負担比率（分子）の構造'!J$53), NA())</f>
        <v>18019</v>
      </c>
      <c r="G67" s="137" t="e">
        <f>NA()</f>
        <v>#N/A</v>
      </c>
      <c r="H67" s="137" t="e">
        <f>NA()</f>
        <v>#N/A</v>
      </c>
      <c r="I67" s="137">
        <f>IF(ISNUMBER('将来負担比率（分子）の構造'!K$53), IF('将来負担比率（分子）の構造'!K$53 &lt; 0, 0, '将来負担比率（分子）の構造'!K$53), NA())</f>
        <v>20393</v>
      </c>
      <c r="J67" s="137" t="e">
        <f>NA()</f>
        <v>#N/A</v>
      </c>
      <c r="K67" s="137" t="e">
        <f>NA()</f>
        <v>#N/A</v>
      </c>
      <c r="L67" s="137">
        <f>IF(ISNUMBER('将来負担比率（分子）の構造'!L$53), IF('将来負担比率（分子）の構造'!L$53 &lt; 0, 0, '将来負担比率（分子）の構造'!L$53), NA())</f>
        <v>16843</v>
      </c>
      <c r="M67" s="137" t="e">
        <f>NA()</f>
        <v>#N/A</v>
      </c>
      <c r="N67" s="137" t="e">
        <f>NA()</f>
        <v>#N/A</v>
      </c>
      <c r="O67" s="137">
        <f>IF(ISNUMBER('将来負担比率（分子）の構造'!M$53), IF('将来負担比率（分子）の構造'!M$53 &lt; 0, 0, '将来負担比率（分子）の構造'!M$53), NA())</f>
        <v>14070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2018-11-06T09:46:47Z</cp:lastPrinted>
  <dcterms:created xsi:type="dcterms:W3CDTF">2018-01-24T03:45:02Z</dcterms:created>
  <dcterms:modified xsi:type="dcterms:W3CDTF">2018-11-18T23:39:06Z</dcterms:modified>
  <cp:category/>
</cp:coreProperties>
</file>